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enlimb/CloudStation/GitHub/Green-Wastewater-Treatment/results/"/>
    </mc:Choice>
  </mc:AlternateContent>
  <xr:revisionPtr revIDLastSave="0" documentId="13_ncr:1_{E9D350FF-F5C0-874B-877B-10F8EC7A85C0}" xr6:coauthVersionLast="47" xr6:coauthVersionMax="47" xr10:uidLastSave="{00000000-0000-0000-0000-000000000000}"/>
  <bookViews>
    <workbookView xWindow="0" yWindow="500" windowWidth="34400" windowHeight="28300" xr2:uid="{00000000-000D-0000-FFFF-FFFF00000000}"/>
  </bookViews>
  <sheets>
    <sheet name="Statistics" sheetId="3" r:id="rId1"/>
    <sheet name="Level 2" sheetId="4" r:id="rId2"/>
    <sheet name="Level 2 Totals" sheetId="5" r:id="rId3"/>
    <sheet name="Level 3" sheetId="6" r:id="rId4"/>
    <sheet name="Level 3 Totals" sheetId="7" r:id="rId5"/>
    <sheet name="Level 4" sheetId="8" r:id="rId6"/>
    <sheet name="Level 4 Totals" sheetId="9" r:id="rId7"/>
    <sheet name="Level 5" sheetId="1" r:id="rId8"/>
    <sheet name="Level 5 Totals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W4" i="1" l="1"/>
  <c r="D12" i="3"/>
  <c r="D11" i="3"/>
  <c r="I15" i="3"/>
  <c r="I10" i="3"/>
  <c r="J15" i="3"/>
  <c r="J10" i="3"/>
  <c r="K15" i="3"/>
  <c r="K10" i="3"/>
  <c r="T317" i="6"/>
  <c r="U317" i="6" s="1"/>
  <c r="T316" i="6"/>
  <c r="U316" i="6" s="1"/>
  <c r="U315" i="6"/>
  <c r="T315" i="6"/>
  <c r="T314" i="6"/>
  <c r="U314" i="6" s="1"/>
  <c r="T313" i="6"/>
  <c r="U313" i="6" s="1"/>
  <c r="T312" i="6"/>
  <c r="U312" i="6" s="1"/>
  <c r="T311" i="6"/>
  <c r="U311" i="6" s="1"/>
  <c r="T310" i="6"/>
  <c r="U310" i="6" s="1"/>
  <c r="T309" i="6"/>
  <c r="U309" i="6" s="1"/>
  <c r="T308" i="6"/>
  <c r="U308" i="6" s="1"/>
  <c r="T307" i="6"/>
  <c r="U307" i="6" s="1"/>
  <c r="T306" i="6"/>
  <c r="U306" i="6" s="1"/>
  <c r="T305" i="6"/>
  <c r="U305" i="6" s="1"/>
  <c r="T304" i="6"/>
  <c r="U304" i="6" s="1"/>
  <c r="T303" i="6"/>
  <c r="U303" i="6" s="1"/>
  <c r="T302" i="6"/>
  <c r="U302" i="6" s="1"/>
  <c r="T301" i="6"/>
  <c r="U301" i="6" s="1"/>
  <c r="T300" i="6"/>
  <c r="U300" i="6" s="1"/>
  <c r="T299" i="6"/>
  <c r="U299" i="6" s="1"/>
  <c r="T298" i="6"/>
  <c r="U298" i="6" s="1"/>
  <c r="T297" i="6"/>
  <c r="U297" i="6" s="1"/>
  <c r="T296" i="6"/>
  <c r="U296" i="6" s="1"/>
  <c r="T295" i="6"/>
  <c r="U295" i="6" s="1"/>
  <c r="T294" i="6"/>
  <c r="U294" i="6" s="1"/>
  <c r="T293" i="6"/>
  <c r="U293" i="6" s="1"/>
  <c r="T292" i="6"/>
  <c r="U292" i="6" s="1"/>
  <c r="T291" i="6"/>
  <c r="U291" i="6" s="1"/>
  <c r="T290" i="6"/>
  <c r="U290" i="6" s="1"/>
  <c r="T289" i="6"/>
  <c r="U289" i="6" s="1"/>
  <c r="T288" i="6"/>
  <c r="U288" i="6" s="1"/>
  <c r="T287" i="6"/>
  <c r="U287" i="6" s="1"/>
  <c r="T286" i="6"/>
  <c r="U286" i="6" s="1"/>
  <c r="T285" i="6"/>
  <c r="U285" i="6" s="1"/>
  <c r="T284" i="6"/>
  <c r="U284" i="6" s="1"/>
  <c r="T283" i="6"/>
  <c r="U283" i="6" s="1"/>
  <c r="T282" i="6"/>
  <c r="U282" i="6" s="1"/>
  <c r="T281" i="6"/>
  <c r="U281" i="6" s="1"/>
  <c r="T280" i="6"/>
  <c r="U280" i="6" s="1"/>
  <c r="T279" i="6"/>
  <c r="U279" i="6" s="1"/>
  <c r="T278" i="6"/>
  <c r="U278" i="6" s="1"/>
  <c r="T277" i="6"/>
  <c r="U277" i="6" s="1"/>
  <c r="T276" i="6"/>
  <c r="U276" i="6" s="1"/>
  <c r="T275" i="6"/>
  <c r="U275" i="6" s="1"/>
  <c r="T274" i="6"/>
  <c r="U274" i="6" s="1"/>
  <c r="T273" i="6"/>
  <c r="U273" i="6" s="1"/>
  <c r="T272" i="6"/>
  <c r="U272" i="6" s="1"/>
  <c r="T271" i="6"/>
  <c r="U271" i="6" s="1"/>
  <c r="T270" i="6"/>
  <c r="U270" i="6" s="1"/>
  <c r="T269" i="6"/>
  <c r="U269" i="6" s="1"/>
  <c r="T268" i="6"/>
  <c r="U268" i="6" s="1"/>
  <c r="T267" i="6"/>
  <c r="U267" i="6" s="1"/>
  <c r="T266" i="6"/>
  <c r="U266" i="6" s="1"/>
  <c r="T265" i="6"/>
  <c r="U265" i="6" s="1"/>
  <c r="T264" i="6"/>
  <c r="U264" i="6" s="1"/>
  <c r="T263" i="6"/>
  <c r="U263" i="6" s="1"/>
  <c r="T262" i="6"/>
  <c r="U262" i="6" s="1"/>
  <c r="T261" i="6"/>
  <c r="U261" i="6" s="1"/>
  <c r="T260" i="6"/>
  <c r="U260" i="6" s="1"/>
  <c r="T259" i="6"/>
  <c r="U259" i="6" s="1"/>
  <c r="T258" i="6"/>
  <c r="U258" i="6" s="1"/>
  <c r="T257" i="6"/>
  <c r="U257" i="6" s="1"/>
  <c r="T256" i="6"/>
  <c r="U256" i="6" s="1"/>
  <c r="T255" i="6"/>
  <c r="U255" i="6" s="1"/>
  <c r="T254" i="6"/>
  <c r="U254" i="6" s="1"/>
  <c r="T253" i="6"/>
  <c r="U253" i="6" s="1"/>
  <c r="T252" i="6"/>
  <c r="U252" i="6" s="1"/>
  <c r="T251" i="6"/>
  <c r="U251" i="6" s="1"/>
  <c r="T250" i="6"/>
  <c r="U250" i="6" s="1"/>
  <c r="T249" i="6"/>
  <c r="U249" i="6" s="1"/>
  <c r="T248" i="6"/>
  <c r="U248" i="6" s="1"/>
  <c r="T247" i="6"/>
  <c r="U247" i="6" s="1"/>
  <c r="T246" i="6"/>
  <c r="U246" i="6" s="1"/>
  <c r="T245" i="6"/>
  <c r="U245" i="6" s="1"/>
  <c r="T244" i="6"/>
  <c r="U244" i="6" s="1"/>
  <c r="T243" i="6"/>
  <c r="U243" i="6" s="1"/>
  <c r="T242" i="6"/>
  <c r="U242" i="6" s="1"/>
  <c r="T241" i="6"/>
  <c r="U241" i="6" s="1"/>
  <c r="T240" i="6"/>
  <c r="U240" i="6" s="1"/>
  <c r="T239" i="6"/>
  <c r="U239" i="6" s="1"/>
  <c r="T238" i="6"/>
  <c r="U238" i="6" s="1"/>
  <c r="T237" i="6"/>
  <c r="U237" i="6" s="1"/>
  <c r="T236" i="6"/>
  <c r="U236" i="6" s="1"/>
  <c r="T235" i="6"/>
  <c r="U235" i="6" s="1"/>
  <c r="T234" i="6"/>
  <c r="U234" i="6" s="1"/>
  <c r="T233" i="6"/>
  <c r="U233" i="6" s="1"/>
  <c r="T232" i="6"/>
  <c r="U232" i="6" s="1"/>
  <c r="T231" i="6"/>
  <c r="U231" i="6" s="1"/>
  <c r="T230" i="6"/>
  <c r="U230" i="6" s="1"/>
  <c r="T229" i="6"/>
  <c r="U229" i="6" s="1"/>
  <c r="T228" i="6"/>
  <c r="U228" i="6" s="1"/>
  <c r="T227" i="6"/>
  <c r="U227" i="6" s="1"/>
  <c r="T226" i="6"/>
  <c r="U226" i="6" s="1"/>
  <c r="T225" i="6"/>
  <c r="U225" i="6" s="1"/>
  <c r="T224" i="6"/>
  <c r="U224" i="6" s="1"/>
  <c r="T223" i="6"/>
  <c r="U223" i="6" s="1"/>
  <c r="T222" i="6"/>
  <c r="U222" i="6" s="1"/>
  <c r="T221" i="6"/>
  <c r="U221" i="6" s="1"/>
  <c r="T220" i="6"/>
  <c r="U220" i="6" s="1"/>
  <c r="T219" i="6"/>
  <c r="U219" i="6" s="1"/>
  <c r="T218" i="6"/>
  <c r="U218" i="6" s="1"/>
  <c r="T217" i="6"/>
  <c r="U217" i="6" s="1"/>
  <c r="T216" i="6"/>
  <c r="U216" i="6" s="1"/>
  <c r="T215" i="6"/>
  <c r="U215" i="6" s="1"/>
  <c r="T214" i="6"/>
  <c r="U214" i="6" s="1"/>
  <c r="T213" i="6"/>
  <c r="U213" i="6" s="1"/>
  <c r="T212" i="6"/>
  <c r="U212" i="6" s="1"/>
  <c r="T211" i="6"/>
  <c r="U211" i="6" s="1"/>
  <c r="T210" i="6"/>
  <c r="U210" i="6" s="1"/>
  <c r="T209" i="6"/>
  <c r="U209" i="6" s="1"/>
  <c r="T208" i="6"/>
  <c r="U208" i="6" s="1"/>
  <c r="T207" i="6"/>
  <c r="U207" i="6" s="1"/>
  <c r="T206" i="6"/>
  <c r="U206" i="6" s="1"/>
  <c r="T205" i="6"/>
  <c r="U205" i="6" s="1"/>
  <c r="T204" i="6"/>
  <c r="U204" i="6" s="1"/>
  <c r="T203" i="6"/>
  <c r="U203" i="6" s="1"/>
  <c r="T202" i="6"/>
  <c r="U202" i="6" s="1"/>
  <c r="T201" i="6"/>
  <c r="U201" i="6" s="1"/>
  <c r="T200" i="6"/>
  <c r="U200" i="6" s="1"/>
  <c r="T199" i="6"/>
  <c r="U199" i="6" s="1"/>
  <c r="T198" i="6"/>
  <c r="U198" i="6" s="1"/>
  <c r="T197" i="6"/>
  <c r="U197" i="6" s="1"/>
  <c r="T196" i="6"/>
  <c r="U196" i="6" s="1"/>
  <c r="T195" i="6"/>
  <c r="U195" i="6" s="1"/>
  <c r="T194" i="6"/>
  <c r="U194" i="6" s="1"/>
  <c r="T193" i="6"/>
  <c r="U193" i="6" s="1"/>
  <c r="T192" i="6"/>
  <c r="U192" i="6" s="1"/>
  <c r="T191" i="6"/>
  <c r="U191" i="6" s="1"/>
  <c r="T190" i="6"/>
  <c r="U190" i="6" s="1"/>
  <c r="T189" i="6"/>
  <c r="U189" i="6" s="1"/>
  <c r="T188" i="6"/>
  <c r="U188" i="6" s="1"/>
  <c r="T187" i="6"/>
  <c r="U187" i="6" s="1"/>
  <c r="T186" i="6"/>
  <c r="U186" i="6" s="1"/>
  <c r="T185" i="6"/>
  <c r="U185" i="6" s="1"/>
  <c r="T184" i="6"/>
  <c r="U184" i="6" s="1"/>
  <c r="T183" i="6"/>
  <c r="U183" i="6" s="1"/>
  <c r="T182" i="6"/>
  <c r="U182" i="6" s="1"/>
  <c r="T181" i="6"/>
  <c r="U181" i="6" s="1"/>
  <c r="T180" i="6"/>
  <c r="U180" i="6" s="1"/>
  <c r="T179" i="6"/>
  <c r="U179" i="6" s="1"/>
  <c r="T178" i="6"/>
  <c r="U178" i="6" s="1"/>
  <c r="T177" i="6"/>
  <c r="U177" i="6" s="1"/>
  <c r="T176" i="6"/>
  <c r="U176" i="6" s="1"/>
  <c r="T175" i="6"/>
  <c r="U175" i="6" s="1"/>
  <c r="T174" i="6"/>
  <c r="U174" i="6" s="1"/>
  <c r="T173" i="6"/>
  <c r="U173" i="6" s="1"/>
  <c r="T172" i="6"/>
  <c r="U172" i="6" s="1"/>
  <c r="T171" i="6"/>
  <c r="U171" i="6" s="1"/>
  <c r="T170" i="6"/>
  <c r="U170" i="6" s="1"/>
  <c r="T169" i="6"/>
  <c r="U169" i="6" s="1"/>
  <c r="T168" i="6"/>
  <c r="U168" i="6" s="1"/>
  <c r="T167" i="6"/>
  <c r="U167" i="6" s="1"/>
  <c r="T166" i="6"/>
  <c r="U166" i="6" s="1"/>
  <c r="T165" i="6"/>
  <c r="U165" i="6" s="1"/>
  <c r="T164" i="6"/>
  <c r="U164" i="6" s="1"/>
  <c r="T163" i="6"/>
  <c r="U163" i="6" s="1"/>
  <c r="T162" i="6"/>
  <c r="U162" i="6" s="1"/>
  <c r="T161" i="6"/>
  <c r="U161" i="6" s="1"/>
  <c r="T160" i="6"/>
  <c r="U160" i="6" s="1"/>
  <c r="T159" i="6"/>
  <c r="U159" i="6" s="1"/>
  <c r="T158" i="6"/>
  <c r="U158" i="6" s="1"/>
  <c r="T157" i="6"/>
  <c r="U157" i="6" s="1"/>
  <c r="T156" i="6"/>
  <c r="U156" i="6" s="1"/>
  <c r="T155" i="6"/>
  <c r="U155" i="6" s="1"/>
  <c r="T154" i="6"/>
  <c r="U154" i="6" s="1"/>
  <c r="T153" i="6"/>
  <c r="U153" i="6" s="1"/>
  <c r="T152" i="6"/>
  <c r="U152" i="6" s="1"/>
  <c r="T151" i="6"/>
  <c r="U151" i="6" s="1"/>
  <c r="T150" i="6"/>
  <c r="U150" i="6" s="1"/>
  <c r="T149" i="6"/>
  <c r="U149" i="6" s="1"/>
  <c r="T148" i="6"/>
  <c r="U148" i="6" s="1"/>
  <c r="T147" i="6"/>
  <c r="U147" i="6" s="1"/>
  <c r="T146" i="6"/>
  <c r="U146" i="6" s="1"/>
  <c r="T145" i="6"/>
  <c r="U145" i="6" s="1"/>
  <c r="T144" i="6"/>
  <c r="U144" i="6" s="1"/>
  <c r="T143" i="6"/>
  <c r="U143" i="6" s="1"/>
  <c r="T142" i="6"/>
  <c r="U142" i="6" s="1"/>
  <c r="T141" i="6"/>
  <c r="U141" i="6" s="1"/>
  <c r="T140" i="6"/>
  <c r="U140" i="6" s="1"/>
  <c r="T139" i="6"/>
  <c r="U139" i="6" s="1"/>
  <c r="T138" i="6"/>
  <c r="U138" i="6" s="1"/>
  <c r="T137" i="6"/>
  <c r="U137" i="6" s="1"/>
  <c r="T136" i="6"/>
  <c r="U136" i="6" s="1"/>
  <c r="T135" i="6"/>
  <c r="U135" i="6" s="1"/>
  <c r="T134" i="6"/>
  <c r="U134" i="6" s="1"/>
  <c r="T133" i="6"/>
  <c r="U133" i="6" s="1"/>
  <c r="T132" i="6"/>
  <c r="U132" i="6" s="1"/>
  <c r="T131" i="6"/>
  <c r="U131" i="6" s="1"/>
  <c r="T130" i="6"/>
  <c r="U130" i="6" s="1"/>
  <c r="T129" i="6"/>
  <c r="U129" i="6" s="1"/>
  <c r="T128" i="6"/>
  <c r="U128" i="6" s="1"/>
  <c r="T127" i="6"/>
  <c r="U127" i="6" s="1"/>
  <c r="T126" i="6"/>
  <c r="U126" i="6" s="1"/>
  <c r="T125" i="6"/>
  <c r="U125" i="6" s="1"/>
  <c r="T124" i="6"/>
  <c r="U124" i="6" s="1"/>
  <c r="T123" i="6"/>
  <c r="U123" i="6" s="1"/>
  <c r="T122" i="6"/>
  <c r="U122" i="6" s="1"/>
  <c r="T121" i="6"/>
  <c r="U121" i="6" s="1"/>
  <c r="T120" i="6"/>
  <c r="U120" i="6" s="1"/>
  <c r="T119" i="6"/>
  <c r="U119" i="6" s="1"/>
  <c r="T118" i="6"/>
  <c r="U118" i="6" s="1"/>
  <c r="T117" i="6"/>
  <c r="U117" i="6" s="1"/>
  <c r="T116" i="6"/>
  <c r="U116" i="6" s="1"/>
  <c r="T115" i="6"/>
  <c r="U115" i="6" s="1"/>
  <c r="T114" i="6"/>
  <c r="U114" i="6" s="1"/>
  <c r="T113" i="6"/>
  <c r="U113" i="6" s="1"/>
  <c r="T112" i="6"/>
  <c r="U112" i="6" s="1"/>
  <c r="T111" i="6"/>
  <c r="U111" i="6" s="1"/>
  <c r="T110" i="6"/>
  <c r="U110" i="6" s="1"/>
  <c r="T109" i="6"/>
  <c r="U109" i="6" s="1"/>
  <c r="T108" i="6"/>
  <c r="U108" i="6" s="1"/>
  <c r="T107" i="6"/>
  <c r="U107" i="6" s="1"/>
  <c r="T106" i="6"/>
  <c r="U106" i="6" s="1"/>
  <c r="T105" i="6"/>
  <c r="U105" i="6" s="1"/>
  <c r="T104" i="6"/>
  <c r="U104" i="6" s="1"/>
  <c r="T103" i="6"/>
  <c r="U103" i="6" s="1"/>
  <c r="T102" i="6"/>
  <c r="U102" i="6" s="1"/>
  <c r="T101" i="6"/>
  <c r="U101" i="6" s="1"/>
  <c r="T100" i="6"/>
  <c r="U100" i="6" s="1"/>
  <c r="T99" i="6"/>
  <c r="U99" i="6" s="1"/>
  <c r="T98" i="6"/>
  <c r="U98" i="6" s="1"/>
  <c r="T97" i="6"/>
  <c r="U97" i="6" s="1"/>
  <c r="T96" i="6"/>
  <c r="U96" i="6" s="1"/>
  <c r="T95" i="6"/>
  <c r="U95" i="6" s="1"/>
  <c r="T94" i="6"/>
  <c r="U94" i="6" s="1"/>
  <c r="T93" i="6"/>
  <c r="U93" i="6" s="1"/>
  <c r="T92" i="6"/>
  <c r="U92" i="6" s="1"/>
  <c r="T91" i="6"/>
  <c r="U91" i="6" s="1"/>
  <c r="T90" i="6"/>
  <c r="U90" i="6" s="1"/>
  <c r="T89" i="6"/>
  <c r="U89" i="6" s="1"/>
  <c r="T88" i="6"/>
  <c r="U88" i="6" s="1"/>
  <c r="T87" i="6"/>
  <c r="U87" i="6" s="1"/>
  <c r="T86" i="6"/>
  <c r="U86" i="6" s="1"/>
  <c r="T85" i="6"/>
  <c r="U85" i="6" s="1"/>
  <c r="T84" i="6"/>
  <c r="U84" i="6" s="1"/>
  <c r="T83" i="6"/>
  <c r="U83" i="6" s="1"/>
  <c r="T82" i="6"/>
  <c r="U82" i="6" s="1"/>
  <c r="T81" i="6"/>
  <c r="U81" i="6" s="1"/>
  <c r="T80" i="6"/>
  <c r="U80" i="6" s="1"/>
  <c r="T79" i="6"/>
  <c r="U79" i="6" s="1"/>
  <c r="T78" i="6"/>
  <c r="U78" i="6" s="1"/>
  <c r="T77" i="6"/>
  <c r="U77" i="6" s="1"/>
  <c r="T76" i="6"/>
  <c r="U76" i="6" s="1"/>
  <c r="T75" i="6"/>
  <c r="U75" i="6" s="1"/>
  <c r="T74" i="6"/>
  <c r="U74" i="6" s="1"/>
  <c r="T73" i="6"/>
  <c r="U73" i="6" s="1"/>
  <c r="T72" i="6"/>
  <c r="U72" i="6" s="1"/>
  <c r="T71" i="6"/>
  <c r="U71" i="6" s="1"/>
  <c r="T70" i="6"/>
  <c r="U70" i="6" s="1"/>
  <c r="T69" i="6"/>
  <c r="U69" i="6" s="1"/>
  <c r="T68" i="6"/>
  <c r="U68" i="6" s="1"/>
  <c r="T67" i="6"/>
  <c r="U67" i="6" s="1"/>
  <c r="T66" i="6"/>
  <c r="U66" i="6" s="1"/>
  <c r="T65" i="6"/>
  <c r="U65" i="6" s="1"/>
  <c r="T64" i="6"/>
  <c r="U64" i="6" s="1"/>
  <c r="T63" i="6"/>
  <c r="U63" i="6" s="1"/>
  <c r="T62" i="6"/>
  <c r="U62" i="6" s="1"/>
  <c r="T61" i="6"/>
  <c r="U61" i="6" s="1"/>
  <c r="T60" i="6"/>
  <c r="U60" i="6" s="1"/>
  <c r="T59" i="6"/>
  <c r="U59" i="6" s="1"/>
  <c r="T58" i="6"/>
  <c r="U58" i="6" s="1"/>
  <c r="T57" i="6"/>
  <c r="U57" i="6" s="1"/>
  <c r="T56" i="6"/>
  <c r="U56" i="6" s="1"/>
  <c r="T55" i="6"/>
  <c r="U55" i="6" s="1"/>
  <c r="T54" i="6"/>
  <c r="U54" i="6" s="1"/>
  <c r="T53" i="6"/>
  <c r="U53" i="6" s="1"/>
  <c r="T52" i="6"/>
  <c r="U52" i="6" s="1"/>
  <c r="T51" i="6"/>
  <c r="U51" i="6" s="1"/>
  <c r="T50" i="6"/>
  <c r="U50" i="6" s="1"/>
  <c r="T49" i="6"/>
  <c r="U49" i="6" s="1"/>
  <c r="T48" i="6"/>
  <c r="U48" i="6" s="1"/>
  <c r="T47" i="6"/>
  <c r="U47" i="6" s="1"/>
  <c r="T46" i="6"/>
  <c r="U46" i="6" s="1"/>
  <c r="T45" i="6"/>
  <c r="U45" i="6" s="1"/>
  <c r="T44" i="6"/>
  <c r="U44" i="6" s="1"/>
  <c r="T43" i="6"/>
  <c r="U43" i="6" s="1"/>
  <c r="T42" i="6"/>
  <c r="U42" i="6" s="1"/>
  <c r="T41" i="6"/>
  <c r="U41" i="6" s="1"/>
  <c r="T40" i="6"/>
  <c r="U40" i="6" s="1"/>
  <c r="T39" i="6"/>
  <c r="U39" i="6" s="1"/>
  <c r="T38" i="6"/>
  <c r="U38" i="6" s="1"/>
  <c r="T37" i="6"/>
  <c r="U37" i="6" s="1"/>
  <c r="T36" i="6"/>
  <c r="U36" i="6" s="1"/>
  <c r="T35" i="6"/>
  <c r="U35" i="6" s="1"/>
  <c r="T34" i="6"/>
  <c r="U34" i="6" s="1"/>
  <c r="T33" i="6"/>
  <c r="U33" i="6" s="1"/>
  <c r="T32" i="6"/>
  <c r="U32" i="6" s="1"/>
  <c r="T31" i="6"/>
  <c r="U31" i="6" s="1"/>
  <c r="T30" i="6"/>
  <c r="U30" i="6" s="1"/>
  <c r="T29" i="6"/>
  <c r="U29" i="6" s="1"/>
  <c r="T28" i="6"/>
  <c r="U28" i="6" s="1"/>
  <c r="T27" i="6"/>
  <c r="U27" i="6" s="1"/>
  <c r="T26" i="6"/>
  <c r="U26" i="6" s="1"/>
  <c r="T25" i="6"/>
  <c r="U25" i="6" s="1"/>
  <c r="T24" i="6"/>
  <c r="U24" i="6" s="1"/>
  <c r="T23" i="6"/>
  <c r="U23" i="6" s="1"/>
  <c r="T22" i="6"/>
  <c r="U22" i="6" s="1"/>
  <c r="T21" i="6"/>
  <c r="U21" i="6" s="1"/>
  <c r="T20" i="6"/>
  <c r="U20" i="6" s="1"/>
  <c r="T19" i="6"/>
  <c r="U19" i="6" s="1"/>
  <c r="T18" i="6"/>
  <c r="U18" i="6" s="1"/>
  <c r="T17" i="6"/>
  <c r="U17" i="6" s="1"/>
  <c r="T16" i="6"/>
  <c r="U16" i="6" s="1"/>
  <c r="T15" i="6"/>
  <c r="U15" i="6" s="1"/>
  <c r="T14" i="6"/>
  <c r="U14" i="6" s="1"/>
  <c r="T13" i="6"/>
  <c r="U13" i="6" s="1"/>
  <c r="T12" i="6"/>
  <c r="U12" i="6" s="1"/>
  <c r="T11" i="6"/>
  <c r="U11" i="6" s="1"/>
  <c r="T10" i="6"/>
  <c r="U10" i="6" s="1"/>
  <c r="T9" i="6"/>
  <c r="U9" i="6" s="1"/>
  <c r="T8" i="6"/>
  <c r="U8" i="6" s="1"/>
  <c r="T7" i="6"/>
  <c r="U7" i="6" s="1"/>
  <c r="T6" i="6"/>
  <c r="U6" i="6" s="1"/>
  <c r="T5" i="6"/>
  <c r="U5" i="6" s="1"/>
  <c r="T4" i="6"/>
  <c r="U4" i="6" s="1"/>
  <c r="T3" i="6"/>
  <c r="T2" i="6"/>
  <c r="U2" i="6" s="1"/>
  <c r="T317" i="8"/>
  <c r="U317" i="8" s="1"/>
  <c r="T316" i="8"/>
  <c r="U316" i="8" s="1"/>
  <c r="T315" i="8"/>
  <c r="U315" i="8" s="1"/>
  <c r="T314" i="8"/>
  <c r="U314" i="8" s="1"/>
  <c r="T313" i="8"/>
  <c r="U313" i="8" s="1"/>
  <c r="T312" i="8"/>
  <c r="U312" i="8" s="1"/>
  <c r="T311" i="8"/>
  <c r="U311" i="8" s="1"/>
  <c r="T310" i="8"/>
  <c r="U310" i="8" s="1"/>
  <c r="T309" i="8"/>
  <c r="U309" i="8" s="1"/>
  <c r="T308" i="8"/>
  <c r="U308" i="8" s="1"/>
  <c r="T307" i="8"/>
  <c r="U307" i="8" s="1"/>
  <c r="T306" i="8"/>
  <c r="U306" i="8" s="1"/>
  <c r="T305" i="8"/>
  <c r="U305" i="8" s="1"/>
  <c r="T304" i="8"/>
  <c r="U304" i="8" s="1"/>
  <c r="T303" i="8"/>
  <c r="U303" i="8" s="1"/>
  <c r="T302" i="8"/>
  <c r="U302" i="8" s="1"/>
  <c r="T301" i="8"/>
  <c r="U301" i="8" s="1"/>
  <c r="T300" i="8"/>
  <c r="U300" i="8" s="1"/>
  <c r="T299" i="8"/>
  <c r="U299" i="8" s="1"/>
  <c r="T298" i="8"/>
  <c r="U298" i="8" s="1"/>
  <c r="T297" i="8"/>
  <c r="U297" i="8" s="1"/>
  <c r="T296" i="8"/>
  <c r="U296" i="8" s="1"/>
  <c r="T295" i="8"/>
  <c r="U295" i="8" s="1"/>
  <c r="T294" i="8"/>
  <c r="U294" i="8" s="1"/>
  <c r="T293" i="8"/>
  <c r="U293" i="8" s="1"/>
  <c r="T292" i="8"/>
  <c r="U292" i="8" s="1"/>
  <c r="T291" i="8"/>
  <c r="U291" i="8" s="1"/>
  <c r="T290" i="8"/>
  <c r="U290" i="8" s="1"/>
  <c r="T289" i="8"/>
  <c r="U289" i="8" s="1"/>
  <c r="T288" i="8"/>
  <c r="U288" i="8" s="1"/>
  <c r="T287" i="8"/>
  <c r="U287" i="8" s="1"/>
  <c r="T286" i="8"/>
  <c r="U286" i="8" s="1"/>
  <c r="T285" i="8"/>
  <c r="U285" i="8" s="1"/>
  <c r="T284" i="8"/>
  <c r="U284" i="8" s="1"/>
  <c r="T283" i="8"/>
  <c r="U283" i="8" s="1"/>
  <c r="T282" i="8"/>
  <c r="U282" i="8" s="1"/>
  <c r="T281" i="8"/>
  <c r="U281" i="8" s="1"/>
  <c r="T280" i="8"/>
  <c r="U280" i="8" s="1"/>
  <c r="T279" i="8"/>
  <c r="U279" i="8" s="1"/>
  <c r="T278" i="8"/>
  <c r="U278" i="8" s="1"/>
  <c r="T277" i="8"/>
  <c r="U277" i="8" s="1"/>
  <c r="T276" i="8"/>
  <c r="U276" i="8" s="1"/>
  <c r="T275" i="8"/>
  <c r="U275" i="8" s="1"/>
  <c r="T274" i="8"/>
  <c r="U274" i="8" s="1"/>
  <c r="T273" i="8"/>
  <c r="U273" i="8" s="1"/>
  <c r="T272" i="8"/>
  <c r="U272" i="8" s="1"/>
  <c r="T271" i="8"/>
  <c r="U271" i="8" s="1"/>
  <c r="T270" i="8"/>
  <c r="U270" i="8" s="1"/>
  <c r="T269" i="8"/>
  <c r="U269" i="8" s="1"/>
  <c r="T268" i="8"/>
  <c r="U268" i="8" s="1"/>
  <c r="T267" i="8"/>
  <c r="U267" i="8" s="1"/>
  <c r="T266" i="8"/>
  <c r="U266" i="8" s="1"/>
  <c r="T265" i="8"/>
  <c r="U265" i="8" s="1"/>
  <c r="T264" i="8"/>
  <c r="U264" i="8" s="1"/>
  <c r="T263" i="8"/>
  <c r="U263" i="8" s="1"/>
  <c r="T262" i="8"/>
  <c r="U262" i="8" s="1"/>
  <c r="T261" i="8"/>
  <c r="U261" i="8" s="1"/>
  <c r="T260" i="8"/>
  <c r="U260" i="8" s="1"/>
  <c r="T259" i="8"/>
  <c r="U259" i="8" s="1"/>
  <c r="T258" i="8"/>
  <c r="U258" i="8" s="1"/>
  <c r="T257" i="8"/>
  <c r="U257" i="8" s="1"/>
  <c r="T256" i="8"/>
  <c r="U256" i="8" s="1"/>
  <c r="T255" i="8"/>
  <c r="U255" i="8" s="1"/>
  <c r="T254" i="8"/>
  <c r="U254" i="8" s="1"/>
  <c r="T253" i="8"/>
  <c r="U253" i="8" s="1"/>
  <c r="T252" i="8"/>
  <c r="U252" i="8" s="1"/>
  <c r="T251" i="8"/>
  <c r="U251" i="8" s="1"/>
  <c r="T250" i="8"/>
  <c r="U250" i="8" s="1"/>
  <c r="T249" i="8"/>
  <c r="U249" i="8" s="1"/>
  <c r="T248" i="8"/>
  <c r="U248" i="8" s="1"/>
  <c r="T247" i="8"/>
  <c r="U247" i="8" s="1"/>
  <c r="T246" i="8"/>
  <c r="U246" i="8" s="1"/>
  <c r="T245" i="8"/>
  <c r="U245" i="8" s="1"/>
  <c r="T244" i="8"/>
  <c r="U244" i="8" s="1"/>
  <c r="T243" i="8"/>
  <c r="U243" i="8" s="1"/>
  <c r="T242" i="8"/>
  <c r="U242" i="8" s="1"/>
  <c r="T241" i="8"/>
  <c r="U241" i="8" s="1"/>
  <c r="T240" i="8"/>
  <c r="U240" i="8" s="1"/>
  <c r="T239" i="8"/>
  <c r="U239" i="8" s="1"/>
  <c r="T238" i="8"/>
  <c r="U238" i="8" s="1"/>
  <c r="T237" i="8"/>
  <c r="U237" i="8" s="1"/>
  <c r="T236" i="8"/>
  <c r="U236" i="8" s="1"/>
  <c r="T235" i="8"/>
  <c r="U235" i="8" s="1"/>
  <c r="T234" i="8"/>
  <c r="U234" i="8" s="1"/>
  <c r="T233" i="8"/>
  <c r="U233" i="8" s="1"/>
  <c r="T232" i="8"/>
  <c r="U232" i="8" s="1"/>
  <c r="T231" i="8"/>
  <c r="U231" i="8" s="1"/>
  <c r="T230" i="8"/>
  <c r="U230" i="8" s="1"/>
  <c r="T229" i="8"/>
  <c r="U229" i="8" s="1"/>
  <c r="T228" i="8"/>
  <c r="U228" i="8" s="1"/>
  <c r="T227" i="8"/>
  <c r="U227" i="8" s="1"/>
  <c r="T226" i="8"/>
  <c r="U226" i="8" s="1"/>
  <c r="T225" i="8"/>
  <c r="U225" i="8" s="1"/>
  <c r="T224" i="8"/>
  <c r="U224" i="8" s="1"/>
  <c r="T223" i="8"/>
  <c r="U223" i="8" s="1"/>
  <c r="T222" i="8"/>
  <c r="U222" i="8" s="1"/>
  <c r="T221" i="8"/>
  <c r="U221" i="8" s="1"/>
  <c r="U220" i="8"/>
  <c r="T220" i="8"/>
  <c r="T219" i="8"/>
  <c r="U219" i="8" s="1"/>
  <c r="T218" i="8"/>
  <c r="U218" i="8" s="1"/>
  <c r="T217" i="8"/>
  <c r="U217" i="8" s="1"/>
  <c r="T216" i="8"/>
  <c r="U216" i="8" s="1"/>
  <c r="U215" i="8"/>
  <c r="T215" i="8"/>
  <c r="T214" i="8"/>
  <c r="U214" i="8" s="1"/>
  <c r="T213" i="8"/>
  <c r="U213" i="8" s="1"/>
  <c r="T212" i="8"/>
  <c r="U212" i="8" s="1"/>
  <c r="T211" i="8"/>
  <c r="U211" i="8" s="1"/>
  <c r="T210" i="8"/>
  <c r="U210" i="8" s="1"/>
  <c r="T209" i="8"/>
  <c r="U209" i="8" s="1"/>
  <c r="T208" i="8"/>
  <c r="U208" i="8" s="1"/>
  <c r="T207" i="8"/>
  <c r="U207" i="8" s="1"/>
  <c r="T206" i="8"/>
  <c r="U206" i="8" s="1"/>
  <c r="T205" i="8"/>
  <c r="U205" i="8" s="1"/>
  <c r="T204" i="8"/>
  <c r="U204" i="8" s="1"/>
  <c r="T203" i="8"/>
  <c r="U203" i="8" s="1"/>
  <c r="T202" i="8"/>
  <c r="U202" i="8" s="1"/>
  <c r="T201" i="8"/>
  <c r="U201" i="8" s="1"/>
  <c r="T200" i="8"/>
  <c r="U200" i="8" s="1"/>
  <c r="T199" i="8"/>
  <c r="U199" i="8" s="1"/>
  <c r="T198" i="8"/>
  <c r="U198" i="8" s="1"/>
  <c r="T197" i="8"/>
  <c r="U197" i="8" s="1"/>
  <c r="T196" i="8"/>
  <c r="U196" i="8" s="1"/>
  <c r="U195" i="8"/>
  <c r="T195" i="8"/>
  <c r="T194" i="8"/>
  <c r="U194" i="8" s="1"/>
  <c r="T193" i="8"/>
  <c r="U193" i="8" s="1"/>
  <c r="T192" i="8"/>
  <c r="U192" i="8" s="1"/>
  <c r="T191" i="8"/>
  <c r="U191" i="8" s="1"/>
  <c r="U190" i="8"/>
  <c r="T190" i="8"/>
  <c r="T189" i="8"/>
  <c r="U189" i="8" s="1"/>
  <c r="T188" i="8"/>
  <c r="U188" i="8" s="1"/>
  <c r="T187" i="8"/>
  <c r="U187" i="8" s="1"/>
  <c r="T186" i="8"/>
  <c r="U186" i="8" s="1"/>
  <c r="T185" i="8"/>
  <c r="U185" i="8" s="1"/>
  <c r="T184" i="8"/>
  <c r="U184" i="8" s="1"/>
  <c r="T183" i="8"/>
  <c r="U183" i="8" s="1"/>
  <c r="T182" i="8"/>
  <c r="U182" i="8" s="1"/>
  <c r="T181" i="8"/>
  <c r="U181" i="8" s="1"/>
  <c r="T180" i="8"/>
  <c r="U180" i="8" s="1"/>
  <c r="T179" i="8"/>
  <c r="U179" i="8" s="1"/>
  <c r="T178" i="8"/>
  <c r="U178" i="8" s="1"/>
  <c r="T177" i="8"/>
  <c r="U177" i="8" s="1"/>
  <c r="T176" i="8"/>
  <c r="U176" i="8" s="1"/>
  <c r="T175" i="8"/>
  <c r="U175" i="8" s="1"/>
  <c r="T174" i="8"/>
  <c r="U174" i="8" s="1"/>
  <c r="T173" i="8"/>
  <c r="U173" i="8" s="1"/>
  <c r="T172" i="8"/>
  <c r="U172" i="8" s="1"/>
  <c r="T171" i="8"/>
  <c r="U171" i="8" s="1"/>
  <c r="T170" i="8"/>
  <c r="U170" i="8" s="1"/>
  <c r="T169" i="8"/>
  <c r="U169" i="8" s="1"/>
  <c r="T168" i="8"/>
  <c r="U168" i="8" s="1"/>
  <c r="T167" i="8"/>
  <c r="U167" i="8" s="1"/>
  <c r="T166" i="8"/>
  <c r="U166" i="8" s="1"/>
  <c r="T165" i="8"/>
  <c r="U165" i="8" s="1"/>
  <c r="T164" i="8"/>
  <c r="U164" i="8" s="1"/>
  <c r="T163" i="8"/>
  <c r="U163" i="8" s="1"/>
  <c r="T162" i="8"/>
  <c r="U162" i="8" s="1"/>
  <c r="T161" i="8"/>
  <c r="U161" i="8" s="1"/>
  <c r="T160" i="8"/>
  <c r="U160" i="8" s="1"/>
  <c r="T159" i="8"/>
  <c r="U159" i="8" s="1"/>
  <c r="T158" i="8"/>
  <c r="U158" i="8" s="1"/>
  <c r="T157" i="8"/>
  <c r="U157" i="8" s="1"/>
  <c r="T156" i="8"/>
  <c r="U156" i="8" s="1"/>
  <c r="U155" i="8"/>
  <c r="T155" i="8"/>
  <c r="T154" i="8"/>
  <c r="U154" i="8" s="1"/>
  <c r="T153" i="8"/>
  <c r="U153" i="8" s="1"/>
  <c r="T152" i="8"/>
  <c r="U152" i="8" s="1"/>
  <c r="T151" i="8"/>
  <c r="U151" i="8" s="1"/>
  <c r="T150" i="8"/>
  <c r="U150" i="8" s="1"/>
  <c r="T149" i="8"/>
  <c r="U149" i="8" s="1"/>
  <c r="T148" i="8"/>
  <c r="U148" i="8" s="1"/>
  <c r="T147" i="8"/>
  <c r="U147" i="8" s="1"/>
  <c r="T146" i="8"/>
  <c r="U146" i="8" s="1"/>
  <c r="T145" i="8"/>
  <c r="U145" i="8" s="1"/>
  <c r="T144" i="8"/>
  <c r="U144" i="8" s="1"/>
  <c r="T143" i="8"/>
  <c r="U143" i="8" s="1"/>
  <c r="T142" i="8"/>
  <c r="U142" i="8" s="1"/>
  <c r="T141" i="8"/>
  <c r="U141" i="8" s="1"/>
  <c r="T140" i="8"/>
  <c r="U140" i="8" s="1"/>
  <c r="T139" i="8"/>
  <c r="U139" i="8" s="1"/>
  <c r="T138" i="8"/>
  <c r="U138" i="8" s="1"/>
  <c r="T137" i="8"/>
  <c r="U137" i="8" s="1"/>
  <c r="T136" i="8"/>
  <c r="U136" i="8" s="1"/>
  <c r="T135" i="8"/>
  <c r="U135" i="8" s="1"/>
  <c r="T134" i="8"/>
  <c r="U134" i="8" s="1"/>
  <c r="T133" i="8"/>
  <c r="U133" i="8" s="1"/>
  <c r="T132" i="8"/>
  <c r="U132" i="8" s="1"/>
  <c r="T131" i="8"/>
  <c r="U131" i="8" s="1"/>
  <c r="T130" i="8"/>
  <c r="U130" i="8" s="1"/>
  <c r="T129" i="8"/>
  <c r="U129" i="8" s="1"/>
  <c r="T128" i="8"/>
  <c r="U128" i="8" s="1"/>
  <c r="T127" i="8"/>
  <c r="U127" i="8" s="1"/>
  <c r="T126" i="8"/>
  <c r="U126" i="8" s="1"/>
  <c r="T125" i="8"/>
  <c r="U125" i="8" s="1"/>
  <c r="T124" i="8"/>
  <c r="U124" i="8" s="1"/>
  <c r="T123" i="8"/>
  <c r="U123" i="8" s="1"/>
  <c r="T122" i="8"/>
  <c r="U122" i="8" s="1"/>
  <c r="T121" i="8"/>
  <c r="U121" i="8" s="1"/>
  <c r="T120" i="8"/>
  <c r="U120" i="8" s="1"/>
  <c r="T119" i="8"/>
  <c r="U119" i="8" s="1"/>
  <c r="T118" i="8"/>
  <c r="U118" i="8" s="1"/>
  <c r="T117" i="8"/>
  <c r="U117" i="8" s="1"/>
  <c r="T116" i="8"/>
  <c r="U116" i="8" s="1"/>
  <c r="T115" i="8"/>
  <c r="U115" i="8" s="1"/>
  <c r="T114" i="8"/>
  <c r="U114" i="8" s="1"/>
  <c r="T113" i="8"/>
  <c r="U113" i="8" s="1"/>
  <c r="T112" i="8"/>
  <c r="U112" i="8" s="1"/>
  <c r="T111" i="8"/>
  <c r="U111" i="8" s="1"/>
  <c r="T110" i="8"/>
  <c r="U110" i="8" s="1"/>
  <c r="T109" i="8"/>
  <c r="U109" i="8" s="1"/>
  <c r="T108" i="8"/>
  <c r="U108" i="8" s="1"/>
  <c r="T107" i="8"/>
  <c r="U107" i="8" s="1"/>
  <c r="T106" i="8"/>
  <c r="U106" i="8" s="1"/>
  <c r="T105" i="8"/>
  <c r="U105" i="8" s="1"/>
  <c r="T104" i="8"/>
  <c r="U104" i="8" s="1"/>
  <c r="T103" i="8"/>
  <c r="U103" i="8" s="1"/>
  <c r="T102" i="8"/>
  <c r="U102" i="8" s="1"/>
  <c r="T101" i="8"/>
  <c r="U101" i="8" s="1"/>
  <c r="T100" i="8"/>
  <c r="U100" i="8" s="1"/>
  <c r="T99" i="8"/>
  <c r="U99" i="8" s="1"/>
  <c r="T98" i="8"/>
  <c r="U98" i="8" s="1"/>
  <c r="T97" i="8"/>
  <c r="U97" i="8" s="1"/>
  <c r="T96" i="8"/>
  <c r="U96" i="8" s="1"/>
  <c r="T95" i="8"/>
  <c r="U95" i="8" s="1"/>
  <c r="T94" i="8"/>
  <c r="U94" i="8" s="1"/>
  <c r="T93" i="8"/>
  <c r="U93" i="8" s="1"/>
  <c r="T92" i="8"/>
  <c r="U92" i="8" s="1"/>
  <c r="T91" i="8"/>
  <c r="U91" i="8" s="1"/>
  <c r="T90" i="8"/>
  <c r="U90" i="8" s="1"/>
  <c r="T89" i="8"/>
  <c r="U89" i="8" s="1"/>
  <c r="T88" i="8"/>
  <c r="U88" i="8" s="1"/>
  <c r="T87" i="8"/>
  <c r="U87" i="8" s="1"/>
  <c r="T86" i="8"/>
  <c r="U86" i="8" s="1"/>
  <c r="U85" i="8"/>
  <c r="T85" i="8"/>
  <c r="T84" i="8"/>
  <c r="U84" i="8" s="1"/>
  <c r="T83" i="8"/>
  <c r="U83" i="8" s="1"/>
  <c r="T82" i="8"/>
  <c r="U82" i="8" s="1"/>
  <c r="T81" i="8"/>
  <c r="U81" i="8" s="1"/>
  <c r="T80" i="8"/>
  <c r="U80" i="8" s="1"/>
  <c r="T79" i="8"/>
  <c r="U79" i="8" s="1"/>
  <c r="T78" i="8"/>
  <c r="U78" i="8" s="1"/>
  <c r="T77" i="8"/>
  <c r="U77" i="8" s="1"/>
  <c r="T76" i="8"/>
  <c r="U76" i="8" s="1"/>
  <c r="T75" i="8"/>
  <c r="U75" i="8" s="1"/>
  <c r="T74" i="8"/>
  <c r="U74" i="8" s="1"/>
  <c r="T73" i="8"/>
  <c r="U73" i="8" s="1"/>
  <c r="T72" i="8"/>
  <c r="U72" i="8" s="1"/>
  <c r="T71" i="8"/>
  <c r="U71" i="8" s="1"/>
  <c r="T70" i="8"/>
  <c r="U70" i="8" s="1"/>
  <c r="T69" i="8"/>
  <c r="U69" i="8" s="1"/>
  <c r="T68" i="8"/>
  <c r="U68" i="8" s="1"/>
  <c r="T67" i="8"/>
  <c r="U67" i="8" s="1"/>
  <c r="T66" i="8"/>
  <c r="U66" i="8" s="1"/>
  <c r="T65" i="8"/>
  <c r="U65" i="8" s="1"/>
  <c r="T64" i="8"/>
  <c r="U64" i="8" s="1"/>
  <c r="T63" i="8"/>
  <c r="U63" i="8" s="1"/>
  <c r="T62" i="8"/>
  <c r="U62" i="8" s="1"/>
  <c r="T61" i="8"/>
  <c r="U61" i="8" s="1"/>
  <c r="T60" i="8"/>
  <c r="U60" i="8" s="1"/>
  <c r="T59" i="8"/>
  <c r="U59" i="8" s="1"/>
  <c r="T58" i="8"/>
  <c r="U58" i="8" s="1"/>
  <c r="T57" i="8"/>
  <c r="U57" i="8" s="1"/>
  <c r="T56" i="8"/>
  <c r="U56" i="8" s="1"/>
  <c r="T55" i="8"/>
  <c r="U55" i="8" s="1"/>
  <c r="T54" i="8"/>
  <c r="U54" i="8" s="1"/>
  <c r="T53" i="8"/>
  <c r="U53" i="8" s="1"/>
  <c r="T52" i="8"/>
  <c r="U52" i="8" s="1"/>
  <c r="T51" i="8"/>
  <c r="U51" i="8" s="1"/>
  <c r="T50" i="8"/>
  <c r="U50" i="8" s="1"/>
  <c r="T49" i="8"/>
  <c r="U49" i="8" s="1"/>
  <c r="T48" i="8"/>
  <c r="U48" i="8" s="1"/>
  <c r="T47" i="8"/>
  <c r="U47" i="8" s="1"/>
  <c r="T46" i="8"/>
  <c r="U46" i="8" s="1"/>
  <c r="T45" i="8"/>
  <c r="U45" i="8" s="1"/>
  <c r="T44" i="8"/>
  <c r="U44" i="8" s="1"/>
  <c r="T43" i="8"/>
  <c r="U43" i="8" s="1"/>
  <c r="T42" i="8"/>
  <c r="U42" i="8" s="1"/>
  <c r="T41" i="8"/>
  <c r="U41" i="8" s="1"/>
  <c r="T40" i="8"/>
  <c r="U40" i="8" s="1"/>
  <c r="T39" i="8"/>
  <c r="U39" i="8" s="1"/>
  <c r="T38" i="8"/>
  <c r="U38" i="8" s="1"/>
  <c r="T37" i="8"/>
  <c r="U37" i="8" s="1"/>
  <c r="T36" i="8"/>
  <c r="U36" i="8" s="1"/>
  <c r="U35" i="8"/>
  <c r="T35" i="8"/>
  <c r="T34" i="8"/>
  <c r="U34" i="8" s="1"/>
  <c r="T33" i="8"/>
  <c r="U33" i="8" s="1"/>
  <c r="T32" i="8"/>
  <c r="U32" i="8" s="1"/>
  <c r="T31" i="8"/>
  <c r="U31" i="8" s="1"/>
  <c r="T30" i="8"/>
  <c r="U30" i="8" s="1"/>
  <c r="T29" i="8"/>
  <c r="U29" i="8" s="1"/>
  <c r="T28" i="8"/>
  <c r="U28" i="8" s="1"/>
  <c r="T27" i="8"/>
  <c r="U27" i="8" s="1"/>
  <c r="T26" i="8"/>
  <c r="U26" i="8" s="1"/>
  <c r="T25" i="8"/>
  <c r="U25" i="8" s="1"/>
  <c r="T24" i="8"/>
  <c r="U24" i="8" s="1"/>
  <c r="T23" i="8"/>
  <c r="U23" i="8" s="1"/>
  <c r="T22" i="8"/>
  <c r="U22" i="8" s="1"/>
  <c r="T21" i="8"/>
  <c r="U21" i="8" s="1"/>
  <c r="U20" i="8"/>
  <c r="T20" i="8"/>
  <c r="T19" i="8"/>
  <c r="U19" i="8" s="1"/>
  <c r="T18" i="8"/>
  <c r="U18" i="8" s="1"/>
  <c r="T17" i="8"/>
  <c r="U17" i="8" s="1"/>
  <c r="T16" i="8"/>
  <c r="U16" i="8" s="1"/>
  <c r="T15" i="8"/>
  <c r="U15" i="8" s="1"/>
  <c r="T14" i="8"/>
  <c r="U14" i="8" s="1"/>
  <c r="T13" i="8"/>
  <c r="U13" i="8" s="1"/>
  <c r="T12" i="8"/>
  <c r="U12" i="8" s="1"/>
  <c r="T11" i="8"/>
  <c r="U11" i="8" s="1"/>
  <c r="T10" i="8"/>
  <c r="U10" i="8" s="1"/>
  <c r="T9" i="8"/>
  <c r="U9" i="8" s="1"/>
  <c r="T8" i="8"/>
  <c r="U8" i="8" s="1"/>
  <c r="T7" i="8"/>
  <c r="U7" i="8" s="1"/>
  <c r="T6" i="8"/>
  <c r="U6" i="8" s="1"/>
  <c r="T5" i="8"/>
  <c r="U5" i="8" s="1"/>
  <c r="T4" i="8"/>
  <c r="U4" i="8" s="1"/>
  <c r="T3" i="8"/>
  <c r="T2" i="8"/>
  <c r="U2" i="8" s="1"/>
  <c r="T316" i="1"/>
  <c r="U316" i="1" s="1"/>
  <c r="T317" i="1"/>
  <c r="U317" i="1" s="1"/>
  <c r="T315" i="1"/>
  <c r="U315" i="1" s="1"/>
  <c r="T314" i="1"/>
  <c r="U314" i="1" s="1"/>
  <c r="U313" i="1"/>
  <c r="T313" i="1"/>
  <c r="T312" i="1"/>
  <c r="U312" i="1" s="1"/>
  <c r="T311" i="1"/>
  <c r="U311" i="1" s="1"/>
  <c r="T310" i="1"/>
  <c r="U310" i="1" s="1"/>
  <c r="T309" i="1"/>
  <c r="U309" i="1" s="1"/>
  <c r="T308" i="1"/>
  <c r="U308" i="1" s="1"/>
  <c r="T307" i="1"/>
  <c r="U307" i="1" s="1"/>
  <c r="T306" i="1"/>
  <c r="U306" i="1" s="1"/>
  <c r="T305" i="1"/>
  <c r="U305" i="1" s="1"/>
  <c r="T304" i="1"/>
  <c r="U304" i="1" s="1"/>
  <c r="T303" i="1"/>
  <c r="U303" i="1" s="1"/>
  <c r="T302" i="1"/>
  <c r="U302" i="1" s="1"/>
  <c r="T301" i="1"/>
  <c r="U301" i="1" s="1"/>
  <c r="T300" i="1"/>
  <c r="U300" i="1" s="1"/>
  <c r="T299" i="1"/>
  <c r="U299" i="1" s="1"/>
  <c r="T298" i="1"/>
  <c r="U298" i="1" s="1"/>
  <c r="T297" i="1"/>
  <c r="U297" i="1" s="1"/>
  <c r="T296" i="1"/>
  <c r="U296" i="1" s="1"/>
  <c r="T295" i="1"/>
  <c r="U295" i="1" s="1"/>
  <c r="T294" i="1"/>
  <c r="U294" i="1" s="1"/>
  <c r="T293" i="1"/>
  <c r="U293" i="1" s="1"/>
  <c r="T292" i="1"/>
  <c r="U292" i="1" s="1"/>
  <c r="T291" i="1"/>
  <c r="U291" i="1" s="1"/>
  <c r="T290" i="1"/>
  <c r="U290" i="1" s="1"/>
  <c r="T289" i="1"/>
  <c r="U289" i="1" s="1"/>
  <c r="T288" i="1"/>
  <c r="U288" i="1" s="1"/>
  <c r="T287" i="1"/>
  <c r="U287" i="1" s="1"/>
  <c r="U286" i="1"/>
  <c r="T286" i="1"/>
  <c r="T285" i="1"/>
  <c r="U285" i="1" s="1"/>
  <c r="T284" i="1"/>
  <c r="U284" i="1" s="1"/>
  <c r="T283" i="1"/>
  <c r="U283" i="1" s="1"/>
  <c r="T282" i="1"/>
  <c r="U282" i="1" s="1"/>
  <c r="T281" i="1"/>
  <c r="U281" i="1" s="1"/>
  <c r="T280" i="1"/>
  <c r="U280" i="1" s="1"/>
  <c r="T279" i="1"/>
  <c r="U279" i="1" s="1"/>
  <c r="T278" i="1"/>
  <c r="U278" i="1" s="1"/>
  <c r="T277" i="1"/>
  <c r="U277" i="1" s="1"/>
  <c r="T276" i="1"/>
  <c r="U276" i="1" s="1"/>
  <c r="T275" i="1"/>
  <c r="U275" i="1" s="1"/>
  <c r="T274" i="1"/>
  <c r="U274" i="1" s="1"/>
  <c r="T273" i="1"/>
  <c r="U273" i="1" s="1"/>
  <c r="T272" i="1"/>
  <c r="U272" i="1" s="1"/>
  <c r="T271" i="1"/>
  <c r="U271" i="1" s="1"/>
  <c r="T270" i="1"/>
  <c r="U270" i="1" s="1"/>
  <c r="T269" i="1"/>
  <c r="U269" i="1" s="1"/>
  <c r="T268" i="1"/>
  <c r="U268" i="1" s="1"/>
  <c r="T267" i="1"/>
  <c r="U267" i="1" s="1"/>
  <c r="T266" i="1"/>
  <c r="U266" i="1" s="1"/>
  <c r="T265" i="1"/>
  <c r="U265" i="1" s="1"/>
  <c r="T264" i="1"/>
  <c r="U264" i="1" s="1"/>
  <c r="T263" i="1"/>
  <c r="U263" i="1" s="1"/>
  <c r="T262" i="1"/>
  <c r="U262" i="1" s="1"/>
  <c r="T261" i="1"/>
  <c r="U261" i="1" s="1"/>
  <c r="T260" i="1"/>
  <c r="U260" i="1" s="1"/>
  <c r="T259" i="1"/>
  <c r="U259" i="1" s="1"/>
  <c r="T258" i="1"/>
  <c r="U258" i="1" s="1"/>
  <c r="T257" i="1"/>
  <c r="U257" i="1" s="1"/>
  <c r="T256" i="1"/>
  <c r="U256" i="1" s="1"/>
  <c r="T255" i="1"/>
  <c r="U255" i="1" s="1"/>
  <c r="T254" i="1"/>
  <c r="U254" i="1" s="1"/>
  <c r="T253" i="1"/>
  <c r="U253" i="1" s="1"/>
  <c r="T252" i="1"/>
  <c r="U252" i="1" s="1"/>
  <c r="U251" i="1"/>
  <c r="T251" i="1"/>
  <c r="T250" i="1"/>
  <c r="U250" i="1" s="1"/>
  <c r="T249" i="1"/>
  <c r="U249" i="1" s="1"/>
  <c r="T248" i="1"/>
  <c r="U248" i="1" s="1"/>
  <c r="T247" i="1"/>
  <c r="U247" i="1" s="1"/>
  <c r="T246" i="1"/>
  <c r="U246" i="1" s="1"/>
  <c r="T245" i="1"/>
  <c r="U245" i="1" s="1"/>
  <c r="T244" i="1"/>
  <c r="U244" i="1" s="1"/>
  <c r="T243" i="1"/>
  <c r="U243" i="1" s="1"/>
  <c r="T242" i="1"/>
  <c r="U242" i="1" s="1"/>
  <c r="T241" i="1"/>
  <c r="U241" i="1" s="1"/>
  <c r="T240" i="1"/>
  <c r="U240" i="1" s="1"/>
  <c r="T239" i="1"/>
  <c r="U239" i="1" s="1"/>
  <c r="T238" i="1"/>
  <c r="U238" i="1" s="1"/>
  <c r="T237" i="1"/>
  <c r="U237" i="1" s="1"/>
  <c r="T236" i="1"/>
  <c r="U236" i="1" s="1"/>
  <c r="T235" i="1"/>
  <c r="U235" i="1" s="1"/>
  <c r="T234" i="1"/>
  <c r="U234" i="1" s="1"/>
  <c r="T233" i="1"/>
  <c r="U233" i="1" s="1"/>
  <c r="T232" i="1"/>
  <c r="U232" i="1" s="1"/>
  <c r="T231" i="1"/>
  <c r="U231" i="1" s="1"/>
  <c r="T230" i="1"/>
  <c r="U230" i="1" s="1"/>
  <c r="T229" i="1"/>
  <c r="U229" i="1" s="1"/>
  <c r="T228" i="1"/>
  <c r="U228" i="1" s="1"/>
  <c r="T227" i="1"/>
  <c r="U227" i="1" s="1"/>
  <c r="U226" i="1"/>
  <c r="T226" i="1"/>
  <c r="T225" i="1"/>
  <c r="U225" i="1" s="1"/>
  <c r="T224" i="1"/>
  <c r="U224" i="1" s="1"/>
  <c r="T223" i="1"/>
  <c r="U223" i="1" s="1"/>
  <c r="T222" i="1"/>
  <c r="U222" i="1" s="1"/>
  <c r="T221" i="1"/>
  <c r="U221" i="1" s="1"/>
  <c r="T220" i="1"/>
  <c r="U220" i="1" s="1"/>
  <c r="T219" i="1"/>
  <c r="U219" i="1" s="1"/>
  <c r="T218" i="1"/>
  <c r="U218" i="1" s="1"/>
  <c r="T217" i="1"/>
  <c r="U217" i="1" s="1"/>
  <c r="T216" i="1"/>
  <c r="U216" i="1" s="1"/>
  <c r="T215" i="1"/>
  <c r="U215" i="1" s="1"/>
  <c r="T214" i="1"/>
  <c r="U214" i="1" s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T207" i="1"/>
  <c r="U207" i="1" s="1"/>
  <c r="T206" i="1"/>
  <c r="U206" i="1" s="1"/>
  <c r="T205" i="1"/>
  <c r="U205" i="1" s="1"/>
  <c r="T204" i="1"/>
  <c r="U204" i="1" s="1"/>
  <c r="T203" i="1"/>
  <c r="U203" i="1" s="1"/>
  <c r="T202" i="1"/>
  <c r="U202" i="1" s="1"/>
  <c r="T201" i="1"/>
  <c r="U201" i="1" s="1"/>
  <c r="T200" i="1"/>
  <c r="U200" i="1" s="1"/>
  <c r="T199" i="1"/>
  <c r="U199" i="1" s="1"/>
  <c r="T198" i="1"/>
  <c r="U198" i="1" s="1"/>
  <c r="T197" i="1"/>
  <c r="U197" i="1" s="1"/>
  <c r="T196" i="1"/>
  <c r="U196" i="1" s="1"/>
  <c r="T195" i="1"/>
  <c r="U195" i="1" s="1"/>
  <c r="T194" i="1"/>
  <c r="U194" i="1" s="1"/>
  <c r="T193" i="1"/>
  <c r="U193" i="1" s="1"/>
  <c r="T192" i="1"/>
  <c r="U192" i="1" s="1"/>
  <c r="T191" i="1"/>
  <c r="U191" i="1" s="1"/>
  <c r="T190" i="1"/>
  <c r="U190" i="1" s="1"/>
  <c r="T189" i="1"/>
  <c r="U189" i="1" s="1"/>
  <c r="T188" i="1"/>
  <c r="U188" i="1" s="1"/>
  <c r="T187" i="1"/>
  <c r="U187" i="1" s="1"/>
  <c r="U186" i="1"/>
  <c r="T186" i="1"/>
  <c r="T185" i="1"/>
  <c r="U185" i="1" s="1"/>
  <c r="T184" i="1"/>
  <c r="U184" i="1" s="1"/>
  <c r="T183" i="1"/>
  <c r="U183" i="1" s="1"/>
  <c r="T182" i="1"/>
  <c r="U182" i="1" s="1"/>
  <c r="T181" i="1"/>
  <c r="U181" i="1" s="1"/>
  <c r="T180" i="1"/>
  <c r="U180" i="1" s="1"/>
  <c r="T179" i="1"/>
  <c r="U179" i="1" s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/>
  <c r="U164" i="1" s="1"/>
  <c r="T163" i="1"/>
  <c r="U163" i="1" s="1"/>
  <c r="T162" i="1"/>
  <c r="U162" i="1" s="1"/>
  <c r="U161" i="1"/>
  <c r="T161" i="1"/>
  <c r="T160" i="1"/>
  <c r="U160" i="1" s="1"/>
  <c r="T159" i="1"/>
  <c r="U159" i="1" s="1"/>
  <c r="T158" i="1"/>
  <c r="U158" i="1" s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U151" i="1"/>
  <c r="T151" i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U101" i="1"/>
  <c r="T101" i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U86" i="1"/>
  <c r="T86" i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U36" i="1"/>
  <c r="T36" i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U21" i="1"/>
  <c r="T21" i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H15" i="3"/>
  <c r="H10" i="3"/>
  <c r="U5" i="4"/>
  <c r="U15" i="4"/>
  <c r="U24" i="4"/>
  <c r="U26" i="4"/>
  <c r="U35" i="4"/>
  <c r="U36" i="4"/>
  <c r="U65" i="4"/>
  <c r="U66" i="4"/>
  <c r="U69" i="4"/>
  <c r="U86" i="4"/>
  <c r="U94" i="4"/>
  <c r="U95" i="4"/>
  <c r="U96" i="4"/>
  <c r="U99" i="4"/>
  <c r="U124" i="4"/>
  <c r="U126" i="4"/>
  <c r="U135" i="4"/>
  <c r="U136" i="4"/>
  <c r="U165" i="4"/>
  <c r="U166" i="4"/>
  <c r="U169" i="4"/>
  <c r="U186" i="4"/>
  <c r="U194" i="4"/>
  <c r="U195" i="4"/>
  <c r="U196" i="4"/>
  <c r="U199" i="4"/>
  <c r="U224" i="4"/>
  <c r="U225" i="4"/>
  <c r="U226" i="4"/>
  <c r="U234" i="4"/>
  <c r="U235" i="4"/>
  <c r="U246" i="4"/>
  <c r="U254" i="4"/>
  <c r="U255" i="4"/>
  <c r="U256" i="4"/>
  <c r="U276" i="4"/>
  <c r="U284" i="4"/>
  <c r="U285" i="4"/>
  <c r="U286" i="4"/>
  <c r="U289" i="4"/>
  <c r="U305" i="4"/>
  <c r="U315" i="4"/>
  <c r="U2" i="4"/>
  <c r="T3" i="4"/>
  <c r="T4" i="4"/>
  <c r="U4" i="4" s="1"/>
  <c r="T5" i="4"/>
  <c r="T6" i="4"/>
  <c r="U6" i="4" s="1"/>
  <c r="T7" i="4"/>
  <c r="U7" i="4" s="1"/>
  <c r="T8" i="4"/>
  <c r="U8" i="4" s="1"/>
  <c r="T9" i="4"/>
  <c r="U9" i="4" s="1"/>
  <c r="T10" i="4"/>
  <c r="U10" i="4" s="1"/>
  <c r="T11" i="4"/>
  <c r="U11" i="4" s="1"/>
  <c r="T12" i="4"/>
  <c r="U12" i="4" s="1"/>
  <c r="T13" i="4"/>
  <c r="U13" i="4" s="1"/>
  <c r="T14" i="4"/>
  <c r="U14" i="4" s="1"/>
  <c r="T15" i="4"/>
  <c r="T16" i="4"/>
  <c r="U16" i="4" s="1"/>
  <c r="T17" i="4"/>
  <c r="U17" i="4" s="1"/>
  <c r="T18" i="4"/>
  <c r="U18" i="4" s="1"/>
  <c r="T19" i="4"/>
  <c r="U19" i="4" s="1"/>
  <c r="T20" i="4"/>
  <c r="U20" i="4" s="1"/>
  <c r="T21" i="4"/>
  <c r="U21" i="4" s="1"/>
  <c r="T22" i="4"/>
  <c r="U22" i="4" s="1"/>
  <c r="T23" i="4"/>
  <c r="U23" i="4" s="1"/>
  <c r="T24" i="4"/>
  <c r="T25" i="4"/>
  <c r="U25" i="4" s="1"/>
  <c r="T26" i="4"/>
  <c r="T27" i="4"/>
  <c r="U27" i="4" s="1"/>
  <c r="T28" i="4"/>
  <c r="U28" i="4" s="1"/>
  <c r="T29" i="4"/>
  <c r="U29" i="4" s="1"/>
  <c r="T30" i="4"/>
  <c r="U30" i="4" s="1"/>
  <c r="T31" i="4"/>
  <c r="U31" i="4" s="1"/>
  <c r="T32" i="4"/>
  <c r="U32" i="4" s="1"/>
  <c r="T33" i="4"/>
  <c r="U33" i="4" s="1"/>
  <c r="T34" i="4"/>
  <c r="U34" i="4" s="1"/>
  <c r="T35" i="4"/>
  <c r="T36" i="4"/>
  <c r="T37" i="4"/>
  <c r="U37" i="4" s="1"/>
  <c r="T38" i="4"/>
  <c r="U38" i="4" s="1"/>
  <c r="T39" i="4"/>
  <c r="U39" i="4" s="1"/>
  <c r="T40" i="4"/>
  <c r="U40" i="4" s="1"/>
  <c r="T41" i="4"/>
  <c r="U41" i="4" s="1"/>
  <c r="T42" i="4"/>
  <c r="U42" i="4" s="1"/>
  <c r="T43" i="4"/>
  <c r="U43" i="4" s="1"/>
  <c r="T44" i="4"/>
  <c r="U44" i="4" s="1"/>
  <c r="T45" i="4"/>
  <c r="U45" i="4" s="1"/>
  <c r="T46" i="4"/>
  <c r="U46" i="4" s="1"/>
  <c r="T47" i="4"/>
  <c r="U47" i="4" s="1"/>
  <c r="T48" i="4"/>
  <c r="U48" i="4" s="1"/>
  <c r="T49" i="4"/>
  <c r="U49" i="4" s="1"/>
  <c r="T50" i="4"/>
  <c r="U50" i="4" s="1"/>
  <c r="T51" i="4"/>
  <c r="U51" i="4" s="1"/>
  <c r="T52" i="4"/>
  <c r="U52" i="4" s="1"/>
  <c r="T53" i="4"/>
  <c r="U53" i="4" s="1"/>
  <c r="T54" i="4"/>
  <c r="U54" i="4" s="1"/>
  <c r="T55" i="4"/>
  <c r="U55" i="4" s="1"/>
  <c r="T56" i="4"/>
  <c r="U56" i="4" s="1"/>
  <c r="T57" i="4"/>
  <c r="U57" i="4" s="1"/>
  <c r="T58" i="4"/>
  <c r="U58" i="4" s="1"/>
  <c r="T59" i="4"/>
  <c r="U59" i="4" s="1"/>
  <c r="T60" i="4"/>
  <c r="U60" i="4" s="1"/>
  <c r="T61" i="4"/>
  <c r="U61" i="4" s="1"/>
  <c r="T62" i="4"/>
  <c r="U62" i="4" s="1"/>
  <c r="T63" i="4"/>
  <c r="U63" i="4" s="1"/>
  <c r="T64" i="4"/>
  <c r="U64" i="4" s="1"/>
  <c r="T65" i="4"/>
  <c r="T66" i="4"/>
  <c r="T67" i="4"/>
  <c r="U67" i="4" s="1"/>
  <c r="T68" i="4"/>
  <c r="U68" i="4" s="1"/>
  <c r="T69" i="4"/>
  <c r="T70" i="4"/>
  <c r="U70" i="4" s="1"/>
  <c r="T71" i="4"/>
  <c r="U71" i="4" s="1"/>
  <c r="T72" i="4"/>
  <c r="U72" i="4" s="1"/>
  <c r="T73" i="4"/>
  <c r="U73" i="4" s="1"/>
  <c r="T74" i="4"/>
  <c r="U74" i="4" s="1"/>
  <c r="T75" i="4"/>
  <c r="U75" i="4" s="1"/>
  <c r="T76" i="4"/>
  <c r="U76" i="4" s="1"/>
  <c r="T77" i="4"/>
  <c r="U77" i="4" s="1"/>
  <c r="T78" i="4"/>
  <c r="U78" i="4" s="1"/>
  <c r="T79" i="4"/>
  <c r="U79" i="4" s="1"/>
  <c r="T80" i="4"/>
  <c r="U80" i="4" s="1"/>
  <c r="T81" i="4"/>
  <c r="U81" i="4" s="1"/>
  <c r="T82" i="4"/>
  <c r="U82" i="4" s="1"/>
  <c r="T83" i="4"/>
  <c r="U83" i="4" s="1"/>
  <c r="T84" i="4"/>
  <c r="U84" i="4" s="1"/>
  <c r="T85" i="4"/>
  <c r="U85" i="4" s="1"/>
  <c r="T86" i="4"/>
  <c r="T87" i="4"/>
  <c r="U87" i="4" s="1"/>
  <c r="T88" i="4"/>
  <c r="U88" i="4" s="1"/>
  <c r="T89" i="4"/>
  <c r="U89" i="4" s="1"/>
  <c r="T90" i="4"/>
  <c r="U90" i="4" s="1"/>
  <c r="T91" i="4"/>
  <c r="U91" i="4" s="1"/>
  <c r="T92" i="4"/>
  <c r="U92" i="4" s="1"/>
  <c r="T93" i="4"/>
  <c r="U93" i="4" s="1"/>
  <c r="T94" i="4"/>
  <c r="T95" i="4"/>
  <c r="T96" i="4"/>
  <c r="T97" i="4"/>
  <c r="U97" i="4" s="1"/>
  <c r="T98" i="4"/>
  <c r="U98" i="4" s="1"/>
  <c r="T99" i="4"/>
  <c r="T100" i="4"/>
  <c r="U100" i="4" s="1"/>
  <c r="T101" i="4"/>
  <c r="U101" i="4" s="1"/>
  <c r="T102" i="4"/>
  <c r="U102" i="4" s="1"/>
  <c r="T103" i="4"/>
  <c r="U103" i="4" s="1"/>
  <c r="T104" i="4"/>
  <c r="U104" i="4" s="1"/>
  <c r="T105" i="4"/>
  <c r="U105" i="4" s="1"/>
  <c r="T106" i="4"/>
  <c r="U106" i="4" s="1"/>
  <c r="T107" i="4"/>
  <c r="U107" i="4" s="1"/>
  <c r="T108" i="4"/>
  <c r="U108" i="4" s="1"/>
  <c r="T109" i="4"/>
  <c r="U109" i="4" s="1"/>
  <c r="T110" i="4"/>
  <c r="U110" i="4" s="1"/>
  <c r="T111" i="4"/>
  <c r="U111" i="4" s="1"/>
  <c r="T112" i="4"/>
  <c r="U112" i="4" s="1"/>
  <c r="T113" i="4"/>
  <c r="U113" i="4" s="1"/>
  <c r="T114" i="4"/>
  <c r="U114" i="4" s="1"/>
  <c r="T115" i="4"/>
  <c r="U115" i="4" s="1"/>
  <c r="T116" i="4"/>
  <c r="U116" i="4" s="1"/>
  <c r="T117" i="4"/>
  <c r="U117" i="4" s="1"/>
  <c r="T118" i="4"/>
  <c r="U118" i="4" s="1"/>
  <c r="T119" i="4"/>
  <c r="U119" i="4" s="1"/>
  <c r="T120" i="4"/>
  <c r="U120" i="4" s="1"/>
  <c r="T121" i="4"/>
  <c r="U121" i="4" s="1"/>
  <c r="T122" i="4"/>
  <c r="U122" i="4" s="1"/>
  <c r="T123" i="4"/>
  <c r="U123" i="4" s="1"/>
  <c r="T124" i="4"/>
  <c r="T125" i="4"/>
  <c r="U125" i="4" s="1"/>
  <c r="T126" i="4"/>
  <c r="T127" i="4"/>
  <c r="U127" i="4" s="1"/>
  <c r="T128" i="4"/>
  <c r="U128" i="4" s="1"/>
  <c r="T129" i="4"/>
  <c r="U129" i="4" s="1"/>
  <c r="T130" i="4"/>
  <c r="U130" i="4" s="1"/>
  <c r="T131" i="4"/>
  <c r="U131" i="4" s="1"/>
  <c r="T132" i="4"/>
  <c r="U132" i="4" s="1"/>
  <c r="T133" i="4"/>
  <c r="U133" i="4" s="1"/>
  <c r="T134" i="4"/>
  <c r="U134" i="4" s="1"/>
  <c r="T135" i="4"/>
  <c r="T136" i="4"/>
  <c r="T137" i="4"/>
  <c r="U137" i="4" s="1"/>
  <c r="T138" i="4"/>
  <c r="U138" i="4" s="1"/>
  <c r="T139" i="4"/>
  <c r="U139" i="4" s="1"/>
  <c r="T140" i="4"/>
  <c r="U140" i="4" s="1"/>
  <c r="T141" i="4"/>
  <c r="U141" i="4" s="1"/>
  <c r="T142" i="4"/>
  <c r="U142" i="4" s="1"/>
  <c r="T143" i="4"/>
  <c r="U143" i="4" s="1"/>
  <c r="T144" i="4"/>
  <c r="U144" i="4" s="1"/>
  <c r="T145" i="4"/>
  <c r="U145" i="4" s="1"/>
  <c r="T146" i="4"/>
  <c r="U146" i="4" s="1"/>
  <c r="T147" i="4"/>
  <c r="U147" i="4" s="1"/>
  <c r="T148" i="4"/>
  <c r="U148" i="4" s="1"/>
  <c r="T149" i="4"/>
  <c r="U149" i="4" s="1"/>
  <c r="T150" i="4"/>
  <c r="U150" i="4" s="1"/>
  <c r="T151" i="4"/>
  <c r="U151" i="4" s="1"/>
  <c r="T152" i="4"/>
  <c r="U152" i="4" s="1"/>
  <c r="T153" i="4"/>
  <c r="U153" i="4" s="1"/>
  <c r="T154" i="4"/>
  <c r="U154" i="4" s="1"/>
  <c r="T155" i="4"/>
  <c r="U155" i="4" s="1"/>
  <c r="T156" i="4"/>
  <c r="U156" i="4" s="1"/>
  <c r="T157" i="4"/>
  <c r="U157" i="4" s="1"/>
  <c r="T158" i="4"/>
  <c r="U158" i="4" s="1"/>
  <c r="T159" i="4"/>
  <c r="U159" i="4" s="1"/>
  <c r="T160" i="4"/>
  <c r="U160" i="4" s="1"/>
  <c r="T161" i="4"/>
  <c r="U161" i="4" s="1"/>
  <c r="T162" i="4"/>
  <c r="U162" i="4" s="1"/>
  <c r="T163" i="4"/>
  <c r="U163" i="4" s="1"/>
  <c r="T164" i="4"/>
  <c r="U164" i="4" s="1"/>
  <c r="T165" i="4"/>
  <c r="T166" i="4"/>
  <c r="T167" i="4"/>
  <c r="U167" i="4" s="1"/>
  <c r="T168" i="4"/>
  <c r="U168" i="4" s="1"/>
  <c r="T169" i="4"/>
  <c r="T170" i="4"/>
  <c r="U170" i="4" s="1"/>
  <c r="T171" i="4"/>
  <c r="U171" i="4" s="1"/>
  <c r="T172" i="4"/>
  <c r="U172" i="4" s="1"/>
  <c r="T173" i="4"/>
  <c r="U173" i="4" s="1"/>
  <c r="T174" i="4"/>
  <c r="U174" i="4" s="1"/>
  <c r="T175" i="4"/>
  <c r="U175" i="4" s="1"/>
  <c r="T176" i="4"/>
  <c r="U176" i="4" s="1"/>
  <c r="T177" i="4"/>
  <c r="U177" i="4" s="1"/>
  <c r="T178" i="4"/>
  <c r="U178" i="4" s="1"/>
  <c r="T179" i="4"/>
  <c r="U179" i="4" s="1"/>
  <c r="T180" i="4"/>
  <c r="U180" i="4" s="1"/>
  <c r="T181" i="4"/>
  <c r="U181" i="4" s="1"/>
  <c r="T182" i="4"/>
  <c r="U182" i="4" s="1"/>
  <c r="T183" i="4"/>
  <c r="U183" i="4" s="1"/>
  <c r="T184" i="4"/>
  <c r="U184" i="4" s="1"/>
  <c r="T185" i="4"/>
  <c r="U185" i="4" s="1"/>
  <c r="T186" i="4"/>
  <c r="T187" i="4"/>
  <c r="U187" i="4" s="1"/>
  <c r="T188" i="4"/>
  <c r="U188" i="4" s="1"/>
  <c r="T189" i="4"/>
  <c r="U189" i="4" s="1"/>
  <c r="T190" i="4"/>
  <c r="U190" i="4" s="1"/>
  <c r="T191" i="4"/>
  <c r="U191" i="4" s="1"/>
  <c r="T192" i="4"/>
  <c r="U192" i="4" s="1"/>
  <c r="T193" i="4"/>
  <c r="U193" i="4" s="1"/>
  <c r="T194" i="4"/>
  <c r="T195" i="4"/>
  <c r="T196" i="4"/>
  <c r="T197" i="4"/>
  <c r="U197" i="4" s="1"/>
  <c r="T198" i="4"/>
  <c r="U198" i="4" s="1"/>
  <c r="T199" i="4"/>
  <c r="T200" i="4"/>
  <c r="U200" i="4" s="1"/>
  <c r="T201" i="4"/>
  <c r="U201" i="4" s="1"/>
  <c r="T202" i="4"/>
  <c r="U202" i="4" s="1"/>
  <c r="T203" i="4"/>
  <c r="U203" i="4" s="1"/>
  <c r="T204" i="4"/>
  <c r="U204" i="4" s="1"/>
  <c r="T205" i="4"/>
  <c r="U205" i="4" s="1"/>
  <c r="T206" i="4"/>
  <c r="U206" i="4" s="1"/>
  <c r="T207" i="4"/>
  <c r="U207" i="4" s="1"/>
  <c r="T208" i="4"/>
  <c r="U208" i="4" s="1"/>
  <c r="T209" i="4"/>
  <c r="U209" i="4" s="1"/>
  <c r="T210" i="4"/>
  <c r="U210" i="4" s="1"/>
  <c r="T211" i="4"/>
  <c r="U211" i="4" s="1"/>
  <c r="T212" i="4"/>
  <c r="U212" i="4" s="1"/>
  <c r="T213" i="4"/>
  <c r="U213" i="4" s="1"/>
  <c r="T214" i="4"/>
  <c r="U214" i="4" s="1"/>
  <c r="T215" i="4"/>
  <c r="U215" i="4" s="1"/>
  <c r="T216" i="4"/>
  <c r="U216" i="4" s="1"/>
  <c r="T217" i="4"/>
  <c r="U217" i="4" s="1"/>
  <c r="T218" i="4"/>
  <c r="U218" i="4" s="1"/>
  <c r="T219" i="4"/>
  <c r="U219" i="4" s="1"/>
  <c r="T220" i="4"/>
  <c r="U220" i="4" s="1"/>
  <c r="T221" i="4"/>
  <c r="U221" i="4" s="1"/>
  <c r="T222" i="4"/>
  <c r="U222" i="4" s="1"/>
  <c r="T223" i="4"/>
  <c r="U223" i="4" s="1"/>
  <c r="T224" i="4"/>
  <c r="T225" i="4"/>
  <c r="T226" i="4"/>
  <c r="T227" i="4"/>
  <c r="U227" i="4" s="1"/>
  <c r="T228" i="4"/>
  <c r="U228" i="4" s="1"/>
  <c r="T229" i="4"/>
  <c r="U229" i="4" s="1"/>
  <c r="T230" i="4"/>
  <c r="U230" i="4" s="1"/>
  <c r="T231" i="4"/>
  <c r="U231" i="4" s="1"/>
  <c r="T232" i="4"/>
  <c r="U232" i="4" s="1"/>
  <c r="T233" i="4"/>
  <c r="U233" i="4" s="1"/>
  <c r="T234" i="4"/>
  <c r="T235" i="4"/>
  <c r="T236" i="4"/>
  <c r="U236" i="4" s="1"/>
  <c r="T237" i="4"/>
  <c r="U237" i="4" s="1"/>
  <c r="T238" i="4"/>
  <c r="U238" i="4" s="1"/>
  <c r="T239" i="4"/>
  <c r="U239" i="4" s="1"/>
  <c r="T240" i="4"/>
  <c r="U240" i="4" s="1"/>
  <c r="T241" i="4"/>
  <c r="U241" i="4" s="1"/>
  <c r="T242" i="4"/>
  <c r="U242" i="4" s="1"/>
  <c r="T243" i="4"/>
  <c r="U243" i="4" s="1"/>
  <c r="T244" i="4"/>
  <c r="U244" i="4" s="1"/>
  <c r="T245" i="4"/>
  <c r="U245" i="4" s="1"/>
  <c r="T246" i="4"/>
  <c r="T247" i="4"/>
  <c r="U247" i="4" s="1"/>
  <c r="T248" i="4"/>
  <c r="U248" i="4" s="1"/>
  <c r="T249" i="4"/>
  <c r="U249" i="4" s="1"/>
  <c r="T250" i="4"/>
  <c r="U250" i="4" s="1"/>
  <c r="T251" i="4"/>
  <c r="U251" i="4" s="1"/>
  <c r="T252" i="4"/>
  <c r="U252" i="4" s="1"/>
  <c r="T253" i="4"/>
  <c r="U253" i="4" s="1"/>
  <c r="T254" i="4"/>
  <c r="T255" i="4"/>
  <c r="T256" i="4"/>
  <c r="T257" i="4"/>
  <c r="U257" i="4" s="1"/>
  <c r="T258" i="4"/>
  <c r="U258" i="4" s="1"/>
  <c r="T259" i="4"/>
  <c r="U259" i="4" s="1"/>
  <c r="T260" i="4"/>
  <c r="U260" i="4" s="1"/>
  <c r="T261" i="4"/>
  <c r="U261" i="4" s="1"/>
  <c r="T262" i="4"/>
  <c r="U262" i="4" s="1"/>
  <c r="T263" i="4"/>
  <c r="U263" i="4" s="1"/>
  <c r="T264" i="4"/>
  <c r="U264" i="4" s="1"/>
  <c r="T265" i="4"/>
  <c r="U265" i="4" s="1"/>
  <c r="T266" i="4"/>
  <c r="U266" i="4" s="1"/>
  <c r="T267" i="4"/>
  <c r="U267" i="4" s="1"/>
  <c r="T268" i="4"/>
  <c r="U268" i="4" s="1"/>
  <c r="T269" i="4"/>
  <c r="U269" i="4" s="1"/>
  <c r="T270" i="4"/>
  <c r="U270" i="4" s="1"/>
  <c r="T271" i="4"/>
  <c r="U271" i="4" s="1"/>
  <c r="T272" i="4"/>
  <c r="U272" i="4" s="1"/>
  <c r="T273" i="4"/>
  <c r="U273" i="4" s="1"/>
  <c r="T274" i="4"/>
  <c r="U274" i="4" s="1"/>
  <c r="T275" i="4"/>
  <c r="U275" i="4" s="1"/>
  <c r="T276" i="4"/>
  <c r="T277" i="4"/>
  <c r="U277" i="4" s="1"/>
  <c r="T278" i="4"/>
  <c r="U278" i="4" s="1"/>
  <c r="T279" i="4"/>
  <c r="U279" i="4" s="1"/>
  <c r="T280" i="4"/>
  <c r="U280" i="4" s="1"/>
  <c r="T281" i="4"/>
  <c r="U281" i="4" s="1"/>
  <c r="T282" i="4"/>
  <c r="U282" i="4" s="1"/>
  <c r="T283" i="4"/>
  <c r="U283" i="4" s="1"/>
  <c r="T284" i="4"/>
  <c r="T285" i="4"/>
  <c r="T286" i="4"/>
  <c r="T287" i="4"/>
  <c r="U287" i="4" s="1"/>
  <c r="T288" i="4"/>
  <c r="U288" i="4" s="1"/>
  <c r="T289" i="4"/>
  <c r="T290" i="4"/>
  <c r="U290" i="4" s="1"/>
  <c r="T291" i="4"/>
  <c r="U291" i="4" s="1"/>
  <c r="T292" i="4"/>
  <c r="U292" i="4" s="1"/>
  <c r="T293" i="4"/>
  <c r="U293" i="4" s="1"/>
  <c r="T294" i="4"/>
  <c r="U294" i="4" s="1"/>
  <c r="T295" i="4"/>
  <c r="U295" i="4" s="1"/>
  <c r="T296" i="4"/>
  <c r="U296" i="4" s="1"/>
  <c r="T297" i="4"/>
  <c r="U297" i="4" s="1"/>
  <c r="T298" i="4"/>
  <c r="U298" i="4" s="1"/>
  <c r="T299" i="4"/>
  <c r="U299" i="4" s="1"/>
  <c r="T300" i="4"/>
  <c r="U300" i="4" s="1"/>
  <c r="T301" i="4"/>
  <c r="U301" i="4" s="1"/>
  <c r="T302" i="4"/>
  <c r="U302" i="4" s="1"/>
  <c r="T303" i="4"/>
  <c r="U303" i="4" s="1"/>
  <c r="T304" i="4"/>
  <c r="U304" i="4" s="1"/>
  <c r="T305" i="4"/>
  <c r="T306" i="4"/>
  <c r="U306" i="4" s="1"/>
  <c r="T307" i="4"/>
  <c r="U307" i="4" s="1"/>
  <c r="T308" i="4"/>
  <c r="U308" i="4" s="1"/>
  <c r="T309" i="4"/>
  <c r="U309" i="4" s="1"/>
  <c r="T310" i="4"/>
  <c r="U310" i="4" s="1"/>
  <c r="T311" i="4"/>
  <c r="U311" i="4" s="1"/>
  <c r="T312" i="4"/>
  <c r="U312" i="4" s="1"/>
  <c r="T313" i="4"/>
  <c r="U313" i="4" s="1"/>
  <c r="T314" i="4"/>
  <c r="U314" i="4" s="1"/>
  <c r="T315" i="4"/>
  <c r="T2" i="4"/>
  <c r="K8" i="3" l="1"/>
  <c r="U1" i="1"/>
  <c r="K4" i="3" s="1"/>
  <c r="K5" i="3" s="1"/>
  <c r="K6" i="3"/>
  <c r="K7" i="3" s="1"/>
  <c r="K11" i="3"/>
  <c r="K12" i="3" s="1"/>
  <c r="K13" i="3"/>
  <c r="K14" i="3" s="1"/>
  <c r="T1" i="1"/>
  <c r="K2" i="3" s="1"/>
  <c r="K3" i="3" s="1"/>
  <c r="J6" i="3"/>
  <c r="J7" i="3" s="1"/>
  <c r="J8" i="3"/>
  <c r="J9" i="3" s="1"/>
  <c r="J11" i="3"/>
  <c r="J12" i="3" s="1"/>
  <c r="T1" i="8"/>
  <c r="J2" i="3" s="1"/>
  <c r="J3" i="3" s="1"/>
  <c r="U3" i="4"/>
  <c r="U1" i="4" s="1"/>
  <c r="H4" i="3" s="1"/>
  <c r="H5" i="3" s="1"/>
  <c r="H11" i="3"/>
  <c r="H12" i="3" s="1"/>
  <c r="H6" i="3"/>
  <c r="H7" i="3" s="1"/>
  <c r="T1" i="4"/>
  <c r="H2" i="3" s="1"/>
  <c r="H3" i="3" s="1"/>
  <c r="H13" i="3"/>
  <c r="H14" i="3" s="1"/>
  <c r="I6" i="3"/>
  <c r="I7" i="3" s="1"/>
  <c r="I11" i="3"/>
  <c r="I12" i="3" s="1"/>
  <c r="T1" i="6"/>
  <c r="I2" i="3" s="1"/>
  <c r="I3" i="3" s="1"/>
  <c r="U3" i="6"/>
  <c r="U1" i="8"/>
  <c r="J4" i="3" s="1"/>
  <c r="J5" i="3" s="1"/>
  <c r="U3" i="8"/>
  <c r="J13" i="3" s="1"/>
  <c r="J14" i="3" s="1"/>
  <c r="K9" i="3"/>
  <c r="X3" i="8"/>
  <c r="W3" i="8"/>
  <c r="Y3" i="8" s="1"/>
  <c r="X2" i="8"/>
  <c r="W2" i="8"/>
  <c r="Y2" i="8" s="1"/>
  <c r="D4" i="3" s="1"/>
  <c r="X3" i="6"/>
  <c r="H8" i="3" l="1"/>
  <c r="H9" i="3" s="1"/>
  <c r="U1" i="6"/>
  <c r="I4" i="3" s="1"/>
  <c r="I5" i="3" s="1"/>
  <c r="I13" i="3"/>
  <c r="I14" i="3" s="1"/>
  <c r="I8" i="3"/>
  <c r="I9" i="3" s="1"/>
  <c r="X3" i="1"/>
  <c r="X2" i="1"/>
  <c r="W3" i="1"/>
  <c r="Y3" i="1" s="1"/>
  <c r="W2" i="1"/>
  <c r="Y2" i="1" s="1"/>
  <c r="E4" i="3" s="1"/>
  <c r="W3" i="6"/>
  <c r="Y3" i="6" s="1"/>
  <c r="X2" i="6"/>
  <c r="W2" i="6"/>
  <c r="W3" i="4"/>
  <c r="W2" i="4"/>
  <c r="X5" i="4"/>
  <c r="X4" i="4"/>
  <c r="W5" i="4"/>
  <c r="Y5" i="4" s="1"/>
  <c r="W4" i="4"/>
  <c r="X3" i="4"/>
  <c r="X2" i="4"/>
  <c r="Y2" i="6" l="1"/>
  <c r="C4" i="3" s="1"/>
  <c r="Y2" i="4"/>
  <c r="B4" i="3" s="1"/>
  <c r="Y4" i="4"/>
  <c r="Y6" i="4" s="1"/>
  <c r="Y3" i="4"/>
  <c r="D15" i="3" l="1"/>
  <c r="C15" i="3"/>
  <c r="D14" i="3"/>
  <c r="C14" i="3"/>
  <c r="D13" i="3"/>
  <c r="C13" i="3"/>
  <c r="C2" i="9"/>
  <c r="D5" i="3" s="1"/>
  <c r="C3" i="9"/>
  <c r="D7" i="3" s="1"/>
  <c r="B4" i="9"/>
  <c r="B3" i="9"/>
  <c r="D8" i="3" s="1"/>
  <c r="B2" i="9"/>
  <c r="D6" i="3" s="1"/>
  <c r="B13" i="3"/>
  <c r="B15" i="3"/>
  <c r="B14" i="3"/>
  <c r="B4" i="7"/>
  <c r="C11" i="3" s="1"/>
  <c r="C3" i="7"/>
  <c r="C7" i="3" s="1"/>
  <c r="B3" i="7"/>
  <c r="C8" i="3" s="1"/>
  <c r="C2" i="7"/>
  <c r="C5" i="3" s="1"/>
  <c r="B2" i="7"/>
  <c r="C6" i="3" s="1"/>
  <c r="C12" i="3" s="1"/>
  <c r="C3" i="5"/>
  <c r="B7" i="3" s="1"/>
  <c r="C2" i="5"/>
  <c r="B5" i="3" s="1"/>
  <c r="B4" i="5"/>
  <c r="B11" i="3" s="1"/>
  <c r="B3" i="5"/>
  <c r="B8" i="3" s="1"/>
  <c r="B2" i="5"/>
  <c r="B6" i="3" s="1"/>
  <c r="C3" i="2"/>
  <c r="C2" i="2"/>
  <c r="B4" i="2"/>
  <c r="E11" i="3" s="1"/>
  <c r="B3" i="2"/>
  <c r="B2" i="2"/>
  <c r="B12" i="3" l="1"/>
  <c r="C4" i="9"/>
  <c r="D9" i="3" s="1"/>
  <c r="B5" i="9"/>
  <c r="C4" i="7"/>
  <c r="C9" i="3" s="1"/>
  <c r="B5" i="7"/>
  <c r="E14" i="3"/>
  <c r="E15" i="3"/>
  <c r="E13" i="3"/>
  <c r="E7" i="3"/>
  <c r="W5" i="1"/>
  <c r="E8" i="3"/>
  <c r="E5" i="3"/>
  <c r="E6" i="3"/>
  <c r="E12" i="3" s="1"/>
  <c r="C4" i="5" l="1"/>
  <c r="B9" i="3" s="1"/>
  <c r="C4" i="2"/>
  <c r="E9" i="3" s="1"/>
</calcChain>
</file>

<file path=xl/sharedStrings.xml><?xml version="1.0" encoding="utf-8"?>
<sst xmlns="http://schemas.openxmlformats.org/spreadsheetml/2006/main" count="136" uniqueCount="57">
  <si>
    <t>HUC6</t>
  </si>
  <si>
    <t>Gray Cost ($/yr)</t>
  </si>
  <si>
    <t>Gray Emissions (tonnes-CO2eq/yr)</t>
  </si>
  <si>
    <t>Green Cost ($/yr)</t>
  </si>
  <si>
    <t>Green Emissions (tonnes-CO2eq/yr)</t>
  </si>
  <si>
    <t>Emissions Saved (tonnes-CO2eq/yr)</t>
  </si>
  <si>
    <t>N Total Load (kg/yr)</t>
  </si>
  <si>
    <t>N Annual Flow (L/yr)</t>
  </si>
  <si>
    <t>N Load Treated (kg/yr)</t>
  </si>
  <si>
    <t>P Total Load (kg/yr)</t>
  </si>
  <si>
    <t>P Annual Flow (L/yr)</t>
  </si>
  <si>
    <t>P Load Treated (kg/yr)</t>
  </si>
  <si>
    <t>N Treated Percent (%)</t>
  </si>
  <si>
    <t>P Treated Percent (%)</t>
  </si>
  <si>
    <t>Carbon Financing ($/yr)</t>
  </si>
  <si>
    <t>Percent Costs (%)</t>
  </si>
  <si>
    <t>Cost ($/yr)</t>
  </si>
  <si>
    <t>Emissions (tonnes-CO2eq/yr)</t>
  </si>
  <si>
    <t>Gray</t>
  </si>
  <si>
    <t>Green</t>
  </si>
  <si>
    <t>Carbon Financing</t>
  </si>
  <si>
    <t>Level 2</t>
  </si>
  <si>
    <t>Level 5</t>
  </si>
  <si>
    <t>Gray Cost ($B/Year)</t>
  </si>
  <si>
    <t>Green Cost ($B/Year)</t>
  </si>
  <si>
    <t>Carbon Revenue</t>
  </si>
  <si>
    <t>Treatment Target mg N/L</t>
  </si>
  <si>
    <t>Treatment Target Limits mg P/L</t>
  </si>
  <si>
    <t>Gray Electricity Use (Tera Wh/yr)</t>
  </si>
  <si>
    <t>Gray Emissions (MtCO2e/Year)</t>
  </si>
  <si>
    <t>Green Emissions (MtCO2e/Year)</t>
  </si>
  <si>
    <t>Net Emissions (MtCO2e/Year)</t>
  </si>
  <si>
    <t>Average Carbon Financing Percent of Waterbasin Green Costs</t>
  </si>
  <si>
    <t>Maximum Carbon Financing Percent of Waterbasin Green Costs</t>
  </si>
  <si>
    <t>Green Net Savings including Carbon Finacing ($B/Year)</t>
  </si>
  <si>
    <t>Standard Deviation Carbon Financing Percent of Waterbasin Green Costs</t>
  </si>
  <si>
    <t>Level 3</t>
  </si>
  <si>
    <t>Level 4</t>
  </si>
  <si>
    <t>kg N Treated</t>
  </si>
  <si>
    <t>kWh/kg</t>
  </si>
  <si>
    <t>Green Cheaper Count</t>
  </si>
  <si>
    <t>Green Cheaper PCT</t>
  </si>
  <si>
    <t>Green cheaper count CF</t>
  </si>
  <si>
    <t>Green Cheaper CF PCT</t>
  </si>
  <si>
    <t>Nitrogen Treated Total</t>
  </si>
  <si>
    <t>Nitrogen Treated</t>
  </si>
  <si>
    <t>Nitrogen Treated PCT</t>
  </si>
  <si>
    <t>Nitrogen Treated CF</t>
  </si>
  <si>
    <t>Nitrogen Treated CF PCT</t>
  </si>
  <si>
    <t>Phosphous Treated</t>
  </si>
  <si>
    <t>Phosphous Treated PCT</t>
  </si>
  <si>
    <t>Phosphous Treated CF</t>
  </si>
  <si>
    <t>Phosphous Treated CF PCT</t>
  </si>
  <si>
    <t>Phosphous Treated Total</t>
  </si>
  <si>
    <t>Total ($M/Year)</t>
  </si>
  <si>
    <t>N Load Treatment Needed (kg/yr)</t>
  </si>
  <si>
    <t>P Load Treatment Needed (kg/yr)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</si>
</sst>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0.0"/>
    <numFmt numFmtId="168" formatCode="&quot;$&quot;#,##0.0"/>
    <numFmt numFmtId="169" formatCode="&quot;$&quot;#,##0.000"/>
    <numFmt numFmtId="170" formatCode="&quot;$&quot;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166" fontId="0" fillId="0" borderId="0" xfId="3" applyNumberFormat="1" applyFon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43" fontId="0" fillId="0" borderId="0" xfId="1" applyFont="1"/>
    <xf numFmtId="169" fontId="0" fillId="0" borderId="0" xfId="0" applyNumberFormat="1"/>
    <xf numFmtId="9" fontId="0" fillId="0" borderId="0" xfId="3" applyFont="1"/>
    <xf numFmtId="170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0F0F-AFE1-D040-A575-A900F3D73954}">
  <dimension ref="A1:K15"/>
  <sheetViews>
    <sheetView tabSelected="1" zoomScale="200" zoomScaleNormal="200" workbookViewId="0">
      <selection activeCell="G12" sqref="G12"/>
    </sheetView>
  </sheetViews>
  <sheetFormatPr baseColWidth="10" defaultColWidth="21.33203125" defaultRowHeight="21" customHeight="1" x14ac:dyDescent="0.2"/>
  <cols>
    <col min="1" max="1" width="61.83203125" bestFit="1" customWidth="1"/>
    <col min="2" max="4" width="11.83203125" customWidth="1"/>
    <col min="5" max="5" width="11.6640625" bestFit="1" customWidth="1"/>
  </cols>
  <sheetData>
    <row r="1" spans="1:11" ht="21" customHeight="1" x14ac:dyDescent="0.2">
      <c r="A1" s="8"/>
      <c r="B1" s="9" t="s">
        <v>21</v>
      </c>
      <c r="C1" s="9" t="s">
        <v>36</v>
      </c>
      <c r="D1" s="9" t="s">
        <v>37</v>
      </c>
      <c r="E1" s="9" t="s">
        <v>22</v>
      </c>
      <c r="H1" s="9" t="s">
        <v>21</v>
      </c>
      <c r="I1" s="9" t="s">
        <v>36</v>
      </c>
      <c r="J1" s="9" t="s">
        <v>37</v>
      </c>
      <c r="K1" s="9" t="s">
        <v>22</v>
      </c>
    </row>
    <row r="2" spans="1:11" ht="21" customHeight="1" x14ac:dyDescent="0.2">
      <c r="A2" s="8" t="s">
        <v>26</v>
      </c>
      <c r="B2" s="8">
        <v>8</v>
      </c>
      <c r="C2" s="8">
        <v>6</v>
      </c>
      <c r="D2" s="8">
        <v>3</v>
      </c>
      <c r="E2" s="8">
        <v>2</v>
      </c>
      <c r="G2" t="s">
        <v>40</v>
      </c>
      <c r="H2">
        <f>'Level 2'!$T$1</f>
        <v>166</v>
      </c>
      <c r="I2">
        <f>'Level 3'!$T$1</f>
        <v>166</v>
      </c>
      <c r="J2">
        <f>'Level 4'!$T$1</f>
        <v>163</v>
      </c>
      <c r="K2">
        <f>'Level 5'!$T$1</f>
        <v>222</v>
      </c>
    </row>
    <row r="3" spans="1:11" ht="21" customHeight="1" x14ac:dyDescent="0.2">
      <c r="A3" s="8" t="s">
        <v>27</v>
      </c>
      <c r="B3" s="8">
        <v>1</v>
      </c>
      <c r="C3" s="8">
        <v>0.2</v>
      </c>
      <c r="D3" s="8">
        <v>0.1</v>
      </c>
      <c r="E3" s="8">
        <v>0.02</v>
      </c>
      <c r="G3" t="s">
        <v>41</v>
      </c>
      <c r="H3" s="17">
        <f>H2/314</f>
        <v>0.5286624203821656</v>
      </c>
      <c r="I3" s="17">
        <f>I2/315</f>
        <v>0.526984126984127</v>
      </c>
      <c r="J3" s="17">
        <f>J2/315</f>
        <v>0.51746031746031751</v>
      </c>
      <c r="K3" s="17">
        <f>K2/316</f>
        <v>0.70253164556962022</v>
      </c>
    </row>
    <row r="4" spans="1:11" ht="21" customHeight="1" x14ac:dyDescent="0.2">
      <c r="A4" s="8" t="s">
        <v>28</v>
      </c>
      <c r="B4" s="11">
        <f>'Level 2'!Y2/1000000000</f>
        <v>8.0782624801428931</v>
      </c>
      <c r="C4" s="11">
        <f>'Level 3'!Y2/1000000000</f>
        <v>8.9438527174894986</v>
      </c>
      <c r="D4" s="11">
        <f>'Level 4'!Y2/1000000000</f>
        <v>10.105161791040496</v>
      </c>
      <c r="E4" s="11">
        <f>'Level 5'!Y2/1000000000</f>
        <v>21.178991135197379</v>
      </c>
      <c r="G4" t="s">
        <v>42</v>
      </c>
      <c r="H4">
        <f>'Level 2'!$U$1</f>
        <v>172</v>
      </c>
      <c r="I4">
        <f>'Level 3'!$U$1</f>
        <v>176</v>
      </c>
      <c r="J4">
        <f>'Level 4'!$U$1</f>
        <v>173</v>
      </c>
      <c r="K4">
        <f>'Level 5'!$U$1</f>
        <v>232</v>
      </c>
    </row>
    <row r="5" spans="1:11" ht="21" customHeight="1" x14ac:dyDescent="0.2">
      <c r="A5" s="8" t="s">
        <v>29</v>
      </c>
      <c r="B5" s="11">
        <f>'Level 2 Totals'!C2/1000000</f>
        <v>11.907479482659799</v>
      </c>
      <c r="C5" s="11">
        <f>'Level 3 Totals'!C2/1000000</f>
        <v>17.393356022658217</v>
      </c>
      <c r="D5" s="11">
        <f>'Level 4 Totals'!C2/1000000</f>
        <v>18.477140715292126</v>
      </c>
      <c r="E5" s="11">
        <f>'Level 5 Totals'!C2/1000000</f>
        <v>29.767344238586677</v>
      </c>
      <c r="G5" t="s">
        <v>43</v>
      </c>
      <c r="H5" s="17">
        <f>H4/314</f>
        <v>0.54777070063694266</v>
      </c>
      <c r="I5" s="17">
        <f>I4/315</f>
        <v>0.55873015873015874</v>
      </c>
      <c r="J5" s="17">
        <f>J4/315</f>
        <v>0.54920634920634925</v>
      </c>
      <c r="K5" s="17">
        <f>K4/316</f>
        <v>0.73417721518987344</v>
      </c>
    </row>
    <row r="6" spans="1:11" ht="21" customHeight="1" x14ac:dyDescent="0.2">
      <c r="A6" s="8" t="s">
        <v>23</v>
      </c>
      <c r="B6" s="12">
        <f>'Level 2 Totals'!B2/1000000000</f>
        <v>14.885751033993452</v>
      </c>
      <c r="C6" s="12">
        <f>'Level 3 Totals'!B2/1000000000</f>
        <v>18.281009021724213</v>
      </c>
      <c r="D6" s="12">
        <f>'Level 4 Totals'!B2/1000000000</f>
        <v>19.461814056183133</v>
      </c>
      <c r="E6" s="12">
        <f>'Level 5 Totals'!B2/1000000000</f>
        <v>28.500616046489753</v>
      </c>
      <c r="G6" t="s">
        <v>45</v>
      </c>
      <c r="H6">
        <f>SUMIF('Level 2'!$T$2:$T$315,"&gt;0",'Level 2'!$J$2:$J$315)</f>
        <v>326697617.96839434</v>
      </c>
      <c r="I6">
        <f>SUMIF('Level 3'!$T$2:$T$318,"&gt;0",'Level 3'!$J$2:$J$318)</f>
        <v>377377191.81425291</v>
      </c>
      <c r="J6">
        <f>SUMIF('Level 4'!$T$2:$T$318,"&gt;0",'Level 4'!$J$2:$J$318)</f>
        <v>415347923.85055512</v>
      </c>
      <c r="K6">
        <f>SUMIF('Level 5'!$T$2:$T$318,"&gt;0",'Level 5'!$J$2:$J$318)</f>
        <v>495358541.64254552</v>
      </c>
    </row>
    <row r="7" spans="1:11" ht="21" customHeight="1" x14ac:dyDescent="0.2">
      <c r="A7" s="8" t="s">
        <v>30</v>
      </c>
      <c r="B7" s="11">
        <f>'Level 2 Totals'!C3/1000000</f>
        <v>-3.4241641097752074</v>
      </c>
      <c r="C7" s="11">
        <f>'Level 3 Totals'!C3/1000000</f>
        <v>-3.8204308259097468</v>
      </c>
      <c r="D7" s="11">
        <f>'Level 4 Totals'!C3/1000000</f>
        <v>-3.9486234537359164</v>
      </c>
      <c r="E7" s="11">
        <f>'Level 5 Totals'!C3/1000000</f>
        <v>-4.1608118115627697</v>
      </c>
      <c r="G7" t="s">
        <v>46</v>
      </c>
      <c r="H7" s="5">
        <f>H6/H10</f>
        <v>0.80883140098863315</v>
      </c>
      <c r="I7" s="5">
        <f>I6/I10</f>
        <v>0.8425711051043604</v>
      </c>
      <c r="J7" s="5">
        <f t="shared" ref="J7" si="0">J6/J10</f>
        <v>0.82092178352086675</v>
      </c>
      <c r="K7" s="5">
        <f>K6/K10</f>
        <v>0.93418938393052264</v>
      </c>
    </row>
    <row r="8" spans="1:11" ht="21" customHeight="1" x14ac:dyDescent="0.2">
      <c r="A8" s="8" t="s">
        <v>24</v>
      </c>
      <c r="B8" s="12">
        <f>'Level 2 Totals'!B3/1000000000</f>
        <v>9.9550838767987404</v>
      </c>
      <c r="C8" s="12">
        <f>'Level 3 Totals'!B3/1000000000</f>
        <v>12.398770659228287</v>
      </c>
      <c r="D8" s="12">
        <f>'Level 4 Totals'!B3/1000000000</f>
        <v>13.157056642452813</v>
      </c>
      <c r="E8" s="12">
        <f>'Level 5 Totals'!B3/1000000000</f>
        <v>13.559794229951246</v>
      </c>
      <c r="G8" t="s">
        <v>47</v>
      </c>
      <c r="H8">
        <f>SUMIF('Level 2'!$U$2:$U$315,"&gt;0",'Level 2'!$J$2:$J$315)</f>
        <v>345616128.95098609</v>
      </c>
      <c r="I8">
        <f>SUMIF('Level 3'!$U$2:$U$318,"&gt;0",'Level 3'!$J$2:$J$318)</f>
        <v>383654970.53817719</v>
      </c>
      <c r="J8">
        <f>SUMIF('Level 4'!$U$2:$U$318,"&gt;0",'Level 4'!$J$2:$J$318)</f>
        <v>435797342.62865222</v>
      </c>
      <c r="K8">
        <f>SUMIF('Level 5'!$U$2:$U$318,"&gt;0",'Level 5'!$J$2:$J$318)</f>
        <v>501471541.07297379</v>
      </c>
    </row>
    <row r="9" spans="1:11" ht="21" customHeight="1" x14ac:dyDescent="0.2">
      <c r="A9" s="8" t="s">
        <v>31</v>
      </c>
      <c r="B9" s="11">
        <f>'Level 2 Totals'!C4/1000000</f>
        <v>15.331643592435006</v>
      </c>
      <c r="C9" s="11">
        <f>'Level 3 Totals'!C4/1000000</f>
        <v>21.213786848567963</v>
      </c>
      <c r="D9" s="11">
        <f>'Level 4 Totals'!C4/1000000</f>
        <v>22.425764169028042</v>
      </c>
      <c r="E9" s="11">
        <f>'Level 5 Totals'!C4/1000000</f>
        <v>33.928156050149447</v>
      </c>
      <c r="F9" s="14"/>
      <c r="G9" t="s">
        <v>48</v>
      </c>
      <c r="H9" s="5">
        <f>H8/H10</f>
        <v>0.85566947050938758</v>
      </c>
      <c r="I9" s="5">
        <f>I8/I10</f>
        <v>0.85658751911069764</v>
      </c>
      <c r="J9" s="5">
        <f t="shared" ref="J9" si="1">J8/J10</f>
        <v>0.86133940058669989</v>
      </c>
      <c r="K9" s="5">
        <f>K8/K10</f>
        <v>0.94571779959676616</v>
      </c>
    </row>
    <row r="10" spans="1:11" ht="21" customHeight="1" x14ac:dyDescent="0.2">
      <c r="A10" s="19" t="s">
        <v>25</v>
      </c>
      <c r="B10" s="19"/>
      <c r="C10" s="19"/>
      <c r="D10" s="19"/>
      <c r="E10" s="19"/>
      <c r="F10" s="16"/>
      <c r="G10" t="s">
        <v>44</v>
      </c>
      <c r="H10">
        <f>SUM('Level 2'!$J$2:$J$315)</f>
        <v>403913124.00714469</v>
      </c>
      <c r="I10">
        <f>SUM('Level 3'!$J$2:$J$318)</f>
        <v>447887649.51476848</v>
      </c>
      <c r="J10">
        <f>SUM('Level 4'!$J$2:$J$318)</f>
        <v>505953103.19231838</v>
      </c>
      <c r="K10">
        <f>SUM('Level 5'!$J$2:$J$318)</f>
        <v>530254946.33472115</v>
      </c>
    </row>
    <row r="11" spans="1:11" ht="21" customHeight="1" x14ac:dyDescent="0.2">
      <c r="A11" s="10" t="s">
        <v>54</v>
      </c>
      <c r="B11" s="18">
        <f>'Level 2 Totals'!B4/1000000</f>
        <v>306.63287184870001</v>
      </c>
      <c r="C11" s="18">
        <f>'Level 3 Totals'!B4/1000000</f>
        <v>424.27573697135927</v>
      </c>
      <c r="D11" s="18">
        <f>'Level 4 Totals'!B4/1000000</f>
        <v>448.5152833805613</v>
      </c>
      <c r="E11" s="18">
        <f>'Level 5 Totals'!B4/1000000</f>
        <v>678.56312100298885</v>
      </c>
      <c r="G11" t="s">
        <v>49</v>
      </c>
      <c r="H11">
        <f>SUMIF('Level 2'!$T$2:$T$315,"&gt;0",'Level 2'!$M$2:$M$315)</f>
        <v>26110886.408662509</v>
      </c>
      <c r="I11">
        <f>SUMIF('Level 3'!$T$2:$T$318,"&gt;0",'Level 3'!$M$2:$M$318)</f>
        <v>36789149.842029415</v>
      </c>
      <c r="J11">
        <f>SUMIF('Level 4'!$T$2:$T$318,"&gt;0",'Level 4'!$M$2:$M$318)</f>
        <v>38590439.709800802</v>
      </c>
      <c r="K11">
        <f>SUMIF('Level 5'!$T$2:$T$318,"&gt;0",'Level 5'!$M$2:$M$318)</f>
        <v>48820741.635079481</v>
      </c>
    </row>
    <row r="12" spans="1:11" ht="21" customHeight="1" x14ac:dyDescent="0.2">
      <c r="A12" s="10" t="s">
        <v>34</v>
      </c>
      <c r="B12" s="12">
        <f>B6-B8+B11/1000</f>
        <v>5.2373000290434124</v>
      </c>
      <c r="C12" s="12">
        <f t="shared" ref="C12:E12" si="2">C6-C8+C11/1000</f>
        <v>6.306514099467285</v>
      </c>
      <c r="D12" s="12">
        <f t="shared" si="2"/>
        <v>6.753272697110881</v>
      </c>
      <c r="E12" s="12">
        <f t="shared" si="2"/>
        <v>15.619384937541497</v>
      </c>
      <c r="G12" t="s">
        <v>50</v>
      </c>
      <c r="H12" s="5">
        <f>H11/H15</f>
        <v>0.66181724081506288</v>
      </c>
      <c r="I12" s="5">
        <f>I11/I15</f>
        <v>0.72970175929380088</v>
      </c>
      <c r="J12" s="5">
        <f t="shared" ref="J12" si="3">J11/J15</f>
        <v>0.73566241130875343</v>
      </c>
      <c r="K12" s="5">
        <f>K11/K15</f>
        <v>0.90223933247565946</v>
      </c>
    </row>
    <row r="13" spans="1:11" ht="21" customHeight="1" x14ac:dyDescent="0.2">
      <c r="A13" s="10" t="s">
        <v>32</v>
      </c>
      <c r="B13" s="13">
        <f>AVERAGE('Level 2'!S:S)/100</f>
        <v>5.3789382060609139E-2</v>
      </c>
      <c r="C13" s="13">
        <f>AVERAGE('Level 3'!S:S)/100</f>
        <v>6.0404412439016307E-2</v>
      </c>
      <c r="D13" s="13">
        <f>AVERAGE('Level 4'!S:S)/100</f>
        <v>5.7639782602090156E-2</v>
      </c>
      <c r="E13" s="13">
        <f>AVERAGE('Level 5'!S:S)/100</f>
        <v>8.5503161040557621E-2</v>
      </c>
      <c r="G13" t="s">
        <v>51</v>
      </c>
      <c r="H13">
        <f>SUMIF('Level 2'!$U$2:$U$315,"&gt;0",'Level 2'!$M$2:$M$315)</f>
        <v>28405777.003123008</v>
      </c>
      <c r="I13">
        <f>SUMIF('Level 3'!$U$2:$U$318,"&gt;0",'Level 3'!$M$2:$M$318)</f>
        <v>38844047.960347027</v>
      </c>
      <c r="J13">
        <f>SUMIF('Level 4'!$U$2:$U$318,"&gt;0",'Level 4'!$M$2:$M$318)</f>
        <v>41176087.960199796</v>
      </c>
      <c r="K13">
        <f>SUMIF('Level 5'!$U$2:$U$318,"&gt;0",'Level 5'!$M$2:$M$318)</f>
        <v>49700874.971637912</v>
      </c>
    </row>
    <row r="14" spans="1:11" ht="21" customHeight="1" x14ac:dyDescent="0.2">
      <c r="A14" s="10" t="s">
        <v>35</v>
      </c>
      <c r="B14" s="13">
        <f>STDEV('Level 2'!S:S)/100</f>
        <v>5.6815676729240081E-2</v>
      </c>
      <c r="C14" s="13">
        <f>STDEV('Level 3'!S:S)/100</f>
        <v>6.8239921373059217E-2</v>
      </c>
      <c r="D14" s="13">
        <f>STDEV('Level 4'!S:S)/100</f>
        <v>6.6847311780691102E-2</v>
      </c>
      <c r="E14" s="13">
        <f>STDEV('Level 5'!S:S)/100</f>
        <v>0.10491859075912233</v>
      </c>
      <c r="G14" t="s">
        <v>52</v>
      </c>
      <c r="H14" s="5">
        <f>H13/H15</f>
        <v>0.71998447946899125</v>
      </c>
      <c r="I14" s="5">
        <f>I13/I15</f>
        <v>0.77046004749954888</v>
      </c>
      <c r="J14" s="5">
        <f t="shared" ref="J14" si="4">J13/J15</f>
        <v>0.784953485496791</v>
      </c>
      <c r="K14" s="5">
        <f>K13/K15</f>
        <v>0.91850477391449803</v>
      </c>
    </row>
    <row r="15" spans="1:11" ht="21" customHeight="1" x14ac:dyDescent="0.2">
      <c r="A15" s="10" t="s">
        <v>33</v>
      </c>
      <c r="B15" s="13">
        <f>MAX('Level 2'!S:S)/100</f>
        <v>0.20897586656707301</v>
      </c>
      <c r="C15" s="13">
        <f>MAX('Level 3'!S:S)/100</f>
        <v>0.262152985904748</v>
      </c>
      <c r="D15" s="13">
        <f>MAX('Level 4'!S:S)/100</f>
        <v>0.26548804495114703</v>
      </c>
      <c r="E15" s="13">
        <f>MAX('Level 5'!S:S)/100</f>
        <v>0.43683578716000904</v>
      </c>
      <c r="G15" t="s">
        <v>53</v>
      </c>
      <c r="H15">
        <f>SUM('Level 2'!$M$2:$M$315)</f>
        <v>39453318.527189732</v>
      </c>
      <c r="I15">
        <f>SUM('Level 3'!$M$2:$M$318)</f>
        <v>50416693.359261788</v>
      </c>
      <c r="J15">
        <f>SUM('Level 4'!$M$2:$M$318)</f>
        <v>52456723.514183477</v>
      </c>
      <c r="K15">
        <f>SUM('Level 5'!$M$2:$M$318)</f>
        <v>54110633.263038956</v>
      </c>
    </row>
  </sheetData>
  <mergeCells count="1">
    <mergeCell ref="A10:E10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33B4-701F-9141-A8BA-A8CEBB5AA413}">
  <dimension ref="A1:Y315"/>
  <sheetViews>
    <sheetView workbookViewId="0">
      <selection activeCell="S1" sqref="A1:S1"/>
    </sheetView>
  </sheetViews>
  <sheetFormatPr baseColWidth="10" defaultRowHeight="16" x14ac:dyDescent="0.2"/>
  <cols>
    <col min="3" max="3" width="14.1640625" bestFit="1" customWidth="1"/>
    <col min="4" max="4" width="29.83203125" bestFit="1" customWidth="1"/>
    <col min="5" max="5" width="15.33203125" bestFit="1" customWidth="1"/>
    <col min="6" max="6" width="31" bestFit="1" customWidth="1"/>
    <col min="7" max="7" width="30.83203125" bestFit="1" customWidth="1"/>
    <col min="8" max="8" width="17.6640625" bestFit="1" customWidth="1"/>
    <col min="9" max="9" width="18.33203125" bestFit="1" customWidth="1"/>
    <col min="10" max="10" width="19.83203125" bestFit="1" customWidth="1"/>
    <col min="12" max="12" width="18" bestFit="1" customWidth="1"/>
    <col min="13" max="13" width="19.5" bestFit="1" customWidth="1"/>
    <col min="14" max="14" width="27" bestFit="1" customWidth="1"/>
    <col min="15" max="15" width="19.5" bestFit="1" customWidth="1"/>
    <col min="16" max="16" width="26.6640625" bestFit="1" customWidth="1"/>
    <col min="17" max="17" width="19.1640625" bestFit="1" customWidth="1"/>
    <col min="18" max="18" width="20.5" bestFit="1" customWidth="1"/>
    <col min="19" max="19" width="15.5" bestFit="1" customWidth="1"/>
    <col min="23" max="23" width="12.1640625" bestFit="1" customWidth="1"/>
    <col min="25" max="25" width="17.6640625" bestFit="1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</v>
      </c>
      <c r="P1" t="s">
        <v>56</v>
      </c>
      <c r="Q1" t="s">
        <v>13</v>
      </c>
      <c r="R1" t="s">
        <v>14</v>
      </c>
      <c r="S1" t="s">
        <v>15</v>
      </c>
      <c r="T1">
        <f>COUNTIF(T2:T315,"&gt;0")</f>
        <v>166</v>
      </c>
      <c r="U1">
        <f>COUNTIF(U2:U315,"&gt;0")</f>
        <v>172</v>
      </c>
      <c r="W1" t="s">
        <v>38</v>
      </c>
      <c r="X1" t="s">
        <v>39</v>
      </c>
    </row>
    <row r="2" spans="1:25" x14ac:dyDescent="0.2">
      <c r="A2">
        <v>0</v>
      </c>
      <c r="B2">
        <v>10100</v>
      </c>
      <c r="C2">
        <v>2978124.4794537299</v>
      </c>
      <c r="D2">
        <v>2096.73778506092</v>
      </c>
      <c r="E2">
        <v>473741.32301289</v>
      </c>
      <c r="F2">
        <v>32.373738429330601</v>
      </c>
      <c r="G2">
        <v>2064.3640466315901</v>
      </c>
      <c r="H2">
        <v>121809.785585676</v>
      </c>
      <c r="I2">
        <v>9189205678.9481602</v>
      </c>
      <c r="J2">
        <v>48296.140154090797</v>
      </c>
      <c r="K2">
        <v>17006.482305687299</v>
      </c>
      <c r="L2">
        <v>5856255432.3621302</v>
      </c>
      <c r="M2">
        <v>11150.2268733251</v>
      </c>
      <c r="N2">
        <v>48296.140154090797</v>
      </c>
      <c r="O2">
        <v>99.999999999999901</v>
      </c>
      <c r="P2">
        <v>11150.2268733251</v>
      </c>
      <c r="Q2">
        <v>99.999999999999901</v>
      </c>
      <c r="R2">
        <v>41287.280932631897</v>
      </c>
      <c r="S2">
        <v>8.7151529594365797</v>
      </c>
      <c r="T2">
        <f>C2-E2</f>
        <v>2504383.1564408401</v>
      </c>
      <c r="U2">
        <f>T2+R2</f>
        <v>2545670.4373734719</v>
      </c>
      <c r="W2">
        <f>SUM(J2:J315)</f>
        <v>403913124.00714469</v>
      </c>
      <c r="X2">
        <f>0.02*1000</f>
        <v>20</v>
      </c>
      <c r="Y2" s="15">
        <f>W2*X2</f>
        <v>8078262480.1428938</v>
      </c>
    </row>
    <row r="3" spans="1:25" x14ac:dyDescent="0.2">
      <c r="A3">
        <v>1</v>
      </c>
      <c r="B3">
        <v>10200</v>
      </c>
      <c r="C3">
        <v>2272922.64985169</v>
      </c>
      <c r="D3">
        <v>1516.15167205087</v>
      </c>
      <c r="E3">
        <v>5051138.1392569803</v>
      </c>
      <c r="F3">
        <v>-47.572859914257101</v>
      </c>
      <c r="G3">
        <v>1563.7245319651199</v>
      </c>
      <c r="H3">
        <v>189133.93908017699</v>
      </c>
      <c r="I3">
        <v>14158979888.500999</v>
      </c>
      <c r="J3">
        <v>75862.099972168595</v>
      </c>
      <c r="K3">
        <v>35350.650866986303</v>
      </c>
      <c r="L3">
        <v>14381607421.421</v>
      </c>
      <c r="M3">
        <v>8564.5678142272209</v>
      </c>
      <c r="N3">
        <v>75862.099972168595</v>
      </c>
      <c r="O3">
        <v>100</v>
      </c>
      <c r="P3">
        <v>20969.043445565199</v>
      </c>
      <c r="Q3">
        <v>40.843865083595603</v>
      </c>
      <c r="R3">
        <v>31274.490639302501</v>
      </c>
      <c r="S3">
        <v>0.61915730231648303</v>
      </c>
      <c r="T3">
        <f t="shared" ref="T3:T66" si="0">C3-E3</f>
        <v>-2778215.4894052902</v>
      </c>
      <c r="U3">
        <f t="shared" ref="U3:U66" si="1">T3+R3</f>
        <v>-2746940.9987659878</v>
      </c>
      <c r="W3">
        <f>SUM(M2:M315)</f>
        <v>39453318.527189732</v>
      </c>
      <c r="X3">
        <f>0.1*1000</f>
        <v>100</v>
      </c>
      <c r="Y3" s="15">
        <f>W3*X3</f>
        <v>3945331852.7189732</v>
      </c>
    </row>
    <row r="4" spans="1:25" x14ac:dyDescent="0.2">
      <c r="A4">
        <v>2</v>
      </c>
      <c r="B4">
        <v>10300</v>
      </c>
      <c r="C4">
        <v>4113461.23431359</v>
      </c>
      <c r="D4">
        <v>2743.88181609608</v>
      </c>
      <c r="E4">
        <v>7959434.5326779699</v>
      </c>
      <c r="F4">
        <v>90.121933348042205</v>
      </c>
      <c r="G4">
        <v>2653.7598827480401</v>
      </c>
      <c r="H4">
        <v>347442.37054416601</v>
      </c>
      <c r="I4">
        <v>25693066806.814201</v>
      </c>
      <c r="J4">
        <v>141897.83608965101</v>
      </c>
      <c r="K4">
        <v>56574.228686801303</v>
      </c>
      <c r="L4">
        <v>25053415795.834202</v>
      </c>
      <c r="M4">
        <v>13667.7028564297</v>
      </c>
      <c r="N4">
        <v>141897.83608965101</v>
      </c>
      <c r="O4">
        <v>100</v>
      </c>
      <c r="P4">
        <v>31520.812890967001</v>
      </c>
      <c r="Q4">
        <v>43.360883184413403</v>
      </c>
      <c r="R4">
        <v>53075.197654960903</v>
      </c>
      <c r="S4">
        <v>0.66682120993717797</v>
      </c>
      <c r="T4">
        <f t="shared" si="0"/>
        <v>-3845973.2983643799</v>
      </c>
      <c r="U4">
        <f t="shared" si="1"/>
        <v>-3792898.1007094192</v>
      </c>
      <c r="W4">
        <f>SUM(I2:I315)</f>
        <v>79225677335603.438</v>
      </c>
      <c r="X4">
        <f>0.48/1000</f>
        <v>4.7999999999999996E-4</v>
      </c>
      <c r="Y4">
        <f>W4*X4</f>
        <v>38028325121.089645</v>
      </c>
    </row>
    <row r="5" spans="1:25" x14ac:dyDescent="0.2">
      <c r="A5">
        <v>3</v>
      </c>
      <c r="B5">
        <v>10400</v>
      </c>
      <c r="C5">
        <v>2834248.7447868502</v>
      </c>
      <c r="D5">
        <v>1914.58726641054</v>
      </c>
      <c r="E5">
        <v>3565556.59613838</v>
      </c>
      <c r="F5">
        <v>-520.54428666308797</v>
      </c>
      <c r="G5">
        <v>2435.1315530736301</v>
      </c>
      <c r="H5">
        <v>298394.71008880698</v>
      </c>
      <c r="I5">
        <v>22626698274.126499</v>
      </c>
      <c r="J5">
        <v>97918.255927453196</v>
      </c>
      <c r="K5">
        <v>46674.7129142345</v>
      </c>
      <c r="L5">
        <v>18996532480.718498</v>
      </c>
      <c r="M5">
        <v>6475.8783648568797</v>
      </c>
      <c r="N5">
        <v>117381.123895795</v>
      </c>
      <c r="O5">
        <v>83.419081942323203</v>
      </c>
      <c r="P5">
        <v>27678.180433515899</v>
      </c>
      <c r="Q5">
        <v>23.397052347469799</v>
      </c>
      <c r="R5">
        <v>48702.631061472697</v>
      </c>
      <c r="S5">
        <v>1.3659194503943399</v>
      </c>
      <c r="T5">
        <f t="shared" si="0"/>
        <v>-731307.85135152983</v>
      </c>
      <c r="U5">
        <f t="shared" si="1"/>
        <v>-682605.22029005713</v>
      </c>
      <c r="W5">
        <f>SUM(L2:L315)</f>
        <v>66633985742236.891</v>
      </c>
      <c r="X5">
        <f>0.48/1000</f>
        <v>4.7999999999999996E-4</v>
      </c>
      <c r="Y5">
        <f>W5*X5</f>
        <v>31984313156.273705</v>
      </c>
    </row>
    <row r="6" spans="1:25" x14ac:dyDescent="0.2">
      <c r="A6">
        <v>4</v>
      </c>
      <c r="B6">
        <v>10500</v>
      </c>
      <c r="C6">
        <v>3907413.0374097</v>
      </c>
      <c r="D6">
        <v>2608.4374588077999</v>
      </c>
      <c r="E6">
        <v>6698710.1022467501</v>
      </c>
      <c r="F6">
        <v>-123.05683576832701</v>
      </c>
      <c r="G6">
        <v>2731.49429457613</v>
      </c>
      <c r="H6">
        <v>302024.46898093499</v>
      </c>
      <c r="I6">
        <v>21944279256.650501</v>
      </c>
      <c r="J6">
        <v>126470.23492772999</v>
      </c>
      <c r="K6">
        <v>63993.035479963299</v>
      </c>
      <c r="L6">
        <v>32729298741.619099</v>
      </c>
      <c r="M6">
        <v>15669.518019200999</v>
      </c>
      <c r="N6">
        <v>126470.23492772999</v>
      </c>
      <c r="O6">
        <v>99.999999999999901</v>
      </c>
      <c r="P6">
        <v>31263.736738344101</v>
      </c>
      <c r="Q6">
        <v>50.120425943782799</v>
      </c>
      <c r="R6">
        <v>54629.885891522601</v>
      </c>
      <c r="S6">
        <v>0.81552843842577505</v>
      </c>
      <c r="T6">
        <f t="shared" si="0"/>
        <v>-2791297.0648370502</v>
      </c>
      <c r="U6">
        <f t="shared" si="1"/>
        <v>-2736667.1789455274</v>
      </c>
      <c r="Y6" s="15">
        <f>SUM(Y4:Y5)</f>
        <v>70012638277.363342</v>
      </c>
    </row>
    <row r="7" spans="1:25" x14ac:dyDescent="0.2">
      <c r="A7">
        <v>5</v>
      </c>
      <c r="B7">
        <v>10600</v>
      </c>
      <c r="C7">
        <v>5767454.0961438203</v>
      </c>
      <c r="D7">
        <v>3828.9318295521798</v>
      </c>
      <c r="E7">
        <v>7592331.6559994398</v>
      </c>
      <c r="F7">
        <v>-999.10127147296203</v>
      </c>
      <c r="G7">
        <v>4828.0331010251402</v>
      </c>
      <c r="H7">
        <v>1006088.78989278</v>
      </c>
      <c r="I7">
        <v>76796297007.235199</v>
      </c>
      <c r="J7">
        <v>178986.225563983</v>
      </c>
      <c r="K7">
        <v>165134.45535189199</v>
      </c>
      <c r="L7">
        <v>70321401284.513</v>
      </c>
      <c r="M7">
        <v>12452.9090987043</v>
      </c>
      <c r="N7">
        <v>391718.41383490601</v>
      </c>
      <c r="O7">
        <v>45.6925738598081</v>
      </c>
      <c r="P7">
        <v>94813.054067378893</v>
      </c>
      <c r="Q7">
        <v>13.134171471635799</v>
      </c>
      <c r="R7">
        <v>96560.662020502903</v>
      </c>
      <c r="S7">
        <v>1.27181828186076</v>
      </c>
      <c r="T7">
        <f t="shared" si="0"/>
        <v>-1824877.5598556194</v>
      </c>
      <c r="U7">
        <f t="shared" si="1"/>
        <v>-1728316.8978351166</v>
      </c>
    </row>
    <row r="8" spans="1:25" x14ac:dyDescent="0.2">
      <c r="A8">
        <v>6</v>
      </c>
      <c r="B8">
        <v>10700</v>
      </c>
      <c r="C8">
        <v>8783064.3768608496</v>
      </c>
      <c r="D8">
        <v>5727.2023256968196</v>
      </c>
      <c r="E8">
        <v>10871188.2768395</v>
      </c>
      <c r="F8">
        <v>-903.93608089044005</v>
      </c>
      <c r="G8">
        <v>6631.1384065872599</v>
      </c>
      <c r="H8">
        <v>6147691.1353213703</v>
      </c>
      <c r="I8">
        <v>218764949663.51501</v>
      </c>
      <c r="J8">
        <v>230843.61973678201</v>
      </c>
      <c r="K8">
        <v>204091.88612767</v>
      </c>
      <c r="L8">
        <v>86589729743.245697</v>
      </c>
      <c r="M8">
        <v>16505.473541924799</v>
      </c>
      <c r="N8">
        <v>4397571.5380132403</v>
      </c>
      <c r="O8">
        <v>5.2493431372596397</v>
      </c>
      <c r="P8">
        <v>117502.156384424</v>
      </c>
      <c r="Q8">
        <v>14.0469537324276</v>
      </c>
      <c r="R8">
        <v>132622.76813174499</v>
      </c>
      <c r="S8">
        <v>1.21994730248846</v>
      </c>
      <c r="T8">
        <f t="shared" si="0"/>
        <v>-2088123.8999786507</v>
      </c>
      <c r="U8">
        <f t="shared" si="1"/>
        <v>-1955501.1318469057</v>
      </c>
    </row>
    <row r="9" spans="1:25" x14ac:dyDescent="0.2">
      <c r="A9">
        <v>7</v>
      </c>
      <c r="B9">
        <v>10801</v>
      </c>
      <c r="C9">
        <v>13651853.5994536</v>
      </c>
      <c r="D9">
        <v>8957.25091540824</v>
      </c>
      <c r="E9">
        <v>11859383.3163005</v>
      </c>
      <c r="F9">
        <v>-2258.1129132452802</v>
      </c>
      <c r="G9">
        <v>11215.363828653501</v>
      </c>
      <c r="H9">
        <v>683322.17496816302</v>
      </c>
      <c r="I9">
        <v>19070598508.9828</v>
      </c>
      <c r="J9">
        <v>461344.75749652</v>
      </c>
      <c r="K9">
        <v>34675.090860223099</v>
      </c>
      <c r="L9">
        <v>12514011707.9016</v>
      </c>
      <c r="M9">
        <v>22161.079152321501</v>
      </c>
      <c r="N9">
        <v>530757.38689630001</v>
      </c>
      <c r="O9">
        <v>86.921966398681107</v>
      </c>
      <c r="P9">
        <v>22161.079152321501</v>
      </c>
      <c r="Q9">
        <v>100</v>
      </c>
      <c r="R9">
        <v>224307.27657307</v>
      </c>
      <c r="S9">
        <v>1.8913907291010901</v>
      </c>
      <c r="T9">
        <f t="shared" si="0"/>
        <v>1792470.2831530999</v>
      </c>
      <c r="U9">
        <f t="shared" si="1"/>
        <v>2016777.55972617</v>
      </c>
    </row>
    <row r="10" spans="1:25" x14ac:dyDescent="0.2">
      <c r="A10">
        <v>8</v>
      </c>
      <c r="B10">
        <v>10802</v>
      </c>
      <c r="C10">
        <v>19358370.924688801</v>
      </c>
      <c r="D10">
        <v>12583.0633668054</v>
      </c>
      <c r="E10">
        <v>16075257.285838099</v>
      </c>
      <c r="F10">
        <v>-3565.3175643152399</v>
      </c>
      <c r="G10">
        <v>16148.380931120601</v>
      </c>
      <c r="H10">
        <v>5105929.5133456802</v>
      </c>
      <c r="I10">
        <v>307994144222.37201</v>
      </c>
      <c r="J10">
        <v>594685.07800224703</v>
      </c>
      <c r="K10">
        <v>582586.57943628798</v>
      </c>
      <c r="L10">
        <v>242306655993.29501</v>
      </c>
      <c r="M10">
        <v>44413.101046694399</v>
      </c>
      <c r="N10">
        <v>2641976.3595667002</v>
      </c>
      <c r="O10">
        <v>22.509099138940702</v>
      </c>
      <c r="P10">
        <v>340279.92344299197</v>
      </c>
      <c r="Q10">
        <v>13.051931068197399</v>
      </c>
      <c r="R10">
        <v>322967.61862241302</v>
      </c>
      <c r="S10">
        <v>2.0090976640662501</v>
      </c>
      <c r="T10">
        <f t="shared" si="0"/>
        <v>3283113.638850702</v>
      </c>
      <c r="U10">
        <f t="shared" si="1"/>
        <v>3606081.2574731149</v>
      </c>
    </row>
    <row r="11" spans="1:25" x14ac:dyDescent="0.2">
      <c r="A11">
        <v>9</v>
      </c>
      <c r="B11">
        <v>10900</v>
      </c>
      <c r="C11">
        <v>12607766.367033999</v>
      </c>
      <c r="D11">
        <v>8188.4616850810498</v>
      </c>
      <c r="E11">
        <v>12701370.3598055</v>
      </c>
      <c r="F11">
        <v>-1437.5982094098099</v>
      </c>
      <c r="G11">
        <v>9626.0598944908706</v>
      </c>
      <c r="H11">
        <v>19566181.0195054</v>
      </c>
      <c r="I11">
        <v>804399691592.75195</v>
      </c>
      <c r="J11">
        <v>385828.32520001999</v>
      </c>
      <c r="K11">
        <v>1484159.6710453499</v>
      </c>
      <c r="L11">
        <v>734672673991.01294</v>
      </c>
      <c r="M11">
        <v>33036.000421491197</v>
      </c>
      <c r="N11">
        <v>13130983.486763399</v>
      </c>
      <c r="O11">
        <v>2.93830485423236</v>
      </c>
      <c r="P11">
        <v>749486.99705433799</v>
      </c>
      <c r="Q11">
        <v>4.4078150189837197</v>
      </c>
      <c r="R11">
        <v>192521.19788981701</v>
      </c>
      <c r="S11">
        <v>1.51575139088192</v>
      </c>
      <c r="T11">
        <f t="shared" si="0"/>
        <v>-93603.992771500722</v>
      </c>
      <c r="U11">
        <f t="shared" si="1"/>
        <v>98917.205118316284</v>
      </c>
    </row>
    <row r="12" spans="1:25" x14ac:dyDescent="0.2">
      <c r="A12">
        <v>10</v>
      </c>
      <c r="B12">
        <v>11000</v>
      </c>
      <c r="C12">
        <v>28856041.8132421</v>
      </c>
      <c r="D12">
        <v>18800.595594107101</v>
      </c>
      <c r="E12">
        <v>21535784.007247601</v>
      </c>
      <c r="F12">
        <v>-5994.8002895057798</v>
      </c>
      <c r="G12">
        <v>24795.395883612899</v>
      </c>
      <c r="H12">
        <v>4697196.06417719</v>
      </c>
      <c r="I12">
        <v>333964374811.44299</v>
      </c>
      <c r="J12">
        <v>779135.20108706295</v>
      </c>
      <c r="K12">
        <v>515246.61578114901</v>
      </c>
      <c r="L12">
        <v>212100036357.68399</v>
      </c>
      <c r="M12">
        <v>74842.650503757206</v>
      </c>
      <c r="N12">
        <v>2025481.0656856401</v>
      </c>
      <c r="O12">
        <v>38.466674129255097</v>
      </c>
      <c r="P12">
        <v>303146.57942346501</v>
      </c>
      <c r="Q12">
        <v>24.688601351232599</v>
      </c>
      <c r="R12">
        <v>495907.91767225898</v>
      </c>
      <c r="S12">
        <v>2.3027158774687102</v>
      </c>
      <c r="T12">
        <f t="shared" si="0"/>
        <v>7320257.8059944995</v>
      </c>
      <c r="U12">
        <f t="shared" si="1"/>
        <v>7816165.7236667583</v>
      </c>
    </row>
    <row r="13" spans="1:25" x14ac:dyDescent="0.2">
      <c r="A13">
        <v>11</v>
      </c>
      <c r="B13">
        <v>20200</v>
      </c>
      <c r="C13">
        <v>71204009.8735286</v>
      </c>
      <c r="D13">
        <v>42114.898363542299</v>
      </c>
      <c r="E13">
        <v>11300041.405559599</v>
      </c>
      <c r="F13">
        <v>112.16408422135601</v>
      </c>
      <c r="G13">
        <v>42002.734279320903</v>
      </c>
      <c r="H13">
        <v>2565805.3920027898</v>
      </c>
      <c r="I13">
        <v>115632534584.355</v>
      </c>
      <c r="J13">
        <v>637691.09262153704</v>
      </c>
      <c r="K13">
        <v>634821.23952118901</v>
      </c>
      <c r="L13">
        <v>252248000351.23901</v>
      </c>
      <c r="M13">
        <v>338139.28411537001</v>
      </c>
      <c r="N13">
        <v>1640745.1153279501</v>
      </c>
      <c r="O13">
        <v>38.865944909065</v>
      </c>
      <c r="P13">
        <v>382573.23916994903</v>
      </c>
      <c r="Q13">
        <v>88.385503609456407</v>
      </c>
      <c r="R13">
        <v>840054.68558641896</v>
      </c>
      <c r="S13">
        <v>7.4340850217867898</v>
      </c>
      <c r="T13">
        <f t="shared" si="0"/>
        <v>59903968.467969</v>
      </c>
      <c r="U13">
        <f t="shared" si="1"/>
        <v>60744023.153555423</v>
      </c>
    </row>
    <row r="14" spans="1:25" x14ac:dyDescent="0.2">
      <c r="A14">
        <v>12</v>
      </c>
      <c r="B14">
        <v>20301</v>
      </c>
      <c r="C14">
        <v>31367061.349562</v>
      </c>
      <c r="D14">
        <v>21889.1654641204</v>
      </c>
      <c r="E14">
        <v>20296975.371233001</v>
      </c>
      <c r="F14">
        <v>-6578.4934671887204</v>
      </c>
      <c r="G14">
        <v>28467.658931309099</v>
      </c>
      <c r="H14">
        <v>60049421.685709096</v>
      </c>
      <c r="I14">
        <v>2645654200730.0801</v>
      </c>
      <c r="J14">
        <v>911523.12875858694</v>
      </c>
      <c r="K14">
        <v>5024110.47037978</v>
      </c>
      <c r="L14">
        <v>2057029861843.1699</v>
      </c>
      <c r="M14">
        <v>82071.669005756004</v>
      </c>
      <c r="N14">
        <v>38884188.079868399</v>
      </c>
      <c r="O14">
        <v>2.3441999788868202</v>
      </c>
      <c r="P14">
        <v>2967080.6085366001</v>
      </c>
      <c r="Q14">
        <v>2.7660747999102901</v>
      </c>
      <c r="R14">
        <v>569353.17862618295</v>
      </c>
      <c r="S14">
        <v>2.8051134132681002</v>
      </c>
      <c r="T14">
        <f t="shared" si="0"/>
        <v>11070085.978328999</v>
      </c>
      <c r="U14">
        <f t="shared" si="1"/>
        <v>11639439.156955183</v>
      </c>
    </row>
    <row r="15" spans="1:25" x14ac:dyDescent="0.2">
      <c r="A15">
        <v>13</v>
      </c>
      <c r="B15">
        <v>20302</v>
      </c>
      <c r="C15">
        <v>8040848.1276396597</v>
      </c>
      <c r="D15">
        <v>6364.6290187269296</v>
      </c>
      <c r="E15">
        <v>7657717.4400685001</v>
      </c>
      <c r="F15">
        <v>-2997.99487565957</v>
      </c>
      <c r="G15">
        <v>9362.6238943865101</v>
      </c>
      <c r="H15">
        <v>4355397.79750585</v>
      </c>
      <c r="I15">
        <v>233598672009.935</v>
      </c>
      <c r="J15">
        <v>234479.629539727</v>
      </c>
      <c r="K15">
        <v>622066.206401114</v>
      </c>
      <c r="L15">
        <v>283230464001.32098</v>
      </c>
      <c r="M15">
        <v>25223.897787937101</v>
      </c>
      <c r="N15">
        <v>2486608.4214263698</v>
      </c>
      <c r="O15">
        <v>9.4296965907171106</v>
      </c>
      <c r="P15">
        <v>338835.742399793</v>
      </c>
      <c r="Q15">
        <v>7.4442848352684496</v>
      </c>
      <c r="R15">
        <v>187252.47788773</v>
      </c>
      <c r="S15">
        <v>2.4452779741903701</v>
      </c>
      <c r="T15">
        <f t="shared" si="0"/>
        <v>383130.68757115956</v>
      </c>
      <c r="U15">
        <f t="shared" si="1"/>
        <v>570383.16545888956</v>
      </c>
    </row>
    <row r="16" spans="1:25" x14ac:dyDescent="0.2">
      <c r="A16">
        <v>14</v>
      </c>
      <c r="B16">
        <v>20401</v>
      </c>
      <c r="C16">
        <v>66580305.5801998</v>
      </c>
      <c r="D16">
        <v>46979.608490124199</v>
      </c>
      <c r="E16">
        <v>6412122.10821974</v>
      </c>
      <c r="F16">
        <v>603.19292610455</v>
      </c>
      <c r="G16">
        <v>46376.415564019699</v>
      </c>
      <c r="H16">
        <v>2875547.5110397101</v>
      </c>
      <c r="I16">
        <v>125278350525.433</v>
      </c>
      <c r="J16">
        <v>1811022.8106829401</v>
      </c>
      <c r="K16">
        <v>312664.74431817001</v>
      </c>
      <c r="L16">
        <v>113421527904.243</v>
      </c>
      <c r="M16">
        <v>198124.50668285901</v>
      </c>
      <c r="N16">
        <v>1873320.7068362399</v>
      </c>
      <c r="O16">
        <v>96.674467114682301</v>
      </c>
      <c r="P16">
        <v>199243.216413927</v>
      </c>
      <c r="Q16">
        <v>99.438520542278596</v>
      </c>
      <c r="R16">
        <v>927528.31128039397</v>
      </c>
      <c r="S16">
        <v>14.465231566494699</v>
      </c>
      <c r="T16">
        <f t="shared" si="0"/>
        <v>60168183.471980058</v>
      </c>
      <c r="U16">
        <f t="shared" si="1"/>
        <v>61095711.78326045</v>
      </c>
    </row>
    <row r="17" spans="1:21" x14ac:dyDescent="0.2">
      <c r="A17">
        <v>15</v>
      </c>
      <c r="B17">
        <v>20402</v>
      </c>
      <c r="C17">
        <v>218994044.393076</v>
      </c>
      <c r="D17">
        <v>155610.974810321</v>
      </c>
      <c r="E17">
        <v>109744218.295559</v>
      </c>
      <c r="F17">
        <v>-72857.936594572006</v>
      </c>
      <c r="G17">
        <v>228468.91140489301</v>
      </c>
      <c r="H17">
        <v>20454535.654311799</v>
      </c>
      <c r="I17">
        <v>1152865144948.04</v>
      </c>
      <c r="J17">
        <v>6821820.5902623702</v>
      </c>
      <c r="K17">
        <v>970313.31775709405</v>
      </c>
      <c r="L17">
        <v>421845267630.80902</v>
      </c>
      <c r="M17">
        <v>393227.45428222202</v>
      </c>
      <c r="N17">
        <v>11231614.4947275</v>
      </c>
      <c r="O17">
        <v>60.737666819536599</v>
      </c>
      <c r="P17">
        <v>548468.05012628401</v>
      </c>
      <c r="Q17">
        <v>71.6955990766794</v>
      </c>
      <c r="R17">
        <v>4569378.22809787</v>
      </c>
      <c r="S17">
        <v>4.1636619213886901</v>
      </c>
      <c r="T17">
        <f t="shared" si="0"/>
        <v>109249826.097517</v>
      </c>
      <c r="U17">
        <f t="shared" si="1"/>
        <v>113819204.32561487</v>
      </c>
    </row>
    <row r="18" spans="1:21" x14ac:dyDescent="0.2">
      <c r="A18">
        <v>16</v>
      </c>
      <c r="B18">
        <v>20403</v>
      </c>
      <c r="C18">
        <v>35646941.048390903</v>
      </c>
      <c r="D18">
        <v>25020.1781629773</v>
      </c>
      <c r="E18">
        <v>28148320.9664337</v>
      </c>
      <c r="F18">
        <v>-9900.3280832938999</v>
      </c>
      <c r="G18">
        <v>34920.506246271201</v>
      </c>
      <c r="H18">
        <v>2558823.9754081401</v>
      </c>
      <c r="I18">
        <v>171320791382.69501</v>
      </c>
      <c r="J18">
        <v>1188257.6443465799</v>
      </c>
      <c r="K18">
        <v>334356.36379091098</v>
      </c>
      <c r="L18">
        <v>156760931461.98999</v>
      </c>
      <c r="M18">
        <v>115618.400166198</v>
      </c>
      <c r="N18">
        <v>1188257.6443465799</v>
      </c>
      <c r="O18">
        <v>100</v>
      </c>
      <c r="P18">
        <v>177595.43232892</v>
      </c>
      <c r="Q18">
        <v>65.102124897032198</v>
      </c>
      <c r="R18">
        <v>698410.12492542504</v>
      </c>
      <c r="S18">
        <v>2.4811786314297901</v>
      </c>
      <c r="T18">
        <f t="shared" si="0"/>
        <v>7498620.0819572024</v>
      </c>
      <c r="U18">
        <f t="shared" si="1"/>
        <v>8197030.2068826277</v>
      </c>
    </row>
    <row r="19" spans="1:21" x14ac:dyDescent="0.2">
      <c r="A19">
        <v>17</v>
      </c>
      <c r="B19">
        <v>20501</v>
      </c>
      <c r="C19">
        <v>31108683.166363701</v>
      </c>
      <c r="D19">
        <v>19830.608886620601</v>
      </c>
      <c r="E19">
        <v>2606405.2668494098</v>
      </c>
      <c r="F19">
        <v>186.23557671133801</v>
      </c>
      <c r="G19">
        <v>19644.373309909301</v>
      </c>
      <c r="H19">
        <v>1794515.17459378</v>
      </c>
      <c r="I19">
        <v>95567893624.892593</v>
      </c>
      <c r="J19">
        <v>900085.75551239296</v>
      </c>
      <c r="K19">
        <v>124876.939092873</v>
      </c>
      <c r="L19">
        <v>77206197743.923401</v>
      </c>
      <c r="M19">
        <v>42661.523184729602</v>
      </c>
      <c r="N19">
        <v>1029972.0255946401</v>
      </c>
      <c r="O19">
        <v>87.389340015593206</v>
      </c>
      <c r="P19">
        <v>47670.741348949603</v>
      </c>
      <c r="Q19">
        <v>89.492048953985105</v>
      </c>
      <c r="R19">
        <v>392887.46619818598</v>
      </c>
      <c r="S19">
        <v>15.073920820959</v>
      </c>
      <c r="T19">
        <f t="shared" si="0"/>
        <v>28502277.899514291</v>
      </c>
      <c r="U19">
        <f t="shared" si="1"/>
        <v>28895165.365712479</v>
      </c>
    </row>
    <row r="20" spans="1:21" x14ac:dyDescent="0.2">
      <c r="A20">
        <v>18</v>
      </c>
      <c r="B20">
        <v>20502</v>
      </c>
      <c r="C20">
        <v>12127185.285038499</v>
      </c>
      <c r="D20">
        <v>8841.1319256407605</v>
      </c>
      <c r="E20">
        <v>2728291.42212711</v>
      </c>
      <c r="F20">
        <v>99.117993741967894</v>
      </c>
      <c r="G20">
        <v>8742.0139318987895</v>
      </c>
      <c r="H20">
        <v>451187.66064306401</v>
      </c>
      <c r="I20">
        <v>21396602584.073601</v>
      </c>
      <c r="J20">
        <v>256173.93742607799</v>
      </c>
      <c r="K20">
        <v>75181.079578938094</v>
      </c>
      <c r="L20">
        <v>25341790640.195999</v>
      </c>
      <c r="M20">
        <v>44285.648337300197</v>
      </c>
      <c r="N20">
        <v>280014.839970475</v>
      </c>
      <c r="O20">
        <v>91.4858431978422</v>
      </c>
      <c r="P20">
        <v>49839.288938742102</v>
      </c>
      <c r="Q20">
        <v>88.856902416348902</v>
      </c>
      <c r="R20">
        <v>174840.27863797499</v>
      </c>
      <c r="S20">
        <v>6.40841653571088</v>
      </c>
      <c r="T20">
        <f t="shared" si="0"/>
        <v>9398893.8629113883</v>
      </c>
      <c r="U20">
        <f t="shared" si="1"/>
        <v>9573734.1415493637</v>
      </c>
    </row>
    <row r="21" spans="1:21" x14ac:dyDescent="0.2">
      <c r="A21">
        <v>19</v>
      </c>
      <c r="B21">
        <v>20503</v>
      </c>
      <c r="C21">
        <v>117510914.032865</v>
      </c>
      <c r="D21">
        <v>83985.912790291506</v>
      </c>
      <c r="E21">
        <v>115245786.02263001</v>
      </c>
      <c r="F21">
        <v>-84520.454491043696</v>
      </c>
      <c r="G21">
        <v>168506.367281335</v>
      </c>
      <c r="H21">
        <v>4295859.08524861</v>
      </c>
      <c r="I21">
        <v>180728201082.24301</v>
      </c>
      <c r="J21">
        <v>1367920.26680484</v>
      </c>
      <c r="K21">
        <v>1138441.5061417699</v>
      </c>
      <c r="L21">
        <v>625878194376.375</v>
      </c>
      <c r="M21">
        <v>435900.63921934698</v>
      </c>
      <c r="N21">
        <v>2850033.4765906599</v>
      </c>
      <c r="O21">
        <v>47.996638567249803</v>
      </c>
      <c r="P21">
        <v>512563.31176539999</v>
      </c>
      <c r="Q21">
        <v>85.0432774281078</v>
      </c>
      <c r="R21">
        <v>3370127.3456267002</v>
      </c>
      <c r="S21">
        <v>2.9242955095684899</v>
      </c>
      <c r="T21">
        <f t="shared" si="0"/>
        <v>2265128.0102349967</v>
      </c>
      <c r="U21">
        <f t="shared" si="1"/>
        <v>5635255.3558616973</v>
      </c>
    </row>
    <row r="22" spans="1:21" x14ac:dyDescent="0.2">
      <c r="A22">
        <v>20</v>
      </c>
      <c r="B22">
        <v>20600</v>
      </c>
      <c r="C22">
        <v>167756767.095689</v>
      </c>
      <c r="D22">
        <v>118749.32778654501</v>
      </c>
      <c r="E22">
        <v>100364804.19227199</v>
      </c>
      <c r="F22">
        <v>-32200.121035979799</v>
      </c>
      <c r="G22">
        <v>150949.44882252501</v>
      </c>
      <c r="H22">
        <v>11711279.6879235</v>
      </c>
      <c r="I22">
        <v>526544833933.01599</v>
      </c>
      <c r="J22">
        <v>5864114.5832505701</v>
      </c>
      <c r="K22">
        <v>990113.25348313397</v>
      </c>
      <c r="L22">
        <v>326955186054.401</v>
      </c>
      <c r="M22">
        <v>251850.63703627</v>
      </c>
      <c r="N22">
        <v>7498921.0164594203</v>
      </c>
      <c r="O22">
        <v>78.199444565149903</v>
      </c>
      <c r="P22">
        <v>663158.06742873299</v>
      </c>
      <c r="Q22">
        <v>37.977467123754202</v>
      </c>
      <c r="R22">
        <v>3018988.9764505001</v>
      </c>
      <c r="S22">
        <v>3.00801560940319</v>
      </c>
      <c r="T22">
        <f t="shared" si="0"/>
        <v>67391962.903417006</v>
      </c>
      <c r="U22">
        <f t="shared" si="1"/>
        <v>70410951.879867509</v>
      </c>
    </row>
    <row r="23" spans="1:21" x14ac:dyDescent="0.2">
      <c r="A23">
        <v>21</v>
      </c>
      <c r="B23">
        <v>20700</v>
      </c>
      <c r="C23">
        <v>30784893.990690801</v>
      </c>
      <c r="D23">
        <v>22878.4164264379</v>
      </c>
      <c r="E23">
        <v>2694486.7132396898</v>
      </c>
      <c r="F23">
        <v>160.65779146540501</v>
      </c>
      <c r="G23">
        <v>22717.758634972499</v>
      </c>
      <c r="H23">
        <v>1899381.1674931301</v>
      </c>
      <c r="I23">
        <v>111666570289.218</v>
      </c>
      <c r="J23">
        <v>998581.90764270001</v>
      </c>
      <c r="K23">
        <v>66706.182567982294</v>
      </c>
      <c r="L23">
        <v>20326663785.281799</v>
      </c>
      <c r="M23">
        <v>32562.594314269802</v>
      </c>
      <c r="N23">
        <v>1006048.60517938</v>
      </c>
      <c r="O23">
        <v>99.257819403729997</v>
      </c>
      <c r="P23">
        <v>46379.518782700397</v>
      </c>
      <c r="Q23">
        <v>70.2089956276469</v>
      </c>
      <c r="R23">
        <v>454355.17269945098</v>
      </c>
      <c r="S23">
        <v>16.862401676242001</v>
      </c>
      <c r="T23">
        <f t="shared" si="0"/>
        <v>28090407.277451113</v>
      </c>
      <c r="U23">
        <f t="shared" si="1"/>
        <v>28544762.450150564</v>
      </c>
    </row>
    <row r="24" spans="1:21" x14ac:dyDescent="0.2">
      <c r="A24">
        <v>22</v>
      </c>
      <c r="B24">
        <v>20801</v>
      </c>
      <c r="C24">
        <v>109393182.962953</v>
      </c>
      <c r="D24">
        <v>77507.965942852403</v>
      </c>
      <c r="E24">
        <v>130530318.952356</v>
      </c>
      <c r="F24">
        <v>-44269.586017426001</v>
      </c>
      <c r="G24">
        <v>121777.551960278</v>
      </c>
      <c r="H24">
        <v>2606376.3888581698</v>
      </c>
      <c r="I24">
        <v>153270177481.13101</v>
      </c>
      <c r="J24">
        <v>1379964.09383721</v>
      </c>
      <c r="K24">
        <v>1132400.0294479099</v>
      </c>
      <c r="L24">
        <v>102903552086.843</v>
      </c>
      <c r="M24">
        <v>530964.41806635296</v>
      </c>
      <c r="N24">
        <v>1380214.96900912</v>
      </c>
      <c r="O24">
        <v>99.981823471158904</v>
      </c>
      <c r="P24">
        <v>1029496.47736107</v>
      </c>
      <c r="Q24">
        <v>51.5751563742485</v>
      </c>
      <c r="R24">
        <v>2435551.0392055698</v>
      </c>
      <c r="S24">
        <v>1.86588913499441</v>
      </c>
      <c r="T24">
        <f t="shared" si="0"/>
        <v>-21137135.989402995</v>
      </c>
      <c r="U24">
        <f t="shared" si="1"/>
        <v>-18701584.950197425</v>
      </c>
    </row>
    <row r="25" spans="1:21" x14ac:dyDescent="0.2">
      <c r="A25">
        <v>23</v>
      </c>
      <c r="B25">
        <v>20802</v>
      </c>
      <c r="C25">
        <v>68484591.725614697</v>
      </c>
      <c r="D25">
        <v>50725.207427746398</v>
      </c>
      <c r="E25">
        <v>6883162.9760129498</v>
      </c>
      <c r="F25">
        <v>622.31626816535299</v>
      </c>
      <c r="G25">
        <v>50102.891159580999</v>
      </c>
      <c r="H25">
        <v>4956323.9889425701</v>
      </c>
      <c r="I25">
        <v>360380721896.30298</v>
      </c>
      <c r="J25">
        <v>2073278.21377214</v>
      </c>
      <c r="K25">
        <v>373249.39879870502</v>
      </c>
      <c r="L25">
        <v>181068501339.742</v>
      </c>
      <c r="M25">
        <v>192180.89745896301</v>
      </c>
      <c r="N25">
        <v>2073278.21377214</v>
      </c>
      <c r="O25">
        <v>99.999999999999901</v>
      </c>
      <c r="P25">
        <v>192180.89745896301</v>
      </c>
      <c r="Q25">
        <v>100</v>
      </c>
      <c r="R25">
        <v>1002057.8231916199</v>
      </c>
      <c r="S25">
        <v>14.5581010748064</v>
      </c>
      <c r="T25">
        <f t="shared" si="0"/>
        <v>61601428.749601744</v>
      </c>
      <c r="U25">
        <f t="shared" si="1"/>
        <v>62603486.572793365</v>
      </c>
    </row>
    <row r="26" spans="1:21" x14ac:dyDescent="0.2">
      <c r="A26">
        <v>24</v>
      </c>
      <c r="B26">
        <v>30101</v>
      </c>
      <c r="C26">
        <v>38150550.963590302</v>
      </c>
      <c r="D26">
        <v>27529.8414466225</v>
      </c>
      <c r="E26">
        <v>3799908.0209799702</v>
      </c>
      <c r="F26">
        <v>375.940631779358</v>
      </c>
      <c r="G26">
        <v>27153.9008148432</v>
      </c>
      <c r="H26">
        <v>1912616.70208641</v>
      </c>
      <c r="I26">
        <v>86390263724.910797</v>
      </c>
      <c r="J26">
        <v>1221494.5922871199</v>
      </c>
      <c r="K26">
        <v>198235.706434138</v>
      </c>
      <c r="L26">
        <v>64549567739.105797</v>
      </c>
      <c r="M26">
        <v>133686.13869503199</v>
      </c>
      <c r="N26">
        <v>1221494.5922871199</v>
      </c>
      <c r="O26">
        <v>100</v>
      </c>
      <c r="P26">
        <v>133686.13869503199</v>
      </c>
      <c r="Q26">
        <v>100</v>
      </c>
      <c r="R26">
        <v>543078.01629686402</v>
      </c>
      <c r="S26">
        <v>14.291872679507801</v>
      </c>
      <c r="T26">
        <f t="shared" si="0"/>
        <v>34350642.942610331</v>
      </c>
      <c r="U26">
        <f t="shared" si="1"/>
        <v>34893720.958907194</v>
      </c>
    </row>
    <row r="27" spans="1:21" x14ac:dyDescent="0.2">
      <c r="A27">
        <v>25</v>
      </c>
      <c r="B27">
        <v>30102</v>
      </c>
      <c r="C27">
        <v>20292253.842185099</v>
      </c>
      <c r="D27">
        <v>14393.195996362499</v>
      </c>
      <c r="E27">
        <v>2307584.7545886301</v>
      </c>
      <c r="F27">
        <v>253.33120856208899</v>
      </c>
      <c r="G27">
        <v>14139.864787800399</v>
      </c>
      <c r="H27">
        <v>1028336.45177892</v>
      </c>
      <c r="I27">
        <v>72223405584.418701</v>
      </c>
      <c r="J27">
        <v>450549.207103575</v>
      </c>
      <c r="K27">
        <v>211517.79952533601</v>
      </c>
      <c r="L27">
        <v>119276178975.774</v>
      </c>
      <c r="M27">
        <v>92241.620549562693</v>
      </c>
      <c r="N27">
        <v>450549.207103575</v>
      </c>
      <c r="O27">
        <v>100</v>
      </c>
      <c r="P27">
        <v>92241.620549562693</v>
      </c>
      <c r="Q27">
        <v>100</v>
      </c>
      <c r="R27">
        <v>282797.295756009</v>
      </c>
      <c r="S27">
        <v>12.2551206491404</v>
      </c>
      <c r="T27">
        <f t="shared" si="0"/>
        <v>17984669.087596469</v>
      </c>
      <c r="U27">
        <f t="shared" si="1"/>
        <v>18267466.383352477</v>
      </c>
    </row>
    <row r="28" spans="1:21" x14ac:dyDescent="0.2">
      <c r="A28">
        <v>26</v>
      </c>
      <c r="B28">
        <v>30201</v>
      </c>
      <c r="C28">
        <v>8066728.8266312797</v>
      </c>
      <c r="D28">
        <v>5717.3024024018396</v>
      </c>
      <c r="E28">
        <v>799400.279677763</v>
      </c>
      <c r="F28">
        <v>59.359399570655199</v>
      </c>
      <c r="G28">
        <v>5657.9430028311899</v>
      </c>
      <c r="H28">
        <v>530303.79766946496</v>
      </c>
      <c r="I28">
        <v>34050808101.701</v>
      </c>
      <c r="J28">
        <v>257897.33285585701</v>
      </c>
      <c r="K28">
        <v>35958.594250687202</v>
      </c>
      <c r="L28">
        <v>19213502573.848</v>
      </c>
      <c r="M28">
        <v>16745.091676839202</v>
      </c>
      <c r="N28">
        <v>257897.33285585599</v>
      </c>
      <c r="O28">
        <v>100</v>
      </c>
      <c r="P28">
        <v>16745.091676839202</v>
      </c>
      <c r="Q28">
        <v>99.999999999999901</v>
      </c>
      <c r="R28">
        <v>113158.860056623</v>
      </c>
      <c r="S28">
        <v>14.1554691602357</v>
      </c>
      <c r="T28">
        <f t="shared" si="0"/>
        <v>7267328.546953517</v>
      </c>
      <c r="U28">
        <f t="shared" si="1"/>
        <v>7380487.4070101399</v>
      </c>
    </row>
    <row r="29" spans="1:21" x14ac:dyDescent="0.2">
      <c r="A29">
        <v>27</v>
      </c>
      <c r="B29">
        <v>30202</v>
      </c>
      <c r="C29">
        <v>4002739.97231226</v>
      </c>
      <c r="D29">
        <v>2836.9460969531101</v>
      </c>
      <c r="E29">
        <v>418494.07933950197</v>
      </c>
      <c r="F29">
        <v>37.760317792661503</v>
      </c>
      <c r="G29">
        <v>2799.1857791604498</v>
      </c>
      <c r="H29">
        <v>266352.860458999</v>
      </c>
      <c r="I29">
        <v>19493012942.860298</v>
      </c>
      <c r="J29">
        <v>103254.98245121101</v>
      </c>
      <c r="K29">
        <v>21688.538194085999</v>
      </c>
      <c r="L29">
        <v>9259245207.9133091</v>
      </c>
      <c r="M29">
        <v>12429.292986172701</v>
      </c>
      <c r="N29">
        <v>110408.75691611601</v>
      </c>
      <c r="O29">
        <v>93.520645766947695</v>
      </c>
      <c r="P29">
        <v>12429.292986172701</v>
      </c>
      <c r="Q29">
        <v>100</v>
      </c>
      <c r="R29">
        <v>55983.715583208999</v>
      </c>
      <c r="S29">
        <v>13.3774211744086</v>
      </c>
      <c r="T29">
        <f t="shared" si="0"/>
        <v>3584245.892972758</v>
      </c>
      <c r="U29">
        <f t="shared" si="1"/>
        <v>3640229.608555967</v>
      </c>
    </row>
    <row r="30" spans="1:21" x14ac:dyDescent="0.2">
      <c r="A30">
        <v>28</v>
      </c>
      <c r="B30">
        <v>30203</v>
      </c>
      <c r="C30">
        <v>1066513.6284201699</v>
      </c>
      <c r="D30">
        <v>755.89263764893303</v>
      </c>
      <c r="E30">
        <v>105998.44737255</v>
      </c>
      <c r="F30">
        <v>9.2799279808726904</v>
      </c>
      <c r="G30">
        <v>746.61270966806001</v>
      </c>
      <c r="H30">
        <v>114689.942574147</v>
      </c>
      <c r="I30">
        <v>9968947402.7362709</v>
      </c>
      <c r="J30">
        <v>34938.363352257198</v>
      </c>
      <c r="K30">
        <v>6462.6168651995604</v>
      </c>
      <c r="L30">
        <v>3548764715.309</v>
      </c>
      <c r="M30">
        <v>2913.8521498905602</v>
      </c>
      <c r="N30">
        <v>34938.363352257198</v>
      </c>
      <c r="O30">
        <v>100</v>
      </c>
      <c r="P30">
        <v>2913.8521498905602</v>
      </c>
      <c r="Q30">
        <v>99.999999999999901</v>
      </c>
      <c r="R30">
        <v>14932.254193361199</v>
      </c>
      <c r="S30">
        <v>14.087238599711799</v>
      </c>
      <c r="T30">
        <f t="shared" si="0"/>
        <v>960515.1810476199</v>
      </c>
      <c r="U30">
        <f t="shared" si="1"/>
        <v>975447.43524098105</v>
      </c>
    </row>
    <row r="31" spans="1:21" x14ac:dyDescent="0.2">
      <c r="A31">
        <v>29</v>
      </c>
      <c r="B31">
        <v>30300</v>
      </c>
      <c r="C31">
        <v>131108080.903814</v>
      </c>
      <c r="D31">
        <v>92922.987996201802</v>
      </c>
      <c r="E31">
        <v>48042833.159807198</v>
      </c>
      <c r="F31">
        <v>-57151.582746609602</v>
      </c>
      <c r="G31">
        <v>150074.57074281099</v>
      </c>
      <c r="H31">
        <v>6146160.7290484495</v>
      </c>
      <c r="I31">
        <v>256754248861.18799</v>
      </c>
      <c r="J31">
        <v>4049935.6629376998</v>
      </c>
      <c r="K31">
        <v>510973.97546852799</v>
      </c>
      <c r="L31">
        <v>166438312172.57199</v>
      </c>
      <c r="M31">
        <v>326396.407516726</v>
      </c>
      <c r="N31">
        <v>4092126.7381589399</v>
      </c>
      <c r="O31">
        <v>98.968969488950293</v>
      </c>
      <c r="P31">
        <v>344535.66329595499</v>
      </c>
      <c r="Q31">
        <v>94.735158733437899</v>
      </c>
      <c r="R31">
        <v>3001491.4148562201</v>
      </c>
      <c r="S31">
        <v>6.2475320821988598</v>
      </c>
      <c r="T31">
        <f t="shared" si="0"/>
        <v>83065247.744006813</v>
      </c>
      <c r="U31">
        <f t="shared" si="1"/>
        <v>86066739.158863038</v>
      </c>
    </row>
    <row r="32" spans="1:21" x14ac:dyDescent="0.2">
      <c r="A32">
        <v>30</v>
      </c>
      <c r="B32">
        <v>30401</v>
      </c>
      <c r="C32">
        <v>144664633.88505301</v>
      </c>
      <c r="D32">
        <v>102531.509286887</v>
      </c>
      <c r="E32">
        <v>101344196.084971</v>
      </c>
      <c r="F32">
        <v>-39306.163035841499</v>
      </c>
      <c r="G32">
        <v>141837.672322728</v>
      </c>
      <c r="H32">
        <v>6541150.25464027</v>
      </c>
      <c r="I32">
        <v>153568648040.51001</v>
      </c>
      <c r="J32">
        <v>4939561.2142925896</v>
      </c>
      <c r="K32">
        <v>489490.99409152003</v>
      </c>
      <c r="L32">
        <v>143757188973.065</v>
      </c>
      <c r="M32">
        <v>344412.711528396</v>
      </c>
      <c r="N32">
        <v>5312601.0703161797</v>
      </c>
      <c r="O32">
        <v>92.978206887998198</v>
      </c>
      <c r="P32">
        <v>345733.80511845503</v>
      </c>
      <c r="Q32">
        <v>99.617887064990398</v>
      </c>
      <c r="R32">
        <v>2836753.4464545702</v>
      </c>
      <c r="S32">
        <v>2.79912768174324</v>
      </c>
      <c r="T32">
        <f t="shared" si="0"/>
        <v>43320437.800082013</v>
      </c>
      <c r="U32">
        <f t="shared" si="1"/>
        <v>46157191.246536583</v>
      </c>
    </row>
    <row r="33" spans="1:21" x14ac:dyDescent="0.2">
      <c r="A33">
        <v>31</v>
      </c>
      <c r="B33">
        <v>30402</v>
      </c>
      <c r="C33">
        <v>132488513.238427</v>
      </c>
      <c r="D33">
        <v>93642.691897101395</v>
      </c>
      <c r="E33">
        <v>41936365.943540901</v>
      </c>
      <c r="F33">
        <v>6732.8495277566199</v>
      </c>
      <c r="G33">
        <v>86909.842369344697</v>
      </c>
      <c r="H33">
        <v>6192598.0995459296</v>
      </c>
      <c r="I33">
        <v>197245259417.74799</v>
      </c>
      <c r="J33">
        <v>4501118.0330266301</v>
      </c>
      <c r="K33">
        <v>415810.17732474301</v>
      </c>
      <c r="L33">
        <v>165305571135.004</v>
      </c>
      <c r="M33">
        <v>223584.52788698499</v>
      </c>
      <c r="N33">
        <v>4614636.0242039403</v>
      </c>
      <c r="O33">
        <v>97.540044532615298</v>
      </c>
      <c r="P33">
        <v>250504.606189738</v>
      </c>
      <c r="Q33">
        <v>89.253659358917005</v>
      </c>
      <c r="R33">
        <v>1738196.8473868901</v>
      </c>
      <c r="S33">
        <v>4.1448437609663999</v>
      </c>
      <c r="T33">
        <f t="shared" si="0"/>
        <v>90552147.294886097</v>
      </c>
      <c r="U33">
        <f t="shared" si="1"/>
        <v>92290344.142272994</v>
      </c>
    </row>
    <row r="34" spans="1:21" x14ac:dyDescent="0.2">
      <c r="A34">
        <v>32</v>
      </c>
      <c r="B34">
        <v>30501</v>
      </c>
      <c r="C34">
        <v>213074656.50687599</v>
      </c>
      <c r="D34">
        <v>150612.21869864</v>
      </c>
      <c r="E34">
        <v>140076387.05921501</v>
      </c>
      <c r="F34">
        <v>-32621.172204731301</v>
      </c>
      <c r="G34">
        <v>183233.39090337101</v>
      </c>
      <c r="H34">
        <v>10181974.4402631</v>
      </c>
      <c r="I34">
        <v>361803086362.66199</v>
      </c>
      <c r="J34">
        <v>6245550.1473709699</v>
      </c>
      <c r="K34">
        <v>803820.50828172104</v>
      </c>
      <c r="L34">
        <v>306465027886.55798</v>
      </c>
      <c r="M34">
        <v>408735.07014276402</v>
      </c>
      <c r="N34">
        <v>7287549.7493618801</v>
      </c>
      <c r="O34">
        <v>85.701646810957897</v>
      </c>
      <c r="P34">
        <v>497355.480395163</v>
      </c>
      <c r="Q34">
        <v>82.181676135952699</v>
      </c>
      <c r="R34">
        <v>3664667.8180674301</v>
      </c>
      <c r="S34">
        <v>2.6161924182969201</v>
      </c>
      <c r="T34">
        <f t="shared" si="0"/>
        <v>72998269.447660983</v>
      </c>
      <c r="U34">
        <f t="shared" si="1"/>
        <v>76662937.265728414</v>
      </c>
    </row>
    <row r="35" spans="1:21" x14ac:dyDescent="0.2">
      <c r="A35">
        <v>33</v>
      </c>
      <c r="B35">
        <v>30502</v>
      </c>
      <c r="C35">
        <v>39587732.768787399</v>
      </c>
      <c r="D35">
        <v>27950.387794414801</v>
      </c>
      <c r="E35">
        <v>42431677.1904772</v>
      </c>
      <c r="F35">
        <v>-16899.979515037001</v>
      </c>
      <c r="G35">
        <v>44850.367309451904</v>
      </c>
      <c r="H35">
        <v>85533409.672264397</v>
      </c>
      <c r="I35">
        <v>163213273299.689</v>
      </c>
      <c r="J35">
        <v>337334.22003195097</v>
      </c>
      <c r="K35">
        <v>290319.43597698899</v>
      </c>
      <c r="L35">
        <v>124659676281.50301</v>
      </c>
      <c r="M35">
        <v>165659.759695485</v>
      </c>
      <c r="N35">
        <v>84227703.4858668</v>
      </c>
      <c r="O35">
        <v>0.400502692191476</v>
      </c>
      <c r="P35">
        <v>165659.759695485</v>
      </c>
      <c r="Q35">
        <v>100</v>
      </c>
      <c r="R35">
        <v>897007.34618903894</v>
      </c>
      <c r="S35">
        <v>2.1140039837745301</v>
      </c>
      <c r="T35">
        <f t="shared" si="0"/>
        <v>-2843944.4216898009</v>
      </c>
      <c r="U35">
        <f t="shared" si="1"/>
        <v>-1946937.0755007621</v>
      </c>
    </row>
    <row r="36" spans="1:21" x14ac:dyDescent="0.2">
      <c r="A36">
        <v>34</v>
      </c>
      <c r="B36">
        <v>30601</v>
      </c>
      <c r="C36">
        <v>94762950.584760293</v>
      </c>
      <c r="D36">
        <v>70532.871700012794</v>
      </c>
      <c r="E36">
        <v>90090539.147613406</v>
      </c>
      <c r="F36">
        <v>-22476.000196275501</v>
      </c>
      <c r="G36">
        <v>93008.871896288401</v>
      </c>
      <c r="H36">
        <v>3558529.6833667499</v>
      </c>
      <c r="I36">
        <v>246190440395.85501</v>
      </c>
      <c r="J36">
        <v>1589006.1601999099</v>
      </c>
      <c r="K36">
        <v>1279835.9236874499</v>
      </c>
      <c r="L36">
        <v>293953185361.16901</v>
      </c>
      <c r="M36">
        <v>317840.97616774699</v>
      </c>
      <c r="N36">
        <v>1589006.1601999099</v>
      </c>
      <c r="O36">
        <v>100</v>
      </c>
      <c r="P36">
        <v>985882.73832628306</v>
      </c>
      <c r="Q36">
        <v>32.239227223649401</v>
      </c>
      <c r="R36">
        <v>1860177.4379257599</v>
      </c>
      <c r="S36">
        <v>2.0647866640889601</v>
      </c>
      <c r="T36">
        <f t="shared" si="0"/>
        <v>4672411.4371468872</v>
      </c>
      <c r="U36">
        <f t="shared" si="1"/>
        <v>6532588.8750726469</v>
      </c>
    </row>
    <row r="37" spans="1:21" x14ac:dyDescent="0.2">
      <c r="A37">
        <v>35</v>
      </c>
      <c r="B37">
        <v>30602</v>
      </c>
      <c r="C37">
        <v>17497235.143764</v>
      </c>
      <c r="D37">
        <v>13382.9456980821</v>
      </c>
      <c r="E37">
        <v>18445545.932544999</v>
      </c>
      <c r="F37">
        <v>451.95933656423603</v>
      </c>
      <c r="G37">
        <v>12930.9863615179</v>
      </c>
      <c r="H37">
        <v>551452.65510882798</v>
      </c>
      <c r="I37">
        <v>28796819208.895901</v>
      </c>
      <c r="J37">
        <v>321078.10143765999</v>
      </c>
      <c r="K37">
        <v>104346.630843117</v>
      </c>
      <c r="L37">
        <v>28341071365.0769</v>
      </c>
      <c r="M37">
        <v>74206.378912675704</v>
      </c>
      <c r="N37">
        <v>321078.10143765999</v>
      </c>
      <c r="O37">
        <v>100</v>
      </c>
      <c r="P37">
        <v>76005.559478039999</v>
      </c>
      <c r="Q37">
        <v>97.632830311729705</v>
      </c>
      <c r="R37">
        <v>258619.727230358</v>
      </c>
      <c r="S37">
        <v>1.40207141700291</v>
      </c>
      <c r="T37">
        <f t="shared" si="0"/>
        <v>-948310.78878099844</v>
      </c>
      <c r="U37">
        <f t="shared" si="1"/>
        <v>-689691.0615506405</v>
      </c>
    </row>
    <row r="38" spans="1:21" x14ac:dyDescent="0.2">
      <c r="A38">
        <v>36</v>
      </c>
      <c r="B38">
        <v>30701</v>
      </c>
      <c r="C38">
        <v>140622471.27360401</v>
      </c>
      <c r="D38">
        <v>107553.97560704499</v>
      </c>
      <c r="E38">
        <v>145779198.489916</v>
      </c>
      <c r="F38">
        <v>-42423.567096293002</v>
      </c>
      <c r="G38">
        <v>149977.542703338</v>
      </c>
      <c r="H38">
        <v>2142309.5061971401</v>
      </c>
      <c r="I38">
        <v>91786969472.306396</v>
      </c>
      <c r="J38">
        <v>1408013.75041869</v>
      </c>
      <c r="K38">
        <v>766159.42664561002</v>
      </c>
      <c r="L38">
        <v>173365520818.604</v>
      </c>
      <c r="M38">
        <v>555845.89089099795</v>
      </c>
      <c r="N38">
        <v>1408013.75041869</v>
      </c>
      <c r="O38">
        <v>100</v>
      </c>
      <c r="P38">
        <v>592793.90582700598</v>
      </c>
      <c r="Q38">
        <v>93.767139882374295</v>
      </c>
      <c r="R38">
        <v>2999550.8540667598</v>
      </c>
      <c r="S38">
        <v>2.0575986732937301</v>
      </c>
      <c r="T38">
        <f t="shared" si="0"/>
        <v>-5156727.2163119912</v>
      </c>
      <c r="U38">
        <f t="shared" si="1"/>
        <v>-2157176.3622452314</v>
      </c>
    </row>
    <row r="39" spans="1:21" x14ac:dyDescent="0.2">
      <c r="A39">
        <v>37</v>
      </c>
      <c r="B39">
        <v>30702</v>
      </c>
      <c r="C39">
        <v>42098470.280103996</v>
      </c>
      <c r="D39">
        <v>31784.689935177499</v>
      </c>
      <c r="E39">
        <v>4344835.9855861897</v>
      </c>
      <c r="F39">
        <v>302.90814113517803</v>
      </c>
      <c r="G39">
        <v>31481.781794042301</v>
      </c>
      <c r="H39">
        <v>1669699.8663224999</v>
      </c>
      <c r="I39">
        <v>73564473726.444794</v>
      </c>
      <c r="J39">
        <v>1081184.07651095</v>
      </c>
      <c r="K39">
        <v>170150.45355901701</v>
      </c>
      <c r="L39">
        <v>85146545879.779495</v>
      </c>
      <c r="M39">
        <v>85003.907679237804</v>
      </c>
      <c r="N39">
        <v>1081184.07651095</v>
      </c>
      <c r="O39">
        <v>100</v>
      </c>
      <c r="P39">
        <v>85003.907679237804</v>
      </c>
      <c r="Q39">
        <v>99.999999999999901</v>
      </c>
      <c r="R39">
        <v>629635.63588084595</v>
      </c>
      <c r="S39">
        <v>14.4915858267063</v>
      </c>
      <c r="T39">
        <f t="shared" si="0"/>
        <v>37753634.294517808</v>
      </c>
      <c r="U39">
        <f t="shared" si="1"/>
        <v>38383269.93039865</v>
      </c>
    </row>
    <row r="40" spans="1:21" x14ac:dyDescent="0.2">
      <c r="A40">
        <v>38</v>
      </c>
      <c r="B40">
        <v>30801</v>
      </c>
      <c r="C40">
        <v>60290225.1834585</v>
      </c>
      <c r="D40">
        <v>45184.148719192097</v>
      </c>
      <c r="E40">
        <v>78141846.802356794</v>
      </c>
      <c r="F40">
        <v>-16917.8304948734</v>
      </c>
      <c r="G40">
        <v>62101.979214065497</v>
      </c>
      <c r="H40">
        <v>2993678.1746508498</v>
      </c>
      <c r="I40">
        <v>196833184043.52301</v>
      </c>
      <c r="J40">
        <v>1323414.5712582001</v>
      </c>
      <c r="K40">
        <v>981223.06500175304</v>
      </c>
      <c r="L40">
        <v>191257831568.793</v>
      </c>
      <c r="M40">
        <v>212592.121710412</v>
      </c>
      <c r="N40">
        <v>1419012.7023026701</v>
      </c>
      <c r="O40">
        <v>93.263053185546298</v>
      </c>
      <c r="P40">
        <v>789965.23343296</v>
      </c>
      <c r="Q40">
        <v>26.911579486422301</v>
      </c>
      <c r="R40">
        <v>1242039.58428131</v>
      </c>
      <c r="S40">
        <v>1.5894679164965</v>
      </c>
      <c r="T40">
        <f t="shared" si="0"/>
        <v>-17851621.618898295</v>
      </c>
      <c r="U40">
        <f t="shared" si="1"/>
        <v>-16609582.034616984</v>
      </c>
    </row>
    <row r="41" spans="1:21" x14ac:dyDescent="0.2">
      <c r="A41">
        <v>39</v>
      </c>
      <c r="B41">
        <v>30802</v>
      </c>
      <c r="C41">
        <v>5181218.2326234402</v>
      </c>
      <c r="D41">
        <v>3883.0483858850998</v>
      </c>
      <c r="E41">
        <v>722181.804372121</v>
      </c>
      <c r="F41">
        <v>47.064115877205602</v>
      </c>
      <c r="G41">
        <v>3835.9842700078898</v>
      </c>
      <c r="H41">
        <v>257965.385152481</v>
      </c>
      <c r="I41">
        <v>14303429246.2299</v>
      </c>
      <c r="J41">
        <v>143537.95118264199</v>
      </c>
      <c r="K41">
        <v>26621.763949370699</v>
      </c>
      <c r="L41">
        <v>12014172265.4499</v>
      </c>
      <c r="M41">
        <v>14607.5916839208</v>
      </c>
      <c r="N41">
        <v>143537.95118264199</v>
      </c>
      <c r="O41">
        <v>100</v>
      </c>
      <c r="P41">
        <v>14607.5916839208</v>
      </c>
      <c r="Q41">
        <v>100</v>
      </c>
      <c r="R41">
        <v>76719.685400157803</v>
      </c>
      <c r="S41">
        <v>10.623320185539599</v>
      </c>
      <c r="T41">
        <f t="shared" si="0"/>
        <v>4459036.4282513196</v>
      </c>
      <c r="U41">
        <f t="shared" si="1"/>
        <v>4535756.1136514777</v>
      </c>
    </row>
    <row r="42" spans="1:21" x14ac:dyDescent="0.2">
      <c r="A42">
        <v>40</v>
      </c>
      <c r="B42">
        <v>30901</v>
      </c>
      <c r="C42">
        <v>3098829.3556938898</v>
      </c>
      <c r="D42">
        <v>2322.3991291624302</v>
      </c>
      <c r="E42">
        <v>353038.07085521898</v>
      </c>
      <c r="F42">
        <v>10.917981627550301</v>
      </c>
      <c r="G42">
        <v>2311.4811475348802</v>
      </c>
      <c r="H42">
        <v>129481.99949617901</v>
      </c>
      <c r="I42">
        <v>2572829614.6999998</v>
      </c>
      <c r="J42">
        <v>108899.36257857901</v>
      </c>
      <c r="K42">
        <v>0</v>
      </c>
      <c r="L42">
        <v>0</v>
      </c>
      <c r="M42">
        <v>0</v>
      </c>
      <c r="N42">
        <v>108899.36257857901</v>
      </c>
      <c r="O42">
        <v>100</v>
      </c>
      <c r="P42">
        <v>0</v>
      </c>
      <c r="R42">
        <v>46229.622950697703</v>
      </c>
      <c r="S42">
        <v>13.0947982008593</v>
      </c>
      <c r="T42">
        <f t="shared" si="0"/>
        <v>2745791.2848386709</v>
      </c>
      <c r="U42">
        <f t="shared" si="1"/>
        <v>2792020.9077893686</v>
      </c>
    </row>
    <row r="43" spans="1:21" x14ac:dyDescent="0.2">
      <c r="A43">
        <v>41</v>
      </c>
      <c r="B43">
        <v>30902</v>
      </c>
      <c r="C43">
        <v>81712189.736397207</v>
      </c>
      <c r="D43">
        <v>61238.913403219602</v>
      </c>
      <c r="E43">
        <v>70920290.554265007</v>
      </c>
      <c r="F43">
        <v>-8477.5590656559398</v>
      </c>
      <c r="G43">
        <v>69716.472468875596</v>
      </c>
      <c r="H43">
        <v>8576919.6059562508</v>
      </c>
      <c r="I43">
        <v>268444622577.677</v>
      </c>
      <c r="J43">
        <v>2595540.4833932398</v>
      </c>
      <c r="K43">
        <v>457853.01299863501</v>
      </c>
      <c r="L43">
        <v>273794198701.88699</v>
      </c>
      <c r="M43">
        <v>184058.81429674799</v>
      </c>
      <c r="N43">
        <v>6429362.62533483</v>
      </c>
      <c r="O43">
        <v>40.370105633263599</v>
      </c>
      <c r="P43">
        <v>184058.81429674799</v>
      </c>
      <c r="Q43">
        <v>99.999999999999901</v>
      </c>
      <c r="R43">
        <v>1394329.44937751</v>
      </c>
      <c r="S43">
        <v>1.9660515185151799</v>
      </c>
      <c r="T43">
        <f t="shared" si="0"/>
        <v>10791899.182132199</v>
      </c>
      <c r="U43">
        <f t="shared" si="1"/>
        <v>12186228.63150971</v>
      </c>
    </row>
    <row r="44" spans="1:21" x14ac:dyDescent="0.2">
      <c r="A44">
        <v>42</v>
      </c>
      <c r="B44">
        <v>31001</v>
      </c>
      <c r="C44">
        <v>25269754.393357001</v>
      </c>
      <c r="D44">
        <v>18938.266313196102</v>
      </c>
      <c r="E44">
        <v>24000804.9497113</v>
      </c>
      <c r="F44">
        <v>-11568.577016568801</v>
      </c>
      <c r="G44">
        <v>30506.843329765001</v>
      </c>
      <c r="H44">
        <v>49992.401796411199</v>
      </c>
      <c r="I44">
        <v>3713818645.8980098</v>
      </c>
      <c r="J44">
        <v>20281.852629227</v>
      </c>
      <c r="K44">
        <v>202798.060101073</v>
      </c>
      <c r="L44">
        <v>72368335665.193695</v>
      </c>
      <c r="M44">
        <v>130429.724435879</v>
      </c>
      <c r="N44">
        <v>20281.852629227</v>
      </c>
      <c r="O44">
        <v>100</v>
      </c>
      <c r="P44">
        <v>130429.724435879</v>
      </c>
      <c r="Q44">
        <v>99.999999999999901</v>
      </c>
      <c r="R44">
        <v>610136.86659530096</v>
      </c>
      <c r="S44">
        <v>2.5421516814695</v>
      </c>
      <c r="T44">
        <f t="shared" si="0"/>
        <v>1268949.4436457008</v>
      </c>
      <c r="U44">
        <f t="shared" si="1"/>
        <v>1879086.3102410017</v>
      </c>
    </row>
    <row r="45" spans="1:21" x14ac:dyDescent="0.2">
      <c r="A45">
        <v>43</v>
      </c>
      <c r="B45">
        <v>31002</v>
      </c>
      <c r="C45">
        <v>30237247.3897558</v>
      </c>
      <c r="D45">
        <v>22661.124232997201</v>
      </c>
      <c r="E45">
        <v>50007776.0966876</v>
      </c>
      <c r="F45">
        <v>-12206.266349612601</v>
      </c>
      <c r="G45">
        <v>34867.3905826099</v>
      </c>
      <c r="H45">
        <v>164733.048634523</v>
      </c>
      <c r="I45">
        <v>8464623211.2553997</v>
      </c>
      <c r="J45">
        <v>77438.273884660302</v>
      </c>
      <c r="K45">
        <v>393916.81909332698</v>
      </c>
      <c r="L45">
        <v>139887694970.487</v>
      </c>
      <c r="M45">
        <v>152745.81000394901</v>
      </c>
      <c r="N45">
        <v>97016.062944480596</v>
      </c>
      <c r="O45">
        <v>79.820054055353594</v>
      </c>
      <c r="P45">
        <v>254029.12412284</v>
      </c>
      <c r="Q45">
        <v>60.129251136608303</v>
      </c>
      <c r="R45">
        <v>697347.81165219797</v>
      </c>
      <c r="S45">
        <v>1.3944787512724199</v>
      </c>
      <c r="T45">
        <f t="shared" si="0"/>
        <v>-19770528.7069318</v>
      </c>
      <c r="U45">
        <f t="shared" si="1"/>
        <v>-19073180.895279601</v>
      </c>
    </row>
    <row r="46" spans="1:21" x14ac:dyDescent="0.2">
      <c r="A46">
        <v>44</v>
      </c>
      <c r="B46">
        <v>31101</v>
      </c>
      <c r="C46">
        <v>138414.17249738399</v>
      </c>
      <c r="D46">
        <v>104.329799742608</v>
      </c>
      <c r="E46">
        <v>166746.512437475</v>
      </c>
      <c r="F46">
        <v>-92.232135775031907</v>
      </c>
      <c r="G46">
        <v>196.56193551763999</v>
      </c>
      <c r="H46">
        <v>7392.6637534297697</v>
      </c>
      <c r="I46">
        <v>515030103.21564001</v>
      </c>
      <c r="J46">
        <v>3272.4229277046502</v>
      </c>
      <c r="K46">
        <v>1148.3529512325899</v>
      </c>
      <c r="L46">
        <v>515030103.21564001</v>
      </c>
      <c r="M46">
        <v>633.32284801695801</v>
      </c>
      <c r="N46">
        <v>3272.4229277046502</v>
      </c>
      <c r="O46">
        <v>100</v>
      </c>
      <c r="P46">
        <v>633.32284801695801</v>
      </c>
      <c r="Q46">
        <v>100</v>
      </c>
      <c r="R46">
        <v>3931.2387103528099</v>
      </c>
      <c r="S46">
        <v>2.3576137532872798</v>
      </c>
      <c r="T46">
        <f t="shared" si="0"/>
        <v>-28332.339940091013</v>
      </c>
      <c r="U46">
        <f t="shared" si="1"/>
        <v>-24401.101229738204</v>
      </c>
    </row>
    <row r="47" spans="1:21" x14ac:dyDescent="0.2">
      <c r="A47">
        <v>45</v>
      </c>
      <c r="B47">
        <v>31102</v>
      </c>
      <c r="C47">
        <v>7759416.4616134698</v>
      </c>
      <c r="D47">
        <v>5899.8604405231399</v>
      </c>
      <c r="E47">
        <v>1039220.73091844</v>
      </c>
      <c r="F47">
        <v>103.996217292757</v>
      </c>
      <c r="G47">
        <v>5795.86422323038</v>
      </c>
      <c r="H47">
        <v>251736.99938642801</v>
      </c>
      <c r="I47">
        <v>19936575651.3214</v>
      </c>
      <c r="J47">
        <v>92244.394175856796</v>
      </c>
      <c r="K47">
        <v>108625.185177315</v>
      </c>
      <c r="L47">
        <v>69737814641.595703</v>
      </c>
      <c r="M47">
        <v>38887.370535719499</v>
      </c>
      <c r="N47">
        <v>92244.394175856694</v>
      </c>
      <c r="O47">
        <v>100</v>
      </c>
      <c r="P47">
        <v>38887.370535719499</v>
      </c>
      <c r="Q47">
        <v>100</v>
      </c>
      <c r="R47">
        <v>115917.284464607</v>
      </c>
      <c r="S47">
        <v>11.1542505856443</v>
      </c>
      <c r="T47">
        <f t="shared" si="0"/>
        <v>6720195.7306950297</v>
      </c>
      <c r="U47">
        <f t="shared" si="1"/>
        <v>6836113.0151596367</v>
      </c>
    </row>
    <row r="48" spans="1:21" x14ac:dyDescent="0.2">
      <c r="A48">
        <v>46</v>
      </c>
      <c r="B48">
        <v>31200</v>
      </c>
      <c r="C48">
        <v>3710804.1805334301</v>
      </c>
      <c r="D48">
        <v>2827.5816991054598</v>
      </c>
      <c r="E48">
        <v>469206.61654822098</v>
      </c>
      <c r="F48">
        <v>36.418000456417701</v>
      </c>
      <c r="G48">
        <v>2791.1636986490398</v>
      </c>
      <c r="H48">
        <v>235959.782039574</v>
      </c>
      <c r="I48">
        <v>20650550232.987701</v>
      </c>
      <c r="J48">
        <v>70755.380175672704</v>
      </c>
      <c r="K48">
        <v>18110.028069022501</v>
      </c>
      <c r="L48">
        <v>6271479910.2049999</v>
      </c>
      <c r="M48">
        <v>11838.548158817501</v>
      </c>
      <c r="N48">
        <v>70755.380175672704</v>
      </c>
      <c r="O48">
        <v>100</v>
      </c>
      <c r="P48">
        <v>11838.548158817501</v>
      </c>
      <c r="Q48">
        <v>100</v>
      </c>
      <c r="R48">
        <v>55823.273972980802</v>
      </c>
      <c r="S48">
        <v>11.8973756985039</v>
      </c>
      <c r="T48">
        <f t="shared" si="0"/>
        <v>3241597.563985209</v>
      </c>
      <c r="U48">
        <f t="shared" si="1"/>
        <v>3297420.8379581897</v>
      </c>
    </row>
    <row r="49" spans="1:21" x14ac:dyDescent="0.2">
      <c r="A49">
        <v>47</v>
      </c>
      <c r="B49">
        <v>31300</v>
      </c>
      <c r="C49">
        <v>282072769.043989</v>
      </c>
      <c r="D49">
        <v>215760.538408291</v>
      </c>
      <c r="E49">
        <v>273596380.848768</v>
      </c>
      <c r="F49">
        <v>-686.63973359852901</v>
      </c>
      <c r="G49">
        <v>216447.17814188899</v>
      </c>
      <c r="H49">
        <v>6240847.5980941299</v>
      </c>
      <c r="I49">
        <v>352305512841.11499</v>
      </c>
      <c r="J49">
        <v>3401144.5099891801</v>
      </c>
      <c r="K49">
        <v>3541622.0805573598</v>
      </c>
      <c r="L49">
        <v>137598495505.66699</v>
      </c>
      <c r="M49">
        <v>1037110.90823867</v>
      </c>
      <c r="N49">
        <v>3422403.4953652001</v>
      </c>
      <c r="O49">
        <v>99.378828784951494</v>
      </c>
      <c r="P49">
        <v>3404023.5850516902</v>
      </c>
      <c r="Q49">
        <v>30.467206889899401</v>
      </c>
      <c r="R49">
        <v>4328943.5628377898</v>
      </c>
      <c r="S49">
        <v>1.5822371441494401</v>
      </c>
      <c r="T49">
        <f t="shared" si="0"/>
        <v>8476388.1952210069</v>
      </c>
      <c r="U49">
        <f t="shared" si="1"/>
        <v>12805331.758058798</v>
      </c>
    </row>
    <row r="50" spans="1:21" x14ac:dyDescent="0.2">
      <c r="A50">
        <v>48</v>
      </c>
      <c r="B50">
        <v>31401</v>
      </c>
      <c r="C50">
        <v>7573075.6913435701</v>
      </c>
      <c r="D50">
        <v>5793.3098906455698</v>
      </c>
      <c r="E50">
        <v>5629172.0218482101</v>
      </c>
      <c r="F50">
        <v>-5871.4084911598802</v>
      </c>
      <c r="G50">
        <v>11664.7183818054</v>
      </c>
      <c r="H50">
        <v>94794.628477541599</v>
      </c>
      <c r="I50">
        <v>9629802782.0087204</v>
      </c>
      <c r="J50">
        <v>17756.206221471799</v>
      </c>
      <c r="K50">
        <v>60221.825914666697</v>
      </c>
      <c r="L50">
        <v>21095607152.5737</v>
      </c>
      <c r="M50">
        <v>39126.218762092998</v>
      </c>
      <c r="N50">
        <v>17756.206221471799</v>
      </c>
      <c r="O50">
        <v>100</v>
      </c>
      <c r="P50">
        <v>39126.218762092998</v>
      </c>
      <c r="Q50">
        <v>100</v>
      </c>
      <c r="R50">
        <v>233294.367636109</v>
      </c>
      <c r="S50">
        <v>4.1443815667852304</v>
      </c>
      <c r="T50">
        <f t="shared" si="0"/>
        <v>1943903.66949536</v>
      </c>
      <c r="U50">
        <f t="shared" si="1"/>
        <v>2177198.0371314688</v>
      </c>
    </row>
    <row r="51" spans="1:21" x14ac:dyDescent="0.2">
      <c r="A51">
        <v>49</v>
      </c>
      <c r="B51">
        <v>31402</v>
      </c>
      <c r="C51">
        <v>39929393.267619103</v>
      </c>
      <c r="D51">
        <v>30583.849485569699</v>
      </c>
      <c r="E51">
        <v>4308449.4310209397</v>
      </c>
      <c r="F51">
        <v>540.29886480454797</v>
      </c>
      <c r="G51">
        <v>30043.5506207652</v>
      </c>
      <c r="H51">
        <v>387688.749986718</v>
      </c>
      <c r="I51">
        <v>22242689722.902901</v>
      </c>
      <c r="J51">
        <v>209747.232203494</v>
      </c>
      <c r="K51">
        <v>246937.99252231899</v>
      </c>
      <c r="L51">
        <v>44121398028.762901</v>
      </c>
      <c r="M51">
        <v>202816.59449355601</v>
      </c>
      <c r="N51">
        <v>209747.232203494</v>
      </c>
      <c r="O51">
        <v>99.999999999999901</v>
      </c>
      <c r="P51">
        <v>202816.59449355601</v>
      </c>
      <c r="Q51">
        <v>99.999999999999901</v>
      </c>
      <c r="R51">
        <v>600871.01241530397</v>
      </c>
      <c r="S51">
        <v>13.946340140121301</v>
      </c>
      <c r="T51">
        <f t="shared" si="0"/>
        <v>35620943.836598165</v>
      </c>
      <c r="U51">
        <f t="shared" si="1"/>
        <v>36221814.84901347</v>
      </c>
    </row>
    <row r="52" spans="1:21" x14ac:dyDescent="0.2">
      <c r="A52">
        <v>50</v>
      </c>
      <c r="B52">
        <v>31403</v>
      </c>
      <c r="C52">
        <v>2627646.63161773</v>
      </c>
      <c r="D52">
        <v>2012.48409219261</v>
      </c>
      <c r="E52">
        <v>1083773.4926690999</v>
      </c>
      <c r="F52">
        <v>-1910.23743850285</v>
      </c>
      <c r="G52">
        <v>3922.7215306954599</v>
      </c>
      <c r="H52">
        <v>65305.726488602799</v>
      </c>
      <c r="I52">
        <v>5151289216.6972599</v>
      </c>
      <c r="J52">
        <v>24095.412755024801</v>
      </c>
      <c r="K52">
        <v>90636.590735530699</v>
      </c>
      <c r="L52">
        <v>77345308007.148193</v>
      </c>
      <c r="M52">
        <v>13291.282728382401</v>
      </c>
      <c r="N52">
        <v>24095.412755024801</v>
      </c>
      <c r="O52">
        <v>100</v>
      </c>
      <c r="P52">
        <v>13291.282728382401</v>
      </c>
      <c r="Q52">
        <v>99.999999999999901</v>
      </c>
      <c r="R52">
        <v>78454.430613909295</v>
      </c>
      <c r="S52">
        <v>7.2390062263556798</v>
      </c>
      <c r="T52">
        <f t="shared" si="0"/>
        <v>1543873.1389486301</v>
      </c>
      <c r="U52">
        <f t="shared" si="1"/>
        <v>1622327.5695625395</v>
      </c>
    </row>
    <row r="53" spans="1:21" x14ac:dyDescent="0.2">
      <c r="A53">
        <v>51</v>
      </c>
      <c r="B53">
        <v>31501</v>
      </c>
      <c r="C53">
        <v>72910044.984731704</v>
      </c>
      <c r="D53">
        <v>55790.840405281298</v>
      </c>
      <c r="E53">
        <v>33946189.469102398</v>
      </c>
      <c r="F53">
        <v>-23456.6126262705</v>
      </c>
      <c r="G53">
        <v>79247.453031551893</v>
      </c>
      <c r="H53">
        <v>2658039.1256526001</v>
      </c>
      <c r="I53">
        <v>105925939386.02299</v>
      </c>
      <c r="J53">
        <v>1810631.61056441</v>
      </c>
      <c r="K53">
        <v>261854.14582904999</v>
      </c>
      <c r="L53">
        <v>42683686482.225098</v>
      </c>
      <c r="M53">
        <v>179388.641320111</v>
      </c>
      <c r="N53">
        <v>1810631.61056441</v>
      </c>
      <c r="O53">
        <v>99.999999999999901</v>
      </c>
      <c r="P53">
        <v>219170.459346825</v>
      </c>
      <c r="Q53">
        <v>81.848914244523201</v>
      </c>
      <c r="R53">
        <v>1584949.06063103</v>
      </c>
      <c r="S53">
        <v>4.6690043431049801</v>
      </c>
      <c r="T53">
        <f t="shared" si="0"/>
        <v>38963855.515629306</v>
      </c>
      <c r="U53">
        <f t="shared" si="1"/>
        <v>40548804.576260336</v>
      </c>
    </row>
    <row r="54" spans="1:21" x14ac:dyDescent="0.2">
      <c r="A54">
        <v>52</v>
      </c>
      <c r="B54">
        <v>31502</v>
      </c>
      <c r="C54">
        <v>114711060.689108</v>
      </c>
      <c r="D54">
        <v>87863.196224948901</v>
      </c>
      <c r="E54">
        <v>114831182.035486</v>
      </c>
      <c r="F54">
        <v>-6025.2504446352696</v>
      </c>
      <c r="G54">
        <v>93888.446669584097</v>
      </c>
      <c r="H54">
        <v>4468710.8007275499</v>
      </c>
      <c r="I54">
        <v>154215025275.73199</v>
      </c>
      <c r="J54">
        <v>3234990.5985216899</v>
      </c>
      <c r="K54">
        <v>1000055.95373365</v>
      </c>
      <c r="L54">
        <v>229544533578.56</v>
      </c>
      <c r="M54">
        <v>514165.535954497</v>
      </c>
      <c r="N54">
        <v>3234990.5985216899</v>
      </c>
      <c r="O54">
        <v>100</v>
      </c>
      <c r="P54">
        <v>770511.42015509703</v>
      </c>
      <c r="Q54">
        <v>66.730423781518994</v>
      </c>
      <c r="R54">
        <v>1877768.93339168</v>
      </c>
      <c r="S54">
        <v>1.63524305864185</v>
      </c>
      <c r="T54">
        <f t="shared" si="0"/>
        <v>-120121.34637799859</v>
      </c>
      <c r="U54">
        <f t="shared" si="1"/>
        <v>1757647.5870136814</v>
      </c>
    </row>
    <row r="55" spans="1:21" x14ac:dyDescent="0.2">
      <c r="A55">
        <v>53</v>
      </c>
      <c r="B55">
        <v>31601</v>
      </c>
      <c r="C55">
        <v>41511584.130611502</v>
      </c>
      <c r="D55">
        <v>31942.949142334099</v>
      </c>
      <c r="E55">
        <v>8010374.9644945404</v>
      </c>
      <c r="F55">
        <v>-410.259836013236</v>
      </c>
      <c r="G55">
        <v>32353.2089783474</v>
      </c>
      <c r="H55">
        <v>3501659.7820282299</v>
      </c>
      <c r="I55">
        <v>242433668250.30801</v>
      </c>
      <c r="J55">
        <v>1076604.0844664299</v>
      </c>
      <c r="K55">
        <v>215647.563861831</v>
      </c>
      <c r="L55">
        <v>109918097506.733</v>
      </c>
      <c r="M55">
        <v>105278.09756280499</v>
      </c>
      <c r="N55">
        <v>1562190.4360257599</v>
      </c>
      <c r="O55">
        <v>68.916315171237102</v>
      </c>
      <c r="P55">
        <v>105729.466355098</v>
      </c>
      <c r="Q55">
        <v>99.573090825242105</v>
      </c>
      <c r="R55">
        <v>647064.17956694798</v>
      </c>
      <c r="S55">
        <v>8.0778263493908504</v>
      </c>
      <c r="T55">
        <f t="shared" si="0"/>
        <v>33501209.16611696</v>
      </c>
      <c r="U55">
        <f t="shared" si="1"/>
        <v>34148273.34568391</v>
      </c>
    </row>
    <row r="56" spans="1:21" x14ac:dyDescent="0.2">
      <c r="A56">
        <v>54</v>
      </c>
      <c r="B56">
        <v>31602</v>
      </c>
      <c r="C56">
        <v>45502804.561691299</v>
      </c>
      <c r="D56">
        <v>34858.8261366316</v>
      </c>
      <c r="E56">
        <v>45804192.0864015</v>
      </c>
      <c r="F56">
        <v>-17261.688247353901</v>
      </c>
      <c r="G56">
        <v>52120.514383985501</v>
      </c>
      <c r="H56">
        <v>7455061.3944092197</v>
      </c>
      <c r="I56">
        <v>702744535166.53796</v>
      </c>
      <c r="J56">
        <v>1066666.0768431099</v>
      </c>
      <c r="K56">
        <v>1943233.2752308201</v>
      </c>
      <c r="L56">
        <v>944589702523.72705</v>
      </c>
      <c r="M56">
        <v>157965.93189414099</v>
      </c>
      <c r="N56">
        <v>1833105.1130769099</v>
      </c>
      <c r="O56">
        <v>58.189029599763899</v>
      </c>
      <c r="P56">
        <v>998643.57270709798</v>
      </c>
      <c r="Q56">
        <v>15.8180492231008</v>
      </c>
      <c r="R56">
        <v>1042410.28767971</v>
      </c>
      <c r="S56">
        <v>2.2757966906465401</v>
      </c>
      <c r="T56">
        <f t="shared" si="0"/>
        <v>-301387.52471020073</v>
      </c>
      <c r="U56">
        <f t="shared" si="1"/>
        <v>741022.76296950923</v>
      </c>
    </row>
    <row r="57" spans="1:21" x14ac:dyDescent="0.2">
      <c r="A57">
        <v>55</v>
      </c>
      <c r="B57">
        <v>31700</v>
      </c>
      <c r="C57">
        <v>87855197.313211694</v>
      </c>
      <c r="D57">
        <v>67569.953995157397</v>
      </c>
      <c r="E57">
        <v>102663489.65896</v>
      </c>
      <c r="F57">
        <v>-34561.5675433656</v>
      </c>
      <c r="G57">
        <v>102131.521538523</v>
      </c>
      <c r="H57">
        <v>4759529.43983139</v>
      </c>
      <c r="I57">
        <v>163382523497.81</v>
      </c>
      <c r="J57">
        <v>1992827.2500572801</v>
      </c>
      <c r="K57">
        <v>491367.703332384</v>
      </c>
      <c r="L57">
        <v>100009283934.433</v>
      </c>
      <c r="M57">
        <v>325818.65441291098</v>
      </c>
      <c r="N57">
        <v>3452469.2518489002</v>
      </c>
      <c r="O57">
        <v>57.721795755025497</v>
      </c>
      <c r="P57">
        <v>391358.41939795099</v>
      </c>
      <c r="Q57">
        <v>83.253263061041693</v>
      </c>
      <c r="R57">
        <v>2042630.4307704601</v>
      </c>
      <c r="S57">
        <v>1.9896366639746099</v>
      </c>
      <c r="T57">
        <f t="shared" si="0"/>
        <v>-14808292.345748305</v>
      </c>
      <c r="U57">
        <f t="shared" si="1"/>
        <v>-12765661.914977845</v>
      </c>
    </row>
    <row r="58" spans="1:21" x14ac:dyDescent="0.2">
      <c r="A58">
        <v>56</v>
      </c>
      <c r="B58">
        <v>31800</v>
      </c>
      <c r="C58">
        <v>53019197.290119499</v>
      </c>
      <c r="D58">
        <v>40337.863336609596</v>
      </c>
      <c r="E58">
        <v>24584730.6969698</v>
      </c>
      <c r="F58">
        <v>-27513.639260266998</v>
      </c>
      <c r="G58">
        <v>67851.5025968767</v>
      </c>
      <c r="H58">
        <v>2696784.63986004</v>
      </c>
      <c r="I58">
        <v>120948347874.145</v>
      </c>
      <c r="J58">
        <v>1713412.815806</v>
      </c>
      <c r="K58">
        <v>175093.922960795</v>
      </c>
      <c r="L58">
        <v>56112550016.305801</v>
      </c>
      <c r="M58">
        <v>118887.687432238</v>
      </c>
      <c r="N58">
        <v>1729197.8568668801</v>
      </c>
      <c r="O58">
        <v>99.087146621296299</v>
      </c>
      <c r="P58">
        <v>118981.37294448901</v>
      </c>
      <c r="Q58">
        <v>99.921260353673105</v>
      </c>
      <c r="R58">
        <v>1357030.0519375301</v>
      </c>
      <c r="S58">
        <v>5.5198084887087697</v>
      </c>
      <c r="T58">
        <f t="shared" si="0"/>
        <v>28434466.593149699</v>
      </c>
      <c r="U58">
        <f t="shared" si="1"/>
        <v>29791496.645087231</v>
      </c>
    </row>
    <row r="59" spans="1:21" x14ac:dyDescent="0.2">
      <c r="A59">
        <v>57</v>
      </c>
      <c r="B59">
        <v>40101</v>
      </c>
      <c r="C59">
        <v>544203.82371938799</v>
      </c>
      <c r="D59">
        <v>427.25100248722202</v>
      </c>
      <c r="E59">
        <v>808762.94006527099</v>
      </c>
      <c r="F59">
        <v>-143.281381797465</v>
      </c>
      <c r="G59">
        <v>570.53238428468705</v>
      </c>
      <c r="H59">
        <v>43626.253404831397</v>
      </c>
      <c r="I59">
        <v>2004632528.93697</v>
      </c>
      <c r="J59">
        <v>12700.290559341</v>
      </c>
      <c r="K59">
        <v>2953.9450755166999</v>
      </c>
      <c r="L59">
        <v>800933472.57897699</v>
      </c>
      <c r="M59">
        <v>1198.7839867384</v>
      </c>
      <c r="N59">
        <v>27589.1931733356</v>
      </c>
      <c r="O59">
        <v>46.033570027033399</v>
      </c>
      <c r="P59">
        <v>2153.01160293773</v>
      </c>
      <c r="Q59">
        <v>55.679402057224998</v>
      </c>
      <c r="R59">
        <v>11410.647685693701</v>
      </c>
      <c r="S59">
        <v>1.4108766760223701</v>
      </c>
      <c r="T59">
        <f t="shared" si="0"/>
        <v>-264559.116345883</v>
      </c>
      <c r="U59">
        <f t="shared" si="1"/>
        <v>-253148.4686601893</v>
      </c>
    </row>
    <row r="60" spans="1:21" x14ac:dyDescent="0.2">
      <c r="A60">
        <v>58</v>
      </c>
      <c r="B60">
        <v>40102</v>
      </c>
      <c r="C60">
        <v>3335590.020329</v>
      </c>
      <c r="D60">
        <v>2627.0881782248198</v>
      </c>
      <c r="E60">
        <v>3579135.3771411702</v>
      </c>
      <c r="F60">
        <v>-760.177048973404</v>
      </c>
      <c r="G60">
        <v>3387.2652271982301</v>
      </c>
      <c r="H60">
        <v>1796405.41787594</v>
      </c>
      <c r="I60">
        <v>58577097027.512604</v>
      </c>
      <c r="J60">
        <v>103021.01269217599</v>
      </c>
      <c r="K60">
        <v>5144.49760018914</v>
      </c>
      <c r="L60">
        <v>3036643468.56847</v>
      </c>
      <c r="M60">
        <v>2107.8541316206602</v>
      </c>
      <c r="N60">
        <v>1327788.64165584</v>
      </c>
      <c r="O60">
        <v>7.7588412387457701</v>
      </c>
      <c r="P60">
        <v>2107.8541316206602</v>
      </c>
      <c r="Q60">
        <v>100</v>
      </c>
      <c r="R60">
        <v>67745.304543964594</v>
      </c>
      <c r="S60">
        <v>1.8927840778706699</v>
      </c>
      <c r="T60">
        <f t="shared" si="0"/>
        <v>-243545.35681217024</v>
      </c>
      <c r="U60">
        <f t="shared" si="1"/>
        <v>-175800.05226820565</v>
      </c>
    </row>
    <row r="61" spans="1:21" x14ac:dyDescent="0.2">
      <c r="A61">
        <v>59</v>
      </c>
      <c r="B61">
        <v>40103</v>
      </c>
      <c r="C61">
        <v>1008591.73669489</v>
      </c>
      <c r="D61">
        <v>792.21886244657298</v>
      </c>
      <c r="E61">
        <v>106426.04937669801</v>
      </c>
      <c r="F61">
        <v>5.9459947887364901</v>
      </c>
      <c r="G61">
        <v>786.27286765783697</v>
      </c>
      <c r="H61">
        <v>78385.722277712106</v>
      </c>
      <c r="I61">
        <v>5799712265.3432798</v>
      </c>
      <c r="J61">
        <v>31988.024154965799</v>
      </c>
      <c r="K61">
        <v>2230.5865054965302</v>
      </c>
      <c r="L61">
        <v>984172963.928285</v>
      </c>
      <c r="M61">
        <v>1246.4135415682399</v>
      </c>
      <c r="N61">
        <v>31988.024154965799</v>
      </c>
      <c r="O61">
        <v>99.999999999999901</v>
      </c>
      <c r="P61">
        <v>1246.4135415682399</v>
      </c>
      <c r="Q61">
        <v>99.999999999999901</v>
      </c>
      <c r="R61">
        <v>15725.4573531567</v>
      </c>
      <c r="S61">
        <v>14.775947660610701</v>
      </c>
      <c r="T61">
        <f t="shared" si="0"/>
        <v>902165.68731819198</v>
      </c>
      <c r="U61">
        <f t="shared" si="1"/>
        <v>917891.14467134862</v>
      </c>
    </row>
    <row r="62" spans="1:21" x14ac:dyDescent="0.2">
      <c r="A62">
        <v>60</v>
      </c>
      <c r="B62">
        <v>40201</v>
      </c>
      <c r="C62">
        <v>3563370.4470997001</v>
      </c>
      <c r="D62">
        <v>3037.5058006541999</v>
      </c>
      <c r="E62">
        <v>4368561.8269518502</v>
      </c>
      <c r="F62">
        <v>-1849.7994871072499</v>
      </c>
      <c r="G62">
        <v>4887.30528776146</v>
      </c>
      <c r="H62">
        <v>239437.06868228299</v>
      </c>
      <c r="I62">
        <v>18536568735.314201</v>
      </c>
      <c r="J62">
        <v>91144.518799769299</v>
      </c>
      <c r="K62">
        <v>24814.861534272801</v>
      </c>
      <c r="L62">
        <v>4439166530.1856899</v>
      </c>
      <c r="M62">
        <v>7909.1073094336398</v>
      </c>
      <c r="N62">
        <v>91144.518799769299</v>
      </c>
      <c r="O62">
        <v>99.999999999999901</v>
      </c>
      <c r="P62">
        <v>20375.695004087102</v>
      </c>
      <c r="Q62">
        <v>38.816380534981199</v>
      </c>
      <c r="R62">
        <v>97746.105755229204</v>
      </c>
      <c r="S62">
        <v>2.23748935295328</v>
      </c>
      <c r="T62">
        <f t="shared" si="0"/>
        <v>-805191.3798521501</v>
      </c>
      <c r="U62">
        <f t="shared" si="1"/>
        <v>-707445.27409692085</v>
      </c>
    </row>
    <row r="63" spans="1:21" x14ac:dyDescent="0.2">
      <c r="A63">
        <v>61</v>
      </c>
      <c r="B63">
        <v>40202</v>
      </c>
      <c r="C63">
        <v>297453.06645263598</v>
      </c>
      <c r="D63">
        <v>252.43042908004301</v>
      </c>
      <c r="E63">
        <v>116434.49911191501</v>
      </c>
      <c r="F63">
        <v>-40.399884533187901</v>
      </c>
      <c r="G63">
        <v>292.830313613231</v>
      </c>
      <c r="H63">
        <v>23247.9810957191</v>
      </c>
      <c r="I63">
        <v>1610317199.4100001</v>
      </c>
      <c r="J63">
        <v>10365.4435004391</v>
      </c>
      <c r="K63">
        <v>0</v>
      </c>
      <c r="L63">
        <v>0</v>
      </c>
      <c r="M63">
        <v>0</v>
      </c>
      <c r="N63">
        <v>10365.4435004391</v>
      </c>
      <c r="O63">
        <v>99.999999999999901</v>
      </c>
      <c r="P63">
        <v>0</v>
      </c>
      <c r="R63">
        <v>5856.6062722646302</v>
      </c>
      <c r="S63">
        <v>5.0299578878553302</v>
      </c>
      <c r="T63">
        <f t="shared" si="0"/>
        <v>181018.56734072097</v>
      </c>
      <c r="U63">
        <f t="shared" si="1"/>
        <v>186875.17361298559</v>
      </c>
    </row>
    <row r="64" spans="1:21" x14ac:dyDescent="0.2">
      <c r="A64">
        <v>62</v>
      </c>
      <c r="B64">
        <v>40301</v>
      </c>
      <c r="C64">
        <v>19291712.0026954</v>
      </c>
      <c r="D64">
        <v>15934.910081547499</v>
      </c>
      <c r="E64">
        <v>1859967.93700579</v>
      </c>
      <c r="F64">
        <v>92.311772344553901</v>
      </c>
      <c r="G64">
        <v>15842.5983092029</v>
      </c>
      <c r="H64">
        <v>1136826.56840994</v>
      </c>
      <c r="I64">
        <v>59175866107.755997</v>
      </c>
      <c r="J64">
        <v>663419.63954789296</v>
      </c>
      <c r="K64">
        <v>43336.306956635002</v>
      </c>
      <c r="L64">
        <v>17974421339.643902</v>
      </c>
      <c r="M64">
        <v>23347.520024923</v>
      </c>
      <c r="N64">
        <v>663419.63954789296</v>
      </c>
      <c r="O64">
        <v>100</v>
      </c>
      <c r="P64">
        <v>25361.885616991101</v>
      </c>
      <c r="Q64">
        <v>92.057508568217401</v>
      </c>
      <c r="R64">
        <v>316851.96618405898</v>
      </c>
      <c r="S64">
        <v>17.035345603544702</v>
      </c>
      <c r="T64">
        <f t="shared" si="0"/>
        <v>17431744.065689608</v>
      </c>
      <c r="U64">
        <f t="shared" si="1"/>
        <v>17748596.031873666</v>
      </c>
    </row>
    <row r="65" spans="1:21" x14ac:dyDescent="0.2">
      <c r="A65">
        <v>63</v>
      </c>
      <c r="B65">
        <v>40302</v>
      </c>
      <c r="C65">
        <v>31844137.131356899</v>
      </c>
      <c r="D65">
        <v>26491.946863014698</v>
      </c>
      <c r="E65">
        <v>42795704.168645501</v>
      </c>
      <c r="F65">
        <v>250.82839123258401</v>
      </c>
      <c r="G65">
        <v>26241.118471782102</v>
      </c>
      <c r="H65">
        <v>2058787.4148715199</v>
      </c>
      <c r="I65">
        <v>147381296955.82501</v>
      </c>
      <c r="J65">
        <v>879737.03922491404</v>
      </c>
      <c r="K65">
        <v>233728.05051420999</v>
      </c>
      <c r="L65">
        <v>10234798483.0651</v>
      </c>
      <c r="M65">
        <v>49626.089567324903</v>
      </c>
      <c r="N65">
        <v>879737.03922491404</v>
      </c>
      <c r="O65">
        <v>99.999999999999901</v>
      </c>
      <c r="P65">
        <v>223493.25203114501</v>
      </c>
      <c r="Q65">
        <v>22.204737331581299</v>
      </c>
      <c r="R65">
        <v>524822.36943564296</v>
      </c>
      <c r="S65">
        <v>1.2263435773073601</v>
      </c>
      <c r="T65">
        <f t="shared" si="0"/>
        <v>-10951567.037288602</v>
      </c>
      <c r="U65">
        <f t="shared" si="1"/>
        <v>-10426744.667852959</v>
      </c>
    </row>
    <row r="66" spans="1:21" x14ac:dyDescent="0.2">
      <c r="A66">
        <v>64</v>
      </c>
      <c r="B66">
        <v>40400</v>
      </c>
      <c r="C66">
        <v>66875832.720670998</v>
      </c>
      <c r="D66">
        <v>51842.911613151497</v>
      </c>
      <c r="E66">
        <v>8996424.6714794394</v>
      </c>
      <c r="F66">
        <v>44.8759052825</v>
      </c>
      <c r="G66">
        <v>51798.035707868999</v>
      </c>
      <c r="H66">
        <v>10481483.112278201</v>
      </c>
      <c r="I66">
        <v>504720866833.54901</v>
      </c>
      <c r="J66">
        <v>2062908.94670601</v>
      </c>
      <c r="K66">
        <v>78082.759875532807</v>
      </c>
      <c r="L66">
        <v>21689176251.592098</v>
      </c>
      <c r="M66">
        <v>44487.184547150297</v>
      </c>
      <c r="N66">
        <v>6443716.1776098702</v>
      </c>
      <c r="O66">
        <v>32.014273904149398</v>
      </c>
      <c r="P66">
        <v>56393.5836239407</v>
      </c>
      <c r="Q66">
        <v>78.886961402935498</v>
      </c>
      <c r="R66">
        <v>1035960.71415738</v>
      </c>
      <c r="S66">
        <v>11.515249134932301</v>
      </c>
      <c r="T66">
        <f t="shared" si="0"/>
        <v>57879408.049191557</v>
      </c>
      <c r="U66">
        <f t="shared" si="1"/>
        <v>58915368.763348937</v>
      </c>
    </row>
    <row r="67" spans="1:21" x14ac:dyDescent="0.2">
      <c r="A67">
        <v>65</v>
      </c>
      <c r="B67">
        <v>40500</v>
      </c>
      <c r="C67">
        <v>455194400.03134</v>
      </c>
      <c r="D67">
        <v>378010.48704903899</v>
      </c>
      <c r="E67">
        <v>40274268.672023997</v>
      </c>
      <c r="F67">
        <v>1593.7125564749599</v>
      </c>
      <c r="G67">
        <v>376416.77449256403</v>
      </c>
      <c r="H67">
        <v>126934133.22324</v>
      </c>
      <c r="I67">
        <v>1609980753195.5</v>
      </c>
      <c r="J67">
        <v>15765696.7968044</v>
      </c>
      <c r="K67">
        <v>39404.717547547902</v>
      </c>
      <c r="L67">
        <v>34040437903.3274</v>
      </c>
      <c r="M67">
        <v>5364.2796442205499</v>
      </c>
      <c r="N67">
        <v>114054287.197676</v>
      </c>
      <c r="O67">
        <v>13.8229760442758</v>
      </c>
      <c r="P67">
        <v>5364.2796442205499</v>
      </c>
      <c r="Q67">
        <v>100</v>
      </c>
      <c r="R67">
        <v>7528335.4898512801</v>
      </c>
      <c r="S67">
        <v>18.692668391222</v>
      </c>
      <c r="T67">
        <f t="shared" ref="T67:T130" si="2">C67-E67</f>
        <v>414920131.35931599</v>
      </c>
      <c r="U67">
        <f t="shared" ref="U67:U130" si="3">T67+R67</f>
        <v>422448466.84916729</v>
      </c>
    </row>
    <row r="68" spans="1:21" x14ac:dyDescent="0.2">
      <c r="A68">
        <v>66</v>
      </c>
      <c r="B68">
        <v>40601</v>
      </c>
      <c r="C68">
        <v>23122179.764065199</v>
      </c>
      <c r="D68">
        <v>19194.133442799499</v>
      </c>
      <c r="E68">
        <v>3331013.4795500799</v>
      </c>
      <c r="F68">
        <v>211.370989270416</v>
      </c>
      <c r="G68">
        <v>18982.7624535291</v>
      </c>
      <c r="H68">
        <v>870152.39692339697</v>
      </c>
      <c r="I68">
        <v>64266754864.098297</v>
      </c>
      <c r="J68">
        <v>356018.35801060998</v>
      </c>
      <c r="K68">
        <v>97645.601402120694</v>
      </c>
      <c r="L68">
        <v>31026199519.3866</v>
      </c>
      <c r="M68">
        <v>66619.401882734106</v>
      </c>
      <c r="N68">
        <v>356018.35801061097</v>
      </c>
      <c r="O68">
        <v>99.999999999999901</v>
      </c>
      <c r="P68">
        <v>66619.401882734106</v>
      </c>
      <c r="Q68">
        <v>100</v>
      </c>
      <c r="R68">
        <v>379655.24907058303</v>
      </c>
      <c r="S68">
        <v>11.3975896945893</v>
      </c>
      <c r="T68">
        <f t="shared" si="2"/>
        <v>19791166.28451512</v>
      </c>
      <c r="U68">
        <f t="shared" si="3"/>
        <v>20170821.533585705</v>
      </c>
    </row>
    <row r="69" spans="1:21" x14ac:dyDescent="0.2">
      <c r="A69">
        <v>67</v>
      </c>
      <c r="B69">
        <v>40700</v>
      </c>
      <c r="C69">
        <v>2283337.5881228601</v>
      </c>
      <c r="D69">
        <v>1844.46770282943</v>
      </c>
      <c r="E69">
        <v>271809.58059865702</v>
      </c>
      <c r="F69">
        <v>14.2394466139777</v>
      </c>
      <c r="G69">
        <v>1830.2282562154501</v>
      </c>
      <c r="H69">
        <v>146873.07082052599</v>
      </c>
      <c r="I69">
        <v>11132752263.993999</v>
      </c>
      <c r="J69">
        <v>57811.0527085746</v>
      </c>
      <c r="K69">
        <v>4982.6778805333097</v>
      </c>
      <c r="L69">
        <v>1802258937.0666599</v>
      </c>
      <c r="M69">
        <v>3180.41894346665</v>
      </c>
      <c r="N69">
        <v>57811.0527085746</v>
      </c>
      <c r="O69">
        <v>99.999999999999901</v>
      </c>
      <c r="P69">
        <v>3180.41894346665</v>
      </c>
      <c r="Q69">
        <v>100</v>
      </c>
      <c r="R69">
        <v>36604.565124309098</v>
      </c>
      <c r="S69">
        <v>13.4669885600382</v>
      </c>
      <c r="T69">
        <f t="shared" si="2"/>
        <v>2011528.007524203</v>
      </c>
      <c r="U69">
        <f t="shared" si="3"/>
        <v>2048132.5726485122</v>
      </c>
    </row>
    <row r="70" spans="1:21" x14ac:dyDescent="0.2">
      <c r="A70">
        <v>68</v>
      </c>
      <c r="B70">
        <v>40801</v>
      </c>
      <c r="C70">
        <v>2647917.0355558302</v>
      </c>
      <c r="D70">
        <v>2200.2292822817399</v>
      </c>
      <c r="E70">
        <v>267573.63741467602</v>
      </c>
      <c r="F70">
        <v>10.9668070664193</v>
      </c>
      <c r="G70">
        <v>2189.2624752153201</v>
      </c>
      <c r="H70">
        <v>211178.649165379</v>
      </c>
      <c r="I70">
        <v>15351920282.582001</v>
      </c>
      <c r="J70">
        <v>88363.286904723107</v>
      </c>
      <c r="K70">
        <v>1327.59619879199</v>
      </c>
      <c r="L70">
        <v>437219776.03299999</v>
      </c>
      <c r="M70">
        <v>890.37642275899498</v>
      </c>
      <c r="N70">
        <v>88363.286904723107</v>
      </c>
      <c r="O70">
        <v>99.999999999999901</v>
      </c>
      <c r="P70">
        <v>890.37642275899498</v>
      </c>
      <c r="Q70">
        <v>100</v>
      </c>
      <c r="R70">
        <v>43785.249504306499</v>
      </c>
      <c r="S70">
        <v>16.363812940379301</v>
      </c>
      <c r="T70">
        <f t="shared" si="2"/>
        <v>2380343.3981411541</v>
      </c>
      <c r="U70">
        <f t="shared" si="3"/>
        <v>2424128.6476454604</v>
      </c>
    </row>
    <row r="71" spans="1:21" x14ac:dyDescent="0.2">
      <c r="A71">
        <v>69</v>
      </c>
      <c r="B71">
        <v>40802</v>
      </c>
      <c r="C71">
        <v>37125933.448562399</v>
      </c>
      <c r="D71">
        <v>30848.9899074286</v>
      </c>
      <c r="E71">
        <v>3600572.76539844</v>
      </c>
      <c r="F71">
        <v>140.85602069626199</v>
      </c>
      <c r="G71">
        <v>30708.133886732401</v>
      </c>
      <c r="H71">
        <v>3184890.8684263299</v>
      </c>
      <c r="I71">
        <v>237945513123.67401</v>
      </c>
      <c r="J71">
        <v>1281326.76343693</v>
      </c>
      <c r="K71">
        <v>19439.9982002836</v>
      </c>
      <c r="L71">
        <v>12997711930.6805</v>
      </c>
      <c r="M71">
        <v>6442.2862696030998</v>
      </c>
      <c r="N71">
        <v>1281326.76343693</v>
      </c>
      <c r="O71">
        <v>99.999999999999901</v>
      </c>
      <c r="P71">
        <v>6442.2862696031098</v>
      </c>
      <c r="Q71">
        <v>99.999999999999901</v>
      </c>
      <c r="R71">
        <v>614162.67773464799</v>
      </c>
      <c r="S71">
        <v>17.057360529878999</v>
      </c>
      <c r="T71">
        <f t="shared" si="2"/>
        <v>33525360.68316396</v>
      </c>
      <c r="U71">
        <f t="shared" si="3"/>
        <v>34139523.360898606</v>
      </c>
    </row>
    <row r="72" spans="1:21" x14ac:dyDescent="0.2">
      <c r="A72">
        <v>70</v>
      </c>
      <c r="B72">
        <v>40900</v>
      </c>
      <c r="C72">
        <v>57167507.265201502</v>
      </c>
      <c r="D72">
        <v>47069.860370473303</v>
      </c>
      <c r="E72">
        <v>5687695.2819323502</v>
      </c>
      <c r="F72">
        <v>218.791319824895</v>
      </c>
      <c r="G72">
        <v>46851.069050648402</v>
      </c>
      <c r="H72">
        <v>13382307.7699869</v>
      </c>
      <c r="I72">
        <v>986136267593.40002</v>
      </c>
      <c r="J72">
        <v>1930527.89146809</v>
      </c>
      <c r="K72">
        <v>17115.247709723899</v>
      </c>
      <c r="L72">
        <v>6920298530.1274004</v>
      </c>
      <c r="M72">
        <v>9963.5481332821601</v>
      </c>
      <c r="N72">
        <v>5493217.6292396998</v>
      </c>
      <c r="O72">
        <v>35.143845042514499</v>
      </c>
      <c r="P72">
        <v>10194.9491795965</v>
      </c>
      <c r="Q72">
        <v>97.7302383539337</v>
      </c>
      <c r="R72">
        <v>937021.38101296895</v>
      </c>
      <c r="S72">
        <v>16.474535546753501</v>
      </c>
      <c r="T72">
        <f t="shared" si="2"/>
        <v>51479811.983269155</v>
      </c>
      <c r="U72">
        <f t="shared" si="3"/>
        <v>52416833.364282124</v>
      </c>
    </row>
    <row r="73" spans="1:21" x14ac:dyDescent="0.2">
      <c r="A73">
        <v>71</v>
      </c>
      <c r="B73">
        <v>41000</v>
      </c>
      <c r="C73">
        <v>152214169.79228699</v>
      </c>
      <c r="D73">
        <v>122609.223682379</v>
      </c>
      <c r="E73">
        <v>13275550.4716097</v>
      </c>
      <c r="F73">
        <v>791.631539986858</v>
      </c>
      <c r="G73">
        <v>121817.59214239199</v>
      </c>
      <c r="H73">
        <v>10448414.811515</v>
      </c>
      <c r="I73">
        <v>665517632936.97498</v>
      </c>
      <c r="J73">
        <v>5124273.7480191998</v>
      </c>
      <c r="K73">
        <v>258094.04833137</v>
      </c>
      <c r="L73">
        <v>127170570862.26401</v>
      </c>
      <c r="M73">
        <v>130923.477469105</v>
      </c>
      <c r="N73">
        <v>5124273.7480191998</v>
      </c>
      <c r="O73">
        <v>100</v>
      </c>
      <c r="P73">
        <v>130923.477469106</v>
      </c>
      <c r="Q73">
        <v>99.999999999999901</v>
      </c>
      <c r="R73">
        <v>2436351.8428478502</v>
      </c>
      <c r="S73">
        <v>18.352171897188601</v>
      </c>
      <c r="T73">
        <f t="shared" si="2"/>
        <v>138938619.32067728</v>
      </c>
      <c r="U73">
        <f t="shared" si="3"/>
        <v>141374971.16352513</v>
      </c>
    </row>
    <row r="74" spans="1:21" x14ac:dyDescent="0.2">
      <c r="A74">
        <v>72</v>
      </c>
      <c r="B74">
        <v>41100</v>
      </c>
      <c r="C74">
        <v>78317948.6187516</v>
      </c>
      <c r="D74">
        <v>63070.407464093099</v>
      </c>
      <c r="E74">
        <v>7043379.0401357599</v>
      </c>
      <c r="F74">
        <v>535.81409230173301</v>
      </c>
      <c r="G74">
        <v>62534.593371791401</v>
      </c>
      <c r="H74">
        <v>5307747.1430587899</v>
      </c>
      <c r="I74">
        <v>341968320076.68103</v>
      </c>
      <c r="J74">
        <v>2569787.2475896599</v>
      </c>
      <c r="K74">
        <v>236044.30616485301</v>
      </c>
      <c r="L74">
        <v>114767959083.52299</v>
      </c>
      <c r="M74">
        <v>121276.34708132999</v>
      </c>
      <c r="N74">
        <v>2572000.5824453402</v>
      </c>
      <c r="O74">
        <v>99.913945009546794</v>
      </c>
      <c r="P74">
        <v>121276.34708132999</v>
      </c>
      <c r="Q74">
        <v>99.999999999999901</v>
      </c>
      <c r="R74">
        <v>1250691.8674358199</v>
      </c>
      <c r="S74">
        <v>17.756986530313402</v>
      </c>
      <c r="T74">
        <f t="shared" si="2"/>
        <v>71274569.578615844</v>
      </c>
      <c r="U74">
        <f t="shared" si="3"/>
        <v>72525261.446051657</v>
      </c>
    </row>
    <row r="75" spans="1:21" x14ac:dyDescent="0.2">
      <c r="A75">
        <v>73</v>
      </c>
      <c r="B75">
        <v>41201</v>
      </c>
      <c r="C75">
        <v>52957034.484386101</v>
      </c>
      <c r="D75">
        <v>37412.4316255995</v>
      </c>
      <c r="E75">
        <v>5121624.3527859095</v>
      </c>
      <c r="F75">
        <v>426.98395136830499</v>
      </c>
      <c r="G75">
        <v>36985.447674231204</v>
      </c>
      <c r="H75">
        <v>3056179.1847264702</v>
      </c>
      <c r="I75">
        <v>212771832492.625</v>
      </c>
      <c r="J75">
        <v>1352541.4939938099</v>
      </c>
      <c r="K75">
        <v>207061.658079393</v>
      </c>
      <c r="L75">
        <v>85412376639.370697</v>
      </c>
      <c r="M75">
        <v>121649.281440023</v>
      </c>
      <c r="N75">
        <v>1354004.52478546</v>
      </c>
      <c r="O75">
        <v>99.891947865396602</v>
      </c>
      <c r="P75">
        <v>121649.281440023</v>
      </c>
      <c r="Q75">
        <v>100</v>
      </c>
      <c r="R75">
        <v>739708.95348462497</v>
      </c>
      <c r="S75">
        <v>14.442858408431601</v>
      </c>
      <c r="T75">
        <f t="shared" si="2"/>
        <v>47835410.131600194</v>
      </c>
      <c r="U75">
        <f t="shared" si="3"/>
        <v>48575119.085084818</v>
      </c>
    </row>
    <row r="76" spans="1:21" x14ac:dyDescent="0.2">
      <c r="A76">
        <v>74</v>
      </c>
      <c r="B76">
        <v>41300</v>
      </c>
      <c r="C76">
        <v>24894848.9545516</v>
      </c>
      <c r="D76">
        <v>14622.536281216901</v>
      </c>
      <c r="E76">
        <v>1952827.2391798201</v>
      </c>
      <c r="F76">
        <v>106.048641879806</v>
      </c>
      <c r="G76">
        <v>14516.4876393371</v>
      </c>
      <c r="H76">
        <v>940102.03108311503</v>
      </c>
      <c r="I76">
        <v>17968141520.981098</v>
      </c>
      <c r="J76">
        <v>796356.89891526604</v>
      </c>
      <c r="K76">
        <v>22379.954909144999</v>
      </c>
      <c r="L76">
        <v>6907405925.1551199</v>
      </c>
      <c r="M76">
        <v>11005.770893978301</v>
      </c>
      <c r="N76">
        <v>796356.89891526604</v>
      </c>
      <c r="O76">
        <v>100</v>
      </c>
      <c r="P76">
        <v>15472.5489839898</v>
      </c>
      <c r="Q76">
        <v>71.130948787859595</v>
      </c>
      <c r="R76">
        <v>290329.75278674299</v>
      </c>
      <c r="S76">
        <v>14.8671498923109</v>
      </c>
      <c r="T76">
        <f t="shared" si="2"/>
        <v>22942021.71537178</v>
      </c>
      <c r="U76">
        <f t="shared" si="3"/>
        <v>23232351.468158524</v>
      </c>
    </row>
    <row r="77" spans="1:21" x14ac:dyDescent="0.2">
      <c r="A77">
        <v>75</v>
      </c>
      <c r="B77">
        <v>41401</v>
      </c>
      <c r="C77">
        <v>1379229.7317123199</v>
      </c>
      <c r="D77">
        <v>809.94328857666096</v>
      </c>
      <c r="E77">
        <v>123756.480396887</v>
      </c>
      <c r="F77">
        <v>12.519072290123599</v>
      </c>
      <c r="G77">
        <v>797.42421628653699</v>
      </c>
      <c r="H77">
        <v>76931.588601697702</v>
      </c>
      <c r="I77">
        <v>6052333064.8878202</v>
      </c>
      <c r="J77">
        <v>28512.924082595098</v>
      </c>
      <c r="K77">
        <v>6417.7749222578404</v>
      </c>
      <c r="L77">
        <v>2459967618.6578202</v>
      </c>
      <c r="M77">
        <v>3957.8073036000201</v>
      </c>
      <c r="N77">
        <v>28512.924082595098</v>
      </c>
      <c r="O77">
        <v>100</v>
      </c>
      <c r="P77">
        <v>3957.8073036000201</v>
      </c>
      <c r="Q77">
        <v>99.999999999999901</v>
      </c>
      <c r="R77">
        <v>15948.4843257307</v>
      </c>
      <c r="S77">
        <v>12.886989250650799</v>
      </c>
      <c r="T77">
        <f t="shared" si="2"/>
        <v>1255473.2513154328</v>
      </c>
      <c r="U77">
        <f t="shared" si="3"/>
        <v>1271421.7356411635</v>
      </c>
    </row>
    <row r="78" spans="1:21" x14ac:dyDescent="0.2">
      <c r="A78">
        <v>76</v>
      </c>
      <c r="B78">
        <v>41402</v>
      </c>
      <c r="C78">
        <v>66281617.579256304</v>
      </c>
      <c r="D78">
        <v>38923.429563596997</v>
      </c>
      <c r="E78">
        <v>5114360.9718905101</v>
      </c>
      <c r="F78">
        <v>242.480062135601</v>
      </c>
      <c r="G78">
        <v>38680.9495014614</v>
      </c>
      <c r="H78">
        <v>3173681.7128210198</v>
      </c>
      <c r="I78">
        <v>118489693962.614</v>
      </c>
      <c r="J78">
        <v>2225764.1611200999</v>
      </c>
      <c r="K78">
        <v>35661.705326930401</v>
      </c>
      <c r="L78">
        <v>7631213145.4468603</v>
      </c>
      <c r="M78">
        <v>8133.2285489321403</v>
      </c>
      <c r="N78">
        <v>2225764.1611200999</v>
      </c>
      <c r="O78">
        <v>99.999999999999901</v>
      </c>
      <c r="P78">
        <v>28030.4921814835</v>
      </c>
      <c r="Q78">
        <v>29.015646590411301</v>
      </c>
      <c r="R78">
        <v>773618.99002922804</v>
      </c>
      <c r="S78">
        <v>15.126405708967001</v>
      </c>
      <c r="T78">
        <f t="shared" si="2"/>
        <v>61167256.607365794</v>
      </c>
      <c r="U78">
        <f t="shared" si="3"/>
        <v>61940875.597395025</v>
      </c>
    </row>
    <row r="79" spans="1:21" x14ac:dyDescent="0.2">
      <c r="A79">
        <v>77</v>
      </c>
      <c r="B79">
        <v>41501</v>
      </c>
      <c r="C79">
        <v>1450195.0023469201</v>
      </c>
      <c r="D79">
        <v>1091.34073298621</v>
      </c>
      <c r="E79">
        <v>880665.73361617303</v>
      </c>
      <c r="F79">
        <v>-383.37693607603399</v>
      </c>
      <c r="G79">
        <v>1474.71766906225</v>
      </c>
      <c r="H79">
        <v>182938.605450906</v>
      </c>
      <c r="I79">
        <v>17425543479.9445</v>
      </c>
      <c r="J79">
        <v>43534.2576113502</v>
      </c>
      <c r="K79">
        <v>3908.9030272466998</v>
      </c>
      <c r="L79">
        <v>1622589703.15751</v>
      </c>
      <c r="M79">
        <v>2286.3133240891798</v>
      </c>
      <c r="N79">
        <v>43534.257611350302</v>
      </c>
      <c r="O79">
        <v>99.999999999999901</v>
      </c>
      <c r="P79">
        <v>2286.3133240891798</v>
      </c>
      <c r="Q79">
        <v>99.999999999999901</v>
      </c>
      <c r="R79">
        <v>29494.353381245</v>
      </c>
      <c r="S79">
        <v>3.3490974220304701</v>
      </c>
      <c r="T79">
        <f t="shared" si="2"/>
        <v>569529.26873074705</v>
      </c>
      <c r="U79">
        <f t="shared" si="3"/>
        <v>599023.6221119921</v>
      </c>
    </row>
    <row r="80" spans="1:21" x14ac:dyDescent="0.2">
      <c r="A80">
        <v>78</v>
      </c>
      <c r="B80">
        <v>41503</v>
      </c>
      <c r="C80">
        <v>6244045.6600396596</v>
      </c>
      <c r="D80">
        <v>4698.9414226355902</v>
      </c>
      <c r="E80">
        <v>6032295.0214418201</v>
      </c>
      <c r="F80">
        <v>-4614.5550548594301</v>
      </c>
      <c r="G80">
        <v>9313.4964774950204</v>
      </c>
      <c r="H80">
        <v>201898.25749482401</v>
      </c>
      <c r="I80">
        <v>15178870311.4715</v>
      </c>
      <c r="J80">
        <v>80467.295003052001</v>
      </c>
      <c r="K80">
        <v>47842.022107730103</v>
      </c>
      <c r="L80">
        <v>17593579996.598202</v>
      </c>
      <c r="M80">
        <v>30248.442111131801</v>
      </c>
      <c r="N80">
        <v>80467.295003051899</v>
      </c>
      <c r="O80">
        <v>100</v>
      </c>
      <c r="P80">
        <v>30248.442111131801</v>
      </c>
      <c r="Q80">
        <v>100</v>
      </c>
      <c r="R80">
        <v>186269.9295499</v>
      </c>
      <c r="S80">
        <v>3.0878783097942502</v>
      </c>
      <c r="T80">
        <f t="shared" si="2"/>
        <v>211750.63859783951</v>
      </c>
      <c r="U80">
        <f t="shared" si="3"/>
        <v>398020.56814773951</v>
      </c>
    </row>
    <row r="81" spans="1:21" x14ac:dyDescent="0.2">
      <c r="A81">
        <v>79</v>
      </c>
      <c r="B81">
        <v>41504</v>
      </c>
      <c r="C81">
        <v>15797713.083362199</v>
      </c>
      <c r="D81">
        <v>11888.530678978301</v>
      </c>
      <c r="E81">
        <v>6923388.90866875</v>
      </c>
      <c r="F81">
        <v>-2363.7481766859401</v>
      </c>
      <c r="G81">
        <v>14252.278855664301</v>
      </c>
      <c r="H81">
        <v>872279.64353374997</v>
      </c>
      <c r="I81">
        <v>41019910616.3564</v>
      </c>
      <c r="J81">
        <v>544120.35860289901</v>
      </c>
      <c r="K81">
        <v>3799.4837594903702</v>
      </c>
      <c r="L81">
        <v>1987656315.0939901</v>
      </c>
      <c r="M81">
        <v>1809.0208994135901</v>
      </c>
      <c r="N81">
        <v>544120.35860289901</v>
      </c>
      <c r="O81">
        <v>99.999999999999901</v>
      </c>
      <c r="P81">
        <v>1811.8274443963701</v>
      </c>
      <c r="Q81">
        <v>99.845098660390093</v>
      </c>
      <c r="R81">
        <v>285045.57711328601</v>
      </c>
      <c r="S81">
        <v>4.1171394655640601</v>
      </c>
      <c r="T81">
        <f t="shared" si="2"/>
        <v>8874324.1746934503</v>
      </c>
      <c r="U81">
        <f t="shared" si="3"/>
        <v>9159369.751806736</v>
      </c>
    </row>
    <row r="82" spans="1:21" x14ac:dyDescent="0.2">
      <c r="A82">
        <v>80</v>
      </c>
      <c r="B82">
        <v>41505</v>
      </c>
      <c r="C82">
        <v>153870.754622762</v>
      </c>
      <c r="D82">
        <v>115.795063328301</v>
      </c>
      <c r="E82">
        <v>65171.076251247199</v>
      </c>
      <c r="F82">
        <v>-21.023940325254401</v>
      </c>
      <c r="G82">
        <v>136.819003653555</v>
      </c>
      <c r="H82">
        <v>12098.1575290773</v>
      </c>
      <c r="I82">
        <v>838002709.57000005</v>
      </c>
      <c r="J82">
        <v>5394.13585251732</v>
      </c>
      <c r="K82">
        <v>0</v>
      </c>
      <c r="L82">
        <v>0</v>
      </c>
      <c r="M82">
        <v>0</v>
      </c>
      <c r="N82">
        <v>5394.13585251732</v>
      </c>
      <c r="O82">
        <v>100</v>
      </c>
      <c r="P82">
        <v>0</v>
      </c>
      <c r="R82">
        <v>2736.38007307111</v>
      </c>
      <c r="S82">
        <v>4.1987645907853803</v>
      </c>
      <c r="T82">
        <f t="shared" si="2"/>
        <v>88699.678371514805</v>
      </c>
      <c r="U82">
        <f t="shared" si="3"/>
        <v>91436.058444585913</v>
      </c>
    </row>
    <row r="83" spans="1:21" x14ac:dyDescent="0.2">
      <c r="A83">
        <v>81</v>
      </c>
      <c r="B83">
        <v>50100</v>
      </c>
      <c r="C83">
        <v>165620552.33356601</v>
      </c>
      <c r="D83">
        <v>127139.291808717</v>
      </c>
      <c r="E83">
        <v>133100454.440396</v>
      </c>
      <c r="F83">
        <v>-94481.535540958401</v>
      </c>
      <c r="G83">
        <v>221620.827349675</v>
      </c>
      <c r="H83">
        <v>4841921.7857301496</v>
      </c>
      <c r="I83">
        <v>182703867291.12</v>
      </c>
      <c r="J83">
        <v>3376563.0407543499</v>
      </c>
      <c r="K83">
        <v>838737.656469999</v>
      </c>
      <c r="L83">
        <v>232258711051.642</v>
      </c>
      <c r="M83">
        <v>533849.92620086495</v>
      </c>
      <c r="N83">
        <v>3380290.8474011901</v>
      </c>
      <c r="O83">
        <v>99.889719352117197</v>
      </c>
      <c r="P83">
        <v>606478.94541835703</v>
      </c>
      <c r="Q83">
        <v>88.024478052178395</v>
      </c>
      <c r="R83">
        <v>4432416.5469935099</v>
      </c>
      <c r="S83">
        <v>3.3301287855319801</v>
      </c>
      <c r="T83">
        <f t="shared" si="2"/>
        <v>32520097.893170014</v>
      </c>
      <c r="U83">
        <f t="shared" si="3"/>
        <v>36952514.440163523</v>
      </c>
    </row>
    <row r="84" spans="1:21" x14ac:dyDescent="0.2">
      <c r="A84">
        <v>82</v>
      </c>
      <c r="B84">
        <v>50200</v>
      </c>
      <c r="C84">
        <v>72940469.716090307</v>
      </c>
      <c r="D84">
        <v>58520.187407289101</v>
      </c>
      <c r="E84">
        <v>40664776.237768702</v>
      </c>
      <c r="F84">
        <v>-20545.731579366999</v>
      </c>
      <c r="G84">
        <v>79065.918986656106</v>
      </c>
      <c r="H84">
        <v>5793169.6755498797</v>
      </c>
      <c r="I84">
        <v>150055516869.94</v>
      </c>
      <c r="J84">
        <v>2534828.3394492199</v>
      </c>
      <c r="K84">
        <v>1515625.9679467101</v>
      </c>
      <c r="L84">
        <v>159787489868.67801</v>
      </c>
      <c r="M84">
        <v>152168.307593907</v>
      </c>
      <c r="N84">
        <v>4592725.5405903496</v>
      </c>
      <c r="O84">
        <v>55.192245150433799</v>
      </c>
      <c r="P84">
        <v>1355838.47807803</v>
      </c>
      <c r="Q84">
        <v>11.2231884589684</v>
      </c>
      <c r="R84">
        <v>1581318.3797331201</v>
      </c>
      <c r="S84">
        <v>3.8886685874946898</v>
      </c>
      <c r="T84">
        <f t="shared" si="2"/>
        <v>32275693.478321604</v>
      </c>
      <c r="U84">
        <f t="shared" si="3"/>
        <v>33857011.858054727</v>
      </c>
    </row>
    <row r="85" spans="1:21" x14ac:dyDescent="0.2">
      <c r="A85">
        <v>83</v>
      </c>
      <c r="B85">
        <v>50301</v>
      </c>
      <c r="C85">
        <v>208112298.238866</v>
      </c>
      <c r="D85">
        <v>167500.56664825199</v>
      </c>
      <c r="E85">
        <v>121795996.81270599</v>
      </c>
      <c r="F85">
        <v>-74891.957117062193</v>
      </c>
      <c r="G85">
        <v>242392.52376531501</v>
      </c>
      <c r="H85">
        <v>9107660.2979239803</v>
      </c>
      <c r="I85">
        <v>526306924402.58698</v>
      </c>
      <c r="J85">
        <v>4896253.6151397396</v>
      </c>
      <c r="K85">
        <v>4602268.0249005901</v>
      </c>
      <c r="L85">
        <v>1786063296496.8701</v>
      </c>
      <c r="M85">
        <v>428022.74149637303</v>
      </c>
      <c r="N85">
        <v>4897204.9027032796</v>
      </c>
      <c r="O85">
        <v>99.980574887462595</v>
      </c>
      <c r="P85">
        <v>2816204.7284037201</v>
      </c>
      <c r="Q85">
        <v>15.1985662540586</v>
      </c>
      <c r="R85">
        <v>4847850.4753063004</v>
      </c>
      <c r="S85">
        <v>3.9803036242325298</v>
      </c>
      <c r="T85">
        <f t="shared" si="2"/>
        <v>86316301.426160008</v>
      </c>
      <c r="U85">
        <f t="shared" si="3"/>
        <v>91164151.90146631</v>
      </c>
    </row>
    <row r="86" spans="1:21" x14ac:dyDescent="0.2">
      <c r="A86">
        <v>84</v>
      </c>
      <c r="B86">
        <v>50302</v>
      </c>
      <c r="C86">
        <v>12809183.635253301</v>
      </c>
      <c r="D86">
        <v>10334.7030859596</v>
      </c>
      <c r="E86">
        <v>1402446.32045139</v>
      </c>
      <c r="F86">
        <v>140.90238736760099</v>
      </c>
      <c r="G86">
        <v>10193.800698592</v>
      </c>
      <c r="H86">
        <v>666593.75409142405</v>
      </c>
      <c r="I86">
        <v>43043172956.436203</v>
      </c>
      <c r="J86">
        <v>322248.37043993402</v>
      </c>
      <c r="K86">
        <v>79956.848394963396</v>
      </c>
      <c r="L86">
        <v>28970287673.3713</v>
      </c>
      <c r="M86">
        <v>50986.560721592097</v>
      </c>
      <c r="N86">
        <v>322248.37043993501</v>
      </c>
      <c r="O86">
        <v>99.999999999999901</v>
      </c>
      <c r="P86">
        <v>50986.560721592097</v>
      </c>
      <c r="Q86">
        <v>100</v>
      </c>
      <c r="R86">
        <v>203876.01397184099</v>
      </c>
      <c r="S86">
        <v>14.537170585339799</v>
      </c>
      <c r="T86">
        <f t="shared" si="2"/>
        <v>11406737.314801911</v>
      </c>
      <c r="U86">
        <f t="shared" si="3"/>
        <v>11610613.328773752</v>
      </c>
    </row>
    <row r="87" spans="1:21" x14ac:dyDescent="0.2">
      <c r="A87">
        <v>85</v>
      </c>
      <c r="B87">
        <v>50400</v>
      </c>
      <c r="C87">
        <v>174408350.60473499</v>
      </c>
      <c r="D87">
        <v>140453.19025564101</v>
      </c>
      <c r="E87">
        <v>204374523.46086699</v>
      </c>
      <c r="F87">
        <v>8907.0964320532094</v>
      </c>
      <c r="G87">
        <v>131546.09382358799</v>
      </c>
      <c r="H87">
        <v>2310993.9469335098</v>
      </c>
      <c r="I87">
        <v>152247760812.52301</v>
      </c>
      <c r="J87">
        <v>1093011.8604333301</v>
      </c>
      <c r="K87">
        <v>1194243.6682155801</v>
      </c>
      <c r="L87">
        <v>141386035408.888</v>
      </c>
      <c r="M87">
        <v>818618.27845807304</v>
      </c>
      <c r="N87">
        <v>1093011.8604333301</v>
      </c>
      <c r="O87">
        <v>99.999999999999901</v>
      </c>
      <c r="P87">
        <v>1052857.6328066899</v>
      </c>
      <c r="Q87">
        <v>77.752039112430694</v>
      </c>
      <c r="R87">
        <v>2630921.8764717602</v>
      </c>
      <c r="S87">
        <v>1.2873042255560401</v>
      </c>
      <c r="T87">
        <f t="shared" si="2"/>
        <v>-29966172.856132001</v>
      </c>
      <c r="U87">
        <f t="shared" si="3"/>
        <v>-27335250.979660239</v>
      </c>
    </row>
    <row r="88" spans="1:21" x14ac:dyDescent="0.2">
      <c r="A88">
        <v>86</v>
      </c>
      <c r="B88">
        <v>50500</v>
      </c>
      <c r="C88">
        <v>40998054.222911</v>
      </c>
      <c r="D88">
        <v>33039.788375660602</v>
      </c>
      <c r="E88">
        <v>5153894.6296428097</v>
      </c>
      <c r="F88">
        <v>557.79914633173598</v>
      </c>
      <c r="G88">
        <v>32481.989229328901</v>
      </c>
      <c r="H88">
        <v>1759487.06015533</v>
      </c>
      <c r="I88">
        <v>132217645014.966</v>
      </c>
      <c r="J88">
        <v>701745.90003560204</v>
      </c>
      <c r="K88">
        <v>367840.23450020398</v>
      </c>
      <c r="L88">
        <v>158976608389.069</v>
      </c>
      <c r="M88">
        <v>208863.62611113401</v>
      </c>
      <c r="N88">
        <v>701745.90003560204</v>
      </c>
      <c r="O88">
        <v>100</v>
      </c>
      <c r="P88">
        <v>208863.62611113401</v>
      </c>
      <c r="Q88">
        <v>100</v>
      </c>
      <c r="R88">
        <v>649639.78458657803</v>
      </c>
      <c r="S88">
        <v>12.604832486293899</v>
      </c>
      <c r="T88">
        <f t="shared" si="2"/>
        <v>35844159.593268193</v>
      </c>
      <c r="U88">
        <f t="shared" si="3"/>
        <v>36493799.377854772</v>
      </c>
    </row>
    <row r="89" spans="1:21" x14ac:dyDescent="0.2">
      <c r="A89">
        <v>87</v>
      </c>
      <c r="B89">
        <v>50600</v>
      </c>
      <c r="C89">
        <v>187866209.49900201</v>
      </c>
      <c r="D89">
        <v>151290.96957730799</v>
      </c>
      <c r="E89">
        <v>215892756.84560499</v>
      </c>
      <c r="F89">
        <v>-70759.614383406602</v>
      </c>
      <c r="G89">
        <v>222050.58396071501</v>
      </c>
      <c r="H89">
        <v>2804276.4753455599</v>
      </c>
      <c r="I89">
        <v>236659817240.79501</v>
      </c>
      <c r="J89">
        <v>910997.93741920101</v>
      </c>
      <c r="K89">
        <v>1715557.2146696299</v>
      </c>
      <c r="L89">
        <v>220190903848.22299</v>
      </c>
      <c r="M89">
        <v>870386.05865968799</v>
      </c>
      <c r="N89">
        <v>910997.93741920101</v>
      </c>
      <c r="O89">
        <v>99.999999999999901</v>
      </c>
      <c r="P89">
        <v>1495366.3108214</v>
      </c>
      <c r="Q89">
        <v>58.205541502508702</v>
      </c>
      <c r="R89">
        <v>4441011.6792142997</v>
      </c>
      <c r="S89">
        <v>2.05704524047106</v>
      </c>
      <c r="T89">
        <f t="shared" si="2"/>
        <v>-28026547.346602976</v>
      </c>
      <c r="U89">
        <f t="shared" si="3"/>
        <v>-23585535.667388678</v>
      </c>
    </row>
    <row r="90" spans="1:21" x14ac:dyDescent="0.2">
      <c r="A90">
        <v>88</v>
      </c>
      <c r="B90">
        <v>50701</v>
      </c>
      <c r="C90">
        <v>1196840.45528649</v>
      </c>
      <c r="D90">
        <v>968.76455316108604</v>
      </c>
      <c r="E90">
        <v>1652383.1821896699</v>
      </c>
      <c r="F90">
        <v>-181.852302558958</v>
      </c>
      <c r="G90">
        <v>1150.6168557200399</v>
      </c>
      <c r="H90">
        <v>89666.978549226304</v>
      </c>
      <c r="I90">
        <v>6518823288.6128597</v>
      </c>
      <c r="J90">
        <v>37516.392240323301</v>
      </c>
      <c r="K90">
        <v>18193.902277715799</v>
      </c>
      <c r="L90">
        <v>7407146038.5372496</v>
      </c>
      <c r="M90">
        <v>5568.58201968721</v>
      </c>
      <c r="N90">
        <v>37516.392240323301</v>
      </c>
      <c r="O90">
        <v>99.999999999999901</v>
      </c>
      <c r="P90">
        <v>10786.7562391785</v>
      </c>
      <c r="Q90">
        <v>51.624250110163402</v>
      </c>
      <c r="R90">
        <v>23012.3371144009</v>
      </c>
      <c r="S90">
        <v>1.392675582906</v>
      </c>
      <c r="T90">
        <f t="shared" si="2"/>
        <v>-455542.72690317989</v>
      </c>
      <c r="U90">
        <f t="shared" si="3"/>
        <v>-432530.38978877896</v>
      </c>
    </row>
    <row r="91" spans="1:21" x14ac:dyDescent="0.2">
      <c r="A91">
        <v>89</v>
      </c>
      <c r="B91">
        <v>50702</v>
      </c>
      <c r="C91">
        <v>8273513.6456983704</v>
      </c>
      <c r="D91">
        <v>6681.0507584882498</v>
      </c>
      <c r="E91">
        <v>8314891.2971907603</v>
      </c>
      <c r="F91">
        <v>-2406.4604360598501</v>
      </c>
      <c r="G91">
        <v>9087.5111945481094</v>
      </c>
      <c r="H91">
        <v>1046592.52501333</v>
      </c>
      <c r="I91">
        <v>48707508492.605301</v>
      </c>
      <c r="J91">
        <v>157760.83095143101</v>
      </c>
      <c r="K91">
        <v>162936.01185292201</v>
      </c>
      <c r="L91">
        <v>77791979043.661697</v>
      </c>
      <c r="M91">
        <v>22409.123023361899</v>
      </c>
      <c r="N91">
        <v>656932.45707249001</v>
      </c>
      <c r="O91">
        <v>24.0147718769242</v>
      </c>
      <c r="P91">
        <v>85144.032809261</v>
      </c>
      <c r="Q91">
        <v>26.319076374456699</v>
      </c>
      <c r="R91">
        <v>181750.22389096199</v>
      </c>
      <c r="S91">
        <v>2.18584004763078</v>
      </c>
      <c r="T91">
        <f t="shared" si="2"/>
        <v>-41377.65149238985</v>
      </c>
      <c r="U91">
        <f t="shared" si="3"/>
        <v>140372.57239857214</v>
      </c>
    </row>
    <row r="92" spans="1:21" x14ac:dyDescent="0.2">
      <c r="A92">
        <v>90</v>
      </c>
      <c r="B92">
        <v>50800</v>
      </c>
      <c r="C92">
        <v>68249547.826939896</v>
      </c>
      <c r="D92">
        <v>54946.269293214697</v>
      </c>
      <c r="E92">
        <v>6718548.4278414296</v>
      </c>
      <c r="F92">
        <v>753.96861956347698</v>
      </c>
      <c r="G92">
        <v>54192.300673651203</v>
      </c>
      <c r="H92">
        <v>3016781.5144390902</v>
      </c>
      <c r="I92">
        <v>216993794988.30301</v>
      </c>
      <c r="J92">
        <v>1280831.15453267</v>
      </c>
      <c r="K92">
        <v>525816.03172672598</v>
      </c>
      <c r="L92">
        <v>215928613199.09</v>
      </c>
      <c r="M92">
        <v>278664.84502081701</v>
      </c>
      <c r="N92">
        <v>1280831.15453267</v>
      </c>
      <c r="O92">
        <v>99.999999999999901</v>
      </c>
      <c r="P92">
        <v>309887.41852763598</v>
      </c>
      <c r="Q92">
        <v>89.924543030766998</v>
      </c>
      <c r="R92">
        <v>1083846.0134730199</v>
      </c>
      <c r="S92">
        <v>16.1321455834359</v>
      </c>
      <c r="T92">
        <f t="shared" si="2"/>
        <v>61530999.399098463</v>
      </c>
      <c r="U92">
        <f t="shared" si="3"/>
        <v>62614845.412571482</v>
      </c>
    </row>
    <row r="93" spans="1:21" x14ac:dyDescent="0.2">
      <c r="A93">
        <v>91</v>
      </c>
      <c r="B93">
        <v>50901</v>
      </c>
      <c r="C93">
        <v>23350437.341907799</v>
      </c>
      <c r="D93">
        <v>18845.118416400401</v>
      </c>
      <c r="E93">
        <v>18561411.6140217</v>
      </c>
      <c r="F93">
        <v>-8279.7318723368007</v>
      </c>
      <c r="G93">
        <v>27124.850288737201</v>
      </c>
      <c r="H93">
        <v>977814.81449804304</v>
      </c>
      <c r="I93">
        <v>43346078684.209503</v>
      </c>
      <c r="J93">
        <v>631046.18502436695</v>
      </c>
      <c r="K93">
        <v>233274.55314009899</v>
      </c>
      <c r="L93">
        <v>30252718458.038799</v>
      </c>
      <c r="M93">
        <v>44080.848677782204</v>
      </c>
      <c r="N93">
        <v>631046.18502436695</v>
      </c>
      <c r="O93">
        <v>99.999999999999901</v>
      </c>
      <c r="P93">
        <v>203021.83468206099</v>
      </c>
      <c r="Q93">
        <v>21.712368399593199</v>
      </c>
      <c r="R93">
        <v>542497.00577474502</v>
      </c>
      <c r="S93">
        <v>2.9227141612706302</v>
      </c>
      <c r="T93">
        <f t="shared" si="2"/>
        <v>4789025.7278860994</v>
      </c>
      <c r="U93">
        <f t="shared" si="3"/>
        <v>5331522.7336608442</v>
      </c>
    </row>
    <row r="94" spans="1:21" x14ac:dyDescent="0.2">
      <c r="A94">
        <v>92</v>
      </c>
      <c r="B94">
        <v>50902</v>
      </c>
      <c r="C94">
        <v>121217748.002573</v>
      </c>
      <c r="D94">
        <v>97646.054758495797</v>
      </c>
      <c r="E94">
        <v>24125806.164870001</v>
      </c>
      <c r="F94">
        <v>-7107.7341494476505</v>
      </c>
      <c r="G94">
        <v>104753.788907943</v>
      </c>
      <c r="H94">
        <v>7049002.0195947699</v>
      </c>
      <c r="I94">
        <v>380939134581.88599</v>
      </c>
      <c r="J94">
        <v>3842129.1400482901</v>
      </c>
      <c r="K94">
        <v>595374.66952483205</v>
      </c>
      <c r="L94">
        <v>293520806059.92499</v>
      </c>
      <c r="M94">
        <v>301853.86346490699</v>
      </c>
      <c r="N94">
        <v>4001488.9429396698</v>
      </c>
      <c r="O94">
        <v>96.017487361234302</v>
      </c>
      <c r="P94">
        <v>301853.86346490699</v>
      </c>
      <c r="Q94">
        <v>99.999999999999901</v>
      </c>
      <c r="R94">
        <v>2095075.77815886</v>
      </c>
      <c r="S94">
        <v>8.6839617455334608</v>
      </c>
      <c r="T94">
        <f t="shared" si="2"/>
        <v>97091941.83770299</v>
      </c>
      <c r="U94">
        <f t="shared" si="3"/>
        <v>99187017.615861848</v>
      </c>
    </row>
    <row r="95" spans="1:21" x14ac:dyDescent="0.2">
      <c r="A95">
        <v>93</v>
      </c>
      <c r="B95">
        <v>51001</v>
      </c>
      <c r="C95">
        <v>6188252.0736236498</v>
      </c>
      <c r="D95">
        <v>4830.0036350988103</v>
      </c>
      <c r="E95">
        <v>569247.60195542697</v>
      </c>
      <c r="F95">
        <v>41.383367971806798</v>
      </c>
      <c r="G95">
        <v>4788.6202671270003</v>
      </c>
      <c r="H95">
        <v>352270.99451542099</v>
      </c>
      <c r="I95">
        <v>17737803094.68</v>
      </c>
      <c r="J95">
        <v>210368.56975798099</v>
      </c>
      <c r="K95">
        <v>19099.8747704253</v>
      </c>
      <c r="L95">
        <v>7805432134.1662598</v>
      </c>
      <c r="M95">
        <v>11294.442636259</v>
      </c>
      <c r="N95">
        <v>210368.56975798099</v>
      </c>
      <c r="O95">
        <v>100</v>
      </c>
      <c r="P95">
        <v>11294.442636259</v>
      </c>
      <c r="Q95">
        <v>100</v>
      </c>
      <c r="R95">
        <v>95772.405342540107</v>
      </c>
      <c r="S95">
        <v>16.824384505714399</v>
      </c>
      <c r="T95">
        <f t="shared" si="2"/>
        <v>5619004.4716682229</v>
      </c>
      <c r="U95">
        <f t="shared" si="3"/>
        <v>5714776.8770107627</v>
      </c>
    </row>
    <row r="96" spans="1:21" x14ac:dyDescent="0.2">
      <c r="A96">
        <v>94</v>
      </c>
      <c r="B96">
        <v>51002</v>
      </c>
      <c r="C96">
        <v>79141890.708906606</v>
      </c>
      <c r="D96">
        <v>61827.808010583001</v>
      </c>
      <c r="E96">
        <v>63837383.2931384</v>
      </c>
      <c r="F96">
        <v>-31707.026006972301</v>
      </c>
      <c r="G96">
        <v>93534.834017555302</v>
      </c>
      <c r="H96">
        <v>4077997.2326610698</v>
      </c>
      <c r="I96">
        <v>129707669142.21899</v>
      </c>
      <c r="J96">
        <v>2554087.62145362</v>
      </c>
      <c r="K96">
        <v>169079.39189972199</v>
      </c>
      <c r="L96">
        <v>84773153953.087494</v>
      </c>
      <c r="M96">
        <v>84306.237946634894</v>
      </c>
      <c r="N96">
        <v>3040335.8795233099</v>
      </c>
      <c r="O96">
        <v>84.006758551100305</v>
      </c>
      <c r="P96">
        <v>84306.237946634894</v>
      </c>
      <c r="Q96">
        <v>100</v>
      </c>
      <c r="R96">
        <v>1870696.6803510999</v>
      </c>
      <c r="S96">
        <v>2.9304093993968201</v>
      </c>
      <c r="T96">
        <f t="shared" si="2"/>
        <v>15304507.415768206</v>
      </c>
      <c r="U96">
        <f t="shared" si="3"/>
        <v>17175204.096119307</v>
      </c>
    </row>
    <row r="97" spans="1:21" x14ac:dyDescent="0.2">
      <c r="A97">
        <v>95</v>
      </c>
      <c r="B97">
        <v>51100</v>
      </c>
      <c r="C97">
        <v>39078631.133506</v>
      </c>
      <c r="D97">
        <v>30499.9286807055</v>
      </c>
      <c r="E97">
        <v>29385467.989682298</v>
      </c>
      <c r="F97">
        <v>-3004.3930112113399</v>
      </c>
      <c r="G97">
        <v>33504.321691916797</v>
      </c>
      <c r="H97">
        <v>2222499.6074911202</v>
      </c>
      <c r="I97">
        <v>83667362729.655197</v>
      </c>
      <c r="J97">
        <v>1299088.48831741</v>
      </c>
      <c r="K97">
        <v>130166.557372278</v>
      </c>
      <c r="L97">
        <v>37774195473.372398</v>
      </c>
      <c r="M97">
        <v>92392.361898906398</v>
      </c>
      <c r="N97">
        <v>1553160.70565388</v>
      </c>
      <c r="O97">
        <v>83.641601515439902</v>
      </c>
      <c r="P97">
        <v>92392.361898906398</v>
      </c>
      <c r="Q97">
        <v>99.999999999999901</v>
      </c>
      <c r="R97">
        <v>670086.43383833696</v>
      </c>
      <c r="S97">
        <v>2.2803326939479498</v>
      </c>
      <c r="T97">
        <f t="shared" si="2"/>
        <v>9693163.1438237019</v>
      </c>
      <c r="U97">
        <f t="shared" si="3"/>
        <v>10363249.57766204</v>
      </c>
    </row>
    <row r="98" spans="1:21" x14ac:dyDescent="0.2">
      <c r="A98">
        <v>96</v>
      </c>
      <c r="B98">
        <v>51201</v>
      </c>
      <c r="C98">
        <v>146429523.635308</v>
      </c>
      <c r="D98">
        <v>122123.64340505601</v>
      </c>
      <c r="E98">
        <v>11857052.1927754</v>
      </c>
      <c r="F98">
        <v>667.65504322239599</v>
      </c>
      <c r="G98">
        <v>121455.98836183301</v>
      </c>
      <c r="H98">
        <v>7290052.7681731498</v>
      </c>
      <c r="I98">
        <v>253905408316.60699</v>
      </c>
      <c r="J98">
        <v>4913288.43467646</v>
      </c>
      <c r="K98">
        <v>184347.35457827299</v>
      </c>
      <c r="L98">
        <v>72726562402.8741</v>
      </c>
      <c r="M98">
        <v>99789.725409856706</v>
      </c>
      <c r="N98">
        <v>5258809.50164029</v>
      </c>
      <c r="O98">
        <v>93.429671357061807</v>
      </c>
      <c r="P98">
        <v>111620.79217539899</v>
      </c>
      <c r="Q98">
        <v>89.400660454951804</v>
      </c>
      <c r="R98">
        <v>2429119.76723667</v>
      </c>
      <c r="S98">
        <v>20.4867089032191</v>
      </c>
      <c r="T98">
        <f t="shared" si="2"/>
        <v>134572471.4425326</v>
      </c>
      <c r="U98">
        <f t="shared" si="3"/>
        <v>137001591.20976928</v>
      </c>
    </row>
    <row r="99" spans="1:21" x14ac:dyDescent="0.2">
      <c r="A99">
        <v>97</v>
      </c>
      <c r="B99">
        <v>51202</v>
      </c>
      <c r="C99">
        <v>158052674.972873</v>
      </c>
      <c r="D99">
        <v>126846.21322290901</v>
      </c>
      <c r="E99">
        <v>31798975.025536701</v>
      </c>
      <c r="F99">
        <v>-4986.8120357808803</v>
      </c>
      <c r="G99">
        <v>131833.02525868901</v>
      </c>
      <c r="H99">
        <v>9857664.4818825591</v>
      </c>
      <c r="I99">
        <v>516082738439.91101</v>
      </c>
      <c r="J99">
        <v>5265096.7523984704</v>
      </c>
      <c r="K99">
        <v>153376.340225169</v>
      </c>
      <c r="L99">
        <v>67355659549.525002</v>
      </c>
      <c r="M99">
        <v>86020.680675644398</v>
      </c>
      <c r="N99">
        <v>5729002.5743632596</v>
      </c>
      <c r="O99">
        <v>91.9025028188899</v>
      </c>
      <c r="P99">
        <v>86020.680675644398</v>
      </c>
      <c r="Q99">
        <v>100</v>
      </c>
      <c r="R99">
        <v>2636660.5051737898</v>
      </c>
      <c r="S99">
        <v>8.2916524921208197</v>
      </c>
      <c r="T99">
        <f t="shared" si="2"/>
        <v>126253699.9473363</v>
      </c>
      <c r="U99">
        <f t="shared" si="3"/>
        <v>128890360.45251009</v>
      </c>
    </row>
    <row r="100" spans="1:21" x14ac:dyDescent="0.2">
      <c r="A100">
        <v>98</v>
      </c>
      <c r="B100">
        <v>51301</v>
      </c>
      <c r="C100">
        <v>23031732.123994499</v>
      </c>
      <c r="D100">
        <v>17994.143361366601</v>
      </c>
      <c r="E100">
        <v>1985823.66469475</v>
      </c>
      <c r="F100">
        <v>115.321861733771</v>
      </c>
      <c r="G100">
        <v>17878.821499632799</v>
      </c>
      <c r="H100">
        <v>1088213.60713165</v>
      </c>
      <c r="I100">
        <v>38527786655.4645</v>
      </c>
      <c r="J100">
        <v>779991.31388793304</v>
      </c>
      <c r="K100">
        <v>74628.378686876997</v>
      </c>
      <c r="L100">
        <v>34079735395.9571</v>
      </c>
      <c r="M100">
        <v>40548.643290919797</v>
      </c>
      <c r="N100">
        <v>779991.31388793304</v>
      </c>
      <c r="O100">
        <v>99.999999999999901</v>
      </c>
      <c r="P100">
        <v>40548.643290919797</v>
      </c>
      <c r="Q100">
        <v>99.999999999999901</v>
      </c>
      <c r="R100">
        <v>357576.42999265698</v>
      </c>
      <c r="S100">
        <v>18.006454266301699</v>
      </c>
      <c r="T100">
        <f t="shared" si="2"/>
        <v>21045908.459299751</v>
      </c>
      <c r="U100">
        <f t="shared" si="3"/>
        <v>21403484.889292408</v>
      </c>
    </row>
    <row r="101" spans="1:21" x14ac:dyDescent="0.2">
      <c r="A101">
        <v>99</v>
      </c>
      <c r="B101">
        <v>51302</v>
      </c>
      <c r="C101">
        <v>42277385.146238901</v>
      </c>
      <c r="D101">
        <v>32919.828747373802</v>
      </c>
      <c r="E101">
        <v>13722266.903955501</v>
      </c>
      <c r="F101">
        <v>-8519.8199819094098</v>
      </c>
      <c r="G101">
        <v>41439.648729283203</v>
      </c>
      <c r="H101">
        <v>2055644.37570396</v>
      </c>
      <c r="I101">
        <v>134578700905.142</v>
      </c>
      <c r="J101">
        <v>680787.02470889001</v>
      </c>
      <c r="K101">
        <v>221461.401659489</v>
      </c>
      <c r="L101">
        <v>30829297581.029598</v>
      </c>
      <c r="M101">
        <v>156955.84969491599</v>
      </c>
      <c r="N101">
        <v>979014.76846282603</v>
      </c>
      <c r="O101">
        <v>69.537972933524699</v>
      </c>
      <c r="P101">
        <v>190632.104078459</v>
      </c>
      <c r="Q101">
        <v>82.334426540409595</v>
      </c>
      <c r="R101">
        <v>828792.97458566399</v>
      </c>
      <c r="S101">
        <v>6.0397671928882097</v>
      </c>
      <c r="T101">
        <f t="shared" si="2"/>
        <v>28555118.2422834</v>
      </c>
      <c r="U101">
        <f t="shared" si="3"/>
        <v>29383911.216869064</v>
      </c>
    </row>
    <row r="102" spans="1:21" x14ac:dyDescent="0.2">
      <c r="A102">
        <v>100</v>
      </c>
      <c r="B102">
        <v>51401</v>
      </c>
      <c r="C102">
        <v>86435385.454882398</v>
      </c>
      <c r="D102">
        <v>68586.192396058497</v>
      </c>
      <c r="E102">
        <v>7387667.2563092997</v>
      </c>
      <c r="F102">
        <v>527.338790207589</v>
      </c>
      <c r="G102">
        <v>68058.853605850905</v>
      </c>
      <c r="H102">
        <v>4643787.4382752897</v>
      </c>
      <c r="I102">
        <v>218984655466.181</v>
      </c>
      <c r="J102">
        <v>2891910.1945458399</v>
      </c>
      <c r="K102">
        <v>226965.066605044</v>
      </c>
      <c r="L102">
        <v>80355519405.099899</v>
      </c>
      <c r="M102">
        <v>146609.54719994401</v>
      </c>
      <c r="N102">
        <v>2891910.1945458399</v>
      </c>
      <c r="O102">
        <v>99.999999999999901</v>
      </c>
      <c r="P102">
        <v>146609.54719994401</v>
      </c>
      <c r="Q102">
        <v>99.999999999999901</v>
      </c>
      <c r="R102">
        <v>1361177.0721170199</v>
      </c>
      <c r="S102">
        <v>18.424991609557502</v>
      </c>
      <c r="T102">
        <f t="shared" si="2"/>
        <v>79047718.198573098</v>
      </c>
      <c r="U102">
        <f t="shared" si="3"/>
        <v>80408895.270690113</v>
      </c>
    </row>
    <row r="103" spans="1:21" x14ac:dyDescent="0.2">
      <c r="A103">
        <v>101</v>
      </c>
      <c r="B103">
        <v>51402</v>
      </c>
      <c r="C103">
        <v>71868772.989667103</v>
      </c>
      <c r="D103">
        <v>58051.090987682299</v>
      </c>
      <c r="E103">
        <v>5955953.5858315798</v>
      </c>
      <c r="F103">
        <v>327.32867657615702</v>
      </c>
      <c r="G103">
        <v>57723.762311106198</v>
      </c>
      <c r="H103">
        <v>4472015.78748082</v>
      </c>
      <c r="I103">
        <v>249272964600.15201</v>
      </c>
      <c r="J103">
        <v>2477832.0706796101</v>
      </c>
      <c r="K103">
        <v>277128.73502370901</v>
      </c>
      <c r="L103">
        <v>45592828039.348503</v>
      </c>
      <c r="M103">
        <v>49373.429076731198</v>
      </c>
      <c r="N103">
        <v>2477832.0706796101</v>
      </c>
      <c r="O103">
        <v>100</v>
      </c>
      <c r="P103">
        <v>231535.90698436101</v>
      </c>
      <c r="Q103">
        <v>21.324307628909601</v>
      </c>
      <c r="R103">
        <v>1154475.24622212</v>
      </c>
      <c r="S103">
        <v>19.383550082869402</v>
      </c>
      <c r="T103">
        <f t="shared" si="2"/>
        <v>65912819.40383552</v>
      </c>
      <c r="U103">
        <f t="shared" si="3"/>
        <v>67067294.650057644</v>
      </c>
    </row>
    <row r="104" spans="1:21" x14ac:dyDescent="0.2">
      <c r="A104">
        <v>102</v>
      </c>
      <c r="B104">
        <v>60101</v>
      </c>
      <c r="C104">
        <v>141537024.23481101</v>
      </c>
      <c r="D104">
        <v>109608.390258393</v>
      </c>
      <c r="E104">
        <v>92345538.685021594</v>
      </c>
      <c r="F104">
        <v>-51786.907212567399</v>
      </c>
      <c r="G104">
        <v>161395.29747096001</v>
      </c>
      <c r="H104">
        <v>6160674.3017594302</v>
      </c>
      <c r="I104">
        <v>208149446681.198</v>
      </c>
      <c r="J104">
        <v>4270843.8961361703</v>
      </c>
      <c r="K104">
        <v>585555.78333218</v>
      </c>
      <c r="L104">
        <v>209345887757.69299</v>
      </c>
      <c r="M104">
        <v>376209.89557448699</v>
      </c>
      <c r="N104">
        <v>4495478.72830984</v>
      </c>
      <c r="O104">
        <v>95.003094314315106</v>
      </c>
      <c r="P104">
        <v>376209.89557448699</v>
      </c>
      <c r="Q104">
        <v>100</v>
      </c>
      <c r="R104">
        <v>3227905.9494192102</v>
      </c>
      <c r="S104">
        <v>3.4954649627733199</v>
      </c>
      <c r="T104">
        <f t="shared" si="2"/>
        <v>49191485.549789414</v>
      </c>
      <c r="U104">
        <f t="shared" si="3"/>
        <v>52419391.499208622</v>
      </c>
    </row>
    <row r="105" spans="1:21" x14ac:dyDescent="0.2">
      <c r="A105">
        <v>103</v>
      </c>
      <c r="B105">
        <v>60102</v>
      </c>
      <c r="C105">
        <v>26909097.374637999</v>
      </c>
      <c r="D105">
        <v>20970.169532038599</v>
      </c>
      <c r="E105">
        <v>9766988.6563191395</v>
      </c>
      <c r="F105">
        <v>-9752.8077296024603</v>
      </c>
      <c r="G105">
        <v>30722.977261641001</v>
      </c>
      <c r="H105">
        <v>1958618.2506001899</v>
      </c>
      <c r="I105">
        <v>148956324618.54099</v>
      </c>
      <c r="J105">
        <v>766967.65365185705</v>
      </c>
      <c r="K105">
        <v>178111.22574923301</v>
      </c>
      <c r="L105">
        <v>107159222071.47301</v>
      </c>
      <c r="M105">
        <v>70952.003677760702</v>
      </c>
      <c r="N105">
        <v>766967.65365185705</v>
      </c>
      <c r="O105">
        <v>100</v>
      </c>
      <c r="P105">
        <v>70952.003677760804</v>
      </c>
      <c r="Q105">
        <v>99.999999999999901</v>
      </c>
      <c r="R105">
        <v>614459.54523282102</v>
      </c>
      <c r="S105">
        <v>6.2911872518176004</v>
      </c>
      <c r="T105">
        <f t="shared" si="2"/>
        <v>17142108.718318857</v>
      </c>
      <c r="U105">
        <f t="shared" si="3"/>
        <v>17756568.263551679</v>
      </c>
    </row>
    <row r="106" spans="1:21" x14ac:dyDescent="0.2">
      <c r="A106">
        <v>104</v>
      </c>
      <c r="B106">
        <v>60200</v>
      </c>
      <c r="C106">
        <v>58838338.658821203</v>
      </c>
      <c r="D106">
        <v>45701.308712540398</v>
      </c>
      <c r="E106">
        <v>39419062.419755898</v>
      </c>
      <c r="F106">
        <v>-5224.0490555182396</v>
      </c>
      <c r="G106">
        <v>50925.357768058697</v>
      </c>
      <c r="H106">
        <v>3596740.9766192101</v>
      </c>
      <c r="I106">
        <v>147920166245.603</v>
      </c>
      <c r="J106">
        <v>1948253.81128531</v>
      </c>
      <c r="K106">
        <v>271278.87983798003</v>
      </c>
      <c r="L106">
        <v>149815324569.82401</v>
      </c>
      <c r="M106">
        <v>121463.555268155</v>
      </c>
      <c r="N106">
        <v>2413379.6466543898</v>
      </c>
      <c r="O106">
        <v>80.727199882792306</v>
      </c>
      <c r="P106">
        <v>121463.555268155</v>
      </c>
      <c r="Q106">
        <v>99.999999999999901</v>
      </c>
      <c r="R106">
        <v>1018507.1553611699</v>
      </c>
      <c r="S106">
        <v>2.5837934563626699</v>
      </c>
      <c r="T106">
        <f t="shared" si="2"/>
        <v>19419276.239065304</v>
      </c>
      <c r="U106">
        <f t="shared" si="3"/>
        <v>20437783.394426472</v>
      </c>
    </row>
    <row r="107" spans="1:21" x14ac:dyDescent="0.2">
      <c r="A107">
        <v>105</v>
      </c>
      <c r="B107">
        <v>60300</v>
      </c>
      <c r="C107">
        <v>84903896.377476603</v>
      </c>
      <c r="D107">
        <v>65678.5861121403</v>
      </c>
      <c r="E107">
        <v>12129228.0565437</v>
      </c>
      <c r="F107">
        <v>64.066167115486905</v>
      </c>
      <c r="G107">
        <v>65614.519945024804</v>
      </c>
      <c r="H107">
        <v>3024972.5696363202</v>
      </c>
      <c r="I107">
        <v>137810045453.93201</v>
      </c>
      <c r="J107">
        <v>685913.28127333696</v>
      </c>
      <c r="K107">
        <v>613572.19537283399</v>
      </c>
      <c r="L107">
        <v>228121542233.897</v>
      </c>
      <c r="M107">
        <v>368816.05110871198</v>
      </c>
      <c r="N107">
        <v>1922492.2060048601</v>
      </c>
      <c r="O107">
        <v>35.678338727766999</v>
      </c>
      <c r="P107">
        <v>385450.65313893702</v>
      </c>
      <c r="Q107">
        <v>95.684375705486502</v>
      </c>
      <c r="R107">
        <v>1312290.39890049</v>
      </c>
      <c r="S107">
        <v>10.8192408682802</v>
      </c>
      <c r="T107">
        <f t="shared" si="2"/>
        <v>72774668.320932895</v>
      </c>
      <c r="U107">
        <f t="shared" si="3"/>
        <v>74086958.719833389</v>
      </c>
    </row>
    <row r="108" spans="1:21" x14ac:dyDescent="0.2">
      <c r="A108">
        <v>106</v>
      </c>
      <c r="B108">
        <v>60400</v>
      </c>
      <c r="C108">
        <v>25858645.4336183</v>
      </c>
      <c r="D108">
        <v>20116.4492278322</v>
      </c>
      <c r="E108">
        <v>34539573.027293801</v>
      </c>
      <c r="F108">
        <v>-135.236442018997</v>
      </c>
      <c r="G108">
        <v>20251.685669851198</v>
      </c>
      <c r="H108">
        <v>2961561.1421504398</v>
      </c>
      <c r="I108">
        <v>35203646929.604301</v>
      </c>
      <c r="J108">
        <v>779267.70377625595</v>
      </c>
      <c r="K108">
        <v>72840.146585125301</v>
      </c>
      <c r="L108">
        <v>39441982741.296898</v>
      </c>
      <c r="M108">
        <v>33398.163843828399</v>
      </c>
      <c r="N108">
        <v>2679931.9667136101</v>
      </c>
      <c r="O108">
        <v>29.077891284377198</v>
      </c>
      <c r="P108">
        <v>33398.163843828399</v>
      </c>
      <c r="Q108">
        <v>99.999999999999901</v>
      </c>
      <c r="R108">
        <v>405033.71339702501</v>
      </c>
      <c r="S108">
        <v>1.1726656640397899</v>
      </c>
      <c r="T108">
        <f t="shared" si="2"/>
        <v>-8680927.5936755016</v>
      </c>
      <c r="U108">
        <f t="shared" si="3"/>
        <v>-8275893.8802784765</v>
      </c>
    </row>
    <row r="109" spans="1:21" x14ac:dyDescent="0.2">
      <c r="A109">
        <v>107</v>
      </c>
      <c r="B109">
        <v>70101</v>
      </c>
      <c r="C109">
        <v>10126262.458125601</v>
      </c>
      <c r="D109">
        <v>7974.1187774256396</v>
      </c>
      <c r="E109">
        <v>1008470.66298008</v>
      </c>
      <c r="F109">
        <v>43.910501183432203</v>
      </c>
      <c r="G109">
        <v>7930.2082762422096</v>
      </c>
      <c r="H109">
        <v>478258.511716548</v>
      </c>
      <c r="I109">
        <v>17940816839.251999</v>
      </c>
      <c r="J109">
        <v>334731.97700253199</v>
      </c>
      <c r="K109">
        <v>16714.395134593698</v>
      </c>
      <c r="L109">
        <v>11490721222.573999</v>
      </c>
      <c r="M109">
        <v>5131.2087070317202</v>
      </c>
      <c r="N109">
        <v>334731.97700253199</v>
      </c>
      <c r="O109">
        <v>100</v>
      </c>
      <c r="P109">
        <v>5223.6739120197199</v>
      </c>
      <c r="Q109">
        <v>98.229881754769593</v>
      </c>
      <c r="R109">
        <v>158604.16552484399</v>
      </c>
      <c r="S109">
        <v>15.727196769032499</v>
      </c>
      <c r="T109">
        <f t="shared" si="2"/>
        <v>9117791.7951455209</v>
      </c>
      <c r="U109">
        <f t="shared" si="3"/>
        <v>9276395.960670365</v>
      </c>
    </row>
    <row r="110" spans="1:21" x14ac:dyDescent="0.2">
      <c r="A110">
        <v>108</v>
      </c>
      <c r="B110">
        <v>70102</v>
      </c>
      <c r="C110">
        <v>251016290.14291799</v>
      </c>
      <c r="D110">
        <v>197667.57191466901</v>
      </c>
      <c r="E110">
        <v>150290654.59284499</v>
      </c>
      <c r="F110">
        <v>-1356.9893735493199</v>
      </c>
      <c r="G110">
        <v>199024.561288219</v>
      </c>
      <c r="H110">
        <v>13330687.736260001</v>
      </c>
      <c r="I110">
        <v>291843794914.51703</v>
      </c>
      <c r="J110">
        <v>8773361.8151267897</v>
      </c>
      <c r="K110">
        <v>48389.191387408602</v>
      </c>
      <c r="L110">
        <v>10964817798.816601</v>
      </c>
      <c r="M110">
        <v>37424.373588591901</v>
      </c>
      <c r="N110">
        <v>10995937.376943899</v>
      </c>
      <c r="O110">
        <v>79.787302477027694</v>
      </c>
      <c r="P110">
        <v>37424.373588591901</v>
      </c>
      <c r="Q110">
        <v>100</v>
      </c>
      <c r="R110">
        <v>3980491.2257643798</v>
      </c>
      <c r="S110">
        <v>2.6485287701673701</v>
      </c>
      <c r="T110">
        <f t="shared" si="2"/>
        <v>100725635.550073</v>
      </c>
      <c r="U110">
        <f t="shared" si="3"/>
        <v>104706126.77583738</v>
      </c>
    </row>
    <row r="111" spans="1:21" x14ac:dyDescent="0.2">
      <c r="A111">
        <v>109</v>
      </c>
      <c r="B111">
        <v>70200</v>
      </c>
      <c r="C111">
        <v>41064505.242860399</v>
      </c>
      <c r="D111">
        <v>32341.135440001999</v>
      </c>
      <c r="E111">
        <v>4245031.5546713099</v>
      </c>
      <c r="F111">
        <v>193.703650037871</v>
      </c>
      <c r="G111">
        <v>32147.431789964099</v>
      </c>
      <c r="H111">
        <v>1942061.34755374</v>
      </c>
      <c r="I111">
        <v>78523382288.503204</v>
      </c>
      <c r="J111">
        <v>1313874.28924572</v>
      </c>
      <c r="K111">
        <v>49187.8456281791</v>
      </c>
      <c r="L111">
        <v>16654274638.9189</v>
      </c>
      <c r="M111">
        <v>28484.718281661098</v>
      </c>
      <c r="N111">
        <v>1313874.28924572</v>
      </c>
      <c r="O111">
        <v>100</v>
      </c>
      <c r="P111">
        <v>32533.570989260199</v>
      </c>
      <c r="Q111">
        <v>87.554846933539096</v>
      </c>
      <c r="R111">
        <v>642948.63579928305</v>
      </c>
      <c r="S111">
        <v>15.1459094595367</v>
      </c>
      <c r="T111">
        <f t="shared" si="2"/>
        <v>36819473.688189089</v>
      </c>
      <c r="U111">
        <f t="shared" si="3"/>
        <v>37462422.323988371</v>
      </c>
    </row>
    <row r="112" spans="1:21" x14ac:dyDescent="0.2">
      <c r="A112">
        <v>110</v>
      </c>
      <c r="B112">
        <v>70300</v>
      </c>
      <c r="C112">
        <v>13286300.3762687</v>
      </c>
      <c r="D112">
        <v>10465.7892014114</v>
      </c>
      <c r="E112">
        <v>5227925.7241165601</v>
      </c>
      <c r="F112">
        <v>127.04630225410899</v>
      </c>
      <c r="G112">
        <v>10338.7428991573</v>
      </c>
      <c r="H112">
        <v>752664.59403619496</v>
      </c>
      <c r="I112">
        <v>48516058236.811897</v>
      </c>
      <c r="J112">
        <v>364536.12814169901</v>
      </c>
      <c r="K112">
        <v>174363.93627193201</v>
      </c>
      <c r="L112">
        <v>34484194808.342697</v>
      </c>
      <c r="M112">
        <v>42642.885138294398</v>
      </c>
      <c r="N112">
        <v>364536.12814169901</v>
      </c>
      <c r="O112">
        <v>100</v>
      </c>
      <c r="P112">
        <v>139879.74146358899</v>
      </c>
      <c r="Q112">
        <v>30.4853903017788</v>
      </c>
      <c r="R112">
        <v>206774.85798314601</v>
      </c>
      <c r="S112">
        <v>3.9551988473992301</v>
      </c>
      <c r="T112">
        <f t="shared" si="2"/>
        <v>8058374.6521521397</v>
      </c>
      <c r="U112">
        <f t="shared" si="3"/>
        <v>8265149.5101352856</v>
      </c>
    </row>
    <row r="113" spans="1:21" x14ac:dyDescent="0.2">
      <c r="A113">
        <v>111</v>
      </c>
      <c r="B113">
        <v>70400</v>
      </c>
      <c r="C113">
        <v>95832295.225509197</v>
      </c>
      <c r="D113">
        <v>75470.033904704105</v>
      </c>
      <c r="E113">
        <v>9237201.8592682704</v>
      </c>
      <c r="F113">
        <v>396.54092320559602</v>
      </c>
      <c r="G113">
        <v>75073.492981498493</v>
      </c>
      <c r="H113">
        <v>4174329.5731674498</v>
      </c>
      <c r="I113">
        <v>108754363507.524</v>
      </c>
      <c r="J113">
        <v>3304294.66510726</v>
      </c>
      <c r="K113">
        <v>68236.027284060605</v>
      </c>
      <c r="L113">
        <v>13221561689.316799</v>
      </c>
      <c r="M113">
        <v>34547.968878888503</v>
      </c>
      <c r="N113">
        <v>3304294.6651072502</v>
      </c>
      <c r="O113">
        <v>100</v>
      </c>
      <c r="P113">
        <v>55014.465594743699</v>
      </c>
      <c r="Q113">
        <v>62.797972324917602</v>
      </c>
      <c r="R113">
        <v>1501469.85962997</v>
      </c>
      <c r="S113">
        <v>16.254596169980299</v>
      </c>
      <c r="T113">
        <f t="shared" si="2"/>
        <v>86595093.366240919</v>
      </c>
      <c r="U113">
        <f t="shared" si="3"/>
        <v>88096563.225870892</v>
      </c>
    </row>
    <row r="114" spans="1:21" x14ac:dyDescent="0.2">
      <c r="A114">
        <v>112</v>
      </c>
      <c r="B114">
        <v>70500</v>
      </c>
      <c r="C114">
        <v>17728860.517919201</v>
      </c>
      <c r="D114">
        <v>13966.482805460701</v>
      </c>
      <c r="E114">
        <v>1726871.30470461</v>
      </c>
      <c r="F114">
        <v>77.820004296102994</v>
      </c>
      <c r="G114">
        <v>13888.662801164601</v>
      </c>
      <c r="H114">
        <v>823448.60869169002</v>
      </c>
      <c r="I114">
        <v>29544621403.879101</v>
      </c>
      <c r="J114">
        <v>587091.637460656</v>
      </c>
      <c r="K114">
        <v>17578.322345111399</v>
      </c>
      <c r="L114">
        <v>5139545605.6591997</v>
      </c>
      <c r="M114">
        <v>7851.0768750352399</v>
      </c>
      <c r="N114">
        <v>587091.637460656</v>
      </c>
      <c r="O114">
        <v>99.999999999999901</v>
      </c>
      <c r="P114">
        <v>12438.7767394521</v>
      </c>
      <c r="Q114">
        <v>63.117756990797098</v>
      </c>
      <c r="R114">
        <v>277773.25602329202</v>
      </c>
      <c r="S114">
        <v>16.085347834927699</v>
      </c>
      <c r="T114">
        <f t="shared" si="2"/>
        <v>16001989.213214591</v>
      </c>
      <c r="U114">
        <f t="shared" si="3"/>
        <v>16279762.469237883</v>
      </c>
    </row>
    <row r="115" spans="1:21" x14ac:dyDescent="0.2">
      <c r="A115">
        <v>113</v>
      </c>
      <c r="B115">
        <v>70600</v>
      </c>
      <c r="C115">
        <v>38570491.817887999</v>
      </c>
      <c r="D115">
        <v>30811.3804814701</v>
      </c>
      <c r="E115">
        <v>3307904.7113289498</v>
      </c>
      <c r="F115">
        <v>209.974126750078</v>
      </c>
      <c r="G115">
        <v>30601.406354719998</v>
      </c>
      <c r="H115">
        <v>1656331.9023128301</v>
      </c>
      <c r="I115">
        <v>46778840193.904602</v>
      </c>
      <c r="J115">
        <v>1282101.1807615999</v>
      </c>
      <c r="K115">
        <v>112289.751297835</v>
      </c>
      <c r="L115">
        <v>37553184364.234596</v>
      </c>
      <c r="M115">
        <v>74736.566933600596</v>
      </c>
      <c r="N115">
        <v>1282101.1807615999</v>
      </c>
      <c r="O115">
        <v>100</v>
      </c>
      <c r="P115">
        <v>74736.566933600596</v>
      </c>
      <c r="Q115">
        <v>100</v>
      </c>
      <c r="R115">
        <v>612028.12709440105</v>
      </c>
      <c r="S115">
        <v>18.501987829284101</v>
      </c>
      <c r="T115">
        <f t="shared" si="2"/>
        <v>35262587.106559053</v>
      </c>
      <c r="U115">
        <f t="shared" si="3"/>
        <v>35874615.233653456</v>
      </c>
    </row>
    <row r="116" spans="1:21" x14ac:dyDescent="0.2">
      <c r="A116">
        <v>114</v>
      </c>
      <c r="B116">
        <v>70700</v>
      </c>
      <c r="C116">
        <v>38520497.451692298</v>
      </c>
      <c r="D116">
        <v>35133.697455936897</v>
      </c>
      <c r="E116">
        <v>4802722.9838573597</v>
      </c>
      <c r="F116">
        <v>197.920456208742</v>
      </c>
      <c r="G116">
        <v>34935.776999728201</v>
      </c>
      <c r="H116">
        <v>1887965.0963333801</v>
      </c>
      <c r="I116">
        <v>83592002342.882904</v>
      </c>
      <c r="J116">
        <v>1219229.07759032</v>
      </c>
      <c r="K116">
        <v>292455.15900208498</v>
      </c>
      <c r="L116">
        <v>36646330538.143898</v>
      </c>
      <c r="M116">
        <v>38064.151215438302</v>
      </c>
      <c r="N116">
        <v>1219229.07759032</v>
      </c>
      <c r="O116">
        <v>100</v>
      </c>
      <c r="P116">
        <v>255808.828463941</v>
      </c>
      <c r="Q116">
        <v>14.8799208549613</v>
      </c>
      <c r="R116">
        <v>698715.53999456402</v>
      </c>
      <c r="S116">
        <v>14.5483206577403</v>
      </c>
      <c r="T116">
        <f t="shared" si="2"/>
        <v>33717774.467834935</v>
      </c>
      <c r="U116">
        <f t="shared" si="3"/>
        <v>34416490.007829502</v>
      </c>
    </row>
    <row r="117" spans="1:21" x14ac:dyDescent="0.2">
      <c r="A117">
        <v>115</v>
      </c>
      <c r="B117">
        <v>70801</v>
      </c>
      <c r="C117">
        <v>90106481.911222607</v>
      </c>
      <c r="D117">
        <v>73289.306098155896</v>
      </c>
      <c r="E117">
        <v>7588984.6521928404</v>
      </c>
      <c r="F117">
        <v>526.68198458163101</v>
      </c>
      <c r="G117">
        <v>72762.624113574304</v>
      </c>
      <c r="H117">
        <v>4234220.5860980898</v>
      </c>
      <c r="I117">
        <v>167305136173.875</v>
      </c>
      <c r="J117">
        <v>2830922.4230139302</v>
      </c>
      <c r="K117">
        <v>229794.29784222101</v>
      </c>
      <c r="L117">
        <v>104915825551.229</v>
      </c>
      <c r="M117">
        <v>124878.47229099101</v>
      </c>
      <c r="N117">
        <v>2895779.4967070902</v>
      </c>
      <c r="O117">
        <v>97.760289629548595</v>
      </c>
      <c r="P117">
        <v>124878.47229099101</v>
      </c>
      <c r="Q117">
        <v>99.999999999999901</v>
      </c>
      <c r="R117">
        <v>1455252.4822714799</v>
      </c>
      <c r="S117">
        <v>19.175852224855699</v>
      </c>
      <c r="T117">
        <f t="shared" si="2"/>
        <v>82517497.259029761</v>
      </c>
      <c r="U117">
        <f t="shared" si="3"/>
        <v>83972749.741301239</v>
      </c>
    </row>
    <row r="118" spans="1:21" x14ac:dyDescent="0.2">
      <c r="A118">
        <v>116</v>
      </c>
      <c r="B118">
        <v>70802</v>
      </c>
      <c r="C118">
        <v>313385158.71158803</v>
      </c>
      <c r="D118">
        <v>249169.27023026699</v>
      </c>
      <c r="E118">
        <v>26562364.915598199</v>
      </c>
      <c r="F118">
        <v>2950.3395033500301</v>
      </c>
      <c r="G118">
        <v>246218.93072691699</v>
      </c>
      <c r="H118">
        <v>11485167.7390617</v>
      </c>
      <c r="I118">
        <v>214446862359.604</v>
      </c>
      <c r="J118">
        <v>9769592.8401849307</v>
      </c>
      <c r="K118">
        <v>1292452.5761766599</v>
      </c>
      <c r="L118">
        <v>199366215803.30399</v>
      </c>
      <c r="M118">
        <v>1093086.3603733501</v>
      </c>
      <c r="N118">
        <v>9769592.8401849307</v>
      </c>
      <c r="O118">
        <v>100</v>
      </c>
      <c r="P118">
        <v>1093086.3603733501</v>
      </c>
      <c r="Q118">
        <v>100</v>
      </c>
      <c r="R118">
        <v>4924378.6145383501</v>
      </c>
      <c r="S118">
        <v>18.538931417385101</v>
      </c>
      <c r="T118">
        <f t="shared" si="2"/>
        <v>286822793.79598981</v>
      </c>
      <c r="U118">
        <f t="shared" si="3"/>
        <v>291747172.41052818</v>
      </c>
    </row>
    <row r="119" spans="1:21" x14ac:dyDescent="0.2">
      <c r="A119">
        <v>117</v>
      </c>
      <c r="B119">
        <v>70900</v>
      </c>
      <c r="C119">
        <v>291617605.76705402</v>
      </c>
      <c r="D119">
        <v>256835.197240084</v>
      </c>
      <c r="E119">
        <v>27504486.4657734</v>
      </c>
      <c r="F119">
        <v>2059.2959107576298</v>
      </c>
      <c r="G119">
        <v>254775.901329327</v>
      </c>
      <c r="H119">
        <v>15185266.1584084</v>
      </c>
      <c r="I119">
        <v>898087558135.37598</v>
      </c>
      <c r="J119">
        <v>7998284.6849457296</v>
      </c>
      <c r="K119">
        <v>821051.11985417502</v>
      </c>
      <c r="L119">
        <v>214465596679.064</v>
      </c>
      <c r="M119">
        <v>606585.52317510999</v>
      </c>
      <c r="N119">
        <v>8000565.6933254404</v>
      </c>
      <c r="O119">
        <v>99.971489411284793</v>
      </c>
      <c r="P119">
        <v>606585.52317511104</v>
      </c>
      <c r="Q119">
        <v>99.999999999999901</v>
      </c>
      <c r="R119">
        <v>5095518.02658654</v>
      </c>
      <c r="S119">
        <v>18.5261340288152</v>
      </c>
      <c r="T119">
        <f t="shared" si="2"/>
        <v>264113119.30128062</v>
      </c>
      <c r="U119">
        <f t="shared" si="3"/>
        <v>269208637.32786715</v>
      </c>
    </row>
    <row r="120" spans="1:21" x14ac:dyDescent="0.2">
      <c r="A120">
        <v>118</v>
      </c>
      <c r="B120">
        <v>71000</v>
      </c>
      <c r="C120">
        <v>101225470.285258</v>
      </c>
      <c r="D120">
        <v>81956.7982656854</v>
      </c>
      <c r="E120">
        <v>8788815.7508266103</v>
      </c>
      <c r="F120">
        <v>616.20304681524703</v>
      </c>
      <c r="G120">
        <v>81340.595218870105</v>
      </c>
      <c r="H120">
        <v>5278004.7625877997</v>
      </c>
      <c r="I120">
        <v>285881874227.461</v>
      </c>
      <c r="J120">
        <v>2987090.3100293898</v>
      </c>
      <c r="K120">
        <v>437188.56922148698</v>
      </c>
      <c r="L120">
        <v>263408111530.90701</v>
      </c>
      <c r="M120">
        <v>173780.457690579</v>
      </c>
      <c r="N120">
        <v>2990949.7687681098</v>
      </c>
      <c r="O120">
        <v>99.870962101101796</v>
      </c>
      <c r="P120">
        <v>173780.457690579</v>
      </c>
      <c r="Q120">
        <v>99.999999999999901</v>
      </c>
      <c r="R120">
        <v>1626811.9043773999</v>
      </c>
      <c r="S120">
        <v>18.510023995262301</v>
      </c>
      <c r="T120">
        <f t="shared" si="2"/>
        <v>92436654.534431383</v>
      </c>
      <c r="U120">
        <f t="shared" si="3"/>
        <v>94063466.438808784</v>
      </c>
    </row>
    <row r="121" spans="1:21" x14ac:dyDescent="0.2">
      <c r="A121">
        <v>119</v>
      </c>
      <c r="B121">
        <v>71100</v>
      </c>
      <c r="C121">
        <v>602488372.26657701</v>
      </c>
      <c r="D121">
        <v>557555.067741103</v>
      </c>
      <c r="E121">
        <v>523158861.18650597</v>
      </c>
      <c r="F121">
        <v>-301574.63194625801</v>
      </c>
      <c r="G121">
        <v>859129.69968736102</v>
      </c>
      <c r="H121">
        <v>61314295.953811102</v>
      </c>
      <c r="I121">
        <v>3462509310207</v>
      </c>
      <c r="J121">
        <v>17906119.796453498</v>
      </c>
      <c r="K121">
        <v>15212146.8057383</v>
      </c>
      <c r="L121">
        <v>6293495442282.4297</v>
      </c>
      <c r="M121">
        <v>1651696.77201424</v>
      </c>
      <c r="N121">
        <v>33614221.472154997</v>
      </c>
      <c r="O121">
        <v>53.269476466341402</v>
      </c>
      <c r="P121">
        <v>8918651.3634559195</v>
      </c>
      <c r="Q121">
        <v>18.5195799757579</v>
      </c>
      <c r="R121">
        <v>17182593.993747201</v>
      </c>
      <c r="S121">
        <v>3.2843931869523701</v>
      </c>
      <c r="T121">
        <f t="shared" si="2"/>
        <v>79329511.080071032</v>
      </c>
      <c r="U121">
        <f t="shared" si="3"/>
        <v>96512105.073818237</v>
      </c>
    </row>
    <row r="122" spans="1:21" x14ac:dyDescent="0.2">
      <c r="A122">
        <v>120</v>
      </c>
      <c r="B122">
        <v>71200</v>
      </c>
      <c r="C122">
        <v>1095642683.8488901</v>
      </c>
      <c r="D122">
        <v>880328.62856198696</v>
      </c>
      <c r="E122">
        <v>184592618.35926801</v>
      </c>
      <c r="F122">
        <v>-320642.55568330898</v>
      </c>
      <c r="G122">
        <v>1200971.18424529</v>
      </c>
      <c r="H122">
        <v>133068762.195123</v>
      </c>
      <c r="I122">
        <v>5721185938631.6201</v>
      </c>
      <c r="J122">
        <v>29566768.9434602</v>
      </c>
      <c r="K122">
        <v>2636987.1544755399</v>
      </c>
      <c r="L122">
        <v>972254571101.62903</v>
      </c>
      <c r="M122">
        <v>1664732.58337391</v>
      </c>
      <c r="N122">
        <v>87299274.686070293</v>
      </c>
      <c r="O122">
        <v>33.868287050245002</v>
      </c>
      <c r="P122">
        <v>1664732.58337391</v>
      </c>
      <c r="Q122">
        <v>99.999999999999901</v>
      </c>
      <c r="R122">
        <v>24019423.684905902</v>
      </c>
      <c r="S122">
        <v>13.012125781843199</v>
      </c>
      <c r="T122">
        <f t="shared" si="2"/>
        <v>911050065.48962212</v>
      </c>
      <c r="U122">
        <f t="shared" si="3"/>
        <v>935069489.174528</v>
      </c>
    </row>
    <row r="123" spans="1:21" x14ac:dyDescent="0.2">
      <c r="A123">
        <v>121</v>
      </c>
      <c r="B123">
        <v>71300</v>
      </c>
      <c r="C123">
        <v>280677871.09614903</v>
      </c>
      <c r="D123">
        <v>258985.80690435399</v>
      </c>
      <c r="E123">
        <v>152614747.20908299</v>
      </c>
      <c r="F123">
        <v>-21690.064390715001</v>
      </c>
      <c r="G123">
        <v>280675.871295069</v>
      </c>
      <c r="H123">
        <v>6747346.5963173797</v>
      </c>
      <c r="I123">
        <v>305666767704.302</v>
      </c>
      <c r="J123">
        <v>3889184.6337049999</v>
      </c>
      <c r="K123">
        <v>2376356.99541061</v>
      </c>
      <c r="L123">
        <v>215266111210.13901</v>
      </c>
      <c r="M123">
        <v>1146169.7372288399</v>
      </c>
      <c r="N123">
        <v>4302012.4546829602</v>
      </c>
      <c r="O123">
        <v>90.403844123496796</v>
      </c>
      <c r="P123">
        <v>2161090.8842004701</v>
      </c>
      <c r="Q123">
        <v>53.036628195897599</v>
      </c>
      <c r="R123">
        <v>5613517.4259013804</v>
      </c>
      <c r="S123">
        <v>3.67822738533309</v>
      </c>
      <c r="T123">
        <f t="shared" si="2"/>
        <v>128063123.88706604</v>
      </c>
      <c r="U123">
        <f t="shared" si="3"/>
        <v>133676641.31296742</v>
      </c>
    </row>
    <row r="124" spans="1:21" x14ac:dyDescent="0.2">
      <c r="A124">
        <v>122</v>
      </c>
      <c r="B124">
        <v>71401</v>
      </c>
      <c r="C124">
        <v>353505714.55330002</v>
      </c>
      <c r="D124">
        <v>327160.06386661401</v>
      </c>
      <c r="E124">
        <v>287050766.82897598</v>
      </c>
      <c r="F124">
        <v>-202736.36337642599</v>
      </c>
      <c r="G124">
        <v>529896.42724304099</v>
      </c>
      <c r="H124">
        <v>114670687.518306</v>
      </c>
      <c r="I124">
        <v>6904811698851.0098</v>
      </c>
      <c r="J124">
        <v>12281628.291767901</v>
      </c>
      <c r="K124">
        <v>13744188.1622236</v>
      </c>
      <c r="L124">
        <v>6896125976928.1396</v>
      </c>
      <c r="M124">
        <v>1090657.01746854</v>
      </c>
      <c r="N124">
        <v>59432193.927497901</v>
      </c>
      <c r="O124">
        <v>20.664941810410699</v>
      </c>
      <c r="P124">
        <v>6848062.1852954701</v>
      </c>
      <c r="Q124">
        <v>15.926505746551999</v>
      </c>
      <c r="R124">
        <v>10597928.544860801</v>
      </c>
      <c r="S124">
        <v>3.6920049585427499</v>
      </c>
      <c r="T124">
        <f t="shared" si="2"/>
        <v>66454947.724324048</v>
      </c>
      <c r="U124">
        <f t="shared" si="3"/>
        <v>77052876.269184843</v>
      </c>
    </row>
    <row r="125" spans="1:21" x14ac:dyDescent="0.2">
      <c r="A125">
        <v>123</v>
      </c>
      <c r="B125">
        <v>71402</v>
      </c>
      <c r="C125">
        <v>30177349.582768399</v>
      </c>
      <c r="D125">
        <v>27883.734881528999</v>
      </c>
      <c r="E125">
        <v>2647473.0859947102</v>
      </c>
      <c r="F125">
        <v>220.835763591502</v>
      </c>
      <c r="G125">
        <v>27662.899117937501</v>
      </c>
      <c r="H125">
        <v>1426632.85275948</v>
      </c>
      <c r="I125">
        <v>75094343905.557495</v>
      </c>
      <c r="J125">
        <v>825878.10151502199</v>
      </c>
      <c r="K125">
        <v>94701.732334904998</v>
      </c>
      <c r="L125">
        <v>34392795247.364098</v>
      </c>
      <c r="M125">
        <v>60308.9370875409</v>
      </c>
      <c r="N125">
        <v>825878.10151502199</v>
      </c>
      <c r="O125">
        <v>99.999999999999901</v>
      </c>
      <c r="P125">
        <v>60308.9370875409</v>
      </c>
      <c r="Q125">
        <v>100</v>
      </c>
      <c r="R125">
        <v>553257.98235874996</v>
      </c>
      <c r="S125">
        <v>20.897586656707301</v>
      </c>
      <c r="T125">
        <f t="shared" si="2"/>
        <v>27529876.49677369</v>
      </c>
      <c r="U125">
        <f t="shared" si="3"/>
        <v>28083134.47913244</v>
      </c>
    </row>
    <row r="126" spans="1:21" x14ac:dyDescent="0.2">
      <c r="A126">
        <v>124</v>
      </c>
      <c r="B126">
        <v>80101</v>
      </c>
      <c r="C126">
        <v>616078.29555947403</v>
      </c>
      <c r="D126">
        <v>477.83521814616</v>
      </c>
      <c r="E126">
        <v>60483.847895431099</v>
      </c>
      <c r="F126">
        <v>7.2913627511242298</v>
      </c>
      <c r="G126">
        <v>470.54385539503602</v>
      </c>
      <c r="H126">
        <v>32443.034569132</v>
      </c>
      <c r="I126">
        <v>2578844631.1900001</v>
      </c>
      <c r="J126">
        <v>11812.277519612</v>
      </c>
      <c r="K126">
        <v>4205.3371540320504</v>
      </c>
      <c r="L126">
        <v>1616198753.15885</v>
      </c>
      <c r="M126">
        <v>2589.1384008731902</v>
      </c>
      <c r="N126">
        <v>11812.277519612</v>
      </c>
      <c r="O126">
        <v>100</v>
      </c>
      <c r="P126">
        <v>2589.1384008731902</v>
      </c>
      <c r="Q126">
        <v>100</v>
      </c>
      <c r="R126">
        <v>9410.8771079007292</v>
      </c>
      <c r="S126">
        <v>15.559322753689401</v>
      </c>
      <c r="T126">
        <f t="shared" si="2"/>
        <v>555594.44766404293</v>
      </c>
      <c r="U126">
        <f t="shared" si="3"/>
        <v>565005.32477194362</v>
      </c>
    </row>
    <row r="127" spans="1:21" x14ac:dyDescent="0.2">
      <c r="A127">
        <v>125</v>
      </c>
      <c r="B127">
        <v>80102</v>
      </c>
      <c r="C127">
        <v>45347957.349772602</v>
      </c>
      <c r="D127">
        <v>35186.595227404199</v>
      </c>
      <c r="E127">
        <v>4044097.57213302</v>
      </c>
      <c r="F127">
        <v>368.704021392713</v>
      </c>
      <c r="G127">
        <v>34817.891206011504</v>
      </c>
      <c r="H127">
        <v>2137173.4915986699</v>
      </c>
      <c r="I127">
        <v>76833844082.571701</v>
      </c>
      <c r="J127">
        <v>1125609.4799144999</v>
      </c>
      <c r="K127">
        <v>281923.29998290399</v>
      </c>
      <c r="L127">
        <v>56264685179.129204</v>
      </c>
      <c r="M127">
        <v>116017.803389725</v>
      </c>
      <c r="N127">
        <v>1522502.7389380999</v>
      </c>
      <c r="O127">
        <v>73.931524136342702</v>
      </c>
      <c r="P127">
        <v>225658.61480377501</v>
      </c>
      <c r="Q127">
        <v>51.412973305101097</v>
      </c>
      <c r="R127">
        <v>696357.82412023004</v>
      </c>
      <c r="S127">
        <v>17.219115308163602</v>
      </c>
      <c r="T127">
        <f t="shared" si="2"/>
        <v>41303859.777639583</v>
      </c>
      <c r="U127">
        <f t="shared" si="3"/>
        <v>42000217.601759814</v>
      </c>
    </row>
    <row r="128" spans="1:21" x14ac:dyDescent="0.2">
      <c r="A128">
        <v>126</v>
      </c>
      <c r="B128">
        <v>80201</v>
      </c>
      <c r="C128">
        <v>3527239.5618005502</v>
      </c>
      <c r="D128">
        <v>2609.4686633752299</v>
      </c>
      <c r="E128">
        <v>1492116.2802305301</v>
      </c>
      <c r="F128">
        <v>-1043.89841793709</v>
      </c>
      <c r="G128">
        <v>3653.3670813123199</v>
      </c>
      <c r="H128">
        <v>138203.649206879</v>
      </c>
      <c r="I128">
        <v>1677231891.98</v>
      </c>
      <c r="J128">
        <v>124785.794071039</v>
      </c>
      <c r="K128">
        <v>4506.3684811999901</v>
      </c>
      <c r="L128">
        <v>1677231891.98</v>
      </c>
      <c r="M128">
        <v>2829.1365892199901</v>
      </c>
      <c r="N128">
        <v>124785.794071039</v>
      </c>
      <c r="O128">
        <v>100</v>
      </c>
      <c r="P128">
        <v>2829.1365892199901</v>
      </c>
      <c r="Q128">
        <v>100</v>
      </c>
      <c r="R128">
        <v>73067.341626246402</v>
      </c>
      <c r="S128">
        <v>4.8968932645757004</v>
      </c>
      <c r="T128">
        <f t="shared" si="2"/>
        <v>2035123.2815700201</v>
      </c>
      <c r="U128">
        <f t="shared" si="3"/>
        <v>2108190.6231962666</v>
      </c>
    </row>
    <row r="129" spans="1:21" x14ac:dyDescent="0.2">
      <c r="A129">
        <v>127</v>
      </c>
      <c r="B129">
        <v>80202</v>
      </c>
      <c r="C129">
        <v>316151679.56632799</v>
      </c>
      <c r="D129">
        <v>288146.095843922</v>
      </c>
      <c r="E129">
        <v>30756290.613866899</v>
      </c>
      <c r="F129">
        <v>1413.85373386788</v>
      </c>
      <c r="G129">
        <v>286732.24211005401</v>
      </c>
      <c r="H129">
        <v>33094848.4000405</v>
      </c>
      <c r="I129">
        <v>2819677703537.9199</v>
      </c>
      <c r="J129">
        <v>10537426.771737101</v>
      </c>
      <c r="K129">
        <v>576583.54622638004</v>
      </c>
      <c r="L129">
        <v>85126379312.8936</v>
      </c>
      <c r="M129">
        <v>164941.95997912699</v>
      </c>
      <c r="N129">
        <v>10537426.771737101</v>
      </c>
      <c r="O129">
        <v>100</v>
      </c>
      <c r="P129">
        <v>491457.16691348702</v>
      </c>
      <c r="Q129">
        <v>33.5618180145824</v>
      </c>
      <c r="R129">
        <v>5734644.8422010802</v>
      </c>
      <c r="S129">
        <v>18.645437169902198</v>
      </c>
      <c r="T129">
        <f t="shared" si="2"/>
        <v>285395388.95246106</v>
      </c>
      <c r="U129">
        <f t="shared" si="3"/>
        <v>291130033.79466212</v>
      </c>
    </row>
    <row r="130" spans="1:21" x14ac:dyDescent="0.2">
      <c r="A130">
        <v>128</v>
      </c>
      <c r="B130">
        <v>80203</v>
      </c>
      <c r="C130">
        <v>2834368.0045648501</v>
      </c>
      <c r="D130">
        <v>2168.23917170103</v>
      </c>
      <c r="E130">
        <v>313593.46424447099</v>
      </c>
      <c r="F130">
        <v>34.051844250024701</v>
      </c>
      <c r="G130">
        <v>2134.1873274509999</v>
      </c>
      <c r="H130">
        <v>158883.00643719899</v>
      </c>
      <c r="I130">
        <v>12037290806.9874</v>
      </c>
      <c r="J130">
        <v>62584.679981299298</v>
      </c>
      <c r="K130">
        <v>32815.796273502303</v>
      </c>
      <c r="L130">
        <v>8718921293.8678493</v>
      </c>
      <c r="M130">
        <v>12172.4391063249</v>
      </c>
      <c r="N130">
        <v>62584.679981299298</v>
      </c>
      <c r="O130">
        <v>99.999999999999901</v>
      </c>
      <c r="P130">
        <v>24096.874979634398</v>
      </c>
      <c r="Q130">
        <v>50.5145962562055</v>
      </c>
      <c r="R130">
        <v>42683.746549020099</v>
      </c>
      <c r="S130">
        <v>13.6111722391461</v>
      </c>
      <c r="T130">
        <f t="shared" si="2"/>
        <v>2520774.5403203792</v>
      </c>
      <c r="U130">
        <f t="shared" si="3"/>
        <v>2563458.2868693992</v>
      </c>
    </row>
    <row r="131" spans="1:21" x14ac:dyDescent="0.2">
      <c r="A131">
        <v>129</v>
      </c>
      <c r="B131">
        <v>80204</v>
      </c>
      <c r="C131">
        <v>5379591.1669468898</v>
      </c>
      <c r="D131">
        <v>3988.9921305020098</v>
      </c>
      <c r="E131">
        <v>3358472.7912328099</v>
      </c>
      <c r="F131">
        <v>-2404.2480577086799</v>
      </c>
      <c r="G131">
        <v>6393.2401882106897</v>
      </c>
      <c r="H131">
        <v>320684.26507952798</v>
      </c>
      <c r="I131">
        <v>24041384778.9408</v>
      </c>
      <c r="J131">
        <v>128353.186848001</v>
      </c>
      <c r="K131">
        <v>39330.790267326702</v>
      </c>
      <c r="L131">
        <v>17471404955.013302</v>
      </c>
      <c r="M131">
        <v>21859.385312313301</v>
      </c>
      <c r="N131">
        <v>128353.186848001</v>
      </c>
      <c r="O131">
        <v>100</v>
      </c>
      <c r="P131">
        <v>21859.385312313301</v>
      </c>
      <c r="Q131">
        <v>100</v>
      </c>
      <c r="R131">
        <v>127864.80376421299</v>
      </c>
      <c r="S131">
        <v>3.80723059891986</v>
      </c>
      <c r="T131">
        <f t="shared" ref="T131:T194" si="4">C131-E131</f>
        <v>2021118.3757140799</v>
      </c>
      <c r="U131">
        <f t="shared" ref="U131:U194" si="5">T131+R131</f>
        <v>2148983.1794782928</v>
      </c>
    </row>
    <row r="132" spans="1:21" x14ac:dyDescent="0.2">
      <c r="A132">
        <v>130</v>
      </c>
      <c r="B132">
        <v>80301</v>
      </c>
      <c r="C132">
        <v>1239774.47761127</v>
      </c>
      <c r="D132">
        <v>918.44963765616706</v>
      </c>
      <c r="E132">
        <v>116604.076954976</v>
      </c>
      <c r="F132">
        <v>14.1836849943383</v>
      </c>
      <c r="G132">
        <v>904.26595266182903</v>
      </c>
      <c r="H132">
        <v>120707.181487999</v>
      </c>
      <c r="I132">
        <v>9630083040</v>
      </c>
      <c r="J132">
        <v>43666.517167999496</v>
      </c>
      <c r="K132">
        <v>15191.979955119899</v>
      </c>
      <c r="L132">
        <v>9849371841.2999992</v>
      </c>
      <c r="M132">
        <v>5342.6081138199497</v>
      </c>
      <c r="N132">
        <v>43666.517167999496</v>
      </c>
      <c r="O132">
        <v>100</v>
      </c>
      <c r="P132">
        <v>5342.6081138199497</v>
      </c>
      <c r="Q132">
        <v>99.999999999999901</v>
      </c>
      <c r="R132">
        <v>18085.319053236501</v>
      </c>
      <c r="S132">
        <v>15.510022913023599</v>
      </c>
      <c r="T132">
        <f t="shared" si="4"/>
        <v>1123170.4006562941</v>
      </c>
      <c r="U132">
        <f t="shared" si="5"/>
        <v>1141255.7197095305</v>
      </c>
    </row>
    <row r="133" spans="1:21" x14ac:dyDescent="0.2">
      <c r="A133">
        <v>131</v>
      </c>
      <c r="B133">
        <v>80302</v>
      </c>
      <c r="C133">
        <v>34679122.598536097</v>
      </c>
      <c r="D133">
        <v>26011.842106127799</v>
      </c>
      <c r="E133">
        <v>3525452.2003796902</v>
      </c>
      <c r="F133">
        <v>226.94995819318399</v>
      </c>
      <c r="G133">
        <v>25784.892147934599</v>
      </c>
      <c r="H133">
        <v>1656190.0242244699</v>
      </c>
      <c r="I133">
        <v>69181379477.026901</v>
      </c>
      <c r="J133">
        <v>1091057.1060938099</v>
      </c>
      <c r="K133">
        <v>143521.86200770599</v>
      </c>
      <c r="L133">
        <v>52963190639.134399</v>
      </c>
      <c r="M133">
        <v>83392.896312216501</v>
      </c>
      <c r="N133">
        <v>1102738.98840825</v>
      </c>
      <c r="O133">
        <v>98.940648472826396</v>
      </c>
      <c r="P133">
        <v>90558.671368572497</v>
      </c>
      <c r="Q133">
        <v>92.0871464343913</v>
      </c>
      <c r="R133">
        <v>515697.842958692</v>
      </c>
      <c r="S133">
        <v>14.627849525321899</v>
      </c>
      <c r="T133">
        <f t="shared" si="4"/>
        <v>31153670.398156404</v>
      </c>
      <c r="U133">
        <f t="shared" si="5"/>
        <v>31669368.241115097</v>
      </c>
    </row>
    <row r="134" spans="1:21" x14ac:dyDescent="0.2">
      <c r="A134">
        <v>132</v>
      </c>
      <c r="B134">
        <v>80401</v>
      </c>
      <c r="C134">
        <v>5659435.5459465198</v>
      </c>
      <c r="D134">
        <v>4230.9650569572996</v>
      </c>
      <c r="E134">
        <v>2233275.30518521</v>
      </c>
      <c r="F134">
        <v>-1535.8695343767299</v>
      </c>
      <c r="G134">
        <v>5766.8345913340399</v>
      </c>
      <c r="H134">
        <v>415682.49075651501</v>
      </c>
      <c r="I134">
        <v>30970953878.304199</v>
      </c>
      <c r="J134">
        <v>167914.85973008201</v>
      </c>
      <c r="K134">
        <v>17480.481406037699</v>
      </c>
      <c r="L134">
        <v>7029944175.3789597</v>
      </c>
      <c r="M134">
        <v>10450.5372306587</v>
      </c>
      <c r="N134">
        <v>167914.85973008201</v>
      </c>
      <c r="O134">
        <v>100</v>
      </c>
      <c r="P134">
        <v>10450.5372306587</v>
      </c>
      <c r="Q134">
        <v>100</v>
      </c>
      <c r="R134">
        <v>115336.69182668001</v>
      </c>
      <c r="S134">
        <v>5.16446367176012</v>
      </c>
      <c r="T134">
        <f t="shared" si="4"/>
        <v>3426160.2407613099</v>
      </c>
      <c r="U134">
        <f t="shared" si="5"/>
        <v>3541496.9325879901</v>
      </c>
    </row>
    <row r="135" spans="1:21" x14ac:dyDescent="0.2">
      <c r="A135">
        <v>133</v>
      </c>
      <c r="B135">
        <v>80402</v>
      </c>
      <c r="C135">
        <v>31692002.4156367</v>
      </c>
      <c r="D135">
        <v>23534.273576977699</v>
      </c>
      <c r="E135">
        <v>28623141.188324898</v>
      </c>
      <c r="F135">
        <v>-21304.760925724499</v>
      </c>
      <c r="G135">
        <v>44839.034502702198</v>
      </c>
      <c r="H135">
        <v>1499892.12429463</v>
      </c>
      <c r="I135">
        <v>78542106991.040894</v>
      </c>
      <c r="J135">
        <v>871555.26836630295</v>
      </c>
      <c r="K135">
        <v>116938.61512604301</v>
      </c>
      <c r="L135">
        <v>40158795247.228203</v>
      </c>
      <c r="M135">
        <v>76671.033853760702</v>
      </c>
      <c r="N135">
        <v>871555.26836630295</v>
      </c>
      <c r="O135">
        <v>100</v>
      </c>
      <c r="P135">
        <v>76779.819878814902</v>
      </c>
      <c r="Q135">
        <v>99.858314300260304</v>
      </c>
      <c r="R135">
        <v>896780.69005404494</v>
      </c>
      <c r="S135">
        <v>3.1330617564078902</v>
      </c>
      <c r="T135">
        <f t="shared" si="4"/>
        <v>3068861.2273118012</v>
      </c>
      <c r="U135">
        <f t="shared" si="5"/>
        <v>3965641.9173658462</v>
      </c>
    </row>
    <row r="136" spans="1:21" x14ac:dyDescent="0.2">
      <c r="A136">
        <v>134</v>
      </c>
      <c r="B136">
        <v>80403</v>
      </c>
      <c r="C136">
        <v>23549012.731332</v>
      </c>
      <c r="D136">
        <v>17670.874218144399</v>
      </c>
      <c r="E136">
        <v>2332523.4517409499</v>
      </c>
      <c r="F136">
        <v>110.810256360841</v>
      </c>
      <c r="G136">
        <v>17560.0639617835</v>
      </c>
      <c r="H136">
        <v>1082033.18028376</v>
      </c>
      <c r="I136">
        <v>33298885009.865398</v>
      </c>
      <c r="J136">
        <v>815642.10020483902</v>
      </c>
      <c r="K136">
        <v>26452.672017272998</v>
      </c>
      <c r="L136">
        <v>10858280522.934799</v>
      </c>
      <c r="M136">
        <v>15594.391494338201</v>
      </c>
      <c r="N136">
        <v>815642.10020483902</v>
      </c>
      <c r="O136">
        <v>100</v>
      </c>
      <c r="P136">
        <v>15594.391494338201</v>
      </c>
      <c r="Q136">
        <v>100</v>
      </c>
      <c r="R136">
        <v>351201.27923567098</v>
      </c>
      <c r="S136">
        <v>15.0567094608862</v>
      </c>
      <c r="T136">
        <f t="shared" si="4"/>
        <v>21216489.27959105</v>
      </c>
      <c r="U136">
        <f t="shared" si="5"/>
        <v>21567690.558826722</v>
      </c>
    </row>
    <row r="137" spans="1:21" x14ac:dyDescent="0.2">
      <c r="A137">
        <v>135</v>
      </c>
      <c r="B137">
        <v>80500</v>
      </c>
      <c r="C137">
        <v>12708687.690008599</v>
      </c>
      <c r="D137">
        <v>9430.4344151556306</v>
      </c>
      <c r="E137">
        <v>1314797.03747803</v>
      </c>
      <c r="F137">
        <v>160.00667414422799</v>
      </c>
      <c r="G137">
        <v>9270.4277410113991</v>
      </c>
      <c r="H137">
        <v>289535.71490103402</v>
      </c>
      <c r="I137">
        <v>11123377248.667</v>
      </c>
      <c r="J137">
        <v>200548.696911698</v>
      </c>
      <c r="K137">
        <v>100207.11037546401</v>
      </c>
      <c r="L137">
        <v>40013768412.3918</v>
      </c>
      <c r="M137">
        <v>60139.598596488002</v>
      </c>
      <c r="N137">
        <v>200548.69691169701</v>
      </c>
      <c r="O137">
        <v>100</v>
      </c>
      <c r="P137">
        <v>60193.341963072598</v>
      </c>
      <c r="Q137">
        <v>99.910715429926398</v>
      </c>
      <c r="R137">
        <v>185408.55482022799</v>
      </c>
      <c r="S137">
        <v>14.1016863846809</v>
      </c>
      <c r="T137">
        <f t="shared" si="4"/>
        <v>11393890.65253057</v>
      </c>
      <c r="U137">
        <f t="shared" si="5"/>
        <v>11579299.207350798</v>
      </c>
    </row>
    <row r="138" spans="1:21" x14ac:dyDescent="0.2">
      <c r="A138">
        <v>136</v>
      </c>
      <c r="B138">
        <v>80601</v>
      </c>
      <c r="C138">
        <v>3411757.6996613001</v>
      </c>
      <c r="D138">
        <v>2531.1643607729402</v>
      </c>
      <c r="E138">
        <v>316521.095378272</v>
      </c>
      <c r="F138">
        <v>18.211886675318102</v>
      </c>
      <c r="G138">
        <v>2512.9524740976299</v>
      </c>
      <c r="H138">
        <v>176307.93042071999</v>
      </c>
      <c r="I138">
        <v>7612013777.9724998</v>
      </c>
      <c r="J138">
        <v>115411.82019694</v>
      </c>
      <c r="K138">
        <v>13410.7611883224</v>
      </c>
      <c r="L138">
        <v>7581866015.6505003</v>
      </c>
      <c r="M138">
        <v>5828.8951726719797</v>
      </c>
      <c r="N138">
        <v>115411.82019694</v>
      </c>
      <c r="O138">
        <v>100</v>
      </c>
      <c r="P138">
        <v>5828.8951726719797</v>
      </c>
      <c r="Q138">
        <v>100</v>
      </c>
      <c r="R138">
        <v>50259.049481952599</v>
      </c>
      <c r="S138">
        <v>15.8785781471811</v>
      </c>
      <c r="T138">
        <f t="shared" si="4"/>
        <v>3095236.6042830283</v>
      </c>
      <c r="U138">
        <f t="shared" si="5"/>
        <v>3145495.6537649808</v>
      </c>
    </row>
    <row r="139" spans="1:21" x14ac:dyDescent="0.2">
      <c r="A139">
        <v>137</v>
      </c>
      <c r="B139">
        <v>80602</v>
      </c>
      <c r="C139">
        <v>12304528.738742899</v>
      </c>
      <c r="D139">
        <v>9114.1249677323503</v>
      </c>
      <c r="E139">
        <v>3229611.2198963799</v>
      </c>
      <c r="F139">
        <v>118.07228868042399</v>
      </c>
      <c r="G139">
        <v>8996.0526790519307</v>
      </c>
      <c r="H139">
        <v>356814.89666560799</v>
      </c>
      <c r="I139">
        <v>18413173259.098202</v>
      </c>
      <c r="J139">
        <v>209509.51059282199</v>
      </c>
      <c r="K139">
        <v>83333.224341856694</v>
      </c>
      <c r="L139">
        <v>20863818166.9002</v>
      </c>
      <c r="M139">
        <v>58744.793249844297</v>
      </c>
      <c r="N139">
        <v>209509.51059282199</v>
      </c>
      <c r="O139">
        <v>99.999999999999901</v>
      </c>
      <c r="P139">
        <v>62469.406174956501</v>
      </c>
      <c r="Q139">
        <v>94.037700767187104</v>
      </c>
      <c r="R139">
        <v>179921.053581038</v>
      </c>
      <c r="S139">
        <v>5.5709818095941204</v>
      </c>
      <c r="T139">
        <f t="shared" si="4"/>
        <v>9074917.5188465193</v>
      </c>
      <c r="U139">
        <f t="shared" si="5"/>
        <v>9254838.5724275578</v>
      </c>
    </row>
    <row r="140" spans="1:21" x14ac:dyDescent="0.2">
      <c r="A140">
        <v>138</v>
      </c>
      <c r="B140">
        <v>80701</v>
      </c>
      <c r="C140">
        <v>1793062.3618659801</v>
      </c>
      <c r="D140">
        <v>1331.70616713559</v>
      </c>
      <c r="E140">
        <v>2084318.1225845499</v>
      </c>
      <c r="F140">
        <v>-753.81189283555204</v>
      </c>
      <c r="G140">
        <v>2085.5180599711498</v>
      </c>
      <c r="H140">
        <v>0</v>
      </c>
      <c r="I140">
        <v>0</v>
      </c>
      <c r="J140">
        <v>0</v>
      </c>
      <c r="K140">
        <v>32254.148080729501</v>
      </c>
      <c r="L140">
        <v>3942239536.3000002</v>
      </c>
      <c r="M140">
        <v>9353.3966461508298</v>
      </c>
      <c r="N140">
        <v>0</v>
      </c>
      <c r="P140">
        <v>28311.908544429501</v>
      </c>
      <c r="Q140">
        <v>33.036969695888402</v>
      </c>
      <c r="R140">
        <v>41710.361199423001</v>
      </c>
      <c r="S140">
        <v>2.0011513956277498</v>
      </c>
      <c r="T140">
        <f t="shared" si="4"/>
        <v>-291255.76071856986</v>
      </c>
      <c r="U140">
        <f t="shared" si="5"/>
        <v>-249545.39951914686</v>
      </c>
    </row>
    <row r="141" spans="1:21" x14ac:dyDescent="0.2">
      <c r="A141">
        <v>139</v>
      </c>
      <c r="B141">
        <v>80702</v>
      </c>
      <c r="C141">
        <v>79905908.346477404</v>
      </c>
      <c r="D141">
        <v>59374.922874966702</v>
      </c>
      <c r="E141">
        <v>75892634.760095596</v>
      </c>
      <c r="F141">
        <v>-21861.630412725499</v>
      </c>
      <c r="G141">
        <v>81236.553287692193</v>
      </c>
      <c r="H141">
        <v>4059222.9291825802</v>
      </c>
      <c r="I141">
        <v>147246730299.93201</v>
      </c>
      <c r="J141">
        <v>1309921.5671170501</v>
      </c>
      <c r="K141">
        <v>1605478.75308679</v>
      </c>
      <c r="L141">
        <v>508414023534.06403</v>
      </c>
      <c r="M141">
        <v>275887.74092448503</v>
      </c>
      <c r="N141">
        <v>2881249.0867831199</v>
      </c>
      <c r="O141">
        <v>45.463669667642698</v>
      </c>
      <c r="P141">
        <v>1097064.72955272</v>
      </c>
      <c r="Q141">
        <v>25.147808829563299</v>
      </c>
      <c r="R141">
        <v>1624731.0657538399</v>
      </c>
      <c r="S141">
        <v>2.14082838326773</v>
      </c>
      <c r="T141">
        <f t="shared" si="4"/>
        <v>4013273.5863818079</v>
      </c>
      <c r="U141">
        <f t="shared" si="5"/>
        <v>5638004.6521356478</v>
      </c>
    </row>
    <row r="142" spans="1:21" x14ac:dyDescent="0.2">
      <c r="A142">
        <v>140</v>
      </c>
      <c r="B142">
        <v>80703</v>
      </c>
      <c r="C142">
        <v>1817043.6365266801</v>
      </c>
      <c r="D142">
        <v>1366.4583629983799</v>
      </c>
      <c r="E142">
        <v>186067.83332569399</v>
      </c>
      <c r="F142">
        <v>20.218844471532801</v>
      </c>
      <c r="G142">
        <v>1346.2395185268499</v>
      </c>
      <c r="H142">
        <v>75858.326282409893</v>
      </c>
      <c r="I142">
        <v>4364431121.4776297</v>
      </c>
      <c r="J142">
        <v>37396.061755191302</v>
      </c>
      <c r="K142">
        <v>14985.346706984599</v>
      </c>
      <c r="L142">
        <v>6259877708.4555397</v>
      </c>
      <c r="M142">
        <v>7406.9952046244098</v>
      </c>
      <c r="N142">
        <v>40942.877310588803</v>
      </c>
      <c r="O142">
        <v>91.337160970657294</v>
      </c>
      <c r="P142">
        <v>8725.4689985291097</v>
      </c>
      <c r="Q142">
        <v>84.889364753608604</v>
      </c>
      <c r="R142">
        <v>26924.790370537001</v>
      </c>
      <c r="S142">
        <v>14.4704164547387</v>
      </c>
      <c r="T142">
        <f t="shared" si="4"/>
        <v>1630975.803200986</v>
      </c>
      <c r="U142">
        <f t="shared" si="5"/>
        <v>1657900.593571523</v>
      </c>
    </row>
    <row r="143" spans="1:21" x14ac:dyDescent="0.2">
      <c r="A143">
        <v>141</v>
      </c>
      <c r="B143">
        <v>80801</v>
      </c>
      <c r="C143">
        <v>87801087.904446602</v>
      </c>
      <c r="D143">
        <v>70736.800752537194</v>
      </c>
      <c r="E143">
        <v>33511353.960087702</v>
      </c>
      <c r="F143">
        <v>-28201.5861421956</v>
      </c>
      <c r="G143">
        <v>98938.386894732801</v>
      </c>
      <c r="H143">
        <v>3427544.4646364199</v>
      </c>
      <c r="I143">
        <v>131716851760.03799</v>
      </c>
      <c r="J143">
        <v>2329931.2965252702</v>
      </c>
      <c r="K143">
        <v>603937.30383857503</v>
      </c>
      <c r="L143">
        <v>123450890069.93201</v>
      </c>
      <c r="M143">
        <v>350647.721772502</v>
      </c>
      <c r="N143">
        <v>2373809.6505561098</v>
      </c>
      <c r="O143">
        <v>98.151563920865996</v>
      </c>
      <c r="P143">
        <v>480486.41376864299</v>
      </c>
      <c r="Q143">
        <v>72.9776559179343</v>
      </c>
      <c r="R143">
        <v>1978767.7378946501</v>
      </c>
      <c r="S143">
        <v>5.90476809815378</v>
      </c>
      <c r="T143">
        <f t="shared" si="4"/>
        <v>54289733.9443589</v>
      </c>
      <c r="U143">
        <f t="shared" si="5"/>
        <v>56268501.682253547</v>
      </c>
    </row>
    <row r="144" spans="1:21" x14ac:dyDescent="0.2">
      <c r="A144">
        <v>142</v>
      </c>
      <c r="B144">
        <v>80802</v>
      </c>
      <c r="C144">
        <v>42912110.413438998</v>
      </c>
      <c r="D144">
        <v>32139.538083390202</v>
      </c>
      <c r="E144">
        <v>19482054.833803698</v>
      </c>
      <c r="F144">
        <v>-21961.721765328701</v>
      </c>
      <c r="G144">
        <v>54101.259848718997</v>
      </c>
      <c r="H144">
        <v>1931937.5317321499</v>
      </c>
      <c r="I144">
        <v>71369137600.701004</v>
      </c>
      <c r="J144">
        <v>1360705.70508839</v>
      </c>
      <c r="K144">
        <v>166203.54638292</v>
      </c>
      <c r="L144">
        <v>76683646340.590195</v>
      </c>
      <c r="M144">
        <v>89483.992784467293</v>
      </c>
      <c r="N144">
        <v>1360984.4309265499</v>
      </c>
      <c r="O144">
        <v>99.979520277247403</v>
      </c>
      <c r="P144">
        <v>89519.900042330293</v>
      </c>
      <c r="Q144">
        <v>99.959889077349303</v>
      </c>
      <c r="R144">
        <v>1082025.1969743799</v>
      </c>
      <c r="S144">
        <v>5.55395827701365</v>
      </c>
      <c r="T144">
        <f t="shared" si="4"/>
        <v>23430055.5796353</v>
      </c>
      <c r="U144">
        <f t="shared" si="5"/>
        <v>24512080.776609682</v>
      </c>
    </row>
    <row r="145" spans="1:21" x14ac:dyDescent="0.2">
      <c r="A145">
        <v>143</v>
      </c>
      <c r="B145">
        <v>80901</v>
      </c>
      <c r="C145">
        <v>147246.723797232</v>
      </c>
      <c r="D145">
        <v>109.360039194187</v>
      </c>
      <c r="E145">
        <v>197326.28148136401</v>
      </c>
      <c r="F145">
        <v>-74.290380042808593</v>
      </c>
      <c r="G145">
        <v>183.65041923699499</v>
      </c>
      <c r="H145">
        <v>884874.33330588299</v>
      </c>
      <c r="I145">
        <v>28972676422.75</v>
      </c>
      <c r="J145">
        <v>2878.3363810272599</v>
      </c>
      <c r="K145">
        <v>41943.792853519903</v>
      </c>
      <c r="L145">
        <v>27011376008.139999</v>
      </c>
      <c r="M145">
        <v>758.09731128845306</v>
      </c>
      <c r="N145">
        <v>653092.92192388303</v>
      </c>
      <c r="O145">
        <v>0.44072386706446798</v>
      </c>
      <c r="P145">
        <v>14932.416845379899</v>
      </c>
      <c r="Q145">
        <v>5.0768560718488702</v>
      </c>
      <c r="R145">
        <v>3673.0083847399101</v>
      </c>
      <c r="S145">
        <v>1.8613883346739</v>
      </c>
      <c r="T145">
        <f t="shared" si="4"/>
        <v>-50079.557684132014</v>
      </c>
      <c r="U145">
        <f t="shared" si="5"/>
        <v>-46406.549299392107</v>
      </c>
    </row>
    <row r="146" spans="1:21" x14ac:dyDescent="0.2">
      <c r="A146">
        <v>144</v>
      </c>
      <c r="B146">
        <v>80902</v>
      </c>
      <c r="C146">
        <v>6763668.9451032402</v>
      </c>
      <c r="D146">
        <v>5063.9214329542401</v>
      </c>
      <c r="E146">
        <v>7927068.9882035498</v>
      </c>
      <c r="F146">
        <v>-2504.12165068779</v>
      </c>
      <c r="G146">
        <v>7568.0430836420301</v>
      </c>
      <c r="H146">
        <v>8037688.3826285005</v>
      </c>
      <c r="I146">
        <v>246148458473.992</v>
      </c>
      <c r="J146">
        <v>106400.056158165</v>
      </c>
      <c r="K146">
        <v>418275.02816774102</v>
      </c>
      <c r="L146">
        <v>217529939942.228</v>
      </c>
      <c r="M146">
        <v>25537.899298587701</v>
      </c>
      <c r="N146">
        <v>6068500.7148365602</v>
      </c>
      <c r="O146">
        <v>1.7533170243851799</v>
      </c>
      <c r="P146">
        <v>200745.088225513</v>
      </c>
      <c r="Q146">
        <v>12.7215562404689</v>
      </c>
      <c r="R146">
        <v>151360.86167283999</v>
      </c>
      <c r="S146">
        <v>1.90941774189279</v>
      </c>
      <c r="T146">
        <f t="shared" si="4"/>
        <v>-1163400.0431003096</v>
      </c>
      <c r="U146">
        <f t="shared" si="5"/>
        <v>-1012039.1814274696</v>
      </c>
    </row>
    <row r="147" spans="1:21" x14ac:dyDescent="0.2">
      <c r="A147">
        <v>145</v>
      </c>
      <c r="B147">
        <v>80903</v>
      </c>
      <c r="C147">
        <v>39775247.8666614</v>
      </c>
      <c r="D147">
        <v>29672.449404163901</v>
      </c>
      <c r="E147">
        <v>45020039.1486421</v>
      </c>
      <c r="F147">
        <v>-13114.494763005299</v>
      </c>
      <c r="G147">
        <v>42786.944167169298</v>
      </c>
      <c r="H147">
        <v>22244687.390735898</v>
      </c>
      <c r="I147">
        <v>964854006140.98804</v>
      </c>
      <c r="J147">
        <v>525313.10015056201</v>
      </c>
      <c r="K147">
        <v>1190784.08469143</v>
      </c>
      <c r="L147">
        <v>144693067373.87601</v>
      </c>
      <c r="M147">
        <v>136072.95749508799</v>
      </c>
      <c r="N147">
        <v>14525855.341608001</v>
      </c>
      <c r="O147">
        <v>3.61640046521631</v>
      </c>
      <c r="P147">
        <v>1046091.01731755</v>
      </c>
      <c r="Q147">
        <v>13.007755084640101</v>
      </c>
      <c r="R147">
        <v>855738.883343386</v>
      </c>
      <c r="S147">
        <v>1.9007955113455199</v>
      </c>
      <c r="T147">
        <f t="shared" si="4"/>
        <v>-5244791.2819807008</v>
      </c>
      <c r="U147">
        <f t="shared" si="5"/>
        <v>-4389052.3986373153</v>
      </c>
    </row>
    <row r="148" spans="1:21" x14ac:dyDescent="0.2">
      <c r="A148">
        <v>146</v>
      </c>
      <c r="B148">
        <v>90100</v>
      </c>
      <c r="C148">
        <v>906118.34599797602</v>
      </c>
      <c r="D148">
        <v>711.25069497196705</v>
      </c>
      <c r="E148">
        <v>139229.98721028701</v>
      </c>
      <c r="F148">
        <v>9.7959993945651895</v>
      </c>
      <c r="G148">
        <v>701.45469557740205</v>
      </c>
      <c r="H148">
        <v>77925.832630995894</v>
      </c>
      <c r="I148">
        <v>7415050378.5</v>
      </c>
      <c r="J148">
        <v>18605.4296029959</v>
      </c>
      <c r="K148">
        <v>4662.0646542731502</v>
      </c>
      <c r="L148">
        <v>1325915560.7</v>
      </c>
      <c r="M148">
        <v>3336.1490935731499</v>
      </c>
      <c r="N148">
        <v>18605.4296029959</v>
      </c>
      <c r="O148">
        <v>100</v>
      </c>
      <c r="P148">
        <v>3336.1490935731499</v>
      </c>
      <c r="Q148">
        <v>100</v>
      </c>
      <c r="R148">
        <v>14029.093911548</v>
      </c>
      <c r="S148">
        <v>10.076201393568301</v>
      </c>
      <c r="T148">
        <f t="shared" si="4"/>
        <v>766888.35878768901</v>
      </c>
      <c r="U148">
        <f t="shared" si="5"/>
        <v>780917.45269923704</v>
      </c>
    </row>
    <row r="149" spans="1:21" x14ac:dyDescent="0.2">
      <c r="A149">
        <v>147</v>
      </c>
      <c r="B149">
        <v>90201</v>
      </c>
      <c r="C149">
        <v>57471151.098394103</v>
      </c>
      <c r="D149">
        <v>45529.432504095603</v>
      </c>
      <c r="E149">
        <v>62927612.070375703</v>
      </c>
      <c r="F149">
        <v>-2378.06663395743</v>
      </c>
      <c r="G149">
        <v>47907.499138052997</v>
      </c>
      <c r="H149">
        <v>2063434.1166083999</v>
      </c>
      <c r="I149">
        <v>49612701326.076698</v>
      </c>
      <c r="J149">
        <v>1666532.50599978</v>
      </c>
      <c r="K149">
        <v>245781.22249509901</v>
      </c>
      <c r="L149">
        <v>43450349108.056702</v>
      </c>
      <c r="M149">
        <v>150552.84738264701</v>
      </c>
      <c r="N149">
        <v>1666532.50599978</v>
      </c>
      <c r="O149">
        <v>100</v>
      </c>
      <c r="P149">
        <v>202330.873387042</v>
      </c>
      <c r="Q149">
        <v>74.409231207464899</v>
      </c>
      <c r="R149">
        <v>958149.98276106</v>
      </c>
      <c r="S149">
        <v>1.5226225042347099</v>
      </c>
      <c r="T149">
        <f t="shared" si="4"/>
        <v>-5456460.9719815999</v>
      </c>
      <c r="U149">
        <f t="shared" si="5"/>
        <v>-4498310.98922054</v>
      </c>
    </row>
    <row r="150" spans="1:21" x14ac:dyDescent="0.2">
      <c r="A150">
        <v>148</v>
      </c>
      <c r="B150">
        <v>90202</v>
      </c>
      <c r="C150">
        <v>2407552.1804615399</v>
      </c>
      <c r="D150">
        <v>1922.40632766198</v>
      </c>
      <c r="E150">
        <v>563368.44127982098</v>
      </c>
      <c r="F150">
        <v>31.285424167089701</v>
      </c>
      <c r="G150">
        <v>1891.1209034948899</v>
      </c>
      <c r="H150">
        <v>239260.96032712201</v>
      </c>
      <c r="I150">
        <v>6762248853.1800003</v>
      </c>
      <c r="J150">
        <v>67898.703615111706</v>
      </c>
      <c r="K150">
        <v>47119.134938714502</v>
      </c>
      <c r="L150">
        <v>6762248853.1800003</v>
      </c>
      <c r="M150">
        <v>11784.367818808099</v>
      </c>
      <c r="N150">
        <v>185162.969501682</v>
      </c>
      <c r="O150">
        <v>36.669699021269302</v>
      </c>
      <c r="P150">
        <v>40356.886085534497</v>
      </c>
      <c r="Q150">
        <v>29.200389231794698</v>
      </c>
      <c r="R150">
        <v>37822.418069897903</v>
      </c>
      <c r="S150">
        <v>6.7136203057408697</v>
      </c>
      <c r="T150">
        <f t="shared" si="4"/>
        <v>1844183.7391817188</v>
      </c>
      <c r="U150">
        <f t="shared" si="5"/>
        <v>1882006.1572516167</v>
      </c>
    </row>
    <row r="151" spans="1:21" x14ac:dyDescent="0.2">
      <c r="A151">
        <v>149</v>
      </c>
      <c r="B151">
        <v>90203</v>
      </c>
      <c r="C151">
        <v>19993733.4158707</v>
      </c>
      <c r="D151">
        <v>15938.612792473101</v>
      </c>
      <c r="E151">
        <v>3215753.2978481199</v>
      </c>
      <c r="F151">
        <v>268.452286287802</v>
      </c>
      <c r="G151">
        <v>15670.160506185301</v>
      </c>
      <c r="H151">
        <v>743190.26541528001</v>
      </c>
      <c r="I151">
        <v>27135937416.577099</v>
      </c>
      <c r="J151">
        <v>526102.76608266297</v>
      </c>
      <c r="K151">
        <v>126759.954894443</v>
      </c>
      <c r="L151">
        <v>25977160577.771099</v>
      </c>
      <c r="M151">
        <v>100782.79431667201</v>
      </c>
      <c r="N151">
        <v>526102.76608266297</v>
      </c>
      <c r="O151">
        <v>100</v>
      </c>
      <c r="P151">
        <v>100782.79431667201</v>
      </c>
      <c r="Q151">
        <v>100</v>
      </c>
      <c r="R151">
        <v>313403.21012370702</v>
      </c>
      <c r="S151">
        <v>9.7458723072266302</v>
      </c>
      <c r="T151">
        <f t="shared" si="4"/>
        <v>16777980.11802258</v>
      </c>
      <c r="U151">
        <f t="shared" si="5"/>
        <v>17091383.328146286</v>
      </c>
    </row>
    <row r="152" spans="1:21" x14ac:dyDescent="0.2">
      <c r="A152">
        <v>150</v>
      </c>
      <c r="B152">
        <v>90300</v>
      </c>
      <c r="C152">
        <v>2293242.9894181001</v>
      </c>
      <c r="D152">
        <v>1805.5742186484999</v>
      </c>
      <c r="E152">
        <v>1238881.1474888099</v>
      </c>
      <c r="F152">
        <v>-579.23233317256802</v>
      </c>
      <c r="G152">
        <v>2384.8065518210701</v>
      </c>
      <c r="H152">
        <v>98455.649945799407</v>
      </c>
      <c r="I152">
        <v>3405950831.5980902</v>
      </c>
      <c r="J152">
        <v>71208.043293014707</v>
      </c>
      <c r="K152">
        <v>3802.7835189626699</v>
      </c>
      <c r="L152">
        <v>1982816478.5730901</v>
      </c>
      <c r="M152">
        <v>1819.96704038958</v>
      </c>
      <c r="N152">
        <v>71208.043293014707</v>
      </c>
      <c r="O152">
        <v>100</v>
      </c>
      <c r="P152">
        <v>1819.96704038958</v>
      </c>
      <c r="Q152">
        <v>100</v>
      </c>
      <c r="R152">
        <v>47696.1310364214</v>
      </c>
      <c r="S152">
        <v>3.8499359791777001</v>
      </c>
      <c r="T152">
        <f t="shared" si="4"/>
        <v>1054361.8419292902</v>
      </c>
      <c r="U152">
        <f t="shared" si="5"/>
        <v>1102057.9729657117</v>
      </c>
    </row>
    <row r="153" spans="1:21" x14ac:dyDescent="0.2">
      <c r="A153">
        <v>151</v>
      </c>
      <c r="B153">
        <v>100200</v>
      </c>
      <c r="C153">
        <v>2220760.04415503</v>
      </c>
      <c r="D153">
        <v>1569.7559115199399</v>
      </c>
      <c r="E153">
        <v>3493506.2137993001</v>
      </c>
      <c r="F153">
        <v>-998.43776776831101</v>
      </c>
      <c r="G153">
        <v>2568.1936792882502</v>
      </c>
      <c r="H153">
        <v>158569.963190696</v>
      </c>
      <c r="I153">
        <v>10374872129.547501</v>
      </c>
      <c r="J153">
        <v>75570.986154316197</v>
      </c>
      <c r="K153">
        <v>6570.2601865025599</v>
      </c>
      <c r="L153">
        <v>2121974243.28758</v>
      </c>
      <c r="M153">
        <v>4448.2859432149799</v>
      </c>
      <c r="N153">
        <v>75570.986154316197</v>
      </c>
      <c r="O153">
        <v>100</v>
      </c>
      <c r="P153">
        <v>4448.2859432149799</v>
      </c>
      <c r="Q153">
        <v>100</v>
      </c>
      <c r="R153">
        <v>51363.873585765097</v>
      </c>
      <c r="S153">
        <v>1.47026713113829</v>
      </c>
      <c r="T153">
        <f t="shared" si="4"/>
        <v>-1272746.1696442701</v>
      </c>
      <c r="U153">
        <f t="shared" si="5"/>
        <v>-1221382.2960585051</v>
      </c>
    </row>
    <row r="154" spans="1:21" x14ac:dyDescent="0.2">
      <c r="A154">
        <v>152</v>
      </c>
      <c r="B154">
        <v>100301</v>
      </c>
      <c r="C154">
        <v>9741211.6350622699</v>
      </c>
      <c r="D154">
        <v>6885.6266527993903</v>
      </c>
      <c r="E154">
        <v>2177247.3458648901</v>
      </c>
      <c r="F154">
        <v>39.910492751013301</v>
      </c>
      <c r="G154">
        <v>6845.7161600483796</v>
      </c>
      <c r="H154">
        <v>461864.85040817398</v>
      </c>
      <c r="I154">
        <v>15414094029.935499</v>
      </c>
      <c r="J154">
        <v>338552.098168689</v>
      </c>
      <c r="K154">
        <v>13719.252693706099</v>
      </c>
      <c r="L154">
        <v>4577968007.7055902</v>
      </c>
      <c r="M154">
        <v>9141.2846860005502</v>
      </c>
      <c r="N154">
        <v>338552.098168689</v>
      </c>
      <c r="O154">
        <v>100</v>
      </c>
      <c r="P154">
        <v>9141.2846860005502</v>
      </c>
      <c r="Q154">
        <v>100</v>
      </c>
      <c r="R154">
        <v>136914.32320096699</v>
      </c>
      <c r="S154">
        <v>6.2884138295541003</v>
      </c>
      <c r="T154">
        <f t="shared" si="4"/>
        <v>7563964.2891973797</v>
      </c>
      <c r="U154">
        <f t="shared" si="5"/>
        <v>7700878.6123983469</v>
      </c>
    </row>
    <row r="155" spans="1:21" x14ac:dyDescent="0.2">
      <c r="A155">
        <v>153</v>
      </c>
      <c r="B155">
        <v>100302</v>
      </c>
      <c r="C155">
        <v>218876.35843243299</v>
      </c>
      <c r="D155">
        <v>154.71390456864901</v>
      </c>
      <c r="E155">
        <v>547989.04232027999</v>
      </c>
      <c r="F155">
        <v>-68.483731970209504</v>
      </c>
      <c r="G155">
        <v>223.19763653885801</v>
      </c>
      <c r="H155">
        <v>10689.3248811624</v>
      </c>
      <c r="I155">
        <v>753461327.25778997</v>
      </c>
      <c r="J155">
        <v>4661.6342631001398</v>
      </c>
      <c r="K155">
        <v>1347.30578026124</v>
      </c>
      <c r="L155">
        <v>535497419.45779002</v>
      </c>
      <c r="M155">
        <v>811.80836080345102</v>
      </c>
      <c r="N155">
        <v>4661.6342631001398</v>
      </c>
      <c r="O155">
        <v>100</v>
      </c>
      <c r="P155">
        <v>811.80836080345102</v>
      </c>
      <c r="Q155">
        <v>99.999999999999901</v>
      </c>
      <c r="R155">
        <v>4463.9527307771696</v>
      </c>
      <c r="S155">
        <v>0.81460620305034304</v>
      </c>
      <c r="T155">
        <f t="shared" si="4"/>
        <v>-329112.683887847</v>
      </c>
      <c r="U155">
        <f t="shared" si="5"/>
        <v>-324648.73115706985</v>
      </c>
    </row>
    <row r="156" spans="1:21" x14ac:dyDescent="0.2">
      <c r="A156">
        <v>154</v>
      </c>
      <c r="B156">
        <v>100401</v>
      </c>
      <c r="C156">
        <v>10062.440431995599</v>
      </c>
      <c r="D156">
        <v>7.1126889165787404</v>
      </c>
      <c r="E156">
        <v>10391.019986571</v>
      </c>
      <c r="F156">
        <v>-1.04976929813743</v>
      </c>
      <c r="G156">
        <v>8.1624582147161799</v>
      </c>
      <c r="H156">
        <v>479.61635837416998</v>
      </c>
      <c r="I156">
        <v>18015530.84282</v>
      </c>
      <c r="J156">
        <v>335.49211163160999</v>
      </c>
      <c r="K156">
        <v>15.2936113358434</v>
      </c>
      <c r="L156">
        <v>6314063.8799999999</v>
      </c>
      <c r="M156">
        <v>8.9795474558434893</v>
      </c>
      <c r="N156">
        <v>335.49211163160999</v>
      </c>
      <c r="O156">
        <v>100</v>
      </c>
      <c r="P156">
        <v>8.9795474558434893</v>
      </c>
      <c r="Q156">
        <v>100</v>
      </c>
      <c r="R156">
        <v>163.24916429432301</v>
      </c>
      <c r="S156">
        <v>1.57106005479058</v>
      </c>
      <c r="T156">
        <f t="shared" si="4"/>
        <v>-328.57955457540083</v>
      </c>
      <c r="U156">
        <f t="shared" si="5"/>
        <v>-165.33039028107783</v>
      </c>
    </row>
    <row r="157" spans="1:21" x14ac:dyDescent="0.2">
      <c r="A157">
        <v>155</v>
      </c>
      <c r="B157">
        <v>100402</v>
      </c>
      <c r="C157">
        <v>213834.47218765799</v>
      </c>
      <c r="D157">
        <v>151.15002077184801</v>
      </c>
      <c r="E157">
        <v>54615.050509580396</v>
      </c>
      <c r="F157">
        <v>2.02954394768043</v>
      </c>
      <c r="G157">
        <v>149.12047682416801</v>
      </c>
      <c r="H157">
        <v>45773.932146495797</v>
      </c>
      <c r="I157">
        <v>255515175</v>
      </c>
      <c r="J157">
        <v>4460.17287449585</v>
      </c>
      <c r="K157">
        <v>1019.98914396926</v>
      </c>
      <c r="L157">
        <v>255515175</v>
      </c>
      <c r="M157">
        <v>764.473968969265</v>
      </c>
      <c r="N157">
        <v>43729.810746495801</v>
      </c>
      <c r="O157">
        <v>10.199387553611199</v>
      </c>
      <c r="P157">
        <v>764.473968969265</v>
      </c>
      <c r="Q157">
        <v>100</v>
      </c>
      <c r="R157">
        <v>2982.4095364833602</v>
      </c>
      <c r="S157">
        <v>5.4607832614934502</v>
      </c>
      <c r="T157">
        <f t="shared" si="4"/>
        <v>159219.4216780776</v>
      </c>
      <c r="U157">
        <f t="shared" si="5"/>
        <v>162201.83121456095</v>
      </c>
    </row>
    <row r="158" spans="1:21" x14ac:dyDescent="0.2">
      <c r="A158">
        <v>156</v>
      </c>
      <c r="B158">
        <v>100500</v>
      </c>
      <c r="C158">
        <v>938168.14812142996</v>
      </c>
      <c r="D158">
        <v>663.149087353862</v>
      </c>
      <c r="E158">
        <v>1144085.6175631401</v>
      </c>
      <c r="F158">
        <v>-544.79448802032903</v>
      </c>
      <c r="G158">
        <v>1207.94357537419</v>
      </c>
      <c r="H158">
        <v>53178.483858092601</v>
      </c>
      <c r="I158">
        <v>2526382634</v>
      </c>
      <c r="J158">
        <v>32967.422786092597</v>
      </c>
      <c r="K158">
        <v>4708.0003553529295</v>
      </c>
      <c r="L158">
        <v>2595545860.1100001</v>
      </c>
      <c r="M158">
        <v>2112.4544952429301</v>
      </c>
      <c r="N158">
        <v>32967.422786092597</v>
      </c>
      <c r="O158">
        <v>100</v>
      </c>
      <c r="P158">
        <v>2112.4544952429301</v>
      </c>
      <c r="Q158">
        <v>100</v>
      </c>
      <c r="R158">
        <v>24158.8715074838</v>
      </c>
      <c r="S158">
        <v>2.1116314318277301</v>
      </c>
      <c r="T158">
        <f t="shared" si="4"/>
        <v>-205917.46944171016</v>
      </c>
      <c r="U158">
        <f t="shared" si="5"/>
        <v>-181758.59793422636</v>
      </c>
    </row>
    <row r="159" spans="1:21" x14ac:dyDescent="0.2">
      <c r="A159">
        <v>157</v>
      </c>
      <c r="B159">
        <v>100600</v>
      </c>
      <c r="C159">
        <v>177394.26574373199</v>
      </c>
      <c r="D159">
        <v>130.31989725813099</v>
      </c>
      <c r="E159">
        <v>38880.183043930898</v>
      </c>
      <c r="F159">
        <v>2.4471095107854999</v>
      </c>
      <c r="G159">
        <v>127.872787747346</v>
      </c>
      <c r="H159">
        <v>6826.6069542690702</v>
      </c>
      <c r="I159">
        <v>210158392.38</v>
      </c>
      <c r="J159">
        <v>5145.3398152290702</v>
      </c>
      <c r="K159">
        <v>1131.91794449549</v>
      </c>
      <c r="L159">
        <v>210158392.38</v>
      </c>
      <c r="M159">
        <v>921.75955211549694</v>
      </c>
      <c r="N159">
        <v>5145.3398152290702</v>
      </c>
      <c r="O159">
        <v>100</v>
      </c>
      <c r="P159">
        <v>921.75955211549694</v>
      </c>
      <c r="Q159">
        <v>100</v>
      </c>
      <c r="R159">
        <v>2557.45575494692</v>
      </c>
      <c r="S159">
        <v>6.5777873320638296</v>
      </c>
      <c r="T159">
        <f t="shared" si="4"/>
        <v>138514.08269980107</v>
      </c>
      <c r="U159">
        <f t="shared" si="5"/>
        <v>141071.53845474799</v>
      </c>
    </row>
    <row r="160" spans="1:21" x14ac:dyDescent="0.2">
      <c r="A160">
        <v>158</v>
      </c>
      <c r="B160">
        <v>100700</v>
      </c>
      <c r="C160">
        <v>7173877.28369301</v>
      </c>
      <c r="D160">
        <v>5071.1554633639798</v>
      </c>
      <c r="E160">
        <v>6948556.8716784604</v>
      </c>
      <c r="F160">
        <v>-2160.4492501242498</v>
      </c>
      <c r="G160">
        <v>7231.6047134882401</v>
      </c>
      <c r="H160">
        <v>516326.15943561</v>
      </c>
      <c r="I160">
        <v>35673990868.609703</v>
      </c>
      <c r="J160">
        <v>230934.23248673201</v>
      </c>
      <c r="K160">
        <v>8880.7623039854898</v>
      </c>
      <c r="L160">
        <v>2485226878.4786201</v>
      </c>
      <c r="M160">
        <v>6395.5354255068696</v>
      </c>
      <c r="N160">
        <v>230934.23248673201</v>
      </c>
      <c r="O160">
        <v>100</v>
      </c>
      <c r="P160">
        <v>6395.5354255068696</v>
      </c>
      <c r="Q160">
        <v>100</v>
      </c>
      <c r="R160">
        <v>144632.094269764</v>
      </c>
      <c r="S160">
        <v>2.08146953303741</v>
      </c>
      <c r="T160">
        <f t="shared" si="4"/>
        <v>225320.4120145496</v>
      </c>
      <c r="U160">
        <f t="shared" si="5"/>
        <v>369952.50628431363</v>
      </c>
    </row>
    <row r="161" spans="1:21" x14ac:dyDescent="0.2">
      <c r="A161">
        <v>159</v>
      </c>
      <c r="B161">
        <v>100800</v>
      </c>
      <c r="C161">
        <v>3226495.1715768198</v>
      </c>
      <c r="D161">
        <v>2380.0635779766699</v>
      </c>
      <c r="E161">
        <v>680415.38717428001</v>
      </c>
      <c r="F161">
        <v>33.2488282335066</v>
      </c>
      <c r="G161">
        <v>2346.8147497431601</v>
      </c>
      <c r="H161">
        <v>174564.90633721699</v>
      </c>
      <c r="I161">
        <v>10792247835.8976</v>
      </c>
      <c r="J161">
        <v>88226.923650036304</v>
      </c>
      <c r="K161">
        <v>22405.094988581299</v>
      </c>
      <c r="L161">
        <v>10945466511.2381</v>
      </c>
      <c r="M161">
        <v>11459.6284773431</v>
      </c>
      <c r="N161">
        <v>88226.923650036202</v>
      </c>
      <c r="O161">
        <v>100</v>
      </c>
      <c r="P161">
        <v>11459.6284773431</v>
      </c>
      <c r="Q161">
        <v>99.999999999999901</v>
      </c>
      <c r="R161">
        <v>46936.294994863303</v>
      </c>
      <c r="S161">
        <v>6.8981824749417502</v>
      </c>
      <c r="T161">
        <f t="shared" si="4"/>
        <v>2546079.78440254</v>
      </c>
      <c r="U161">
        <f t="shared" si="5"/>
        <v>2593016.0793974032</v>
      </c>
    </row>
    <row r="162" spans="1:21" x14ac:dyDescent="0.2">
      <c r="A162">
        <v>160</v>
      </c>
      <c r="B162">
        <v>100901</v>
      </c>
      <c r="C162">
        <v>2903288.8783807498</v>
      </c>
      <c r="D162">
        <v>2115.5541337611899</v>
      </c>
      <c r="E162">
        <v>9290922.0139449593</v>
      </c>
      <c r="F162">
        <v>-864.72057259278802</v>
      </c>
      <c r="G162">
        <v>2980.27470635398</v>
      </c>
      <c r="H162">
        <v>1368055.83333476</v>
      </c>
      <c r="I162">
        <v>98417979854.011795</v>
      </c>
      <c r="J162">
        <v>53306.758819200499</v>
      </c>
      <c r="K162">
        <v>16378.94870623</v>
      </c>
      <c r="L162">
        <v>5610755446.0467997</v>
      </c>
      <c r="M162">
        <v>8205.54391306855</v>
      </c>
      <c r="N162">
        <v>580711.99450267304</v>
      </c>
      <c r="O162">
        <v>9.1795518817986306</v>
      </c>
      <c r="P162">
        <v>10768.1932601832</v>
      </c>
      <c r="Q162">
        <v>76.201677614847497</v>
      </c>
      <c r="R162">
        <v>59605.494127079597</v>
      </c>
      <c r="S162">
        <v>0.64154552193653402</v>
      </c>
      <c r="T162">
        <f t="shared" si="4"/>
        <v>-6387633.1355642099</v>
      </c>
      <c r="U162">
        <f t="shared" si="5"/>
        <v>-6328027.64143713</v>
      </c>
    </row>
    <row r="163" spans="1:21" x14ac:dyDescent="0.2">
      <c r="A163">
        <v>161</v>
      </c>
      <c r="B163">
        <v>100902</v>
      </c>
      <c r="C163">
        <v>661.62965029703196</v>
      </c>
      <c r="D163">
        <v>0.53032834168869303</v>
      </c>
      <c r="E163">
        <v>297.32081452479298</v>
      </c>
      <c r="F163">
        <v>-9.1888242504219203E-2</v>
      </c>
      <c r="G163">
        <v>0.62221658419291204</v>
      </c>
      <c r="H163">
        <v>92.985146776400299</v>
      </c>
      <c r="I163">
        <v>8676159.7199999895</v>
      </c>
      <c r="J163">
        <v>23.575869016400301</v>
      </c>
      <c r="K163">
        <v>92.854295963452799</v>
      </c>
      <c r="L163">
        <v>1097768.8999999999</v>
      </c>
      <c r="M163">
        <v>0</v>
      </c>
      <c r="N163">
        <v>23.575869016400301</v>
      </c>
      <c r="O163">
        <v>100</v>
      </c>
      <c r="P163">
        <v>91.756527063452793</v>
      </c>
      <c r="Q163">
        <v>0</v>
      </c>
      <c r="R163">
        <v>12.4443316838582</v>
      </c>
      <c r="S163">
        <v>4.1854895708354496</v>
      </c>
      <c r="T163">
        <f t="shared" si="4"/>
        <v>364.30883577223898</v>
      </c>
      <c r="U163">
        <f t="shared" si="5"/>
        <v>376.75316745609717</v>
      </c>
    </row>
    <row r="164" spans="1:21" x14ac:dyDescent="0.2">
      <c r="A164">
        <v>162</v>
      </c>
      <c r="B164">
        <v>101000</v>
      </c>
      <c r="C164">
        <v>3439414.3091124701</v>
      </c>
      <c r="D164">
        <v>2433.3415330036901</v>
      </c>
      <c r="E164">
        <v>5260957.9678092003</v>
      </c>
      <c r="F164">
        <v>-1556.29263898516</v>
      </c>
      <c r="G164">
        <v>3989.6341719888501</v>
      </c>
      <c r="H164">
        <v>163417.21169486101</v>
      </c>
      <c r="I164">
        <v>5203712169.0054197</v>
      </c>
      <c r="J164">
        <v>121787.514342818</v>
      </c>
      <c r="K164">
        <v>10692.204552221099</v>
      </c>
      <c r="L164">
        <v>5203712169.0054197</v>
      </c>
      <c r="M164">
        <v>5488.4923832157001</v>
      </c>
      <c r="N164">
        <v>121787.514342818</v>
      </c>
      <c r="O164">
        <v>100</v>
      </c>
      <c r="P164">
        <v>5488.4923832157001</v>
      </c>
      <c r="Q164">
        <v>100</v>
      </c>
      <c r="R164">
        <v>79792.683439777102</v>
      </c>
      <c r="S164">
        <v>1.5166949427844301</v>
      </c>
      <c r="T164">
        <f t="shared" si="4"/>
        <v>-1821543.6586967302</v>
      </c>
      <c r="U164">
        <f t="shared" si="5"/>
        <v>-1741750.9752569532</v>
      </c>
    </row>
    <row r="165" spans="1:21" x14ac:dyDescent="0.2">
      <c r="A165">
        <v>163</v>
      </c>
      <c r="B165">
        <v>101101</v>
      </c>
      <c r="C165">
        <v>2117417.9154834198</v>
      </c>
      <c r="D165">
        <v>1505.3478003131099</v>
      </c>
      <c r="E165">
        <v>5505863.7230429202</v>
      </c>
      <c r="F165">
        <v>-945.06868118829402</v>
      </c>
      <c r="G165">
        <v>2450.4164815014101</v>
      </c>
      <c r="H165">
        <v>102710.63327185099</v>
      </c>
      <c r="I165">
        <v>3447287276.1674399</v>
      </c>
      <c r="J165">
        <v>75132.335062511702</v>
      </c>
      <c r="K165">
        <v>12926.7605304956</v>
      </c>
      <c r="L165">
        <v>3447287276.1674399</v>
      </c>
      <c r="M165">
        <v>9479.4732543281898</v>
      </c>
      <c r="N165">
        <v>75132.335062511702</v>
      </c>
      <c r="O165">
        <v>100</v>
      </c>
      <c r="P165">
        <v>9479.4732543281898</v>
      </c>
      <c r="Q165">
        <v>100</v>
      </c>
      <c r="R165">
        <v>49008.329630028202</v>
      </c>
      <c r="S165">
        <v>0.89011156278569903</v>
      </c>
      <c r="T165">
        <f t="shared" si="4"/>
        <v>-3388445.8075595004</v>
      </c>
      <c r="U165">
        <f t="shared" si="5"/>
        <v>-3339437.4779294725</v>
      </c>
    </row>
    <row r="166" spans="1:21" x14ac:dyDescent="0.2">
      <c r="A166">
        <v>164</v>
      </c>
      <c r="B166">
        <v>101102</v>
      </c>
      <c r="C166">
        <v>444023.31114393199</v>
      </c>
      <c r="D166">
        <v>352.70471285470899</v>
      </c>
      <c r="E166">
        <v>676938.42656779301</v>
      </c>
      <c r="F166">
        <v>-154.97323508358201</v>
      </c>
      <c r="G166">
        <v>507.67794793829103</v>
      </c>
      <c r="H166">
        <v>22603.4099557185</v>
      </c>
      <c r="I166">
        <v>1170983203.06636</v>
      </c>
      <c r="J166">
        <v>13235.544331187601</v>
      </c>
      <c r="K166">
        <v>2171.9361220075598</v>
      </c>
      <c r="L166">
        <v>1170983203.06636</v>
      </c>
      <c r="M166">
        <v>1000.95291894119</v>
      </c>
      <c r="N166">
        <v>13235.544331187601</v>
      </c>
      <c r="O166">
        <v>99.999999999999901</v>
      </c>
      <c r="P166">
        <v>1000.95291894119</v>
      </c>
      <c r="Q166">
        <v>100</v>
      </c>
      <c r="R166">
        <v>10153.5589587658</v>
      </c>
      <c r="S166">
        <v>1.4999235617700499</v>
      </c>
      <c r="T166">
        <f t="shared" si="4"/>
        <v>-232915.11542386102</v>
      </c>
      <c r="U166">
        <f t="shared" si="5"/>
        <v>-222761.55646509523</v>
      </c>
    </row>
    <row r="167" spans="1:21" x14ac:dyDescent="0.2">
      <c r="A167">
        <v>165</v>
      </c>
      <c r="B167">
        <v>101201</v>
      </c>
      <c r="C167">
        <v>13936961.8406519</v>
      </c>
      <c r="D167">
        <v>11560.1347527117</v>
      </c>
      <c r="E167">
        <v>34292706.3408328</v>
      </c>
      <c r="F167">
        <v>-4452.2780342694005</v>
      </c>
      <c r="G167">
        <v>16012.4127869811</v>
      </c>
      <c r="H167">
        <v>593637.768698573</v>
      </c>
      <c r="I167">
        <v>15345178119.114201</v>
      </c>
      <c r="J167">
        <v>470876.34374565899</v>
      </c>
      <c r="K167">
        <v>60425.885744166801</v>
      </c>
      <c r="L167">
        <v>15345178119.114201</v>
      </c>
      <c r="M167">
        <v>45080.707625052499</v>
      </c>
      <c r="N167">
        <v>470876.34374565899</v>
      </c>
      <c r="O167">
        <v>100</v>
      </c>
      <c r="P167">
        <v>45080.707625052499</v>
      </c>
      <c r="Q167">
        <v>100</v>
      </c>
      <c r="R167">
        <v>320248.25573962199</v>
      </c>
      <c r="S167">
        <v>0.93386696446963602</v>
      </c>
      <c r="T167">
        <f t="shared" si="4"/>
        <v>-20355744.5001809</v>
      </c>
      <c r="U167">
        <f t="shared" si="5"/>
        <v>-20035496.244441278</v>
      </c>
    </row>
    <row r="168" spans="1:21" x14ac:dyDescent="0.2">
      <c r="A168">
        <v>166</v>
      </c>
      <c r="B168">
        <v>101202</v>
      </c>
      <c r="C168">
        <v>5750414.6449517896</v>
      </c>
      <c r="D168">
        <v>4707.7692839605998</v>
      </c>
      <c r="E168">
        <v>9591654.5914592594</v>
      </c>
      <c r="F168">
        <v>-3761.07630147585</v>
      </c>
      <c r="G168">
        <v>8468.8455854364602</v>
      </c>
      <c r="H168">
        <v>258722.04741785099</v>
      </c>
      <c r="I168">
        <v>7772620713.3991404</v>
      </c>
      <c r="J168">
        <v>196541.08171065801</v>
      </c>
      <c r="K168">
        <v>23098.174134095902</v>
      </c>
      <c r="L168">
        <v>7764014178.7252703</v>
      </c>
      <c r="M168">
        <v>15334.1599553706</v>
      </c>
      <c r="N168">
        <v>196541.08171065801</v>
      </c>
      <c r="O168">
        <v>100</v>
      </c>
      <c r="P168">
        <v>15334.1599553706</v>
      </c>
      <c r="Q168">
        <v>99.999999999999901</v>
      </c>
      <c r="R168">
        <v>169376.91170872899</v>
      </c>
      <c r="S168">
        <v>1.7658779316297299</v>
      </c>
      <c r="T168">
        <f t="shared" si="4"/>
        <v>-3841239.9465074698</v>
      </c>
      <c r="U168">
        <f t="shared" si="5"/>
        <v>-3671863.0347987409</v>
      </c>
    </row>
    <row r="169" spans="1:21" x14ac:dyDescent="0.2">
      <c r="A169">
        <v>167</v>
      </c>
      <c r="B169">
        <v>101301</v>
      </c>
      <c r="C169">
        <v>18525351.418342602</v>
      </c>
      <c r="D169">
        <v>14788.0692935855</v>
      </c>
      <c r="E169">
        <v>23655376.203128099</v>
      </c>
      <c r="F169">
        <v>-7319.1273953994196</v>
      </c>
      <c r="G169">
        <v>22107.196688984899</v>
      </c>
      <c r="H169">
        <v>748019.26217718702</v>
      </c>
      <c r="I169">
        <v>11961355486.3449</v>
      </c>
      <c r="J169">
        <v>652328.41828642704</v>
      </c>
      <c r="K169">
        <v>34300.753903409801</v>
      </c>
      <c r="L169">
        <v>10062497995.120001</v>
      </c>
      <c r="M169">
        <v>24238.255908289899</v>
      </c>
      <c r="N169">
        <v>652328.41828642704</v>
      </c>
      <c r="O169">
        <v>99.999999999999901</v>
      </c>
      <c r="P169">
        <v>24238.255908289801</v>
      </c>
      <c r="Q169">
        <v>100</v>
      </c>
      <c r="R169">
        <v>442143.93377969897</v>
      </c>
      <c r="S169">
        <v>1.86910548360347</v>
      </c>
      <c r="T169">
        <f t="shared" si="4"/>
        <v>-5130024.7847854979</v>
      </c>
      <c r="U169">
        <f t="shared" si="5"/>
        <v>-4687880.8510057991</v>
      </c>
    </row>
    <row r="170" spans="1:21" x14ac:dyDescent="0.2">
      <c r="A170">
        <v>168</v>
      </c>
      <c r="B170">
        <v>101302</v>
      </c>
      <c r="C170">
        <v>4898130.8787465096</v>
      </c>
      <c r="D170">
        <v>3911.10849909542</v>
      </c>
      <c r="E170">
        <v>8180587.5191671597</v>
      </c>
      <c r="F170">
        <v>-1735.9657429213501</v>
      </c>
      <c r="G170">
        <v>5647.0742420167699</v>
      </c>
      <c r="H170">
        <v>219026.113369723</v>
      </c>
      <c r="I170">
        <v>5819412999.0699997</v>
      </c>
      <c r="J170">
        <v>172470.80937716301</v>
      </c>
      <c r="K170">
        <v>16387.929881541499</v>
      </c>
      <c r="L170">
        <v>5028383442.1899996</v>
      </c>
      <c r="M170">
        <v>11359.546439351499</v>
      </c>
      <c r="N170">
        <v>172470.80937716301</v>
      </c>
      <c r="O170">
        <v>99.999999999999901</v>
      </c>
      <c r="P170">
        <v>11359.546439351499</v>
      </c>
      <c r="Q170">
        <v>100</v>
      </c>
      <c r="R170">
        <v>112941.484840335</v>
      </c>
      <c r="S170">
        <v>1.3806035883818</v>
      </c>
      <c r="T170">
        <f t="shared" si="4"/>
        <v>-3282456.6404206501</v>
      </c>
      <c r="U170">
        <f t="shared" si="5"/>
        <v>-3169515.1555803153</v>
      </c>
    </row>
    <row r="171" spans="1:21" x14ac:dyDescent="0.2">
      <c r="A171">
        <v>169</v>
      </c>
      <c r="B171">
        <v>101303</v>
      </c>
      <c r="C171">
        <v>10913.154409323</v>
      </c>
      <c r="D171">
        <v>8.7140446057592502</v>
      </c>
      <c r="E171">
        <v>24595.127732848399</v>
      </c>
      <c r="F171">
        <v>-7.4380915805529897</v>
      </c>
      <c r="G171">
        <v>16.152136186312202</v>
      </c>
      <c r="H171">
        <v>578.46568272803097</v>
      </c>
      <c r="I171">
        <v>40068564.850000001</v>
      </c>
      <c r="J171">
        <v>257.91716392803102</v>
      </c>
      <c r="K171">
        <v>97.052083926800506</v>
      </c>
      <c r="L171">
        <v>40068564.850000001</v>
      </c>
      <c r="M171">
        <v>56.983519076800498</v>
      </c>
      <c r="N171">
        <v>257.91716392803102</v>
      </c>
      <c r="O171">
        <v>100</v>
      </c>
      <c r="P171">
        <v>56.983519076800498</v>
      </c>
      <c r="Q171">
        <v>100</v>
      </c>
      <c r="R171">
        <v>323.04272372624501</v>
      </c>
      <c r="S171">
        <v>1.31344194360413</v>
      </c>
      <c r="T171">
        <f t="shared" si="4"/>
        <v>-13681.973323525399</v>
      </c>
      <c r="U171">
        <f t="shared" si="5"/>
        <v>-13358.930599799154</v>
      </c>
    </row>
    <row r="172" spans="1:21" x14ac:dyDescent="0.2">
      <c r="A172">
        <v>170</v>
      </c>
      <c r="B172">
        <v>101401</v>
      </c>
      <c r="C172">
        <v>2900019.8932361202</v>
      </c>
      <c r="D172">
        <v>2292.1384881382901</v>
      </c>
      <c r="E172">
        <v>5235431.52818642</v>
      </c>
      <c r="F172">
        <v>-1785.43100088809</v>
      </c>
      <c r="G172">
        <v>4077.5694890263899</v>
      </c>
      <c r="H172">
        <v>119152.922929333</v>
      </c>
      <c r="I172">
        <v>4237052383.7125101</v>
      </c>
      <c r="J172">
        <v>85256.503859633405</v>
      </c>
      <c r="K172">
        <v>13517.0504727835</v>
      </c>
      <c r="L172">
        <v>4799185768.7125101</v>
      </c>
      <c r="M172">
        <v>8717.8647040710403</v>
      </c>
      <c r="N172">
        <v>85256.503859633405</v>
      </c>
      <c r="O172">
        <v>100</v>
      </c>
      <c r="P172">
        <v>8717.8647040710403</v>
      </c>
      <c r="Q172">
        <v>100</v>
      </c>
      <c r="R172">
        <v>81551.389780527898</v>
      </c>
      <c r="S172">
        <v>1.5576822911630599</v>
      </c>
      <c r="T172">
        <f t="shared" si="4"/>
        <v>-2335411.6349502997</v>
      </c>
      <c r="U172">
        <f t="shared" si="5"/>
        <v>-2253860.2451697718</v>
      </c>
    </row>
    <row r="173" spans="1:21" x14ac:dyDescent="0.2">
      <c r="A173">
        <v>171</v>
      </c>
      <c r="B173">
        <v>101402</v>
      </c>
      <c r="C173">
        <v>1400068.11426561</v>
      </c>
      <c r="D173">
        <v>1168.3629877025801</v>
      </c>
      <c r="E173">
        <v>2862555.3751583602</v>
      </c>
      <c r="F173">
        <v>-955.451011030686</v>
      </c>
      <c r="G173">
        <v>2123.8139987332702</v>
      </c>
      <c r="H173">
        <v>45763.140865741902</v>
      </c>
      <c r="I173">
        <v>1437208379.89118</v>
      </c>
      <c r="J173">
        <v>34265.473826612397</v>
      </c>
      <c r="K173">
        <v>8540.5280255789294</v>
      </c>
      <c r="L173">
        <v>1437208379.89118</v>
      </c>
      <c r="M173">
        <v>7103.3196456877404</v>
      </c>
      <c r="N173">
        <v>34265.473826612397</v>
      </c>
      <c r="O173">
        <v>100</v>
      </c>
      <c r="P173">
        <v>7103.3196456877404</v>
      </c>
      <c r="Q173">
        <v>100</v>
      </c>
      <c r="R173">
        <v>42476.279974665398</v>
      </c>
      <c r="S173">
        <v>1.48385880473371</v>
      </c>
      <c r="T173">
        <f t="shared" si="4"/>
        <v>-1462487.2608927502</v>
      </c>
      <c r="U173">
        <f t="shared" si="5"/>
        <v>-1420010.9809180847</v>
      </c>
    </row>
    <row r="174" spans="1:21" x14ac:dyDescent="0.2">
      <c r="A174">
        <v>172</v>
      </c>
      <c r="B174">
        <v>101500</v>
      </c>
      <c r="C174">
        <v>331834.16955322103</v>
      </c>
      <c r="D174">
        <v>263.51788992268303</v>
      </c>
      <c r="E174">
        <v>554771.73545888194</v>
      </c>
      <c r="F174">
        <v>-231.69869564509401</v>
      </c>
      <c r="G174">
        <v>495.216585567778</v>
      </c>
      <c r="H174">
        <v>16201.5546335173</v>
      </c>
      <c r="I174">
        <v>593836193.75</v>
      </c>
      <c r="J174">
        <v>11450.865083517299</v>
      </c>
      <c r="K174">
        <v>1640.84004489683</v>
      </c>
      <c r="L174">
        <v>593836193.75</v>
      </c>
      <c r="M174">
        <v>1047.0038511468299</v>
      </c>
      <c r="N174">
        <v>11450.865083517299</v>
      </c>
      <c r="O174">
        <v>100</v>
      </c>
      <c r="P174">
        <v>1047.0038511468299</v>
      </c>
      <c r="Q174">
        <v>100</v>
      </c>
      <c r="R174">
        <v>9904.3317113555604</v>
      </c>
      <c r="S174">
        <v>1.78529854322212</v>
      </c>
      <c r="T174">
        <f t="shared" si="4"/>
        <v>-222937.56590566091</v>
      </c>
      <c r="U174">
        <f t="shared" si="5"/>
        <v>-213033.23419430535</v>
      </c>
    </row>
    <row r="175" spans="1:21" x14ac:dyDescent="0.2">
      <c r="A175">
        <v>173</v>
      </c>
      <c r="B175">
        <v>101600</v>
      </c>
      <c r="C175">
        <v>30613312.6043952</v>
      </c>
      <c r="D175">
        <v>24375.9059567144</v>
      </c>
      <c r="E175">
        <v>7233340.1445704103</v>
      </c>
      <c r="F175">
        <v>422.00284567947602</v>
      </c>
      <c r="G175">
        <v>23953.903111034899</v>
      </c>
      <c r="H175">
        <v>530509.52445505199</v>
      </c>
      <c r="I175">
        <v>12607113556.059099</v>
      </c>
      <c r="J175">
        <v>429652.61600657902</v>
      </c>
      <c r="K175">
        <v>171537.77724845501</v>
      </c>
      <c r="L175">
        <v>12584996162.511101</v>
      </c>
      <c r="M175">
        <v>158952.78108594401</v>
      </c>
      <c r="N175">
        <v>429652.61600657902</v>
      </c>
      <c r="O175">
        <v>100</v>
      </c>
      <c r="P175">
        <v>158952.78108594401</v>
      </c>
      <c r="Q175">
        <v>100</v>
      </c>
      <c r="R175">
        <v>479078.06222069799</v>
      </c>
      <c r="S175">
        <v>6.6231927801751498</v>
      </c>
      <c r="T175">
        <f t="shared" si="4"/>
        <v>23379972.459824789</v>
      </c>
      <c r="U175">
        <f t="shared" si="5"/>
        <v>23859050.522045486</v>
      </c>
    </row>
    <row r="176" spans="1:21" x14ac:dyDescent="0.2">
      <c r="A176">
        <v>174</v>
      </c>
      <c r="B176">
        <v>101701</v>
      </c>
      <c r="C176">
        <v>2704162.9427004498</v>
      </c>
      <c r="D176">
        <v>2141.3290076233202</v>
      </c>
      <c r="E176">
        <v>508371.076838982</v>
      </c>
      <c r="F176">
        <v>32.031239010002203</v>
      </c>
      <c r="G176">
        <v>2109.2977686133199</v>
      </c>
      <c r="H176">
        <v>118271.62093187</v>
      </c>
      <c r="I176">
        <v>4668463454.4974203</v>
      </c>
      <c r="J176">
        <v>80923.913295891005</v>
      </c>
      <c r="K176">
        <v>16639.321472989501</v>
      </c>
      <c r="L176">
        <v>4594839294.76651</v>
      </c>
      <c r="M176">
        <v>12044.482178222999</v>
      </c>
      <c r="N176">
        <v>80923.913295891005</v>
      </c>
      <c r="O176">
        <v>100</v>
      </c>
      <c r="P176">
        <v>12044.482178222999</v>
      </c>
      <c r="Q176">
        <v>100</v>
      </c>
      <c r="R176">
        <v>42185.955372266399</v>
      </c>
      <c r="S176">
        <v>8.2982603248351499</v>
      </c>
      <c r="T176">
        <f t="shared" si="4"/>
        <v>2195791.865861468</v>
      </c>
      <c r="U176">
        <f t="shared" si="5"/>
        <v>2237977.8212337345</v>
      </c>
    </row>
    <row r="177" spans="1:21" x14ac:dyDescent="0.2">
      <c r="A177">
        <v>175</v>
      </c>
      <c r="B177">
        <v>101702</v>
      </c>
      <c r="C177">
        <v>68714453.216064602</v>
      </c>
      <c r="D177">
        <v>54464.9109420073</v>
      </c>
      <c r="E177">
        <v>61736586.235807598</v>
      </c>
      <c r="F177">
        <v>-2390.2051856401199</v>
      </c>
      <c r="G177">
        <v>56855.116127647401</v>
      </c>
      <c r="H177">
        <v>3350330.5561909601</v>
      </c>
      <c r="I177">
        <v>43866508252.000198</v>
      </c>
      <c r="J177">
        <v>2315031.9856707798</v>
      </c>
      <c r="K177">
        <v>284869.79009716201</v>
      </c>
      <c r="L177">
        <v>44516825412.737099</v>
      </c>
      <c r="M177">
        <v>158290.61905470601</v>
      </c>
      <c r="N177">
        <v>2999398.4901749599</v>
      </c>
      <c r="O177">
        <v>77.183208341741107</v>
      </c>
      <c r="P177">
        <v>240352.96468442399</v>
      </c>
      <c r="Q177">
        <v>65.857568789524294</v>
      </c>
      <c r="R177">
        <v>1137102.3225529401</v>
      </c>
      <c r="S177">
        <v>1.8418613530228201</v>
      </c>
      <c r="T177">
        <f t="shared" si="4"/>
        <v>6977866.9802570045</v>
      </c>
      <c r="U177">
        <f t="shared" si="5"/>
        <v>8114969.3028099444</v>
      </c>
    </row>
    <row r="178" spans="1:21" x14ac:dyDescent="0.2">
      <c r="A178">
        <v>176</v>
      </c>
      <c r="B178">
        <v>101800</v>
      </c>
      <c r="C178">
        <v>27686092.431685701</v>
      </c>
      <c r="D178">
        <v>23056.5144165407</v>
      </c>
      <c r="E178">
        <v>66127681.963884898</v>
      </c>
      <c r="F178">
        <v>-10359.6408317123</v>
      </c>
      <c r="G178">
        <v>33416.155248253097</v>
      </c>
      <c r="H178">
        <v>1073339.50932683</v>
      </c>
      <c r="I178">
        <v>28395067496.9659</v>
      </c>
      <c r="J178">
        <v>846178.96935110597</v>
      </c>
      <c r="K178">
        <v>90525.5618350281</v>
      </c>
      <c r="L178">
        <v>20663081326.144299</v>
      </c>
      <c r="M178">
        <v>69862.480508883804</v>
      </c>
      <c r="N178">
        <v>846178.96935110504</v>
      </c>
      <c r="O178">
        <v>100</v>
      </c>
      <c r="P178">
        <v>69862.480508883804</v>
      </c>
      <c r="Q178">
        <v>100</v>
      </c>
      <c r="R178">
        <v>668323.104965062</v>
      </c>
      <c r="S178">
        <v>1.01065557587526</v>
      </c>
      <c r="T178">
        <f t="shared" si="4"/>
        <v>-38441589.532199197</v>
      </c>
      <c r="U178">
        <f t="shared" si="5"/>
        <v>-37773266.427234136</v>
      </c>
    </row>
    <row r="179" spans="1:21" x14ac:dyDescent="0.2">
      <c r="A179">
        <v>177</v>
      </c>
      <c r="B179">
        <v>101900</v>
      </c>
      <c r="C179">
        <v>86398553.610611498</v>
      </c>
      <c r="D179">
        <v>71526.549734162807</v>
      </c>
      <c r="E179">
        <v>223664170.90351599</v>
      </c>
      <c r="F179">
        <v>-22971.102633452199</v>
      </c>
      <c r="G179">
        <v>94497.652367615097</v>
      </c>
      <c r="H179">
        <v>5692349.8973083999</v>
      </c>
      <c r="I179">
        <v>391179253690.10999</v>
      </c>
      <c r="J179">
        <v>2252247.8684984101</v>
      </c>
      <c r="K179">
        <v>770390.41230150999</v>
      </c>
      <c r="L179">
        <v>270055930490.177</v>
      </c>
      <c r="M179">
        <v>292514.43472036201</v>
      </c>
      <c r="N179">
        <v>2562915.8677875199</v>
      </c>
      <c r="O179">
        <v>87.878337982382007</v>
      </c>
      <c r="P179">
        <v>500334.48181133298</v>
      </c>
      <c r="Q179">
        <v>58.463776804146903</v>
      </c>
      <c r="R179">
        <v>1889953.0473523</v>
      </c>
      <c r="S179">
        <v>0.84499588812889803</v>
      </c>
      <c r="T179">
        <f t="shared" si="4"/>
        <v>-137265617.2929045</v>
      </c>
      <c r="U179">
        <f t="shared" si="5"/>
        <v>-135375664.24555218</v>
      </c>
    </row>
    <row r="180" spans="1:21" x14ac:dyDescent="0.2">
      <c r="A180">
        <v>178</v>
      </c>
      <c r="B180">
        <v>102001</v>
      </c>
      <c r="C180">
        <v>78135994.920753002</v>
      </c>
      <c r="D180">
        <v>62322.611429011798</v>
      </c>
      <c r="E180">
        <v>122058106.566668</v>
      </c>
      <c r="F180">
        <v>-46650.1122912301</v>
      </c>
      <c r="G180">
        <v>108972.723720241</v>
      </c>
      <c r="H180">
        <v>46524666.945444301</v>
      </c>
      <c r="I180">
        <v>737299841948.58899</v>
      </c>
      <c r="J180">
        <v>1627397.9256041001</v>
      </c>
      <c r="K180">
        <v>16626977.666791899</v>
      </c>
      <c r="L180">
        <v>3452399304014.8101</v>
      </c>
      <c r="M180">
        <v>251634.12453719901</v>
      </c>
      <c r="N180">
        <v>40626268.209855601</v>
      </c>
      <c r="O180">
        <v>4.0057775358488703</v>
      </c>
      <c r="P180">
        <v>13174578.362777101</v>
      </c>
      <c r="Q180">
        <v>1.90999755444283</v>
      </c>
      <c r="R180">
        <v>2179454.47440483</v>
      </c>
      <c r="S180">
        <v>1.78558764813742</v>
      </c>
      <c r="T180">
        <f t="shared" si="4"/>
        <v>-43922111.645915002</v>
      </c>
      <c r="U180">
        <f t="shared" si="5"/>
        <v>-41742657.171510175</v>
      </c>
    </row>
    <row r="181" spans="1:21" x14ac:dyDescent="0.2">
      <c r="A181">
        <v>179</v>
      </c>
      <c r="B181">
        <v>102002</v>
      </c>
      <c r="C181">
        <v>45591858.007365897</v>
      </c>
      <c r="D181">
        <v>36364.848925281498</v>
      </c>
      <c r="E181">
        <v>82464620.884683207</v>
      </c>
      <c r="F181">
        <v>-33791.740773711601</v>
      </c>
      <c r="G181">
        <v>70156.589698993106</v>
      </c>
      <c r="H181">
        <v>1606437.4182742699</v>
      </c>
      <c r="I181">
        <v>57485249025.951103</v>
      </c>
      <c r="J181">
        <v>1145481.52767932</v>
      </c>
      <c r="K181">
        <v>426878.68104497599</v>
      </c>
      <c r="L181">
        <v>57551063559.134598</v>
      </c>
      <c r="M181">
        <v>216371.62898618399</v>
      </c>
      <c r="N181">
        <v>1146555.4260666601</v>
      </c>
      <c r="O181">
        <v>99.906336984420506</v>
      </c>
      <c r="P181">
        <v>369327.61748584203</v>
      </c>
      <c r="Q181">
        <v>58.585282752237902</v>
      </c>
      <c r="R181">
        <v>1403131.7939798599</v>
      </c>
      <c r="S181">
        <v>1.7014954763958301</v>
      </c>
      <c r="T181">
        <f t="shared" si="4"/>
        <v>-36872762.877317309</v>
      </c>
      <c r="U181">
        <f t="shared" si="5"/>
        <v>-35469631.083337449</v>
      </c>
    </row>
    <row r="182" spans="1:21" x14ac:dyDescent="0.2">
      <c r="A182">
        <v>180</v>
      </c>
      <c r="B182">
        <v>102100</v>
      </c>
      <c r="C182">
        <v>17831701.7905786</v>
      </c>
      <c r="D182">
        <v>14222.8715835687</v>
      </c>
      <c r="E182">
        <v>2907499.7186934599</v>
      </c>
      <c r="F182">
        <v>159.634570795744</v>
      </c>
      <c r="G182">
        <v>14063.237012772899</v>
      </c>
      <c r="H182">
        <v>612385.26003072702</v>
      </c>
      <c r="I182">
        <v>14238171119.0651</v>
      </c>
      <c r="J182">
        <v>498479.89107820601</v>
      </c>
      <c r="K182">
        <v>74576.510940995504</v>
      </c>
      <c r="L182">
        <v>14260354420.3867</v>
      </c>
      <c r="M182">
        <v>60142.519342630301</v>
      </c>
      <c r="N182">
        <v>498479.89107820601</v>
      </c>
      <c r="O182">
        <v>100</v>
      </c>
      <c r="P182">
        <v>60316.156520608798</v>
      </c>
      <c r="Q182">
        <v>99.712121613851195</v>
      </c>
      <c r="R182">
        <v>281264.74025545898</v>
      </c>
      <c r="S182">
        <v>9.6737667229027604</v>
      </c>
      <c r="T182">
        <f t="shared" si="4"/>
        <v>14924202.071885141</v>
      </c>
      <c r="U182">
        <f t="shared" si="5"/>
        <v>15205466.812140599</v>
      </c>
    </row>
    <row r="183" spans="1:21" x14ac:dyDescent="0.2">
      <c r="A183">
        <v>181</v>
      </c>
      <c r="B183">
        <v>102200</v>
      </c>
      <c r="C183">
        <v>56934040.897497602</v>
      </c>
      <c r="D183">
        <v>45411.5687851283</v>
      </c>
      <c r="E183">
        <v>118262469.15989099</v>
      </c>
      <c r="F183">
        <v>-37524.924921272497</v>
      </c>
      <c r="G183">
        <v>82936.493706400797</v>
      </c>
      <c r="H183">
        <v>911189.42271590605</v>
      </c>
      <c r="I183">
        <v>21389502551.853699</v>
      </c>
      <c r="J183">
        <v>740073.40230107505</v>
      </c>
      <c r="K183">
        <v>319439.21855685598</v>
      </c>
      <c r="L183">
        <v>21075899306.4804</v>
      </c>
      <c r="M183">
        <v>266940.26287661999</v>
      </c>
      <c r="N183">
        <v>740073.40230107505</v>
      </c>
      <c r="O183">
        <v>99.999999999999901</v>
      </c>
      <c r="P183">
        <v>298363.31925037497</v>
      </c>
      <c r="Q183">
        <v>89.468190509240799</v>
      </c>
      <c r="R183">
        <v>1658729.8741280099</v>
      </c>
      <c r="S183">
        <v>1.4025834957710901</v>
      </c>
      <c r="T183">
        <f t="shared" si="4"/>
        <v>-61328428.262393393</v>
      </c>
      <c r="U183">
        <f t="shared" si="5"/>
        <v>-59669698.388265386</v>
      </c>
    </row>
    <row r="184" spans="1:21" x14ac:dyDescent="0.2">
      <c r="A184">
        <v>182</v>
      </c>
      <c r="B184">
        <v>102300</v>
      </c>
      <c r="C184">
        <v>638740192.99239504</v>
      </c>
      <c r="D184">
        <v>508249.89505436498</v>
      </c>
      <c r="E184">
        <v>518070401.03835398</v>
      </c>
      <c r="F184">
        <v>-56841.1607822757</v>
      </c>
      <c r="G184">
        <v>565091.055836641</v>
      </c>
      <c r="H184">
        <v>51812165.184420802</v>
      </c>
      <c r="I184">
        <v>3702057379562.8701</v>
      </c>
      <c r="J184">
        <v>22195706.1479178</v>
      </c>
      <c r="K184">
        <v>8541361.9178332202</v>
      </c>
      <c r="L184">
        <v>3707740371012.5</v>
      </c>
      <c r="M184">
        <v>1859664.0881531199</v>
      </c>
      <c r="N184">
        <v>22195706.1479178</v>
      </c>
      <c r="O184">
        <v>99.999999999999901</v>
      </c>
      <c r="P184">
        <v>4833621.5468207104</v>
      </c>
      <c r="Q184">
        <v>38.473514530244998</v>
      </c>
      <c r="R184">
        <v>11301821.1167328</v>
      </c>
      <c r="S184">
        <v>2.1815222591525898</v>
      </c>
      <c r="T184">
        <f t="shared" si="4"/>
        <v>120669791.95404106</v>
      </c>
      <c r="U184">
        <f t="shared" si="5"/>
        <v>131971613.07077387</v>
      </c>
    </row>
    <row r="185" spans="1:21" x14ac:dyDescent="0.2">
      <c r="A185">
        <v>183</v>
      </c>
      <c r="B185">
        <v>102400</v>
      </c>
      <c r="C185">
        <v>77446910.418626606</v>
      </c>
      <c r="D185">
        <v>61459.440052678197</v>
      </c>
      <c r="E185">
        <v>19781984.651439101</v>
      </c>
      <c r="F185">
        <v>-363.65447354446098</v>
      </c>
      <c r="G185">
        <v>61823.094526222703</v>
      </c>
      <c r="H185">
        <v>1909503.6553317099</v>
      </c>
      <c r="I185">
        <v>86592149099.740005</v>
      </c>
      <c r="J185">
        <v>1181284.2977298901</v>
      </c>
      <c r="K185">
        <v>1166723.4698779201</v>
      </c>
      <c r="L185">
        <v>169313410693.306</v>
      </c>
      <c r="M185">
        <v>354871.43160072202</v>
      </c>
      <c r="N185">
        <v>1216766.4625337899</v>
      </c>
      <c r="O185">
        <v>97.083896877793805</v>
      </c>
      <c r="P185">
        <v>997410.05918462202</v>
      </c>
      <c r="Q185">
        <v>35.579291419100798</v>
      </c>
      <c r="R185">
        <v>1236461.89052445</v>
      </c>
      <c r="S185">
        <v>6.2504440899690197</v>
      </c>
      <c r="T185">
        <f t="shared" si="4"/>
        <v>57664925.767187506</v>
      </c>
      <c r="U185">
        <f t="shared" si="5"/>
        <v>58901387.657711953</v>
      </c>
    </row>
    <row r="186" spans="1:21" x14ac:dyDescent="0.2">
      <c r="A186">
        <v>184</v>
      </c>
      <c r="B186">
        <v>102500</v>
      </c>
      <c r="C186">
        <v>2714439.0974122202</v>
      </c>
      <c r="D186">
        <v>2160.78949325228</v>
      </c>
      <c r="E186">
        <v>4975760.8156207101</v>
      </c>
      <c r="F186">
        <v>-2003.7004189817101</v>
      </c>
      <c r="G186">
        <v>4164.4899122339903</v>
      </c>
      <c r="H186">
        <v>145782.72536728301</v>
      </c>
      <c r="I186">
        <v>7602442511.7196398</v>
      </c>
      <c r="J186">
        <v>84963.185273526004</v>
      </c>
      <c r="K186">
        <v>14901.525943158</v>
      </c>
      <c r="L186">
        <v>5190673422.0805397</v>
      </c>
      <c r="M186">
        <v>9710.8525210774696</v>
      </c>
      <c r="N186">
        <v>84963.185273526004</v>
      </c>
      <c r="O186">
        <v>99.999999999999901</v>
      </c>
      <c r="P186">
        <v>9710.8525210774606</v>
      </c>
      <c r="Q186">
        <v>100</v>
      </c>
      <c r="R186">
        <v>83289.7982446799</v>
      </c>
      <c r="S186">
        <v>1.6739108114522501</v>
      </c>
      <c r="T186">
        <f t="shared" si="4"/>
        <v>-2261321.7182084899</v>
      </c>
      <c r="U186">
        <f t="shared" si="5"/>
        <v>-2178031.9199638101</v>
      </c>
    </row>
    <row r="187" spans="1:21" x14ac:dyDescent="0.2">
      <c r="A187">
        <v>185</v>
      </c>
      <c r="B187">
        <v>102600</v>
      </c>
      <c r="C187">
        <v>14802445.069768401</v>
      </c>
      <c r="D187">
        <v>11682.974174949601</v>
      </c>
      <c r="E187">
        <v>14086497.37868</v>
      </c>
      <c r="F187">
        <v>-6868.4250366199703</v>
      </c>
      <c r="G187">
        <v>18551.399211569598</v>
      </c>
      <c r="H187">
        <v>593493.42494439695</v>
      </c>
      <c r="I187">
        <v>13101940116.9471</v>
      </c>
      <c r="J187">
        <v>488677.90400882001</v>
      </c>
      <c r="K187">
        <v>42305.274222927001</v>
      </c>
      <c r="L187">
        <v>13740286037.371901</v>
      </c>
      <c r="M187">
        <v>28564.988185555001</v>
      </c>
      <c r="N187">
        <v>488677.90400882001</v>
      </c>
      <c r="O187">
        <v>100</v>
      </c>
      <c r="P187">
        <v>28564.988185555001</v>
      </c>
      <c r="Q187">
        <v>100</v>
      </c>
      <c r="R187">
        <v>371027.98423139303</v>
      </c>
      <c r="S187">
        <v>2.6339264776561402</v>
      </c>
      <c r="T187">
        <f t="shared" si="4"/>
        <v>715947.69108840078</v>
      </c>
      <c r="U187">
        <f t="shared" si="5"/>
        <v>1086975.6753197939</v>
      </c>
    </row>
    <row r="188" spans="1:21" x14ac:dyDescent="0.2">
      <c r="A188">
        <v>186</v>
      </c>
      <c r="B188">
        <v>102701</v>
      </c>
      <c r="C188">
        <v>60214573.416907199</v>
      </c>
      <c r="D188">
        <v>47540.091905837297</v>
      </c>
      <c r="E188">
        <v>73060067.073018</v>
      </c>
      <c r="F188">
        <v>-10800.2874282998</v>
      </c>
      <c r="G188">
        <v>58340.379334137098</v>
      </c>
      <c r="H188">
        <v>3664472.0949598802</v>
      </c>
      <c r="I188">
        <v>105833970274.75999</v>
      </c>
      <c r="J188">
        <v>1987806.30679609</v>
      </c>
      <c r="K188">
        <v>260237.301860985</v>
      </c>
      <c r="L188">
        <v>91383900980.193298</v>
      </c>
      <c r="M188">
        <v>168853.40088079101</v>
      </c>
      <c r="N188">
        <v>2817800.3327617901</v>
      </c>
      <c r="O188">
        <v>70.544611826622699</v>
      </c>
      <c r="P188">
        <v>168853.40088079101</v>
      </c>
      <c r="Q188">
        <v>100</v>
      </c>
      <c r="R188">
        <v>1166807.5866827399</v>
      </c>
      <c r="S188">
        <v>1.59705244387006</v>
      </c>
      <c r="T188">
        <f t="shared" si="4"/>
        <v>-12845493.656110801</v>
      </c>
      <c r="U188">
        <f t="shared" si="5"/>
        <v>-11678686.06942806</v>
      </c>
    </row>
    <row r="189" spans="1:21" x14ac:dyDescent="0.2">
      <c r="A189">
        <v>187</v>
      </c>
      <c r="B189">
        <v>102702</v>
      </c>
      <c r="C189">
        <v>74742180.6067193</v>
      </c>
      <c r="D189">
        <v>59612.503241102699</v>
      </c>
      <c r="E189">
        <v>197295335.43119299</v>
      </c>
      <c r="F189">
        <v>-32569.041470189</v>
      </c>
      <c r="G189">
        <v>92181.544711291805</v>
      </c>
      <c r="H189">
        <v>2906486.7073550601</v>
      </c>
      <c r="I189">
        <v>38562417956.627502</v>
      </c>
      <c r="J189">
        <v>2583491.4759113598</v>
      </c>
      <c r="K189">
        <v>230502.87204993301</v>
      </c>
      <c r="L189">
        <v>34434818614.987198</v>
      </c>
      <c r="M189">
        <v>155041.04521103599</v>
      </c>
      <c r="N189">
        <v>2597987.3637020402</v>
      </c>
      <c r="O189">
        <v>99.442033937762304</v>
      </c>
      <c r="P189">
        <v>196068.05343494599</v>
      </c>
      <c r="Q189">
        <v>79.075118304511406</v>
      </c>
      <c r="R189">
        <v>1843630.89422583</v>
      </c>
      <c r="S189">
        <v>0.93445234789587694</v>
      </c>
      <c r="T189">
        <f t="shared" si="4"/>
        <v>-122553154.82447369</v>
      </c>
      <c r="U189">
        <f t="shared" si="5"/>
        <v>-120709523.93024786</v>
      </c>
    </row>
    <row r="190" spans="1:21" x14ac:dyDescent="0.2">
      <c r="A190">
        <v>188</v>
      </c>
      <c r="B190">
        <v>102801</v>
      </c>
      <c r="C190">
        <v>31370193.627156399</v>
      </c>
      <c r="D190">
        <v>28976.385018619199</v>
      </c>
      <c r="E190">
        <v>2930319.27743711</v>
      </c>
      <c r="F190">
        <v>226.61174300090701</v>
      </c>
      <c r="G190">
        <v>28749.7732756183</v>
      </c>
      <c r="H190">
        <v>1246818.6653017199</v>
      </c>
      <c r="I190">
        <v>33364467680.229198</v>
      </c>
      <c r="J190">
        <v>979902.92385989195</v>
      </c>
      <c r="K190">
        <v>118252.655788683</v>
      </c>
      <c r="L190">
        <v>33243427586.68</v>
      </c>
      <c r="M190">
        <v>84800.861310202003</v>
      </c>
      <c r="N190">
        <v>979902.92385989195</v>
      </c>
      <c r="O190">
        <v>100</v>
      </c>
      <c r="P190">
        <v>85009.228202003302</v>
      </c>
      <c r="Q190">
        <v>99.754889091210003</v>
      </c>
      <c r="R190">
        <v>574995.46551236697</v>
      </c>
      <c r="S190">
        <v>19.6222804095007</v>
      </c>
      <c r="T190">
        <f t="shared" si="4"/>
        <v>28439874.34971929</v>
      </c>
      <c r="U190">
        <f t="shared" si="5"/>
        <v>29014869.815231659</v>
      </c>
    </row>
    <row r="191" spans="1:21" x14ac:dyDescent="0.2">
      <c r="A191">
        <v>189</v>
      </c>
      <c r="B191">
        <v>102802</v>
      </c>
      <c r="C191">
        <v>804704.48598479503</v>
      </c>
      <c r="D191">
        <v>743.81727585607996</v>
      </c>
      <c r="E191">
        <v>79073.649678172296</v>
      </c>
      <c r="F191">
        <v>6.4951120529124697</v>
      </c>
      <c r="G191">
        <v>737.322163803168</v>
      </c>
      <c r="H191">
        <v>58491.960527338299</v>
      </c>
      <c r="I191">
        <v>4246688922.3703599</v>
      </c>
      <c r="J191">
        <v>24518.449148375399</v>
      </c>
      <c r="K191">
        <v>5591.9333823141997</v>
      </c>
      <c r="L191">
        <v>3641773079.9770498</v>
      </c>
      <c r="M191">
        <v>1950.1603023371499</v>
      </c>
      <c r="N191">
        <v>24518.449148375399</v>
      </c>
      <c r="O191">
        <v>99.999999999999901</v>
      </c>
      <c r="P191">
        <v>1950.1603023371499</v>
      </c>
      <c r="Q191">
        <v>100</v>
      </c>
      <c r="R191">
        <v>14746.443276063301</v>
      </c>
      <c r="S191">
        <v>18.648997910278499</v>
      </c>
      <c r="T191">
        <f t="shared" si="4"/>
        <v>725630.83630662272</v>
      </c>
      <c r="U191">
        <f t="shared" si="5"/>
        <v>740377.27958268602</v>
      </c>
    </row>
    <row r="192" spans="1:21" x14ac:dyDescent="0.2">
      <c r="A192">
        <v>190</v>
      </c>
      <c r="B192">
        <v>102901</v>
      </c>
      <c r="C192">
        <v>471291738.27429199</v>
      </c>
      <c r="D192">
        <v>397075.69972092198</v>
      </c>
      <c r="E192">
        <v>481262190.31331998</v>
      </c>
      <c r="F192">
        <v>-288523.83831503597</v>
      </c>
      <c r="G192">
        <v>685599.53803595901</v>
      </c>
      <c r="H192">
        <v>77544042.233305797</v>
      </c>
      <c r="I192">
        <v>5606053985653.8701</v>
      </c>
      <c r="J192">
        <v>13966705.4790294</v>
      </c>
      <c r="K192">
        <v>10938343.697838699</v>
      </c>
      <c r="L192">
        <v>4773439195213.4404</v>
      </c>
      <c r="M192">
        <v>1540687.7430263101</v>
      </c>
      <c r="N192">
        <v>32695610.348074801</v>
      </c>
      <c r="O192">
        <v>42.717371935685001</v>
      </c>
      <c r="P192">
        <v>6164904.5026252903</v>
      </c>
      <c r="Q192">
        <v>24.991266975347699</v>
      </c>
      <c r="R192">
        <v>13711990.7607191</v>
      </c>
      <c r="S192">
        <v>2.8491726623677098</v>
      </c>
      <c r="T192">
        <f t="shared" si="4"/>
        <v>-9970452.0390279889</v>
      </c>
      <c r="U192">
        <f t="shared" si="5"/>
        <v>3741538.7216911111</v>
      </c>
    </row>
    <row r="193" spans="1:21" x14ac:dyDescent="0.2">
      <c r="A193">
        <v>191</v>
      </c>
      <c r="B193">
        <v>102902</v>
      </c>
      <c r="C193">
        <v>71237602.638973594</v>
      </c>
      <c r="D193">
        <v>65932.408489648195</v>
      </c>
      <c r="E193">
        <v>68967371.200457603</v>
      </c>
      <c r="F193">
        <v>-20862.883866803899</v>
      </c>
      <c r="G193">
        <v>86795.292356452104</v>
      </c>
      <c r="H193">
        <v>46172119.8825268</v>
      </c>
      <c r="I193">
        <v>2009355662269.3401</v>
      </c>
      <c r="J193">
        <v>2514476.0100298598</v>
      </c>
      <c r="K193">
        <v>17724830.197069</v>
      </c>
      <c r="L193">
        <v>2010438775288.29</v>
      </c>
      <c r="M193">
        <v>259151.14213204</v>
      </c>
      <c r="N193">
        <v>30097274.584372099</v>
      </c>
      <c r="O193">
        <v>8.3544973581611099</v>
      </c>
      <c r="P193">
        <v>15714391.4217807</v>
      </c>
      <c r="Q193">
        <v>1.6491325382976401</v>
      </c>
      <c r="R193">
        <v>1735905.8471290399</v>
      </c>
      <c r="S193">
        <v>2.5169958154321002</v>
      </c>
      <c r="T193">
        <f t="shared" si="4"/>
        <v>2270231.438515991</v>
      </c>
      <c r="U193">
        <f t="shared" si="5"/>
        <v>4006137.2856450309</v>
      </c>
    </row>
    <row r="194" spans="1:21" x14ac:dyDescent="0.2">
      <c r="A194">
        <v>192</v>
      </c>
      <c r="B194">
        <v>103001</v>
      </c>
      <c r="C194">
        <v>326438451.621113</v>
      </c>
      <c r="D194">
        <v>289587.97992997197</v>
      </c>
      <c r="E194">
        <v>318222449.92195898</v>
      </c>
      <c r="F194">
        <v>-93291.127347345304</v>
      </c>
      <c r="G194">
        <v>382879.10727731697</v>
      </c>
      <c r="H194">
        <v>53727177.273940802</v>
      </c>
      <c r="I194">
        <v>3836704190605.1099</v>
      </c>
      <c r="J194">
        <v>11298732.2194227</v>
      </c>
      <c r="K194">
        <v>7766980.7004895397</v>
      </c>
      <c r="L194">
        <v>3812298347336.5098</v>
      </c>
      <c r="M194">
        <v>1165794.1005590099</v>
      </c>
      <c r="N194">
        <v>23033543.749099899</v>
      </c>
      <c r="O194">
        <v>49.053382069635902</v>
      </c>
      <c r="P194">
        <v>3954682.3531530299</v>
      </c>
      <c r="Q194">
        <v>29.4788303194448</v>
      </c>
      <c r="R194">
        <v>7657582.1455463404</v>
      </c>
      <c r="S194">
        <v>2.40636138255622</v>
      </c>
      <c r="T194">
        <f t="shared" si="4"/>
        <v>8216001.6991540194</v>
      </c>
      <c r="U194">
        <f t="shared" si="5"/>
        <v>15873583.844700359</v>
      </c>
    </row>
    <row r="195" spans="1:21" x14ac:dyDescent="0.2">
      <c r="A195">
        <v>193</v>
      </c>
      <c r="B195">
        <v>103002</v>
      </c>
      <c r="C195">
        <v>34059224.867414601</v>
      </c>
      <c r="D195">
        <v>31522.772294566399</v>
      </c>
      <c r="E195">
        <v>27107000.6356747</v>
      </c>
      <c r="F195">
        <v>-4704.6679877240203</v>
      </c>
      <c r="G195">
        <v>36227.440282290401</v>
      </c>
      <c r="H195">
        <v>13880031.929518601</v>
      </c>
      <c r="I195">
        <v>904967548973.74597</v>
      </c>
      <c r="J195">
        <v>1161376.21665765</v>
      </c>
      <c r="K195">
        <v>3038424.96016677</v>
      </c>
      <c r="L195">
        <v>915001575799.04602</v>
      </c>
      <c r="M195">
        <v>59543.507349462197</v>
      </c>
      <c r="N195">
        <v>6640291.5377287203</v>
      </c>
      <c r="O195">
        <v>17.4898377587634</v>
      </c>
      <c r="P195">
        <v>2123423.3843677202</v>
      </c>
      <c r="Q195">
        <v>2.8041278902648998</v>
      </c>
      <c r="R195">
        <v>724548.80564580904</v>
      </c>
      <c r="S195">
        <v>2.67292134376626</v>
      </c>
      <c r="T195">
        <f t="shared" ref="T195:T258" si="6">C195-E195</f>
        <v>6952224.231739901</v>
      </c>
      <c r="U195">
        <f t="shared" ref="U195:U258" si="7">T195+R195</f>
        <v>7676773.0373857096</v>
      </c>
    </row>
    <row r="196" spans="1:21" x14ac:dyDescent="0.2">
      <c r="A196">
        <v>194</v>
      </c>
      <c r="B196">
        <v>110100</v>
      </c>
      <c r="C196">
        <v>342373669.489398</v>
      </c>
      <c r="D196">
        <v>312567.76695551799</v>
      </c>
      <c r="E196">
        <v>410761632.82209003</v>
      </c>
      <c r="F196">
        <v>-132278.41192347699</v>
      </c>
      <c r="G196">
        <v>444846.17887899501</v>
      </c>
      <c r="H196">
        <v>132408495.39554</v>
      </c>
      <c r="I196">
        <v>6903869575406.3096</v>
      </c>
      <c r="J196">
        <v>7383245.7581032198</v>
      </c>
      <c r="K196">
        <v>37542737.618110999</v>
      </c>
      <c r="L196">
        <v>6672254110265.4297</v>
      </c>
      <c r="M196">
        <v>1645275.8068256499</v>
      </c>
      <c r="N196">
        <v>77177538.792290106</v>
      </c>
      <c r="O196">
        <v>9.5665732201877205</v>
      </c>
      <c r="P196">
        <v>30870483.507845499</v>
      </c>
      <c r="Q196">
        <v>5.3296081559834096</v>
      </c>
      <c r="R196">
        <v>8896923.5775799006</v>
      </c>
      <c r="S196">
        <v>2.1659577883296</v>
      </c>
      <c r="T196">
        <f t="shared" si="6"/>
        <v>-68387963.332692027</v>
      </c>
      <c r="U196">
        <f t="shared" si="7"/>
        <v>-59491039.755112126</v>
      </c>
    </row>
    <row r="197" spans="1:21" x14ac:dyDescent="0.2">
      <c r="A197">
        <v>195</v>
      </c>
      <c r="B197">
        <v>110200</v>
      </c>
      <c r="C197">
        <v>16482947.514663201</v>
      </c>
      <c r="D197">
        <v>13635.354218423399</v>
      </c>
      <c r="E197">
        <v>51463621.385945901</v>
      </c>
      <c r="F197">
        <v>-2421.8071902333299</v>
      </c>
      <c r="G197">
        <v>16057.161408656701</v>
      </c>
      <c r="H197">
        <v>1300812.449516</v>
      </c>
      <c r="I197">
        <v>95857777054.291595</v>
      </c>
      <c r="J197">
        <v>533950.23308167397</v>
      </c>
      <c r="K197">
        <v>210959.60604360799</v>
      </c>
      <c r="L197">
        <v>94990250417.967606</v>
      </c>
      <c r="M197">
        <v>73255.220423315404</v>
      </c>
      <c r="N197">
        <v>533950.23308167397</v>
      </c>
      <c r="O197">
        <v>100</v>
      </c>
      <c r="P197">
        <v>115969.35562564</v>
      </c>
      <c r="Q197">
        <v>63.167739467131</v>
      </c>
      <c r="R197">
        <v>321143.22817313502</v>
      </c>
      <c r="S197">
        <v>0.62401987952763005</v>
      </c>
      <c r="T197">
        <f t="shared" si="6"/>
        <v>-34980673.871282697</v>
      </c>
      <c r="U197">
        <f t="shared" si="7"/>
        <v>-34659530.64310956</v>
      </c>
    </row>
    <row r="198" spans="1:21" x14ac:dyDescent="0.2">
      <c r="A198">
        <v>196</v>
      </c>
      <c r="B198">
        <v>110300</v>
      </c>
      <c r="C198">
        <v>84180792.497089297</v>
      </c>
      <c r="D198">
        <v>66440.511694847795</v>
      </c>
      <c r="E198">
        <v>35130284.251046598</v>
      </c>
      <c r="F198">
        <v>672.31596322427094</v>
      </c>
      <c r="G198">
        <v>65768.195731623506</v>
      </c>
      <c r="H198">
        <v>3502175.2996999701</v>
      </c>
      <c r="I198">
        <v>76002364189.234604</v>
      </c>
      <c r="J198">
        <v>2808298.8836926101</v>
      </c>
      <c r="K198">
        <v>312950.13335379801</v>
      </c>
      <c r="L198">
        <v>66479918023.644402</v>
      </c>
      <c r="M198">
        <v>213874.74236956501</v>
      </c>
      <c r="N198">
        <v>2894156.3861860898</v>
      </c>
      <c r="O198">
        <v>97.033418687971206</v>
      </c>
      <c r="P198">
        <v>246470.21533015399</v>
      </c>
      <c r="Q198">
        <v>86.775086427004297</v>
      </c>
      <c r="R198">
        <v>1315363.9146324701</v>
      </c>
      <c r="S198">
        <v>3.7442450087584498</v>
      </c>
      <c r="T198">
        <f t="shared" si="6"/>
        <v>49050508.246042699</v>
      </c>
      <c r="U198">
        <f t="shared" si="7"/>
        <v>50365872.160675168</v>
      </c>
    </row>
    <row r="199" spans="1:21" x14ac:dyDescent="0.2">
      <c r="A199">
        <v>197</v>
      </c>
      <c r="B199">
        <v>110400</v>
      </c>
      <c r="C199">
        <v>2518534.7566793198</v>
      </c>
      <c r="D199">
        <v>2009.5337070012499</v>
      </c>
      <c r="E199">
        <v>4093108.2327679899</v>
      </c>
      <c r="F199">
        <v>-1609.9345244564199</v>
      </c>
      <c r="G199">
        <v>3619.4682314576798</v>
      </c>
      <c r="H199">
        <v>91300.882374750101</v>
      </c>
      <c r="I199">
        <v>2808246223.0623298</v>
      </c>
      <c r="J199">
        <v>68834.912590251406</v>
      </c>
      <c r="K199">
        <v>11855.5132205543</v>
      </c>
      <c r="L199">
        <v>2808246223.0623298</v>
      </c>
      <c r="M199">
        <v>9047.26699749203</v>
      </c>
      <c r="N199">
        <v>68834.912590251406</v>
      </c>
      <c r="O199">
        <v>100</v>
      </c>
      <c r="P199">
        <v>9047.26699749203</v>
      </c>
      <c r="Q199">
        <v>100</v>
      </c>
      <c r="R199">
        <v>72389.364629153599</v>
      </c>
      <c r="S199">
        <v>1.7685670769619399</v>
      </c>
      <c r="T199">
        <f t="shared" si="6"/>
        <v>-1574573.4760886701</v>
      </c>
      <c r="U199">
        <f t="shared" si="7"/>
        <v>-1502184.1114595165</v>
      </c>
    </row>
    <row r="200" spans="1:21" x14ac:dyDescent="0.2">
      <c r="A200">
        <v>198</v>
      </c>
      <c r="B200">
        <v>110500</v>
      </c>
      <c r="C200">
        <v>6759353.9599625599</v>
      </c>
      <c r="D200">
        <v>5456.9418092203496</v>
      </c>
      <c r="E200">
        <v>12826959.749817999</v>
      </c>
      <c r="F200">
        <v>-3466.7025776968499</v>
      </c>
      <c r="G200">
        <v>8923.6443869172108</v>
      </c>
      <c r="H200">
        <v>322786.137207027</v>
      </c>
      <c r="I200">
        <v>24682033187.2752</v>
      </c>
      <c r="J200">
        <v>125329.871708825</v>
      </c>
      <c r="K200">
        <v>63085.696518359</v>
      </c>
      <c r="L200">
        <v>27764985069.970299</v>
      </c>
      <c r="M200">
        <v>35320.711448388603</v>
      </c>
      <c r="N200">
        <v>125329.871708825</v>
      </c>
      <c r="O200">
        <v>99.999999999999901</v>
      </c>
      <c r="P200">
        <v>35320.711448388603</v>
      </c>
      <c r="Q200">
        <v>99.999999999999901</v>
      </c>
      <c r="R200">
        <v>178472.887738344</v>
      </c>
      <c r="S200">
        <v>1.39138884988608</v>
      </c>
      <c r="T200">
        <f t="shared" si="6"/>
        <v>-6067605.7898554392</v>
      </c>
      <c r="U200">
        <f t="shared" si="7"/>
        <v>-5889132.902117095</v>
      </c>
    </row>
    <row r="201" spans="1:21" x14ac:dyDescent="0.2">
      <c r="A201">
        <v>199</v>
      </c>
      <c r="B201">
        <v>110600</v>
      </c>
      <c r="C201">
        <v>2565327.6981903999</v>
      </c>
      <c r="D201">
        <v>2068.0017450970099</v>
      </c>
      <c r="E201">
        <v>4149656.2601709501</v>
      </c>
      <c r="F201">
        <v>-1308.2929474559601</v>
      </c>
      <c r="G201">
        <v>3376.29469255297</v>
      </c>
      <c r="H201">
        <v>117843.387005218</v>
      </c>
      <c r="I201">
        <v>8867903296.8604202</v>
      </c>
      <c r="J201">
        <v>46900.160630334904</v>
      </c>
      <c r="K201">
        <v>21815.643560339598</v>
      </c>
      <c r="L201">
        <v>8618508284.7388802</v>
      </c>
      <c r="M201">
        <v>13197.1352756007</v>
      </c>
      <c r="N201">
        <v>46900.160630334904</v>
      </c>
      <c r="O201">
        <v>99.999999999999901</v>
      </c>
      <c r="P201">
        <v>13197.1352756007</v>
      </c>
      <c r="Q201">
        <v>100</v>
      </c>
      <c r="R201">
        <v>67525.893851059504</v>
      </c>
      <c r="S201">
        <v>1.6272647568229499</v>
      </c>
      <c r="T201">
        <f t="shared" si="6"/>
        <v>-1584328.5619805502</v>
      </c>
      <c r="U201">
        <f t="shared" si="7"/>
        <v>-1516802.6681294907</v>
      </c>
    </row>
    <row r="202" spans="1:21" x14ac:dyDescent="0.2">
      <c r="A202">
        <v>200</v>
      </c>
      <c r="B202">
        <v>110701</v>
      </c>
      <c r="C202">
        <v>16518901.887886301</v>
      </c>
      <c r="D202">
        <v>13303.369299714899</v>
      </c>
      <c r="E202">
        <v>2908034.6257832302</v>
      </c>
      <c r="F202">
        <v>196.631768456549</v>
      </c>
      <c r="G202">
        <v>13106.737531258301</v>
      </c>
      <c r="H202">
        <v>914749.57006870105</v>
      </c>
      <c r="I202">
        <v>61528555870.3927</v>
      </c>
      <c r="J202">
        <v>422521.12310555897</v>
      </c>
      <c r="K202">
        <v>134976.498084875</v>
      </c>
      <c r="L202">
        <v>64425591247.985901</v>
      </c>
      <c r="M202">
        <v>70550.906836889801</v>
      </c>
      <c r="N202">
        <v>422521.12310556002</v>
      </c>
      <c r="O202">
        <v>99.999999999999901</v>
      </c>
      <c r="P202">
        <v>70550.906836889801</v>
      </c>
      <c r="Q202">
        <v>99.999999999999901</v>
      </c>
      <c r="R202">
        <v>262134.75062516701</v>
      </c>
      <c r="S202">
        <v>9.0141550688917604</v>
      </c>
      <c r="T202">
        <f t="shared" si="6"/>
        <v>13610867.26210307</v>
      </c>
      <c r="U202">
        <f t="shared" si="7"/>
        <v>13873002.012728237</v>
      </c>
    </row>
    <row r="203" spans="1:21" x14ac:dyDescent="0.2">
      <c r="A203">
        <v>201</v>
      </c>
      <c r="B203">
        <v>110702</v>
      </c>
      <c r="C203">
        <v>247937294.89019799</v>
      </c>
      <c r="D203">
        <v>210134.6264106</v>
      </c>
      <c r="E203">
        <v>331933758.857777</v>
      </c>
      <c r="F203">
        <v>-168763.01829767</v>
      </c>
      <c r="G203">
        <v>378897.64470827102</v>
      </c>
      <c r="H203">
        <v>12280669.2329471</v>
      </c>
      <c r="I203">
        <v>471699479649.08698</v>
      </c>
      <c r="J203">
        <v>7248934.6864325404</v>
      </c>
      <c r="K203">
        <v>1667900.3713484099</v>
      </c>
      <c r="L203">
        <v>445271459237.02698</v>
      </c>
      <c r="M203">
        <v>909682.68408489204</v>
      </c>
      <c r="N203">
        <v>8507073.39575441</v>
      </c>
      <c r="O203">
        <v>85.210675272300307</v>
      </c>
      <c r="P203">
        <v>1222628.9121113899</v>
      </c>
      <c r="Q203">
        <v>74.403825647631393</v>
      </c>
      <c r="R203">
        <v>7577952.89416542</v>
      </c>
      <c r="S203">
        <v>2.2829714338915199</v>
      </c>
      <c r="T203">
        <f t="shared" si="6"/>
        <v>-83996463.967579007</v>
      </c>
      <c r="U203">
        <f t="shared" si="7"/>
        <v>-76418511.073413581</v>
      </c>
    </row>
    <row r="204" spans="1:21" x14ac:dyDescent="0.2">
      <c r="A204">
        <v>202</v>
      </c>
      <c r="B204">
        <v>110800</v>
      </c>
      <c r="C204">
        <v>354516.10518042598</v>
      </c>
      <c r="D204">
        <v>281.25614403988402</v>
      </c>
      <c r="E204">
        <v>4602903.3748738896</v>
      </c>
      <c r="F204">
        <v>-187.69297301657201</v>
      </c>
      <c r="G204">
        <v>468.94911705645598</v>
      </c>
      <c r="H204">
        <v>21217.210320159898</v>
      </c>
      <c r="I204">
        <v>553743023.73500001</v>
      </c>
      <c r="J204">
        <v>9530.6723644542799</v>
      </c>
      <c r="K204">
        <v>3805.62327223999</v>
      </c>
      <c r="L204">
        <v>1035621931.325</v>
      </c>
      <c r="M204">
        <v>1809.7248690660099</v>
      </c>
      <c r="N204">
        <v>16787.266130279899</v>
      </c>
      <c r="O204">
        <v>56.7732249580733</v>
      </c>
      <c r="P204">
        <v>2770.0013409149901</v>
      </c>
      <c r="Q204">
        <v>65.332996137403597</v>
      </c>
      <c r="R204">
        <v>9378.9823411291309</v>
      </c>
      <c r="S204">
        <v>0.20376231211644899</v>
      </c>
      <c r="T204">
        <f t="shared" si="6"/>
        <v>-4248387.269693464</v>
      </c>
      <c r="U204">
        <f t="shared" si="7"/>
        <v>-4239008.2873523347</v>
      </c>
    </row>
    <row r="205" spans="1:21" x14ac:dyDescent="0.2">
      <c r="A205">
        <v>203</v>
      </c>
      <c r="B205">
        <v>110901</v>
      </c>
      <c r="C205">
        <v>2785648.9567139</v>
      </c>
      <c r="D205">
        <v>2214.31784855462</v>
      </c>
      <c r="E205">
        <v>4950615.94982462</v>
      </c>
      <c r="F205">
        <v>-1461.8180040432701</v>
      </c>
      <c r="G205">
        <v>3676.1358525978999</v>
      </c>
      <c r="H205">
        <v>141309.00338782801</v>
      </c>
      <c r="I205">
        <v>10403831408.144199</v>
      </c>
      <c r="J205">
        <v>58078.3521226749</v>
      </c>
      <c r="K205">
        <v>24908.287710046799</v>
      </c>
      <c r="L205">
        <v>10403831408.144199</v>
      </c>
      <c r="M205">
        <v>14504.456301902601</v>
      </c>
      <c r="N205">
        <v>58078.3521226749</v>
      </c>
      <c r="O205">
        <v>100</v>
      </c>
      <c r="P205">
        <v>14504.456301902601</v>
      </c>
      <c r="Q205">
        <v>100</v>
      </c>
      <c r="R205">
        <v>73522.717051957996</v>
      </c>
      <c r="S205">
        <v>1.48512261498617</v>
      </c>
      <c r="T205">
        <f t="shared" si="6"/>
        <v>-2164966.9931107201</v>
      </c>
      <c r="U205">
        <f t="shared" si="7"/>
        <v>-2091444.2760587621</v>
      </c>
    </row>
    <row r="206" spans="1:21" x14ac:dyDescent="0.2">
      <c r="A206">
        <v>204</v>
      </c>
      <c r="B206">
        <v>110902</v>
      </c>
      <c r="C206">
        <v>9099015.9424590897</v>
      </c>
      <c r="D206">
        <v>7345.7908571254202</v>
      </c>
      <c r="E206">
        <v>1870934.25272417</v>
      </c>
      <c r="F206">
        <v>126.227632728545</v>
      </c>
      <c r="G206">
        <v>7219.5632243968803</v>
      </c>
      <c r="H206">
        <v>491929.36184748</v>
      </c>
      <c r="I206">
        <v>36579509728.339104</v>
      </c>
      <c r="J206">
        <v>199293.28402076699</v>
      </c>
      <c r="K206">
        <v>84126.023562579197</v>
      </c>
      <c r="L206">
        <v>36579509728.339104</v>
      </c>
      <c r="M206">
        <v>47546.513834240002</v>
      </c>
      <c r="N206">
        <v>199293.28402076699</v>
      </c>
      <c r="O206">
        <v>100</v>
      </c>
      <c r="P206">
        <v>47546.513834240002</v>
      </c>
      <c r="Q206">
        <v>100</v>
      </c>
      <c r="R206">
        <v>144391.26448793701</v>
      </c>
      <c r="S206">
        <v>7.7176022769210899</v>
      </c>
      <c r="T206">
        <f t="shared" si="6"/>
        <v>7228081.6897349199</v>
      </c>
      <c r="U206">
        <f t="shared" si="7"/>
        <v>7372472.954222857</v>
      </c>
    </row>
    <row r="207" spans="1:21" x14ac:dyDescent="0.2">
      <c r="A207">
        <v>205</v>
      </c>
      <c r="B207">
        <v>111001</v>
      </c>
      <c r="C207">
        <v>235438.348548554</v>
      </c>
      <c r="D207">
        <v>190.032668138844</v>
      </c>
      <c r="E207">
        <v>400967.99438138399</v>
      </c>
      <c r="F207">
        <v>-142.70706223098901</v>
      </c>
      <c r="G207">
        <v>332.73973036983398</v>
      </c>
      <c r="H207">
        <v>10449.207953089999</v>
      </c>
      <c r="I207">
        <v>792094771.25399995</v>
      </c>
      <c r="J207">
        <v>4112.4497830580704</v>
      </c>
      <c r="K207">
        <v>2022.10404600169</v>
      </c>
      <c r="L207">
        <v>792094771.25399995</v>
      </c>
      <c r="M207">
        <v>1230.0092747476899</v>
      </c>
      <c r="N207">
        <v>4112.4497830580704</v>
      </c>
      <c r="O207">
        <v>100</v>
      </c>
      <c r="P207">
        <v>1230.0092747476899</v>
      </c>
      <c r="Q207">
        <v>100</v>
      </c>
      <c r="R207">
        <v>6654.7946073966796</v>
      </c>
      <c r="S207">
        <v>1.6596822441311601</v>
      </c>
      <c r="T207">
        <f t="shared" si="6"/>
        <v>-165529.64583282999</v>
      </c>
      <c r="U207">
        <f t="shared" si="7"/>
        <v>-158874.85122543332</v>
      </c>
    </row>
    <row r="208" spans="1:21" x14ac:dyDescent="0.2">
      <c r="A208">
        <v>206</v>
      </c>
      <c r="B208">
        <v>111003</v>
      </c>
      <c r="C208">
        <v>18779803.8668883</v>
      </c>
      <c r="D208">
        <v>15161.256164005999</v>
      </c>
      <c r="E208">
        <v>51703211.351281203</v>
      </c>
      <c r="F208">
        <v>-10404.0324659575</v>
      </c>
      <c r="G208">
        <v>25565.288629963499</v>
      </c>
      <c r="H208">
        <v>2106511.5238588499</v>
      </c>
      <c r="I208">
        <v>156173197065.867</v>
      </c>
      <c r="J208">
        <v>592621.25935561699</v>
      </c>
      <c r="K208">
        <v>330565.02827675</v>
      </c>
      <c r="L208">
        <v>155661243075.827</v>
      </c>
      <c r="M208">
        <v>97270.530541008804</v>
      </c>
      <c r="N208">
        <v>857125.94733191398</v>
      </c>
      <c r="O208">
        <v>69.140510936618497</v>
      </c>
      <c r="P208">
        <v>174903.78520092301</v>
      </c>
      <c r="Q208">
        <v>55.613736677721299</v>
      </c>
      <c r="R208">
        <v>511305.77259926999</v>
      </c>
      <c r="S208">
        <v>0.98892459333979099</v>
      </c>
      <c r="T208">
        <f t="shared" si="6"/>
        <v>-32923407.484392904</v>
      </c>
      <c r="U208">
        <f t="shared" si="7"/>
        <v>-32412101.711793635</v>
      </c>
    </row>
    <row r="209" spans="1:21" x14ac:dyDescent="0.2">
      <c r="A209">
        <v>207</v>
      </c>
      <c r="B209">
        <v>111101</v>
      </c>
      <c r="C209">
        <v>51147990.603606403</v>
      </c>
      <c r="D209">
        <v>41128.911959779398</v>
      </c>
      <c r="E209">
        <v>74459746.471065193</v>
      </c>
      <c r="F209">
        <v>-42157.538069958202</v>
      </c>
      <c r="G209">
        <v>83286.450029737694</v>
      </c>
      <c r="H209">
        <v>2692174.4223984</v>
      </c>
      <c r="I209">
        <v>187369745959.51901</v>
      </c>
      <c r="J209">
        <v>1193216.4547222501</v>
      </c>
      <c r="K209">
        <v>295766.39092813298</v>
      </c>
      <c r="L209">
        <v>108835754160.099</v>
      </c>
      <c r="M209">
        <v>186930.636768033</v>
      </c>
      <c r="N209">
        <v>1193216.4547222501</v>
      </c>
      <c r="O209">
        <v>100</v>
      </c>
      <c r="P209">
        <v>186930.636768033</v>
      </c>
      <c r="Q209">
        <v>99.999999999999901</v>
      </c>
      <c r="R209">
        <v>1665729.00059475</v>
      </c>
      <c r="S209">
        <v>2.2370865864310301</v>
      </c>
      <c r="T209">
        <f t="shared" si="6"/>
        <v>-23311755.867458791</v>
      </c>
      <c r="U209">
        <f t="shared" si="7"/>
        <v>-21646026.86686404</v>
      </c>
    </row>
    <row r="210" spans="1:21" x14ac:dyDescent="0.2">
      <c r="A210">
        <v>208</v>
      </c>
      <c r="B210">
        <v>111102</v>
      </c>
      <c r="C210">
        <v>52533331.203876801</v>
      </c>
      <c r="D210">
        <v>38987.058406017401</v>
      </c>
      <c r="E210">
        <v>31810261.897684701</v>
      </c>
      <c r="F210">
        <v>-28941.989425904001</v>
      </c>
      <c r="G210">
        <v>67929.047831921402</v>
      </c>
      <c r="H210">
        <v>2327028.0163876498</v>
      </c>
      <c r="I210">
        <v>134550879996.008</v>
      </c>
      <c r="J210">
        <v>1250561.16964421</v>
      </c>
      <c r="K210">
        <v>292104.91305978101</v>
      </c>
      <c r="L210">
        <v>87755744043.271896</v>
      </c>
      <c r="M210">
        <v>186605.34219920699</v>
      </c>
      <c r="N210">
        <v>1250620.9764195799</v>
      </c>
      <c r="O210">
        <v>99.995217833660405</v>
      </c>
      <c r="P210">
        <v>204349.169016509</v>
      </c>
      <c r="Q210">
        <v>91.316907769823999</v>
      </c>
      <c r="R210">
        <v>1358580.95663842</v>
      </c>
      <c r="S210">
        <v>4.2708889383187101</v>
      </c>
      <c r="T210">
        <f t="shared" si="6"/>
        <v>20723069.3061921</v>
      </c>
      <c r="U210">
        <f t="shared" si="7"/>
        <v>22081650.262830518</v>
      </c>
    </row>
    <row r="211" spans="1:21" x14ac:dyDescent="0.2">
      <c r="A211">
        <v>209</v>
      </c>
      <c r="B211">
        <v>111201</v>
      </c>
      <c r="C211">
        <v>1284667.62098959</v>
      </c>
      <c r="D211">
        <v>965.51644746739498</v>
      </c>
      <c r="E211">
        <v>1868946.94113342</v>
      </c>
      <c r="F211">
        <v>-812.32953476624903</v>
      </c>
      <c r="G211">
        <v>1777.8459822336399</v>
      </c>
      <c r="H211">
        <v>60690.268811391303</v>
      </c>
      <c r="I211">
        <v>4658704844.0819998</v>
      </c>
      <c r="J211">
        <v>23420.6300587353</v>
      </c>
      <c r="K211">
        <v>11347.7764610217</v>
      </c>
      <c r="L211">
        <v>4658704844.0819998</v>
      </c>
      <c r="M211">
        <v>6689.0716169397801</v>
      </c>
      <c r="N211">
        <v>23420.6300587353</v>
      </c>
      <c r="O211">
        <v>100</v>
      </c>
      <c r="P211">
        <v>6689.0716169397801</v>
      </c>
      <c r="Q211">
        <v>100</v>
      </c>
      <c r="R211">
        <v>35556.919644672897</v>
      </c>
      <c r="S211">
        <v>1.9025109200322901</v>
      </c>
      <c r="T211">
        <f t="shared" si="6"/>
        <v>-584279.32014383003</v>
      </c>
      <c r="U211">
        <f t="shared" si="7"/>
        <v>-548722.40049915714</v>
      </c>
    </row>
    <row r="212" spans="1:21" x14ac:dyDescent="0.2">
      <c r="A212">
        <v>210</v>
      </c>
      <c r="B212">
        <v>111203</v>
      </c>
      <c r="C212">
        <v>887703.55913286598</v>
      </c>
      <c r="D212">
        <v>716.10011342884195</v>
      </c>
      <c r="E212">
        <v>1408125.10866568</v>
      </c>
      <c r="F212">
        <v>-538.85270147210304</v>
      </c>
      <c r="G212">
        <v>1254.95281490094</v>
      </c>
      <c r="H212">
        <v>37141.320892675802</v>
      </c>
      <c r="I212">
        <v>2906169033.8899999</v>
      </c>
      <c r="J212">
        <v>13891.968621555699</v>
      </c>
      <c r="K212">
        <v>7544.6398062701301</v>
      </c>
      <c r="L212">
        <v>2906169033.8899999</v>
      </c>
      <c r="M212">
        <v>4638.4707723801303</v>
      </c>
      <c r="N212">
        <v>13891.968621555799</v>
      </c>
      <c r="O212">
        <v>99.999999999999901</v>
      </c>
      <c r="P212">
        <v>4638.4707723801303</v>
      </c>
      <c r="Q212">
        <v>99.999999999999901</v>
      </c>
      <c r="R212">
        <v>25099.056298018899</v>
      </c>
      <c r="S212">
        <v>1.7824450500568201</v>
      </c>
      <c r="T212">
        <f t="shared" si="6"/>
        <v>-520421.54953281407</v>
      </c>
      <c r="U212">
        <f t="shared" si="7"/>
        <v>-495322.49323479517</v>
      </c>
    </row>
    <row r="213" spans="1:21" x14ac:dyDescent="0.2">
      <c r="A213">
        <v>211</v>
      </c>
      <c r="B213">
        <v>111301</v>
      </c>
      <c r="C213">
        <v>1357353.6126955701</v>
      </c>
      <c r="D213">
        <v>1019.97575451794</v>
      </c>
      <c r="E213">
        <v>1851472.8502017499</v>
      </c>
      <c r="F213">
        <v>-196.42904319589201</v>
      </c>
      <c r="G213">
        <v>1216.40479771384</v>
      </c>
      <c r="H213">
        <v>41520.555983455</v>
      </c>
      <c r="I213">
        <v>2928394475.1406999</v>
      </c>
      <c r="J213">
        <v>18093.4001823293</v>
      </c>
      <c r="K213">
        <v>9995.9311488202602</v>
      </c>
      <c r="L213">
        <v>2928394475.1406999</v>
      </c>
      <c r="M213">
        <v>7067.5366736795504</v>
      </c>
      <c r="N213">
        <v>18093.4001823293</v>
      </c>
      <c r="O213">
        <v>99.999999999999901</v>
      </c>
      <c r="P213">
        <v>7067.5366736795504</v>
      </c>
      <c r="Q213">
        <v>99.999999999999901</v>
      </c>
      <c r="R213">
        <v>24328.0959542768</v>
      </c>
      <c r="S213">
        <v>1.3139861030976301</v>
      </c>
      <c r="T213">
        <f t="shared" si="6"/>
        <v>-494119.23750617984</v>
      </c>
      <c r="U213">
        <f t="shared" si="7"/>
        <v>-469791.14155190304</v>
      </c>
    </row>
    <row r="214" spans="1:21" x14ac:dyDescent="0.2">
      <c r="A214">
        <v>212</v>
      </c>
      <c r="B214">
        <v>111302</v>
      </c>
      <c r="C214">
        <v>9425026.47537365</v>
      </c>
      <c r="D214">
        <v>7387.5873361045797</v>
      </c>
      <c r="E214">
        <v>11315726.599642999</v>
      </c>
      <c r="F214">
        <v>-3228.65935561386</v>
      </c>
      <c r="G214">
        <v>10616.246691718399</v>
      </c>
      <c r="H214">
        <v>627296.11396665499</v>
      </c>
      <c r="I214">
        <v>46405811179.691803</v>
      </c>
      <c r="J214">
        <v>256049.62452911999</v>
      </c>
      <c r="K214">
        <v>62956.134195773499</v>
      </c>
      <c r="L214">
        <v>28367227189.971802</v>
      </c>
      <c r="M214">
        <v>34588.907005801702</v>
      </c>
      <c r="N214">
        <v>256049.62452911999</v>
      </c>
      <c r="O214">
        <v>100</v>
      </c>
      <c r="P214">
        <v>34588.907005801702</v>
      </c>
      <c r="Q214">
        <v>100</v>
      </c>
      <c r="R214">
        <v>212324.933834369</v>
      </c>
      <c r="S214">
        <v>1.8763703060929999</v>
      </c>
      <c r="T214">
        <f t="shared" si="6"/>
        <v>-1890700.1242693495</v>
      </c>
      <c r="U214">
        <f t="shared" si="7"/>
        <v>-1678375.1904349804</v>
      </c>
    </row>
    <row r="215" spans="1:21" x14ac:dyDescent="0.2">
      <c r="A215">
        <v>213</v>
      </c>
      <c r="B215">
        <v>111303</v>
      </c>
      <c r="C215">
        <v>4148873.86062901</v>
      </c>
      <c r="D215">
        <v>3349.4566737222999</v>
      </c>
      <c r="E215">
        <v>7659064.6097783502</v>
      </c>
      <c r="F215">
        <v>-2294.0652157661302</v>
      </c>
      <c r="G215">
        <v>5643.5218894884401</v>
      </c>
      <c r="H215">
        <v>193549.362267422</v>
      </c>
      <c r="I215">
        <v>15091950997.3346</v>
      </c>
      <c r="J215">
        <v>72813.754288744996</v>
      </c>
      <c r="K215">
        <v>36771.711716338497</v>
      </c>
      <c r="L215">
        <v>15091950997.3346</v>
      </c>
      <c r="M215">
        <v>21679.7607190038</v>
      </c>
      <c r="N215">
        <v>72813.754288744996</v>
      </c>
      <c r="O215">
        <v>100</v>
      </c>
      <c r="P215">
        <v>21679.7607190038</v>
      </c>
      <c r="Q215">
        <v>100</v>
      </c>
      <c r="R215">
        <v>112870.437789768</v>
      </c>
      <c r="S215">
        <v>1.47368436670016</v>
      </c>
      <c r="T215">
        <f t="shared" si="6"/>
        <v>-3510190.7491493402</v>
      </c>
      <c r="U215">
        <f t="shared" si="7"/>
        <v>-3397320.3113595722</v>
      </c>
    </row>
    <row r="216" spans="1:21" x14ac:dyDescent="0.2">
      <c r="A216">
        <v>214</v>
      </c>
      <c r="B216">
        <v>111401</v>
      </c>
      <c r="C216">
        <v>19285395.1810713</v>
      </c>
      <c r="D216">
        <v>15087.7015996752</v>
      </c>
      <c r="E216">
        <v>21318543.949053399</v>
      </c>
      <c r="F216">
        <v>-11818.363454210999</v>
      </c>
      <c r="G216">
        <v>26906.065053886301</v>
      </c>
      <c r="H216">
        <v>946785.51508630696</v>
      </c>
      <c r="I216">
        <v>46144002635.579498</v>
      </c>
      <c r="J216">
        <v>577633.49400167097</v>
      </c>
      <c r="K216">
        <v>105348.13256439799</v>
      </c>
      <c r="L216">
        <v>32161803813.8405</v>
      </c>
      <c r="M216">
        <v>73186.328750557601</v>
      </c>
      <c r="N216">
        <v>577633.49400167097</v>
      </c>
      <c r="O216">
        <v>100</v>
      </c>
      <c r="P216">
        <v>73186.328750557601</v>
      </c>
      <c r="Q216">
        <v>100</v>
      </c>
      <c r="R216">
        <v>538121.30107772595</v>
      </c>
      <c r="S216">
        <v>2.52419350197516</v>
      </c>
      <c r="T216">
        <f t="shared" si="6"/>
        <v>-2033148.7679820992</v>
      </c>
      <c r="U216">
        <f t="shared" si="7"/>
        <v>-1495027.4669043734</v>
      </c>
    </row>
    <row r="217" spans="1:21" x14ac:dyDescent="0.2">
      <c r="A217">
        <v>215</v>
      </c>
      <c r="B217">
        <v>111402</v>
      </c>
      <c r="C217">
        <v>53362586.823689498</v>
      </c>
      <c r="D217">
        <v>42218.155630003603</v>
      </c>
      <c r="E217">
        <v>36461846.906132698</v>
      </c>
      <c r="F217">
        <v>-44755.272639067603</v>
      </c>
      <c r="G217">
        <v>86973.428269071301</v>
      </c>
      <c r="H217">
        <v>2005193.8817241599</v>
      </c>
      <c r="I217">
        <v>99531783385.042007</v>
      </c>
      <c r="J217">
        <v>1197271.46287977</v>
      </c>
      <c r="K217">
        <v>323589.78492793901</v>
      </c>
      <c r="L217">
        <v>95779207868.953506</v>
      </c>
      <c r="M217">
        <v>227810.577058986</v>
      </c>
      <c r="N217">
        <v>1208939.6146438201</v>
      </c>
      <c r="O217">
        <v>99.0348441210202</v>
      </c>
      <c r="P217">
        <v>227810.577058986</v>
      </c>
      <c r="Q217">
        <v>100</v>
      </c>
      <c r="R217">
        <v>1739468.5653814201</v>
      </c>
      <c r="S217">
        <v>4.7706540205149404</v>
      </c>
      <c r="T217">
        <f t="shared" si="6"/>
        <v>16900739.9175568</v>
      </c>
      <c r="U217">
        <f t="shared" si="7"/>
        <v>18640208.482938219</v>
      </c>
    </row>
    <row r="218" spans="1:21" x14ac:dyDescent="0.2">
      <c r="A218">
        <v>216</v>
      </c>
      <c r="B218">
        <v>111403</v>
      </c>
      <c r="C218">
        <v>20913135.880969301</v>
      </c>
      <c r="D218">
        <v>16634.9764115994</v>
      </c>
      <c r="E218">
        <v>15266873.4748648</v>
      </c>
      <c r="F218">
        <v>-7030.2532111152505</v>
      </c>
      <c r="G218">
        <v>23665.229622714702</v>
      </c>
      <c r="H218">
        <v>979928.49032716802</v>
      </c>
      <c r="I218">
        <v>47393060558.833199</v>
      </c>
      <c r="J218">
        <v>600784.00585650199</v>
      </c>
      <c r="K218">
        <v>99181.345261280003</v>
      </c>
      <c r="L218">
        <v>43104047183.253197</v>
      </c>
      <c r="M218">
        <v>56077.298078026797</v>
      </c>
      <c r="N218">
        <v>600784.00585650199</v>
      </c>
      <c r="O218">
        <v>100</v>
      </c>
      <c r="P218">
        <v>56077.298078026797</v>
      </c>
      <c r="Q218">
        <v>99.999999999999901</v>
      </c>
      <c r="R218">
        <v>473304.59245429398</v>
      </c>
      <c r="S218">
        <v>3.1002064255889499</v>
      </c>
      <c r="T218">
        <f t="shared" si="6"/>
        <v>5646262.4061045013</v>
      </c>
      <c r="U218">
        <f t="shared" si="7"/>
        <v>6119566.9985587951</v>
      </c>
    </row>
    <row r="219" spans="1:21" x14ac:dyDescent="0.2">
      <c r="A219">
        <v>217</v>
      </c>
      <c r="B219">
        <v>120100</v>
      </c>
      <c r="C219">
        <v>31869956.516008999</v>
      </c>
      <c r="D219">
        <v>24448.976793628299</v>
      </c>
      <c r="E219">
        <v>27244331.515652802</v>
      </c>
      <c r="F219">
        <v>-17176.165160501401</v>
      </c>
      <c r="G219">
        <v>41625.141954129802</v>
      </c>
      <c r="H219">
        <v>1043515.39995697</v>
      </c>
      <c r="I219">
        <v>76936751896.727097</v>
      </c>
      <c r="J219">
        <v>428021.38478316099</v>
      </c>
      <c r="K219">
        <v>237614.04065938099</v>
      </c>
      <c r="L219">
        <v>79845028643.119705</v>
      </c>
      <c r="M219">
        <v>157769.012016261</v>
      </c>
      <c r="N219">
        <v>428021.38478316099</v>
      </c>
      <c r="O219">
        <v>99.999999999999901</v>
      </c>
      <c r="P219">
        <v>157769.012016261</v>
      </c>
      <c r="Q219">
        <v>99.999999999999901</v>
      </c>
      <c r="R219">
        <v>832502.83908259601</v>
      </c>
      <c r="S219">
        <v>3.0556919284449799</v>
      </c>
      <c r="T219">
        <f t="shared" si="6"/>
        <v>4625625.0003561974</v>
      </c>
      <c r="U219">
        <f t="shared" si="7"/>
        <v>5458127.8394387932</v>
      </c>
    </row>
    <row r="220" spans="1:21" x14ac:dyDescent="0.2">
      <c r="A220">
        <v>218</v>
      </c>
      <c r="B220">
        <v>120200</v>
      </c>
      <c r="C220">
        <v>30591645.2748156</v>
      </c>
      <c r="D220">
        <v>22776.090492740499</v>
      </c>
      <c r="E220">
        <v>27327779.373031698</v>
      </c>
      <c r="F220">
        <v>-18729.492700081999</v>
      </c>
      <c r="G220">
        <v>41505.583192822502</v>
      </c>
      <c r="H220">
        <v>1531752.69402158</v>
      </c>
      <c r="I220">
        <v>82561425986.766006</v>
      </c>
      <c r="J220">
        <v>871261.28612745705</v>
      </c>
      <c r="K220">
        <v>150817.955696827</v>
      </c>
      <c r="L220">
        <v>68301710112.050598</v>
      </c>
      <c r="M220">
        <v>82516.245584776698</v>
      </c>
      <c r="N220">
        <v>871261.286127456</v>
      </c>
      <c r="O220">
        <v>100</v>
      </c>
      <c r="P220">
        <v>82516.245584776698</v>
      </c>
      <c r="Q220">
        <v>100</v>
      </c>
      <c r="R220">
        <v>830111.66385645105</v>
      </c>
      <c r="S220">
        <v>3.0376111155070298</v>
      </c>
      <c r="T220">
        <f t="shared" si="6"/>
        <v>3263865.9017839022</v>
      </c>
      <c r="U220">
        <f t="shared" si="7"/>
        <v>4093977.5656403531</v>
      </c>
    </row>
    <row r="221" spans="1:21" x14ac:dyDescent="0.2">
      <c r="A221">
        <v>219</v>
      </c>
      <c r="B221">
        <v>120301</v>
      </c>
      <c r="C221">
        <v>79674087.376296207</v>
      </c>
      <c r="D221">
        <v>59867.649240008097</v>
      </c>
      <c r="E221">
        <v>155627360.193306</v>
      </c>
      <c r="F221">
        <v>-35508.510167635999</v>
      </c>
      <c r="G221">
        <v>95376.159407644198</v>
      </c>
      <c r="H221">
        <v>13779451.4460767</v>
      </c>
      <c r="I221">
        <v>971325629117.82605</v>
      </c>
      <c r="J221">
        <v>2091727.5223194701</v>
      </c>
      <c r="K221">
        <v>1651475.9895362901</v>
      </c>
      <c r="L221">
        <v>792955742469.75598</v>
      </c>
      <c r="M221">
        <v>332293.04505634197</v>
      </c>
      <c r="N221">
        <v>6008846.4131340897</v>
      </c>
      <c r="O221">
        <v>34.810800251898399</v>
      </c>
      <c r="P221">
        <v>858520.24706653401</v>
      </c>
      <c r="Q221">
        <v>38.705324212416599</v>
      </c>
      <c r="R221">
        <v>1907523.1881528799</v>
      </c>
      <c r="S221">
        <v>1.22569912243164</v>
      </c>
      <c r="T221">
        <f t="shared" si="6"/>
        <v>-75953272.817009792</v>
      </c>
      <c r="U221">
        <f t="shared" si="7"/>
        <v>-74045749.628856912</v>
      </c>
    </row>
    <row r="222" spans="1:21" x14ac:dyDescent="0.2">
      <c r="A222">
        <v>220</v>
      </c>
      <c r="B222">
        <v>120302</v>
      </c>
      <c r="C222">
        <v>13947543.2502342</v>
      </c>
      <c r="D222">
        <v>10351.359349160401</v>
      </c>
      <c r="E222">
        <v>17855657.4993347</v>
      </c>
      <c r="F222">
        <v>-3297.6484338130599</v>
      </c>
      <c r="G222">
        <v>13649.0077829735</v>
      </c>
      <c r="H222">
        <v>392333.90163742303</v>
      </c>
      <c r="I222">
        <v>24350835681.321098</v>
      </c>
      <c r="J222">
        <v>197527.21618685301</v>
      </c>
      <c r="K222">
        <v>95426.1487206686</v>
      </c>
      <c r="L222">
        <v>24350835681.321098</v>
      </c>
      <c r="M222">
        <v>71075.313039347398</v>
      </c>
      <c r="N222">
        <v>197527.21618685301</v>
      </c>
      <c r="O222">
        <v>99.999999999999901</v>
      </c>
      <c r="P222">
        <v>71075.313039347398</v>
      </c>
      <c r="Q222">
        <v>100</v>
      </c>
      <c r="R222">
        <v>272980.15565947001</v>
      </c>
      <c r="S222">
        <v>1.52881603866808</v>
      </c>
      <c r="T222">
        <f t="shared" si="6"/>
        <v>-3908114.2491005007</v>
      </c>
      <c r="U222">
        <f t="shared" si="7"/>
        <v>-3635134.0934410309</v>
      </c>
    </row>
    <row r="223" spans="1:21" x14ac:dyDescent="0.2">
      <c r="A223">
        <v>221</v>
      </c>
      <c r="B223">
        <v>120401</v>
      </c>
      <c r="C223">
        <v>18391447.770817399</v>
      </c>
      <c r="D223">
        <v>13800.0532439279</v>
      </c>
      <c r="E223">
        <v>35672602.663002603</v>
      </c>
      <c r="F223">
        <v>-8165.3606160330201</v>
      </c>
      <c r="G223">
        <v>21965.4138599609</v>
      </c>
      <c r="H223">
        <v>11611371.5074047</v>
      </c>
      <c r="I223">
        <v>761181689563.13904</v>
      </c>
      <c r="J223">
        <v>482594.77181681502</v>
      </c>
      <c r="K223">
        <v>1729628.35302237</v>
      </c>
      <c r="L223">
        <v>772477164722.22803</v>
      </c>
      <c r="M223">
        <v>76358.736040075601</v>
      </c>
      <c r="N223">
        <v>5521917.9908996597</v>
      </c>
      <c r="O223">
        <v>8.7396222220639608</v>
      </c>
      <c r="P223">
        <v>957151.188300143</v>
      </c>
      <c r="Q223">
        <v>7.9777089527188698</v>
      </c>
      <c r="R223">
        <v>439308.27719921898</v>
      </c>
      <c r="S223">
        <v>1.2315004917060299</v>
      </c>
      <c r="T223">
        <f t="shared" si="6"/>
        <v>-17281154.892185204</v>
      </c>
      <c r="U223">
        <f t="shared" si="7"/>
        <v>-16841846.614985984</v>
      </c>
    </row>
    <row r="224" spans="1:21" x14ac:dyDescent="0.2">
      <c r="A224">
        <v>222</v>
      </c>
      <c r="B224">
        <v>120402</v>
      </c>
      <c r="C224">
        <v>50718015.371467702</v>
      </c>
      <c r="D224">
        <v>37888.778232103097</v>
      </c>
      <c r="E224">
        <v>87434037.780047104</v>
      </c>
      <c r="F224">
        <v>-18212.231023139899</v>
      </c>
      <c r="G224">
        <v>56101.009255243</v>
      </c>
      <c r="H224">
        <v>5825193.9044864597</v>
      </c>
      <c r="I224">
        <v>347283290527.79401</v>
      </c>
      <c r="J224">
        <v>1003125.8881534</v>
      </c>
      <c r="K224">
        <v>529382.08182012697</v>
      </c>
      <c r="L224">
        <v>221101914576.45999</v>
      </c>
      <c r="M224">
        <v>171902.48634321601</v>
      </c>
      <c r="N224">
        <v>3046927.5802641101</v>
      </c>
      <c r="O224">
        <v>32.922537924792302</v>
      </c>
      <c r="P224">
        <v>308280.16724366602</v>
      </c>
      <c r="Q224">
        <v>55.761772766699998</v>
      </c>
      <c r="R224">
        <v>1122020.18510486</v>
      </c>
      <c r="S224">
        <v>1.28327618578872</v>
      </c>
      <c r="T224">
        <f t="shared" si="6"/>
        <v>-36716022.408579402</v>
      </c>
      <c r="U224">
        <f t="shared" si="7"/>
        <v>-35594002.22347454</v>
      </c>
    </row>
    <row r="225" spans="1:21" x14ac:dyDescent="0.2">
      <c r="A225">
        <v>223</v>
      </c>
      <c r="B225">
        <v>120500</v>
      </c>
      <c r="C225">
        <v>786577.69180342101</v>
      </c>
      <c r="D225">
        <v>591.03980859544004</v>
      </c>
      <c r="E225">
        <v>1014243.2870457401</v>
      </c>
      <c r="F225">
        <v>-366.29813606885102</v>
      </c>
      <c r="G225">
        <v>957.33794466429094</v>
      </c>
      <c r="H225">
        <v>41239.159004847199</v>
      </c>
      <c r="I225">
        <v>3069676033.4299998</v>
      </c>
      <c r="J225">
        <v>16681.750737407201</v>
      </c>
      <c r="K225">
        <v>4977.7020632925996</v>
      </c>
      <c r="L225">
        <v>1930267623.4300001</v>
      </c>
      <c r="M225">
        <v>3047.4344398625999</v>
      </c>
      <c r="N225">
        <v>16681.750737407201</v>
      </c>
      <c r="O225">
        <v>99.999999999999901</v>
      </c>
      <c r="P225">
        <v>3047.4344398625999</v>
      </c>
      <c r="Q225">
        <v>100</v>
      </c>
      <c r="R225">
        <v>19146.758893285802</v>
      </c>
      <c r="S225">
        <v>1.88778758881963</v>
      </c>
      <c r="T225">
        <f t="shared" si="6"/>
        <v>-227665.59524231905</v>
      </c>
      <c r="U225">
        <f t="shared" si="7"/>
        <v>-208518.83634903326</v>
      </c>
    </row>
    <row r="226" spans="1:21" x14ac:dyDescent="0.2">
      <c r="A226">
        <v>224</v>
      </c>
      <c r="B226">
        <v>120601</v>
      </c>
      <c r="C226">
        <v>2697300.9581078198</v>
      </c>
      <c r="D226">
        <v>2026.7702206875699</v>
      </c>
      <c r="E226">
        <v>1778038.1791294599</v>
      </c>
      <c r="F226">
        <v>-518.57523873626894</v>
      </c>
      <c r="G226">
        <v>2545.3454594238401</v>
      </c>
      <c r="H226">
        <v>213575.92864553499</v>
      </c>
      <c r="I226">
        <v>15998911707.8666</v>
      </c>
      <c r="J226">
        <v>85584.634982602103</v>
      </c>
      <c r="K226">
        <v>7469.6727847354496</v>
      </c>
      <c r="L226">
        <v>3083740092.9766202</v>
      </c>
      <c r="M226">
        <v>4385.9326917588296</v>
      </c>
      <c r="N226">
        <v>85584.634982602103</v>
      </c>
      <c r="O226">
        <v>100</v>
      </c>
      <c r="P226">
        <v>4385.9326917588296</v>
      </c>
      <c r="Q226">
        <v>100</v>
      </c>
      <c r="R226">
        <v>50906.909188476799</v>
      </c>
      <c r="S226">
        <v>2.8630942679420501</v>
      </c>
      <c r="T226">
        <f t="shared" si="6"/>
        <v>919262.77897835989</v>
      </c>
      <c r="U226">
        <f t="shared" si="7"/>
        <v>970169.68816683674</v>
      </c>
    </row>
    <row r="227" spans="1:21" x14ac:dyDescent="0.2">
      <c r="A227">
        <v>225</v>
      </c>
      <c r="B227">
        <v>120602</v>
      </c>
      <c r="C227">
        <v>12613301.4750083</v>
      </c>
      <c r="D227">
        <v>9477.7202140747104</v>
      </c>
      <c r="E227">
        <v>24424559.576622002</v>
      </c>
      <c r="F227">
        <v>-3343.1803911633601</v>
      </c>
      <c r="G227">
        <v>12820.900605237999</v>
      </c>
      <c r="H227">
        <v>652030.60174890503</v>
      </c>
      <c r="I227">
        <v>41720962214.946701</v>
      </c>
      <c r="J227">
        <v>318262.904029331</v>
      </c>
      <c r="K227">
        <v>114034.512140423</v>
      </c>
      <c r="L227">
        <v>39754408339.5131</v>
      </c>
      <c r="M227">
        <v>64191.285083754599</v>
      </c>
      <c r="N227">
        <v>318262.904029331</v>
      </c>
      <c r="O227">
        <v>99.999999999999901</v>
      </c>
      <c r="P227">
        <v>74280.103800909899</v>
      </c>
      <c r="Q227">
        <v>86.417872080259798</v>
      </c>
      <c r="R227">
        <v>256418.012104761</v>
      </c>
      <c r="S227">
        <v>1.0498367894837699</v>
      </c>
      <c r="T227">
        <f t="shared" si="6"/>
        <v>-11811258.101613702</v>
      </c>
      <c r="U227">
        <f t="shared" si="7"/>
        <v>-11554840.089508941</v>
      </c>
    </row>
    <row r="228" spans="1:21" x14ac:dyDescent="0.2">
      <c r="A228">
        <v>226</v>
      </c>
      <c r="B228">
        <v>120701</v>
      </c>
      <c r="C228">
        <v>24595111.083307002</v>
      </c>
      <c r="D228">
        <v>18480.847492027598</v>
      </c>
      <c r="E228">
        <v>53188369.372475304</v>
      </c>
      <c r="F228">
        <v>-13253.9462710801</v>
      </c>
      <c r="G228">
        <v>31734.793763107798</v>
      </c>
      <c r="H228">
        <v>1190501.9572944799</v>
      </c>
      <c r="I228">
        <v>71103037927.827301</v>
      </c>
      <c r="J228">
        <v>537653.87731565302</v>
      </c>
      <c r="K228">
        <v>189554.68081307699</v>
      </c>
      <c r="L228">
        <v>70344037103.498306</v>
      </c>
      <c r="M228">
        <v>119210.643709579</v>
      </c>
      <c r="N228">
        <v>621677.65387186105</v>
      </c>
      <c r="O228">
        <v>86.4843498824671</v>
      </c>
      <c r="P228">
        <v>119210.643709579</v>
      </c>
      <c r="Q228">
        <v>99.999999999999901</v>
      </c>
      <c r="R228">
        <v>634695.87526215694</v>
      </c>
      <c r="S228">
        <v>1.1932982393526901</v>
      </c>
      <c r="T228">
        <f t="shared" si="6"/>
        <v>-28593258.289168302</v>
      </c>
      <c r="U228">
        <f t="shared" si="7"/>
        <v>-27958562.413906146</v>
      </c>
    </row>
    <row r="229" spans="1:21" x14ac:dyDescent="0.2">
      <c r="A229">
        <v>227</v>
      </c>
      <c r="B229">
        <v>120702</v>
      </c>
      <c r="C229">
        <v>22356024.328437999</v>
      </c>
      <c r="D229">
        <v>16798.468196752699</v>
      </c>
      <c r="E229">
        <v>23792969.235029601</v>
      </c>
      <c r="F229">
        <v>-7031.5320896036501</v>
      </c>
      <c r="G229">
        <v>23830.0002863564</v>
      </c>
      <c r="H229">
        <v>1337806.69375527</v>
      </c>
      <c r="I229">
        <v>98991582472.984802</v>
      </c>
      <c r="J229">
        <v>545874.03397139197</v>
      </c>
      <c r="K229">
        <v>171134.07984925999</v>
      </c>
      <c r="L229">
        <v>88143786031.724792</v>
      </c>
      <c r="M229">
        <v>82990.293817535596</v>
      </c>
      <c r="N229">
        <v>545874.03397139197</v>
      </c>
      <c r="O229">
        <v>100</v>
      </c>
      <c r="P229">
        <v>82990.293817535596</v>
      </c>
      <c r="Q229">
        <v>100</v>
      </c>
      <c r="R229">
        <v>476600.005727129</v>
      </c>
      <c r="S229">
        <v>2.0031127725977398</v>
      </c>
      <c r="T229">
        <f t="shared" si="6"/>
        <v>-1436944.9065916017</v>
      </c>
      <c r="U229">
        <f t="shared" si="7"/>
        <v>-960344.90086447261</v>
      </c>
    </row>
    <row r="230" spans="1:21" x14ac:dyDescent="0.2">
      <c r="A230">
        <v>228</v>
      </c>
      <c r="B230">
        <v>120800</v>
      </c>
      <c r="C230">
        <v>4008581.1246884898</v>
      </c>
      <c r="D230">
        <v>3039.0362830046201</v>
      </c>
      <c r="E230">
        <v>6393196.4014741201</v>
      </c>
      <c r="F230">
        <v>-2047.4364949858</v>
      </c>
      <c r="G230">
        <v>5086.4727779904297</v>
      </c>
      <c r="H230">
        <v>216996.896097822</v>
      </c>
      <c r="I230">
        <v>16188495135.5</v>
      </c>
      <c r="J230">
        <v>87488.935013822804</v>
      </c>
      <c r="K230">
        <v>37064.227973678098</v>
      </c>
      <c r="L230">
        <v>16192147299.068001</v>
      </c>
      <c r="M230">
        <v>20872.080674610101</v>
      </c>
      <c r="N230">
        <v>87488.935013822804</v>
      </c>
      <c r="O230">
        <v>100</v>
      </c>
      <c r="P230">
        <v>20872.080674610101</v>
      </c>
      <c r="Q230">
        <v>100</v>
      </c>
      <c r="R230">
        <v>101729.455559808</v>
      </c>
      <c r="S230">
        <v>1.5912143030104899</v>
      </c>
      <c r="T230">
        <f t="shared" si="6"/>
        <v>-2384615.2767856303</v>
      </c>
      <c r="U230">
        <f t="shared" si="7"/>
        <v>-2282885.8212258224</v>
      </c>
    </row>
    <row r="231" spans="1:21" x14ac:dyDescent="0.2">
      <c r="A231">
        <v>229</v>
      </c>
      <c r="B231">
        <v>120901</v>
      </c>
      <c r="C231">
        <v>1316046.50937447</v>
      </c>
      <c r="D231">
        <v>988.886266555578</v>
      </c>
      <c r="E231">
        <v>1771819.5040031199</v>
      </c>
      <c r="F231">
        <v>-643.55069423719306</v>
      </c>
      <c r="G231">
        <v>1632.4369607927699</v>
      </c>
      <c r="H231">
        <v>60634.643209790498</v>
      </c>
      <c r="I231">
        <v>4500084708.9171696</v>
      </c>
      <c r="J231">
        <v>24633.9655384531</v>
      </c>
      <c r="K231">
        <v>11352.5414912001</v>
      </c>
      <c r="L231">
        <v>4500084708.9171696</v>
      </c>
      <c r="M231">
        <v>6852.4567822829704</v>
      </c>
      <c r="N231">
        <v>24633.965538453001</v>
      </c>
      <c r="O231">
        <v>100</v>
      </c>
      <c r="P231">
        <v>6852.4567822829704</v>
      </c>
      <c r="Q231">
        <v>100</v>
      </c>
      <c r="R231">
        <v>32648.739215855399</v>
      </c>
      <c r="S231">
        <v>1.8426673338955299</v>
      </c>
      <c r="T231">
        <f t="shared" si="6"/>
        <v>-455772.9946286499</v>
      </c>
      <c r="U231">
        <f t="shared" si="7"/>
        <v>-423124.25541279453</v>
      </c>
    </row>
    <row r="232" spans="1:21" x14ac:dyDescent="0.2">
      <c r="A232">
        <v>230</v>
      </c>
      <c r="B232">
        <v>120902</v>
      </c>
      <c r="C232">
        <v>2871749.1957948701</v>
      </c>
      <c r="D232">
        <v>2157.8518087961502</v>
      </c>
      <c r="E232">
        <v>5657625.5545696998</v>
      </c>
      <c r="F232">
        <v>-1312.5648351100399</v>
      </c>
      <c r="G232">
        <v>3470.4166439061901</v>
      </c>
      <c r="H232">
        <v>1804445.2419285299</v>
      </c>
      <c r="I232">
        <v>132655730397.522</v>
      </c>
      <c r="J232">
        <v>76672.702727370895</v>
      </c>
      <c r="K232">
        <v>388764.881251338</v>
      </c>
      <c r="L232">
        <v>132149119161.65401</v>
      </c>
      <c r="M232">
        <v>12180.269939617099</v>
      </c>
      <c r="N232">
        <v>743199.39874835697</v>
      </c>
      <c r="O232">
        <v>10.316572222272701</v>
      </c>
      <c r="P232">
        <v>256615.76208968399</v>
      </c>
      <c r="Q232">
        <v>4.7465010880198104</v>
      </c>
      <c r="R232">
        <v>69408.332878123794</v>
      </c>
      <c r="S232">
        <v>1.2268102971583501</v>
      </c>
      <c r="T232">
        <f t="shared" si="6"/>
        <v>-2785876.3587748297</v>
      </c>
      <c r="U232">
        <f t="shared" si="7"/>
        <v>-2716468.0258967057</v>
      </c>
    </row>
    <row r="233" spans="1:21" x14ac:dyDescent="0.2">
      <c r="A233">
        <v>231</v>
      </c>
      <c r="B233">
        <v>120903</v>
      </c>
      <c r="C233">
        <v>3702688.2200607499</v>
      </c>
      <c r="D233">
        <v>2782.2250232596498</v>
      </c>
      <c r="E233">
        <v>3003406.3465390699</v>
      </c>
      <c r="F233">
        <v>-969.41992251721297</v>
      </c>
      <c r="G233">
        <v>3751.6449457768599</v>
      </c>
      <c r="H233">
        <v>257226.75225407101</v>
      </c>
      <c r="I233">
        <v>18955921579.477798</v>
      </c>
      <c r="J233">
        <v>105579.379618248</v>
      </c>
      <c r="K233">
        <v>15756.0140438749</v>
      </c>
      <c r="L233">
        <v>6415651061.9628696</v>
      </c>
      <c r="M233">
        <v>9340.3629819120906</v>
      </c>
      <c r="N233">
        <v>105579.379618248</v>
      </c>
      <c r="O233">
        <v>100</v>
      </c>
      <c r="P233">
        <v>9340.3629819120906</v>
      </c>
      <c r="Q233">
        <v>100</v>
      </c>
      <c r="R233">
        <v>75032.898915537298</v>
      </c>
      <c r="S233">
        <v>2.4982599841010602</v>
      </c>
      <c r="T233">
        <f t="shared" si="6"/>
        <v>699281.87352168001</v>
      </c>
      <c r="U233">
        <f t="shared" si="7"/>
        <v>774314.7724372173</v>
      </c>
    </row>
    <row r="234" spans="1:21" x14ac:dyDescent="0.2">
      <c r="A234">
        <v>232</v>
      </c>
      <c r="B234">
        <v>120904</v>
      </c>
      <c r="C234">
        <v>7205343.7007243996</v>
      </c>
      <c r="D234">
        <v>5414.1440904286601</v>
      </c>
      <c r="E234">
        <v>3795785.8236858202</v>
      </c>
      <c r="F234">
        <v>-1541.3824160352999</v>
      </c>
      <c r="G234">
        <v>6955.5265064639598</v>
      </c>
      <c r="H234">
        <v>362466.655342607</v>
      </c>
      <c r="I234">
        <v>16274871137.072201</v>
      </c>
      <c r="J234">
        <v>232267.68624602901</v>
      </c>
      <c r="K234">
        <v>12790.0222960507</v>
      </c>
      <c r="L234">
        <v>5113545325.1239996</v>
      </c>
      <c r="M234">
        <v>7676.4769709267703</v>
      </c>
      <c r="N234">
        <v>232267.68624602901</v>
      </c>
      <c r="O234">
        <v>99.999999999999901</v>
      </c>
      <c r="P234">
        <v>7676.4769709267603</v>
      </c>
      <c r="Q234">
        <v>100</v>
      </c>
      <c r="R234">
        <v>139110.53012927901</v>
      </c>
      <c r="S234">
        <v>3.66486773993477</v>
      </c>
      <c r="T234">
        <f t="shared" si="6"/>
        <v>3409557.8770385794</v>
      </c>
      <c r="U234">
        <f t="shared" si="7"/>
        <v>3548668.4071678584</v>
      </c>
    </row>
    <row r="235" spans="1:21" x14ac:dyDescent="0.2">
      <c r="A235">
        <v>233</v>
      </c>
      <c r="B235">
        <v>121001</v>
      </c>
      <c r="C235">
        <v>876389.73644932301</v>
      </c>
      <c r="D235">
        <v>658.52518763711396</v>
      </c>
      <c r="E235">
        <v>1186792.1386382901</v>
      </c>
      <c r="F235">
        <v>-270.66390050440901</v>
      </c>
      <c r="G235">
        <v>929.18908814152303</v>
      </c>
      <c r="H235">
        <v>46323.427328236197</v>
      </c>
      <c r="I235">
        <v>3208683431.6986699</v>
      </c>
      <c r="J235">
        <v>20653.9598746468</v>
      </c>
      <c r="K235">
        <v>7771.9133408830703</v>
      </c>
      <c r="L235">
        <v>3208683431.6986699</v>
      </c>
      <c r="M235">
        <v>4563.2299091843997</v>
      </c>
      <c r="N235">
        <v>20653.9598746468</v>
      </c>
      <c r="O235">
        <v>100</v>
      </c>
      <c r="P235">
        <v>4563.2299091843997</v>
      </c>
      <c r="Q235">
        <v>99.999999999999901</v>
      </c>
      <c r="R235">
        <v>18583.7817628304</v>
      </c>
      <c r="S235">
        <v>1.5658834565716799</v>
      </c>
      <c r="T235">
        <f t="shared" si="6"/>
        <v>-310402.4021889671</v>
      </c>
      <c r="U235">
        <f t="shared" si="7"/>
        <v>-291818.62042613671</v>
      </c>
    </row>
    <row r="236" spans="1:21" x14ac:dyDescent="0.2">
      <c r="A236">
        <v>234</v>
      </c>
      <c r="B236">
        <v>121002</v>
      </c>
      <c r="C236">
        <v>11271167.5646741</v>
      </c>
      <c r="D236">
        <v>8469.2316976324601</v>
      </c>
      <c r="E236">
        <v>13004955.5649653</v>
      </c>
      <c r="F236">
        <v>-5698.50300333429</v>
      </c>
      <c r="G236">
        <v>14167.734700966699</v>
      </c>
      <c r="H236">
        <v>597204.98959014995</v>
      </c>
      <c r="I236">
        <v>45869832515.956001</v>
      </c>
      <c r="J236">
        <v>230246.32946250201</v>
      </c>
      <c r="K236">
        <v>80878.087053560303</v>
      </c>
      <c r="L236">
        <v>32414534010.079601</v>
      </c>
      <c r="M236">
        <v>48463.553043480599</v>
      </c>
      <c r="N236">
        <v>230246.32946250201</v>
      </c>
      <c r="O236">
        <v>100</v>
      </c>
      <c r="P236">
        <v>48463.553043480599</v>
      </c>
      <c r="Q236">
        <v>100</v>
      </c>
      <c r="R236">
        <v>283354.69401933497</v>
      </c>
      <c r="S236">
        <v>2.1788209317890899</v>
      </c>
      <c r="T236">
        <f t="shared" si="6"/>
        <v>-1733788.0002912004</v>
      </c>
      <c r="U236">
        <f t="shared" si="7"/>
        <v>-1450433.3062718655</v>
      </c>
    </row>
    <row r="237" spans="1:21" x14ac:dyDescent="0.2">
      <c r="A237">
        <v>235</v>
      </c>
      <c r="B237">
        <v>121003</v>
      </c>
      <c r="C237">
        <v>23900975.104452599</v>
      </c>
      <c r="D237">
        <v>17959.354680644199</v>
      </c>
      <c r="E237">
        <v>50473017.391945504</v>
      </c>
      <c r="F237">
        <v>-13005.026707911</v>
      </c>
      <c r="G237">
        <v>30964.381388555201</v>
      </c>
      <c r="H237">
        <v>3527456.3395525701</v>
      </c>
      <c r="I237">
        <v>260564662405.06299</v>
      </c>
      <c r="J237">
        <v>760339.72089818399</v>
      </c>
      <c r="K237">
        <v>535776.27443884301</v>
      </c>
      <c r="L237">
        <v>251975114001.48599</v>
      </c>
      <c r="M237">
        <v>120788.00820786699</v>
      </c>
      <c r="N237">
        <v>1442939.0403120699</v>
      </c>
      <c r="O237">
        <v>52.693821405909198</v>
      </c>
      <c r="P237">
        <v>283801.16043735697</v>
      </c>
      <c r="Q237">
        <v>42.560787285620997</v>
      </c>
      <c r="R237">
        <v>619287.62777110504</v>
      </c>
      <c r="S237">
        <v>1.2269677141789599</v>
      </c>
      <c r="T237">
        <f t="shared" si="6"/>
        <v>-26572042.287492905</v>
      </c>
      <c r="U237">
        <f t="shared" si="7"/>
        <v>-25952754.659721799</v>
      </c>
    </row>
    <row r="238" spans="1:21" x14ac:dyDescent="0.2">
      <c r="A238">
        <v>236</v>
      </c>
      <c r="B238">
        <v>121004</v>
      </c>
      <c r="C238">
        <v>7179098.5032392703</v>
      </c>
      <c r="D238">
        <v>5394.4232711633704</v>
      </c>
      <c r="E238">
        <v>9302537.8200990707</v>
      </c>
      <c r="F238">
        <v>-5800.0373900960503</v>
      </c>
      <c r="G238">
        <v>11194.4606612594</v>
      </c>
      <c r="H238">
        <v>168506.408964075</v>
      </c>
      <c r="I238">
        <v>11145298102.167101</v>
      </c>
      <c r="J238">
        <v>79344.024146738302</v>
      </c>
      <c r="K238">
        <v>61813.741134857803</v>
      </c>
      <c r="L238">
        <v>25393906368.825901</v>
      </c>
      <c r="M238">
        <v>36419.834766031803</v>
      </c>
      <c r="N238">
        <v>79344.024146738302</v>
      </c>
      <c r="O238">
        <v>99.999999999999901</v>
      </c>
      <c r="P238">
        <v>36419.834766031803</v>
      </c>
      <c r="Q238">
        <v>100</v>
      </c>
      <c r="R238">
        <v>223889.213225188</v>
      </c>
      <c r="S238">
        <v>2.4067541304852602</v>
      </c>
      <c r="T238">
        <f t="shared" si="6"/>
        <v>-2123439.3168598004</v>
      </c>
      <c r="U238">
        <f t="shared" si="7"/>
        <v>-1899550.1036346124</v>
      </c>
    </row>
    <row r="239" spans="1:21" x14ac:dyDescent="0.2">
      <c r="A239">
        <v>237</v>
      </c>
      <c r="B239">
        <v>121101</v>
      </c>
      <c r="C239">
        <v>4145112.6011584699</v>
      </c>
      <c r="D239">
        <v>3114.6657017162502</v>
      </c>
      <c r="E239">
        <v>5489905.5802354198</v>
      </c>
      <c r="F239">
        <v>-1517.8070646112001</v>
      </c>
      <c r="G239">
        <v>4632.4727663274598</v>
      </c>
      <c r="H239">
        <v>221109.755160236</v>
      </c>
      <c r="I239">
        <v>15355879655.5835</v>
      </c>
      <c r="J239">
        <v>98262.717915568501</v>
      </c>
      <c r="K239">
        <v>36276.089830042401</v>
      </c>
      <c r="L239">
        <v>15355796540.471701</v>
      </c>
      <c r="M239">
        <v>20920.2932895706</v>
      </c>
      <c r="N239">
        <v>98262.717915568501</v>
      </c>
      <c r="O239">
        <v>100</v>
      </c>
      <c r="P239">
        <v>20920.2932895706</v>
      </c>
      <c r="Q239">
        <v>100</v>
      </c>
      <c r="R239">
        <v>92649.4553265492</v>
      </c>
      <c r="S239">
        <v>1.68763294691447</v>
      </c>
      <c r="T239">
        <f t="shared" si="6"/>
        <v>-1344792.9790769499</v>
      </c>
      <c r="U239">
        <f t="shared" si="7"/>
        <v>-1252143.5237504006</v>
      </c>
    </row>
    <row r="240" spans="1:21" x14ac:dyDescent="0.2">
      <c r="A240">
        <v>238</v>
      </c>
      <c r="B240">
        <v>121102</v>
      </c>
      <c r="C240">
        <v>45567071.335411899</v>
      </c>
      <c r="D240">
        <v>34240.028045782899</v>
      </c>
      <c r="E240">
        <v>7584028.0646677604</v>
      </c>
      <c r="F240">
        <v>629.78416444855395</v>
      </c>
      <c r="G240">
        <v>33610.243881334303</v>
      </c>
      <c r="H240">
        <v>2519744.5853388999</v>
      </c>
      <c r="I240">
        <v>189335750520.45099</v>
      </c>
      <c r="J240">
        <v>1005058.58117529</v>
      </c>
      <c r="K240">
        <v>427011.28249549901</v>
      </c>
      <c r="L240">
        <v>189789240177.93399</v>
      </c>
      <c r="M240">
        <v>237222.04231756399</v>
      </c>
      <c r="N240">
        <v>1005058.58117529</v>
      </c>
      <c r="O240">
        <v>100</v>
      </c>
      <c r="P240">
        <v>237222.04231756399</v>
      </c>
      <c r="Q240">
        <v>100</v>
      </c>
      <c r="R240">
        <v>672204.87762668706</v>
      </c>
      <c r="S240">
        <v>8.8634281399660804</v>
      </c>
      <c r="T240">
        <f t="shared" si="6"/>
        <v>37983043.270744137</v>
      </c>
      <c r="U240">
        <f t="shared" si="7"/>
        <v>38655248.148370825</v>
      </c>
    </row>
    <row r="241" spans="1:21" x14ac:dyDescent="0.2">
      <c r="A241">
        <v>239</v>
      </c>
      <c r="B241">
        <v>130100</v>
      </c>
      <c r="C241">
        <v>1282583.8336690899</v>
      </c>
      <c r="D241">
        <v>1061.0047063089701</v>
      </c>
      <c r="E241">
        <v>492179.89598032302</v>
      </c>
      <c r="F241">
        <v>17.552087298654602</v>
      </c>
      <c r="G241">
        <v>1043.4526190103199</v>
      </c>
      <c r="H241">
        <v>60043.434012097299</v>
      </c>
      <c r="I241">
        <v>4396156706.6326599</v>
      </c>
      <c r="J241">
        <v>24874.180359036</v>
      </c>
      <c r="K241">
        <v>11007.550293962</v>
      </c>
      <c r="L241">
        <v>4396156706.6326599</v>
      </c>
      <c r="M241">
        <v>6611.3935873293503</v>
      </c>
      <c r="N241">
        <v>24874.180359036</v>
      </c>
      <c r="O241">
        <v>99.999999999999901</v>
      </c>
      <c r="P241">
        <v>6611.3935873293503</v>
      </c>
      <c r="Q241">
        <v>100</v>
      </c>
      <c r="R241">
        <v>20869.052380206402</v>
      </c>
      <c r="S241">
        <v>4.2401269435516999</v>
      </c>
      <c r="T241">
        <f t="shared" si="6"/>
        <v>790403.93768876698</v>
      </c>
      <c r="U241">
        <f t="shared" si="7"/>
        <v>811272.99006897339</v>
      </c>
    </row>
    <row r="242" spans="1:21" x14ac:dyDescent="0.2">
      <c r="A242">
        <v>240</v>
      </c>
      <c r="B242">
        <v>130201</v>
      </c>
      <c r="C242">
        <v>450896.71342578199</v>
      </c>
      <c r="D242">
        <v>338.16821693921497</v>
      </c>
      <c r="E242">
        <v>5387105.1587362001</v>
      </c>
      <c r="F242">
        <v>-143.770435900725</v>
      </c>
      <c r="G242">
        <v>481.93865283994103</v>
      </c>
      <c r="H242">
        <v>287698.07281441498</v>
      </c>
      <c r="I242">
        <v>13124402790.0175</v>
      </c>
      <c r="J242">
        <v>7679.1774716308901</v>
      </c>
      <c r="K242">
        <v>9883.3752512551</v>
      </c>
      <c r="L242">
        <v>3944372641.33287</v>
      </c>
      <c r="M242">
        <v>1409.3755044173699</v>
      </c>
      <c r="N242">
        <v>182702.850494274</v>
      </c>
      <c r="O242">
        <v>4.2030966954571598</v>
      </c>
      <c r="P242">
        <v>5939.0026099222296</v>
      </c>
      <c r="Q242">
        <v>23.730845008600301</v>
      </c>
      <c r="R242">
        <v>9638.7730567988201</v>
      </c>
      <c r="S242">
        <v>0.178923053714066</v>
      </c>
      <c r="T242">
        <f t="shared" si="6"/>
        <v>-4936208.4453104185</v>
      </c>
      <c r="U242">
        <f t="shared" si="7"/>
        <v>-4926569.6722536199</v>
      </c>
    </row>
    <row r="243" spans="1:21" x14ac:dyDescent="0.2">
      <c r="A243">
        <v>241</v>
      </c>
      <c r="B243">
        <v>130202</v>
      </c>
      <c r="C243">
        <v>253399.71573126101</v>
      </c>
      <c r="D243">
        <v>190.05835342080201</v>
      </c>
      <c r="E243">
        <v>3182346.1479139701</v>
      </c>
      <c r="F243">
        <v>-127.463556001877</v>
      </c>
      <c r="G243">
        <v>317.52190942267998</v>
      </c>
      <c r="H243">
        <v>1533444.6990251399</v>
      </c>
      <c r="I243">
        <v>96543375136.020493</v>
      </c>
      <c r="J243">
        <v>6391.5771150146102</v>
      </c>
      <c r="K243">
        <v>249988.060287823</v>
      </c>
      <c r="L243">
        <v>96725799139.460907</v>
      </c>
      <c r="M243">
        <v>1232.01381600689</v>
      </c>
      <c r="N243">
        <v>761097.69793698296</v>
      </c>
      <c r="O243">
        <v>0.83978405562643199</v>
      </c>
      <c r="P243">
        <v>153262.26114836201</v>
      </c>
      <c r="Q243">
        <v>0.80385987181428098</v>
      </c>
      <c r="R243">
        <v>6350.4381884535997</v>
      </c>
      <c r="S243">
        <v>0.199552088091243</v>
      </c>
      <c r="T243">
        <f t="shared" si="6"/>
        <v>-2928946.4321827092</v>
      </c>
      <c r="U243">
        <f t="shared" si="7"/>
        <v>-2922595.9939942556</v>
      </c>
    </row>
    <row r="244" spans="1:21" x14ac:dyDescent="0.2">
      <c r="A244">
        <v>242</v>
      </c>
      <c r="B244">
        <v>130301</v>
      </c>
      <c r="C244">
        <v>2308814.85918487</v>
      </c>
      <c r="D244">
        <v>1731.32290928314</v>
      </c>
      <c r="E244">
        <v>6443862.1361896899</v>
      </c>
      <c r="F244">
        <v>-1171.79078320023</v>
      </c>
      <c r="G244">
        <v>2903.11369248338</v>
      </c>
      <c r="H244">
        <v>559806.12018939899</v>
      </c>
      <c r="I244">
        <v>38368179010.067101</v>
      </c>
      <c r="J244">
        <v>81348.019189312094</v>
      </c>
      <c r="K244">
        <v>87256.174208215903</v>
      </c>
      <c r="L244">
        <v>38368179010.067101</v>
      </c>
      <c r="M244">
        <v>10267.5278675841</v>
      </c>
      <c r="N244">
        <v>252860.688108862</v>
      </c>
      <c r="O244">
        <v>32.171081949397298</v>
      </c>
      <c r="P244">
        <v>48887.995198148703</v>
      </c>
      <c r="Q244">
        <v>21.002145467345599</v>
      </c>
      <c r="R244">
        <v>58062.273849667603</v>
      </c>
      <c r="S244">
        <v>0.90104773538808702</v>
      </c>
      <c r="T244">
        <f t="shared" si="6"/>
        <v>-4135047.2770048198</v>
      </c>
      <c r="U244">
        <f t="shared" si="7"/>
        <v>-4076985.0031551523</v>
      </c>
    </row>
    <row r="245" spans="1:21" x14ac:dyDescent="0.2">
      <c r="A245">
        <v>243</v>
      </c>
      <c r="B245">
        <v>130302</v>
      </c>
      <c r="C245">
        <v>128853.48758847899</v>
      </c>
      <c r="D245">
        <v>96.633271998404098</v>
      </c>
      <c r="E245">
        <v>217882.53404939099</v>
      </c>
      <c r="F245">
        <v>-87.239854800335095</v>
      </c>
      <c r="G245">
        <v>183.87312679873901</v>
      </c>
      <c r="H245">
        <v>6784.7056764012495</v>
      </c>
      <c r="I245">
        <v>469956001.713</v>
      </c>
      <c r="J245">
        <v>3025.0576626972402</v>
      </c>
      <c r="K245">
        <v>1138.30404185673</v>
      </c>
      <c r="L245">
        <v>469956001.713</v>
      </c>
      <c r="M245">
        <v>668.34804014373401</v>
      </c>
      <c r="N245">
        <v>3025.0576626972402</v>
      </c>
      <c r="O245">
        <v>99.999999999999901</v>
      </c>
      <c r="P245">
        <v>668.34804014373503</v>
      </c>
      <c r="Q245">
        <v>99.999999999999901</v>
      </c>
      <c r="R245">
        <v>3677.4625359747802</v>
      </c>
      <c r="S245">
        <v>1.68781887544099</v>
      </c>
      <c r="T245">
        <f t="shared" si="6"/>
        <v>-89029.046460911995</v>
      </c>
      <c r="U245">
        <f t="shared" si="7"/>
        <v>-85351.583924937222</v>
      </c>
    </row>
    <row r="246" spans="1:21" x14ac:dyDescent="0.2">
      <c r="A246">
        <v>244</v>
      </c>
      <c r="B246">
        <v>130401</v>
      </c>
      <c r="C246">
        <v>2238802.39747721</v>
      </c>
      <c r="D246">
        <v>1679.3066520631401</v>
      </c>
      <c r="E246">
        <v>4279924.78973726</v>
      </c>
      <c r="F246">
        <v>-1158.67813328584</v>
      </c>
      <c r="G246">
        <v>2837.98478534899</v>
      </c>
      <c r="H246">
        <v>805505.29180116905</v>
      </c>
      <c r="I246">
        <v>59236851458.480003</v>
      </c>
      <c r="J246">
        <v>78107.289240531303</v>
      </c>
      <c r="K246">
        <v>121869.913703087</v>
      </c>
      <c r="L246">
        <v>59236851458.480003</v>
      </c>
      <c r="M246">
        <v>10261.622130395501</v>
      </c>
      <c r="N246">
        <v>331610.48013332899</v>
      </c>
      <c r="O246">
        <v>23.553926645842701</v>
      </c>
      <c r="P246">
        <v>62633.062244607601</v>
      </c>
      <c r="Q246">
        <v>16.383714547309999</v>
      </c>
      <c r="R246">
        <v>56759.695706979801</v>
      </c>
      <c r="S246">
        <v>1.3261844190132099</v>
      </c>
      <c r="T246">
        <f t="shared" si="6"/>
        <v>-2041122.3922600499</v>
      </c>
      <c r="U246">
        <f t="shared" si="7"/>
        <v>-1984362.6965530701</v>
      </c>
    </row>
    <row r="247" spans="1:21" x14ac:dyDescent="0.2">
      <c r="A247">
        <v>245</v>
      </c>
      <c r="B247">
        <v>130402</v>
      </c>
      <c r="C247">
        <v>51854.729270188604</v>
      </c>
      <c r="D247">
        <v>39.022437425701497</v>
      </c>
      <c r="E247">
        <v>60052.756052844103</v>
      </c>
      <c r="F247">
        <v>-35.072305212769798</v>
      </c>
      <c r="G247">
        <v>74.094742638471402</v>
      </c>
      <c r="H247">
        <v>2677.6965506146098</v>
      </c>
      <c r="I247">
        <v>185475925.52239001</v>
      </c>
      <c r="J247">
        <v>1193.8891464354899</v>
      </c>
      <c r="K247">
        <v>463.43876794996299</v>
      </c>
      <c r="L247">
        <v>196408189.60238999</v>
      </c>
      <c r="M247">
        <v>267.030578347573</v>
      </c>
      <c r="N247">
        <v>1193.8891464354899</v>
      </c>
      <c r="O247">
        <v>100</v>
      </c>
      <c r="P247">
        <v>267.030578347573</v>
      </c>
      <c r="Q247">
        <v>100</v>
      </c>
      <c r="R247">
        <v>1481.8948527694199</v>
      </c>
      <c r="S247">
        <v>2.4676550256334902</v>
      </c>
      <c r="T247">
        <f t="shared" si="6"/>
        <v>-8198.0267826554991</v>
      </c>
      <c r="U247">
        <f t="shared" si="7"/>
        <v>-6716.131929886079</v>
      </c>
    </row>
    <row r="248" spans="1:21" x14ac:dyDescent="0.2">
      <c r="A248">
        <v>246</v>
      </c>
      <c r="B248">
        <v>130403</v>
      </c>
      <c r="C248">
        <v>80133.036491935301</v>
      </c>
      <c r="D248">
        <v>60.212506715994401</v>
      </c>
      <c r="E248">
        <v>110155.35258461699</v>
      </c>
      <c r="F248">
        <v>-24.748259038315901</v>
      </c>
      <c r="G248">
        <v>84.960765754310401</v>
      </c>
      <c r="H248">
        <v>4235.6005988435099</v>
      </c>
      <c r="I248">
        <v>293387217.8434</v>
      </c>
      <c r="J248">
        <v>1888.5028560963101</v>
      </c>
      <c r="K248">
        <v>710.62791981151202</v>
      </c>
      <c r="L248">
        <v>293387217.8434</v>
      </c>
      <c r="M248">
        <v>417.24070196811198</v>
      </c>
      <c r="N248">
        <v>1888.5028560963101</v>
      </c>
      <c r="O248">
        <v>100</v>
      </c>
      <c r="P248">
        <v>417.24070196811198</v>
      </c>
      <c r="Q248">
        <v>100</v>
      </c>
      <c r="R248">
        <v>1699.2153150862</v>
      </c>
      <c r="S248">
        <v>1.54256264014127</v>
      </c>
      <c r="T248">
        <f t="shared" si="6"/>
        <v>-30022.316092681693</v>
      </c>
      <c r="U248">
        <f t="shared" si="7"/>
        <v>-28323.100777595493</v>
      </c>
    </row>
    <row r="249" spans="1:21" x14ac:dyDescent="0.2">
      <c r="A249">
        <v>247</v>
      </c>
      <c r="B249">
        <v>130500</v>
      </c>
      <c r="C249">
        <v>38327.096675068402</v>
      </c>
      <c r="D249">
        <v>28.853931459789401</v>
      </c>
      <c r="E249">
        <v>129564.44333151801</v>
      </c>
      <c r="F249">
        <v>2.20956324505336</v>
      </c>
      <c r="G249">
        <v>26.644368214736101</v>
      </c>
      <c r="H249">
        <v>2025.8595048396901</v>
      </c>
      <c r="I249">
        <v>140325148.69999999</v>
      </c>
      <c r="J249">
        <v>903.258315239691</v>
      </c>
      <c r="K249">
        <v>339.88859245786398</v>
      </c>
      <c r="L249">
        <v>140325148.69999999</v>
      </c>
      <c r="M249">
        <v>199.56344375786401</v>
      </c>
      <c r="N249">
        <v>903.258315239691</v>
      </c>
      <c r="O249">
        <v>100</v>
      </c>
      <c r="P249">
        <v>199.56344375786401</v>
      </c>
      <c r="Q249">
        <v>100</v>
      </c>
      <c r="R249">
        <v>532.88736429472203</v>
      </c>
      <c r="S249">
        <v>0.41129136250075399</v>
      </c>
      <c r="T249">
        <f t="shared" si="6"/>
        <v>-91237.346656449605</v>
      </c>
      <c r="U249">
        <f t="shared" si="7"/>
        <v>-90704.459292154876</v>
      </c>
    </row>
    <row r="250" spans="1:21" x14ac:dyDescent="0.2">
      <c r="A250">
        <v>248</v>
      </c>
      <c r="B250">
        <v>130600</v>
      </c>
      <c r="C250">
        <v>1134267.7033043499</v>
      </c>
      <c r="D250">
        <v>880.95451452783095</v>
      </c>
      <c r="E250">
        <v>15486766.535211001</v>
      </c>
      <c r="F250">
        <v>-444.78393140545501</v>
      </c>
      <c r="G250">
        <v>1325.73844593328</v>
      </c>
      <c r="H250">
        <v>139346.574681522</v>
      </c>
      <c r="I250">
        <v>6866058267.6541901</v>
      </c>
      <c r="J250">
        <v>22589.843176689901</v>
      </c>
      <c r="K250">
        <v>21346.335063349601</v>
      </c>
      <c r="L250">
        <v>6866058267.6541901</v>
      </c>
      <c r="M250">
        <v>4326.5573777502204</v>
      </c>
      <c r="N250">
        <v>84418.108540289395</v>
      </c>
      <c r="O250">
        <v>26.759475623537199</v>
      </c>
      <c r="P250">
        <v>14480.276795695499</v>
      </c>
      <c r="Q250">
        <v>29.878968743445299</v>
      </c>
      <c r="R250">
        <v>26514.768918665701</v>
      </c>
      <c r="S250">
        <v>0.17120919888849001</v>
      </c>
      <c r="T250">
        <f t="shared" si="6"/>
        <v>-14352498.83190665</v>
      </c>
      <c r="U250">
        <f t="shared" si="7"/>
        <v>-14325984.062987985</v>
      </c>
    </row>
    <row r="251" spans="1:21" x14ac:dyDescent="0.2">
      <c r="A251">
        <v>249</v>
      </c>
      <c r="B251">
        <v>130700</v>
      </c>
      <c r="C251">
        <v>405557.60641553701</v>
      </c>
      <c r="D251">
        <v>304.72694631599501</v>
      </c>
      <c r="E251">
        <v>620527.43781495898</v>
      </c>
      <c r="F251">
        <v>-144.23500324331999</v>
      </c>
      <c r="G251">
        <v>448.96194955931497</v>
      </c>
      <c r="H251">
        <v>26475.890359304802</v>
      </c>
      <c r="I251">
        <v>1933542040.9340999</v>
      </c>
      <c r="J251">
        <v>11007.554031832</v>
      </c>
      <c r="K251">
        <v>4037.8013924059501</v>
      </c>
      <c r="L251">
        <v>1926455337.0190001</v>
      </c>
      <c r="M251">
        <v>2111.34605538695</v>
      </c>
      <c r="N251">
        <v>11007.554031832</v>
      </c>
      <c r="O251">
        <v>100</v>
      </c>
      <c r="P251">
        <v>2111.34605538695</v>
      </c>
      <c r="Q251">
        <v>100</v>
      </c>
      <c r="R251">
        <v>8979.2389911862992</v>
      </c>
      <c r="S251">
        <v>1.4470333532397099</v>
      </c>
      <c r="T251">
        <f t="shared" si="6"/>
        <v>-214969.83139942196</v>
      </c>
      <c r="U251">
        <f t="shared" si="7"/>
        <v>-205990.59240823565</v>
      </c>
    </row>
    <row r="252" spans="1:21" x14ac:dyDescent="0.2">
      <c r="A252">
        <v>250</v>
      </c>
      <c r="B252">
        <v>130800</v>
      </c>
      <c r="C252">
        <v>4910160.9164057598</v>
      </c>
      <c r="D252">
        <v>3682.3605718060398</v>
      </c>
      <c r="E252">
        <v>8766287.2401186209</v>
      </c>
      <c r="F252">
        <v>-2312.4036739346502</v>
      </c>
      <c r="G252">
        <v>5994.7642457407001</v>
      </c>
      <c r="H252">
        <v>507049.22145029297</v>
      </c>
      <c r="I252">
        <v>37846881980.211998</v>
      </c>
      <c r="J252">
        <v>160834.719191568</v>
      </c>
      <c r="K252">
        <v>84120.998394734997</v>
      </c>
      <c r="L252">
        <v>37858465334.811996</v>
      </c>
      <c r="M252">
        <v>20247.440857027901</v>
      </c>
      <c r="N252">
        <v>204274.16560859699</v>
      </c>
      <c r="O252">
        <v>78.734733152570399</v>
      </c>
      <c r="P252">
        <v>46262.533059923</v>
      </c>
      <c r="Q252">
        <v>43.766390462886697</v>
      </c>
      <c r="R252">
        <v>119895.28491481399</v>
      </c>
      <c r="S252">
        <v>1.3676860183877699</v>
      </c>
      <c r="T252">
        <f t="shared" si="6"/>
        <v>-3856126.3237128612</v>
      </c>
      <c r="U252">
        <f t="shared" si="7"/>
        <v>-3736231.0387980472</v>
      </c>
    </row>
    <row r="253" spans="1:21" x14ac:dyDescent="0.2">
      <c r="A253">
        <v>251</v>
      </c>
      <c r="B253">
        <v>130900</v>
      </c>
      <c r="C253">
        <v>976721.69549800199</v>
      </c>
      <c r="D253">
        <v>735.02954386359795</v>
      </c>
      <c r="E253">
        <v>1063623.59437231</v>
      </c>
      <c r="F253">
        <v>-618.46945398538196</v>
      </c>
      <c r="G253">
        <v>1353.49899784898</v>
      </c>
      <c r="H253">
        <v>44909.086147273199</v>
      </c>
      <c r="I253">
        <v>3316698357.18925</v>
      </c>
      <c r="J253">
        <v>18375.499289759198</v>
      </c>
      <c r="K253">
        <v>8345.7316488204506</v>
      </c>
      <c r="L253">
        <v>3316698357.18925</v>
      </c>
      <c r="M253">
        <v>5029.0332916312</v>
      </c>
      <c r="N253">
        <v>18375.499289759198</v>
      </c>
      <c r="O253">
        <v>100</v>
      </c>
      <c r="P253">
        <v>5029.0332916312</v>
      </c>
      <c r="Q253">
        <v>100</v>
      </c>
      <c r="R253">
        <v>27069.979956979601</v>
      </c>
      <c r="S253">
        <v>2.5450714049789802</v>
      </c>
      <c r="T253">
        <f t="shared" si="6"/>
        <v>-86901.898874307983</v>
      </c>
      <c r="U253">
        <f t="shared" si="7"/>
        <v>-59831.918917328381</v>
      </c>
    </row>
    <row r="254" spans="1:21" x14ac:dyDescent="0.2">
      <c r="A254">
        <v>252</v>
      </c>
      <c r="B254">
        <v>140100</v>
      </c>
      <c r="C254">
        <v>1950892.9235389801</v>
      </c>
      <c r="D254">
        <v>1613.8567468594599</v>
      </c>
      <c r="E254">
        <v>8830067.6950538307</v>
      </c>
      <c r="F254">
        <v>-922.484655780097</v>
      </c>
      <c r="G254">
        <v>2536.3414026395599</v>
      </c>
      <c r="H254">
        <v>671930.27119360305</v>
      </c>
      <c r="I254">
        <v>48640391483.9711</v>
      </c>
      <c r="J254">
        <v>63190.6294719336</v>
      </c>
      <c r="K254">
        <v>94933.000583032903</v>
      </c>
      <c r="L254">
        <v>42978911089.675102</v>
      </c>
      <c r="M254">
        <v>8185.7797236283204</v>
      </c>
      <c r="N254">
        <v>282807.13932183402</v>
      </c>
      <c r="O254">
        <v>22.344071519362402</v>
      </c>
      <c r="P254">
        <v>51954.0894933577</v>
      </c>
      <c r="Q254">
        <v>15.7557947862311</v>
      </c>
      <c r="R254">
        <v>50726.828052791199</v>
      </c>
      <c r="S254">
        <v>0.57447835967561001</v>
      </c>
      <c r="T254">
        <f t="shared" si="6"/>
        <v>-6879174.7715148507</v>
      </c>
      <c r="U254">
        <f t="shared" si="7"/>
        <v>-6828447.9434620598</v>
      </c>
    </row>
    <row r="255" spans="1:21" x14ac:dyDescent="0.2">
      <c r="A255">
        <v>253</v>
      </c>
      <c r="B255">
        <v>140200</v>
      </c>
      <c r="C255">
        <v>2000358.83737943</v>
      </c>
      <c r="D255">
        <v>1654.7769315747601</v>
      </c>
      <c r="E255">
        <v>8952828.8407452293</v>
      </c>
      <c r="F255">
        <v>-640.46155626012796</v>
      </c>
      <c r="G255">
        <v>2295.2384878348898</v>
      </c>
      <c r="H255">
        <v>106432.457879667</v>
      </c>
      <c r="I255">
        <v>7925690693.6187201</v>
      </c>
      <c r="J255">
        <v>43026.9323307175</v>
      </c>
      <c r="K255">
        <v>20799.146439103301</v>
      </c>
      <c r="L255">
        <v>8579347288.9804296</v>
      </c>
      <c r="M255">
        <v>10311.3412493082</v>
      </c>
      <c r="N255">
        <v>43026.9323307175</v>
      </c>
      <c r="O255">
        <v>100</v>
      </c>
      <c r="P255">
        <v>12219.799150122801</v>
      </c>
      <c r="Q255">
        <v>84.382248207447702</v>
      </c>
      <c r="R255">
        <v>45904.769756697802</v>
      </c>
      <c r="S255">
        <v>0.51274039271007299</v>
      </c>
      <c r="T255">
        <f t="shared" si="6"/>
        <v>-6952470.0033657998</v>
      </c>
      <c r="U255">
        <f t="shared" si="7"/>
        <v>-6906565.2336091017</v>
      </c>
    </row>
    <row r="256" spans="1:21" x14ac:dyDescent="0.2">
      <c r="A256">
        <v>254</v>
      </c>
      <c r="B256">
        <v>140300</v>
      </c>
      <c r="C256">
        <v>367065.20173345599</v>
      </c>
      <c r="D256">
        <v>300.59420830924898</v>
      </c>
      <c r="E256">
        <v>1640550.3450829999</v>
      </c>
      <c r="F256">
        <v>-6.6847584401999303</v>
      </c>
      <c r="G256">
        <v>307.27896674944901</v>
      </c>
      <c r="H256">
        <v>18864.513336375301</v>
      </c>
      <c r="I256">
        <v>1317653005.85428</v>
      </c>
      <c r="J256">
        <v>8323.2892895410096</v>
      </c>
      <c r="K256">
        <v>3211.7931837803999</v>
      </c>
      <c r="L256">
        <v>1317653005.85428</v>
      </c>
      <c r="M256">
        <v>1894.14017792611</v>
      </c>
      <c r="N256">
        <v>8323.2892895410096</v>
      </c>
      <c r="O256">
        <v>100</v>
      </c>
      <c r="P256">
        <v>1894.14017792611</v>
      </c>
      <c r="Q256">
        <v>99.999999999999901</v>
      </c>
      <c r="R256">
        <v>6145.57933498899</v>
      </c>
      <c r="S256">
        <v>0.37460473879440997</v>
      </c>
      <c r="T256">
        <f t="shared" si="6"/>
        <v>-1273485.1433495439</v>
      </c>
      <c r="U256">
        <f t="shared" si="7"/>
        <v>-1267339.564014555</v>
      </c>
    </row>
    <row r="257" spans="1:21" x14ac:dyDescent="0.2">
      <c r="A257">
        <v>255</v>
      </c>
      <c r="B257">
        <v>140401</v>
      </c>
      <c r="C257">
        <v>3289650.0316526499</v>
      </c>
      <c r="D257">
        <v>2442.3802933594998</v>
      </c>
      <c r="E257">
        <v>6778412.4587557605</v>
      </c>
      <c r="F257">
        <v>-530.09717856630505</v>
      </c>
      <c r="G257">
        <v>2972.4774719258098</v>
      </c>
      <c r="H257">
        <v>89194.549443937096</v>
      </c>
      <c r="I257">
        <v>6876565795.4832497</v>
      </c>
      <c r="J257">
        <v>34182.0230800711</v>
      </c>
      <c r="K257">
        <v>22858.050592281899</v>
      </c>
      <c r="L257">
        <v>6693462485.4552498</v>
      </c>
      <c r="M257">
        <v>16164.588106826601</v>
      </c>
      <c r="N257">
        <v>34182.0230800711</v>
      </c>
      <c r="O257">
        <v>99.999999999999901</v>
      </c>
      <c r="P257">
        <v>16164.588106826601</v>
      </c>
      <c r="Q257">
        <v>100</v>
      </c>
      <c r="R257">
        <v>59449.549438516202</v>
      </c>
      <c r="S257">
        <v>0.87704237238801297</v>
      </c>
      <c r="T257">
        <f t="shared" si="6"/>
        <v>-3488762.4271031106</v>
      </c>
      <c r="U257">
        <f t="shared" si="7"/>
        <v>-3429312.8776645944</v>
      </c>
    </row>
    <row r="258" spans="1:21" x14ac:dyDescent="0.2">
      <c r="A258">
        <v>256</v>
      </c>
      <c r="B258">
        <v>140500</v>
      </c>
      <c r="C258">
        <v>945907.77749699005</v>
      </c>
      <c r="D258">
        <v>776.27040872924601</v>
      </c>
      <c r="E258">
        <v>3359919.0114373602</v>
      </c>
      <c r="F258">
        <v>-758.13412124667502</v>
      </c>
      <c r="G258">
        <v>1534.40452997592</v>
      </c>
      <c r="H258">
        <v>31390.1006261683</v>
      </c>
      <c r="I258">
        <v>2174297145.2621002</v>
      </c>
      <c r="J258">
        <v>13995.7234640715</v>
      </c>
      <c r="K258">
        <v>15761.591875381</v>
      </c>
      <c r="L258">
        <v>10914811863.59</v>
      </c>
      <c r="M258">
        <v>4846.7800117909501</v>
      </c>
      <c r="N258">
        <v>13995.7234640715</v>
      </c>
      <c r="O258">
        <v>99.999999999999901</v>
      </c>
      <c r="P258">
        <v>4846.7800117909501</v>
      </c>
      <c r="Q258">
        <v>99.999999999999901</v>
      </c>
      <c r="R258">
        <v>30688.0905995184</v>
      </c>
      <c r="S258">
        <v>0.91335804509139396</v>
      </c>
      <c r="T258">
        <f t="shared" si="6"/>
        <v>-2414011.2339403704</v>
      </c>
      <c r="U258">
        <f t="shared" si="7"/>
        <v>-2383323.1433408521</v>
      </c>
    </row>
    <row r="259" spans="1:21" x14ac:dyDescent="0.2">
      <c r="A259">
        <v>257</v>
      </c>
      <c r="B259">
        <v>140600</v>
      </c>
      <c r="C259">
        <v>1514483.4880044099</v>
      </c>
      <c r="D259">
        <v>1097.7698632714701</v>
      </c>
      <c r="E259">
        <v>5044385.8703430304</v>
      </c>
      <c r="F259">
        <v>-297.19195759329102</v>
      </c>
      <c r="G259">
        <v>1394.9618208647601</v>
      </c>
      <c r="H259">
        <v>50027.7377396062</v>
      </c>
      <c r="I259">
        <v>4248287483.3344798</v>
      </c>
      <c r="J259">
        <v>16041.437872930401</v>
      </c>
      <c r="K259">
        <v>12130.171161824001</v>
      </c>
      <c r="L259">
        <v>4248287483.3344798</v>
      </c>
      <c r="M259">
        <v>7881.8836784895502</v>
      </c>
      <c r="N259">
        <v>16041.437872930401</v>
      </c>
      <c r="O259">
        <v>100</v>
      </c>
      <c r="P259">
        <v>7881.8836784895502</v>
      </c>
      <c r="Q259">
        <v>100</v>
      </c>
      <c r="R259">
        <v>27899.236417295298</v>
      </c>
      <c r="S259">
        <v>0.55307498542727596</v>
      </c>
      <c r="T259">
        <f t="shared" ref="T259:T315" si="8">C259-E259</f>
        <v>-3529902.3823386207</v>
      </c>
      <c r="U259">
        <f t="shared" ref="U259:U315" si="9">T259+R259</f>
        <v>-3502003.1459213253</v>
      </c>
    </row>
    <row r="260" spans="1:21" x14ac:dyDescent="0.2">
      <c r="A260">
        <v>258</v>
      </c>
      <c r="B260">
        <v>140700</v>
      </c>
      <c r="C260">
        <v>2415.9837834830901</v>
      </c>
      <c r="D260">
        <v>1.69579624023499</v>
      </c>
      <c r="E260">
        <v>13676.3968312119</v>
      </c>
      <c r="F260">
        <v>-1.02135830967421</v>
      </c>
      <c r="G260">
        <v>2.7171545499091998</v>
      </c>
      <c r="H260">
        <v>99.8822698451484</v>
      </c>
      <c r="I260">
        <v>2315514.6493090801</v>
      </c>
      <c r="J260">
        <v>81.358152650675706</v>
      </c>
      <c r="K260">
        <v>14.781345955844699</v>
      </c>
      <c r="L260">
        <v>2315514.6493090801</v>
      </c>
      <c r="M260">
        <v>12.4658313065356</v>
      </c>
      <c r="N260">
        <v>81.358152650675706</v>
      </c>
      <c r="O260">
        <v>100</v>
      </c>
      <c r="P260">
        <v>12.4658313065356</v>
      </c>
      <c r="Q260">
        <v>100</v>
      </c>
      <c r="R260">
        <v>54.343090998184103</v>
      </c>
      <c r="S260">
        <v>0.397349474930147</v>
      </c>
      <c r="T260">
        <f t="shared" si="8"/>
        <v>-11260.413047728809</v>
      </c>
      <c r="U260">
        <f t="shared" si="9"/>
        <v>-11206.069956730626</v>
      </c>
    </row>
    <row r="261" spans="1:21" x14ac:dyDescent="0.2">
      <c r="A261">
        <v>259</v>
      </c>
      <c r="B261">
        <v>140801</v>
      </c>
      <c r="C261">
        <v>1357139.19454595</v>
      </c>
      <c r="D261">
        <v>1015.30317833166</v>
      </c>
      <c r="E261">
        <v>10807613.936673</v>
      </c>
      <c r="F261">
        <v>-616.66728632320803</v>
      </c>
      <c r="G261">
        <v>1631.9704646548701</v>
      </c>
      <c r="H261">
        <v>173778.88786079301</v>
      </c>
      <c r="I261">
        <v>12378650162.5336</v>
      </c>
      <c r="J261">
        <v>36935.5149069814</v>
      </c>
      <c r="K261">
        <v>31188.196866967701</v>
      </c>
      <c r="L261">
        <v>12434670066.5826</v>
      </c>
      <c r="M261">
        <v>5733.8265688513902</v>
      </c>
      <c r="N261">
        <v>74749.686560524802</v>
      </c>
      <c r="O261">
        <v>49.412267270277702</v>
      </c>
      <c r="P261">
        <v>18753.526800385102</v>
      </c>
      <c r="Q261">
        <v>30.574657395821799</v>
      </c>
      <c r="R261">
        <v>32639.409293097498</v>
      </c>
      <c r="S261">
        <v>0.30200384177624501</v>
      </c>
      <c r="T261">
        <f t="shared" si="8"/>
        <v>-9450474.7421270497</v>
      </c>
      <c r="U261">
        <f t="shared" si="9"/>
        <v>-9417835.3328339513</v>
      </c>
    </row>
    <row r="262" spans="1:21" x14ac:dyDescent="0.2">
      <c r="A262">
        <v>260</v>
      </c>
      <c r="B262">
        <v>140802</v>
      </c>
      <c r="C262">
        <v>437433.18730829703</v>
      </c>
      <c r="D262">
        <v>342.39191000029598</v>
      </c>
      <c r="E262">
        <v>3144296.2845531399</v>
      </c>
      <c r="F262">
        <v>24.974317250284699</v>
      </c>
      <c r="G262">
        <v>317.41759275001198</v>
      </c>
      <c r="H262">
        <v>22897.945144425699</v>
      </c>
      <c r="I262">
        <v>1586071269.819</v>
      </c>
      <c r="J262">
        <v>10209.374985873699</v>
      </c>
      <c r="K262">
        <v>3841.70290522298</v>
      </c>
      <c r="L262">
        <v>1586071269.819</v>
      </c>
      <c r="M262">
        <v>2255.63163540398</v>
      </c>
      <c r="N262">
        <v>10209.374985873699</v>
      </c>
      <c r="O262">
        <v>100</v>
      </c>
      <c r="P262">
        <v>2255.63163540398</v>
      </c>
      <c r="Q262">
        <v>100</v>
      </c>
      <c r="R262">
        <v>6348.35185500024</v>
      </c>
      <c r="S262">
        <v>0.20190056154019301</v>
      </c>
      <c r="T262">
        <f t="shared" si="8"/>
        <v>-2706863.0972448429</v>
      </c>
      <c r="U262">
        <f t="shared" si="9"/>
        <v>-2700514.7453898429</v>
      </c>
    </row>
    <row r="263" spans="1:21" x14ac:dyDescent="0.2">
      <c r="A263">
        <v>261</v>
      </c>
      <c r="B263">
        <v>150100</v>
      </c>
      <c r="C263">
        <v>291318.58955464599</v>
      </c>
      <c r="D263">
        <v>212.31977683190999</v>
      </c>
      <c r="E263">
        <v>3251841.7311808802</v>
      </c>
      <c r="F263">
        <v>-93.144577215825095</v>
      </c>
      <c r="G263">
        <v>305.46435404773501</v>
      </c>
      <c r="H263">
        <v>1641303.3629173399</v>
      </c>
      <c r="I263">
        <v>106594915321.17101</v>
      </c>
      <c r="J263">
        <v>4563.7527294710098</v>
      </c>
      <c r="K263">
        <v>35149.208514689002</v>
      </c>
      <c r="L263">
        <v>16796605833.890699</v>
      </c>
      <c r="M263">
        <v>931.851198269733</v>
      </c>
      <c r="N263">
        <v>788544.04034797405</v>
      </c>
      <c r="O263">
        <v>0.57875686023282702</v>
      </c>
      <c r="P263">
        <v>18352.6026807983</v>
      </c>
      <c r="Q263">
        <v>5.0774879970822502</v>
      </c>
      <c r="R263">
        <v>6109.2870809547103</v>
      </c>
      <c r="S263">
        <v>0.187871599726846</v>
      </c>
      <c r="T263">
        <f t="shared" si="8"/>
        <v>-2960523.1416262342</v>
      </c>
      <c r="U263">
        <f t="shared" si="9"/>
        <v>-2954413.8545452794</v>
      </c>
    </row>
    <row r="264" spans="1:21" x14ac:dyDescent="0.2">
      <c r="A264">
        <v>262</v>
      </c>
      <c r="B264">
        <v>150200</v>
      </c>
      <c r="C264">
        <v>12263.317918891</v>
      </c>
      <c r="D264">
        <v>9.1195527919855497</v>
      </c>
      <c r="E264">
        <v>233870.67571721901</v>
      </c>
      <c r="F264">
        <v>-6.0642899273864304</v>
      </c>
      <c r="G264">
        <v>15.183842719371899</v>
      </c>
      <c r="H264">
        <v>85884.128752360193</v>
      </c>
      <c r="I264">
        <v>7904628579.6750498</v>
      </c>
      <c r="J264">
        <v>256.16113587372001</v>
      </c>
      <c r="K264">
        <v>18195.414140264998</v>
      </c>
      <c r="L264">
        <v>7951150006.7717104</v>
      </c>
      <c r="M264">
        <v>60.861560595215998</v>
      </c>
      <c r="N264">
        <v>22647.100114959801</v>
      </c>
      <c r="O264">
        <v>1.1310990571570301</v>
      </c>
      <c r="P264">
        <v>10244.2641334932</v>
      </c>
      <c r="Q264">
        <v>0.59410378141491904</v>
      </c>
      <c r="R264">
        <v>303.67685438743899</v>
      </c>
      <c r="S264">
        <v>0.12984819642571299</v>
      </c>
      <c r="T264">
        <f t="shared" si="8"/>
        <v>-221607.35779832801</v>
      </c>
      <c r="U264">
        <f t="shared" si="9"/>
        <v>-221303.68094394056</v>
      </c>
    </row>
    <row r="265" spans="1:21" x14ac:dyDescent="0.2">
      <c r="A265">
        <v>263</v>
      </c>
      <c r="B265">
        <v>150301</v>
      </c>
      <c r="C265">
        <v>7063992.49607783</v>
      </c>
      <c r="D265">
        <v>5309.3610067013797</v>
      </c>
      <c r="E265">
        <v>17374678.906729002</v>
      </c>
      <c r="F265">
        <v>-1401.4373415248599</v>
      </c>
      <c r="G265">
        <v>6710.7983482262398</v>
      </c>
      <c r="H265">
        <v>475628.48986360902</v>
      </c>
      <c r="I265">
        <v>13114851992.389999</v>
      </c>
      <c r="J265">
        <v>229473.767910205</v>
      </c>
      <c r="K265">
        <v>16561.675520628502</v>
      </c>
      <c r="L265">
        <v>11389942861.459999</v>
      </c>
      <c r="M265">
        <v>5171.7326591685096</v>
      </c>
      <c r="N265">
        <v>370709.67392448901</v>
      </c>
      <c r="O265">
        <v>61.901208425693099</v>
      </c>
      <c r="P265">
        <v>5171.7326591685096</v>
      </c>
      <c r="Q265">
        <v>99.999999999999901</v>
      </c>
      <c r="R265">
        <v>134215.96696452401</v>
      </c>
      <c r="S265">
        <v>0.77248027249898799</v>
      </c>
      <c r="T265">
        <f t="shared" si="8"/>
        <v>-10310686.410651172</v>
      </c>
      <c r="U265">
        <f t="shared" si="9"/>
        <v>-10176470.443686647</v>
      </c>
    </row>
    <row r="266" spans="1:21" x14ac:dyDescent="0.2">
      <c r="A266">
        <v>264</v>
      </c>
      <c r="B266">
        <v>150302</v>
      </c>
      <c r="C266">
        <v>5531.4376193928001</v>
      </c>
      <c r="D266">
        <v>4.1265703724502396</v>
      </c>
      <c r="E266">
        <v>97676.7497090283</v>
      </c>
      <c r="F266">
        <v>-2.8143032879168399</v>
      </c>
      <c r="G266">
        <v>6.94087366036708</v>
      </c>
      <c r="H266">
        <v>501.57900944543701</v>
      </c>
      <c r="I266">
        <v>37646280.990999997</v>
      </c>
      <c r="J266">
        <v>112.47262133293199</v>
      </c>
      <c r="K266">
        <v>246.22969554594101</v>
      </c>
      <c r="L266">
        <v>37646280.990999997</v>
      </c>
      <c r="M266">
        <v>28.540741339979299</v>
      </c>
      <c r="N266">
        <v>200.40876151743601</v>
      </c>
      <c r="O266">
        <v>56.121608896398499</v>
      </c>
      <c r="P266">
        <v>208.58341455494099</v>
      </c>
      <c r="Q266">
        <v>13.683130751731699</v>
      </c>
      <c r="R266">
        <v>138.81747320734101</v>
      </c>
      <c r="S266">
        <v>0.14211925931285399</v>
      </c>
      <c r="T266">
        <f t="shared" si="8"/>
        <v>-92145.312089635496</v>
      </c>
      <c r="U266">
        <f t="shared" si="9"/>
        <v>-92006.494616428157</v>
      </c>
    </row>
    <row r="267" spans="1:21" x14ac:dyDescent="0.2">
      <c r="A267">
        <v>265</v>
      </c>
      <c r="B267">
        <v>150400</v>
      </c>
      <c r="C267">
        <v>204124.113998341</v>
      </c>
      <c r="D267">
        <v>152.30985988393499</v>
      </c>
      <c r="E267">
        <v>2364073.14466795</v>
      </c>
      <c r="F267">
        <v>-194.12180980957601</v>
      </c>
      <c r="G267">
        <v>346.43166969351199</v>
      </c>
      <c r="H267">
        <v>379.54671829139801</v>
      </c>
      <c r="I267">
        <v>26290050.991</v>
      </c>
      <c r="J267">
        <v>169.226310363398</v>
      </c>
      <c r="K267">
        <v>2079.4878282816999</v>
      </c>
      <c r="L267">
        <v>1026061878.37</v>
      </c>
      <c r="M267">
        <v>1053.4259499116999</v>
      </c>
      <c r="N267">
        <v>169.226310363398</v>
      </c>
      <c r="O267">
        <v>100</v>
      </c>
      <c r="P267">
        <v>1053.4259499116999</v>
      </c>
      <c r="Q267">
        <v>100</v>
      </c>
      <c r="R267">
        <v>6928.6333938702401</v>
      </c>
      <c r="S267">
        <v>0.293080330847521</v>
      </c>
      <c r="T267">
        <f t="shared" si="8"/>
        <v>-2159949.0306696091</v>
      </c>
      <c r="U267">
        <f t="shared" si="9"/>
        <v>-2153020.3972757389</v>
      </c>
    </row>
    <row r="268" spans="1:21" x14ac:dyDescent="0.2">
      <c r="A268">
        <v>266</v>
      </c>
      <c r="B268">
        <v>150501</v>
      </c>
      <c r="C268">
        <v>433644.32831858803</v>
      </c>
      <c r="D268">
        <v>323.507912508468</v>
      </c>
      <c r="E268">
        <v>4621562.5419056797</v>
      </c>
      <c r="F268">
        <v>-422.81113655223498</v>
      </c>
      <c r="G268">
        <v>746.31904906070395</v>
      </c>
      <c r="H268">
        <v>260.37059317892698</v>
      </c>
      <c r="I268">
        <v>23605816.760000002</v>
      </c>
      <c r="J268">
        <v>71.524059098927793</v>
      </c>
      <c r="K268">
        <v>3575.7477106454098</v>
      </c>
      <c r="L268">
        <v>1338258750.3254499</v>
      </c>
      <c r="M268">
        <v>2237.4889603199599</v>
      </c>
      <c r="N268">
        <v>71.524059098927793</v>
      </c>
      <c r="O268">
        <v>100</v>
      </c>
      <c r="P268">
        <v>2237.4889603199599</v>
      </c>
      <c r="Q268">
        <v>100</v>
      </c>
      <c r="R268">
        <v>14926.380981214001</v>
      </c>
      <c r="S268">
        <v>0.32297260603681499</v>
      </c>
      <c r="T268">
        <f t="shared" si="8"/>
        <v>-4187918.2135870918</v>
      </c>
      <c r="U268">
        <f t="shared" si="9"/>
        <v>-4172991.8326058779</v>
      </c>
    </row>
    <row r="269" spans="1:21" x14ac:dyDescent="0.2">
      <c r="A269">
        <v>267</v>
      </c>
      <c r="B269">
        <v>150502</v>
      </c>
      <c r="C269">
        <v>256024.13678561201</v>
      </c>
      <c r="D269">
        <v>192.58837693667701</v>
      </c>
      <c r="E269">
        <v>1100810.6060131099</v>
      </c>
      <c r="F269">
        <v>-249.12938917306499</v>
      </c>
      <c r="G269">
        <v>441.71776610974302</v>
      </c>
      <c r="H269">
        <v>755.73342241628302</v>
      </c>
      <c r="I269">
        <v>79645026.400000006</v>
      </c>
      <c r="J269">
        <v>118.573211216283</v>
      </c>
      <c r="K269">
        <v>1803.6164876682401</v>
      </c>
      <c r="L269">
        <v>485240007.54181701</v>
      </c>
      <c r="M269">
        <v>1318.3764801264199</v>
      </c>
      <c r="N269">
        <v>118.573211216283</v>
      </c>
      <c r="O269">
        <v>100</v>
      </c>
      <c r="P269">
        <v>1318.3764801264199</v>
      </c>
      <c r="Q269">
        <v>99.999999999999901</v>
      </c>
      <c r="R269">
        <v>8834.3553221948605</v>
      </c>
      <c r="S269">
        <v>0.80253181373232496</v>
      </c>
      <c r="T269">
        <f t="shared" si="8"/>
        <v>-844786.46922749793</v>
      </c>
      <c r="U269">
        <f t="shared" si="9"/>
        <v>-835952.11390530306</v>
      </c>
    </row>
    <row r="270" spans="1:21" x14ac:dyDescent="0.2">
      <c r="A270">
        <v>268</v>
      </c>
      <c r="B270">
        <v>150503</v>
      </c>
      <c r="C270">
        <v>1423734.01077472</v>
      </c>
      <c r="D270">
        <v>1062.1377792170199</v>
      </c>
      <c r="E270">
        <v>16053851.690899299</v>
      </c>
      <c r="F270">
        <v>-780.21492642355304</v>
      </c>
      <c r="G270">
        <v>1842.3527056405701</v>
      </c>
      <c r="H270">
        <v>5932979.9003139799</v>
      </c>
      <c r="I270">
        <v>68969653660.157593</v>
      </c>
      <c r="J270">
        <v>43276.984689714896</v>
      </c>
      <c r="K270">
        <v>2042476.1825285901</v>
      </c>
      <c r="L270">
        <v>77346292813.907593</v>
      </c>
      <c r="M270">
        <v>7346.0843008451902</v>
      </c>
      <c r="N270">
        <v>5381222.6710327202</v>
      </c>
      <c r="O270">
        <v>0.80422215052865398</v>
      </c>
      <c r="P270">
        <v>1965129.8897146799</v>
      </c>
      <c r="Q270">
        <v>0.37382181907129602</v>
      </c>
      <c r="R270">
        <v>36847.0541128115</v>
      </c>
      <c r="S270">
        <v>0.22952158037998799</v>
      </c>
      <c r="T270">
        <f t="shared" si="8"/>
        <v>-14630117.680124579</v>
      </c>
      <c r="U270">
        <f t="shared" si="9"/>
        <v>-14593270.626011768</v>
      </c>
    </row>
    <row r="271" spans="1:21" x14ac:dyDescent="0.2">
      <c r="A271">
        <v>269</v>
      </c>
      <c r="B271">
        <v>150601</v>
      </c>
      <c r="C271">
        <v>175887.07747290301</v>
      </c>
      <c r="D271">
        <v>131.21550901196201</v>
      </c>
      <c r="E271">
        <v>3374442.4462046102</v>
      </c>
      <c r="F271">
        <v>-55.7798443043147</v>
      </c>
      <c r="G271">
        <v>186.995353316277</v>
      </c>
      <c r="H271">
        <v>144602.72313183799</v>
      </c>
      <c r="I271">
        <v>14594615952.8346</v>
      </c>
      <c r="J271">
        <v>2277.7428858288499</v>
      </c>
      <c r="K271">
        <v>795661.05446453195</v>
      </c>
      <c r="L271">
        <v>280901981235.35797</v>
      </c>
      <c r="M271">
        <v>577.99373547973903</v>
      </c>
      <c r="N271">
        <v>27845.7955091611</v>
      </c>
      <c r="O271">
        <v>8.1798449072122406</v>
      </c>
      <c r="P271">
        <v>514759.07322917302</v>
      </c>
      <c r="Q271">
        <v>0.11228432203319499</v>
      </c>
      <c r="R271">
        <v>3739.9070663255402</v>
      </c>
      <c r="S271">
        <v>0.110830370526306</v>
      </c>
      <c r="T271">
        <f t="shared" si="8"/>
        <v>-3198555.3687317073</v>
      </c>
      <c r="U271">
        <f t="shared" si="9"/>
        <v>-3194815.4616653817</v>
      </c>
    </row>
    <row r="272" spans="1:21" x14ac:dyDescent="0.2">
      <c r="A272">
        <v>270</v>
      </c>
      <c r="B272">
        <v>150602</v>
      </c>
      <c r="C272">
        <v>16853.407452041101</v>
      </c>
      <c r="D272">
        <v>12.573001207244801</v>
      </c>
      <c r="E272">
        <v>302935.03487305401</v>
      </c>
      <c r="F272">
        <v>-8.4731122375951209</v>
      </c>
      <c r="G272">
        <v>21.0461134448399</v>
      </c>
      <c r="H272">
        <v>5257.7149313828404</v>
      </c>
      <c r="I272">
        <v>413551224.70545298</v>
      </c>
      <c r="J272">
        <v>338.68247602180799</v>
      </c>
      <c r="K272">
        <v>1649.1463151453299</v>
      </c>
      <c r="L272">
        <v>470572899.65685302</v>
      </c>
      <c r="M272">
        <v>85.943128469540795</v>
      </c>
      <c r="N272">
        <v>1949.3051337392101</v>
      </c>
      <c r="O272">
        <v>17.374523370393799</v>
      </c>
      <c r="P272">
        <v>1178.5734154884799</v>
      </c>
      <c r="Q272">
        <v>7.2921319401999298</v>
      </c>
      <c r="R272">
        <v>420.92226889679802</v>
      </c>
      <c r="S272">
        <v>0.138948031901687</v>
      </c>
      <c r="T272">
        <f t="shared" si="8"/>
        <v>-286081.6274210129</v>
      </c>
      <c r="U272">
        <f t="shared" si="9"/>
        <v>-285660.70515211613</v>
      </c>
    </row>
    <row r="273" spans="1:21" x14ac:dyDescent="0.2">
      <c r="A273">
        <v>271</v>
      </c>
      <c r="B273">
        <v>150701</v>
      </c>
      <c r="C273">
        <v>1197861.5479576199</v>
      </c>
      <c r="D273">
        <v>893.63796144104595</v>
      </c>
      <c r="E273">
        <v>21634472.672146302</v>
      </c>
      <c r="F273">
        <v>-453.97917200738698</v>
      </c>
      <c r="G273">
        <v>1347.61713344843</v>
      </c>
      <c r="H273">
        <v>74202.997008078397</v>
      </c>
      <c r="I273">
        <v>6265372151.1700001</v>
      </c>
      <c r="J273">
        <v>19350.306431196499</v>
      </c>
      <c r="K273">
        <v>29161.9115505101</v>
      </c>
      <c r="L273">
        <v>8990172212.2427197</v>
      </c>
      <c r="M273">
        <v>4617.8338674821298</v>
      </c>
      <c r="N273">
        <v>24080.0197987184</v>
      </c>
      <c r="O273">
        <v>80.358349340835403</v>
      </c>
      <c r="P273">
        <v>20171.739338267402</v>
      </c>
      <c r="Q273">
        <v>22.892591412391099</v>
      </c>
      <c r="R273">
        <v>26952.342668968598</v>
      </c>
      <c r="S273">
        <v>0.124580539019418</v>
      </c>
      <c r="T273">
        <f t="shared" si="8"/>
        <v>-20436611.12418868</v>
      </c>
      <c r="U273">
        <f t="shared" si="9"/>
        <v>-20409658.781519711</v>
      </c>
    </row>
    <row r="274" spans="1:21" x14ac:dyDescent="0.2">
      <c r="A274">
        <v>272</v>
      </c>
      <c r="B274">
        <v>160101</v>
      </c>
      <c r="C274">
        <v>482433.09024248598</v>
      </c>
      <c r="D274">
        <v>343.29754194626798</v>
      </c>
      <c r="E274">
        <v>1372736.8549018099</v>
      </c>
      <c r="F274">
        <v>-213.904691725936</v>
      </c>
      <c r="G274">
        <v>557.20223367220501</v>
      </c>
      <c r="H274">
        <v>28365.102937989701</v>
      </c>
      <c r="I274">
        <v>1417469486.96</v>
      </c>
      <c r="J274">
        <v>17025.347042309699</v>
      </c>
      <c r="K274">
        <v>3873.4765345934902</v>
      </c>
      <c r="L274">
        <v>1417469486.96</v>
      </c>
      <c r="M274">
        <v>2456.0070476334899</v>
      </c>
      <c r="N274">
        <v>17025.347042309699</v>
      </c>
      <c r="O274">
        <v>99.999999999999901</v>
      </c>
      <c r="P274">
        <v>2456.0070476334899</v>
      </c>
      <c r="Q274">
        <v>100</v>
      </c>
      <c r="R274">
        <v>11144.044673444099</v>
      </c>
      <c r="S274">
        <v>0.81181215712614896</v>
      </c>
      <c r="T274">
        <f t="shared" si="8"/>
        <v>-890303.76465932396</v>
      </c>
      <c r="U274">
        <f t="shared" si="9"/>
        <v>-879159.71998587984</v>
      </c>
    </row>
    <row r="275" spans="1:21" x14ac:dyDescent="0.2">
      <c r="A275">
        <v>273</v>
      </c>
      <c r="B275">
        <v>160102</v>
      </c>
      <c r="C275">
        <v>4256624.1760315802</v>
      </c>
      <c r="D275">
        <v>3029.3302244608099</v>
      </c>
      <c r="E275">
        <v>925421.523333363</v>
      </c>
      <c r="F275">
        <v>7.4254844723864899</v>
      </c>
      <c r="G275">
        <v>3021.9047399884198</v>
      </c>
      <c r="H275">
        <v>203915.45586951199</v>
      </c>
      <c r="I275">
        <v>6741667579.0100002</v>
      </c>
      <c r="J275">
        <v>149982.11523743201</v>
      </c>
      <c r="K275">
        <v>16516440.982814001</v>
      </c>
      <c r="L275">
        <v>23024860939.967201</v>
      </c>
      <c r="M275">
        <v>254.43700670903701</v>
      </c>
      <c r="N275">
        <v>149982.11523743201</v>
      </c>
      <c r="O275">
        <v>99.999999999999901</v>
      </c>
      <c r="P275">
        <v>16493416.1218741</v>
      </c>
      <c r="Q275">
        <v>1.5426580208062199E-3</v>
      </c>
      <c r="R275">
        <v>60438.0947997685</v>
      </c>
      <c r="S275">
        <v>6.5308719622243903</v>
      </c>
      <c r="T275">
        <f t="shared" si="8"/>
        <v>3331202.652698217</v>
      </c>
      <c r="U275">
        <f t="shared" si="9"/>
        <v>3391640.7474979856</v>
      </c>
    </row>
    <row r="276" spans="1:21" x14ac:dyDescent="0.2">
      <c r="A276">
        <v>274</v>
      </c>
      <c r="B276">
        <v>160201</v>
      </c>
      <c r="C276">
        <v>1585408.9592848399</v>
      </c>
      <c r="D276">
        <v>1128.1550319043399</v>
      </c>
      <c r="E276">
        <v>7668543.7146701897</v>
      </c>
      <c r="F276">
        <v>-469.246555086679</v>
      </c>
      <c r="G276">
        <v>1597.4015869910199</v>
      </c>
      <c r="H276">
        <v>703486.26898654597</v>
      </c>
      <c r="I276">
        <v>43235322908.891701</v>
      </c>
      <c r="J276">
        <v>25532.7093735895</v>
      </c>
      <c r="K276">
        <v>108494.379750432</v>
      </c>
      <c r="L276">
        <v>74336536623.826996</v>
      </c>
      <c r="M276">
        <v>6228.0308230503497</v>
      </c>
      <c r="N276">
        <v>357603.68571541202</v>
      </c>
      <c r="O276">
        <v>7.1399458097053596</v>
      </c>
      <c r="P276">
        <v>34157.843126605701</v>
      </c>
      <c r="Q276">
        <v>18.233091591779299</v>
      </c>
      <c r="R276">
        <v>31948.031739820501</v>
      </c>
      <c r="S276">
        <v>0.416611457514454</v>
      </c>
      <c r="T276">
        <f t="shared" si="8"/>
        <v>-6083134.7553853495</v>
      </c>
      <c r="U276">
        <f t="shared" si="9"/>
        <v>-6051186.7236455288</v>
      </c>
    </row>
    <row r="277" spans="1:21" x14ac:dyDescent="0.2">
      <c r="A277">
        <v>275</v>
      </c>
      <c r="B277">
        <v>160202</v>
      </c>
      <c r="C277">
        <v>2734331.9007756501</v>
      </c>
      <c r="D277">
        <v>1945.7126659282401</v>
      </c>
      <c r="E277">
        <v>11364400.4697347</v>
      </c>
      <c r="F277">
        <v>-972.35044111406501</v>
      </c>
      <c r="G277">
        <v>2918.0631070423101</v>
      </c>
      <c r="H277">
        <v>2548645.0220008902</v>
      </c>
      <c r="I277">
        <v>165828845115.46899</v>
      </c>
      <c r="J277">
        <v>80975.863737994994</v>
      </c>
      <c r="K277">
        <v>588867.07440152694</v>
      </c>
      <c r="L277">
        <v>213131147684.28799</v>
      </c>
      <c r="M277">
        <v>12102.885492666201</v>
      </c>
      <c r="N277">
        <v>1222014.26107713</v>
      </c>
      <c r="O277">
        <v>6.62642542867047</v>
      </c>
      <c r="P277">
        <v>375735.92671723798</v>
      </c>
      <c r="Q277">
        <v>3.2211147862297098</v>
      </c>
      <c r="R277">
        <v>58361.2621408462</v>
      </c>
      <c r="S277">
        <v>0.51354457541576304</v>
      </c>
      <c r="T277">
        <f t="shared" si="8"/>
        <v>-8630068.5689590499</v>
      </c>
      <c r="U277">
        <f t="shared" si="9"/>
        <v>-8571707.306818204</v>
      </c>
    </row>
    <row r="278" spans="1:21" x14ac:dyDescent="0.2">
      <c r="A278">
        <v>276</v>
      </c>
      <c r="B278">
        <v>160203</v>
      </c>
      <c r="C278">
        <v>1033970.78037699</v>
      </c>
      <c r="D278">
        <v>735.75927011952399</v>
      </c>
      <c r="E278">
        <v>4990251.4005452096</v>
      </c>
      <c r="F278">
        <v>-884.524192355271</v>
      </c>
      <c r="G278">
        <v>1620.28346247479</v>
      </c>
      <c r="H278">
        <v>22245.899652595901</v>
      </c>
      <c r="I278">
        <v>1177900179.5209</v>
      </c>
      <c r="J278">
        <v>12822.6982164287</v>
      </c>
      <c r="K278">
        <v>6482.4359670982703</v>
      </c>
      <c r="L278">
        <v>1177900179.5209</v>
      </c>
      <c r="M278">
        <v>5304.5357875773598</v>
      </c>
      <c r="N278">
        <v>12822.6982164287</v>
      </c>
      <c r="O278">
        <v>99.999999999999901</v>
      </c>
      <c r="P278">
        <v>5304.5357875773598</v>
      </c>
      <c r="Q278">
        <v>100</v>
      </c>
      <c r="R278">
        <v>32405.669249495899</v>
      </c>
      <c r="S278">
        <v>0.64937949310440302</v>
      </c>
      <c r="T278">
        <f t="shared" si="8"/>
        <v>-3956280.6201682198</v>
      </c>
      <c r="U278">
        <f t="shared" si="9"/>
        <v>-3923874.9509187238</v>
      </c>
    </row>
    <row r="279" spans="1:21" x14ac:dyDescent="0.2">
      <c r="A279">
        <v>277</v>
      </c>
      <c r="B279">
        <v>160300</v>
      </c>
      <c r="C279">
        <v>1543372.6365749401</v>
      </c>
      <c r="D279">
        <v>1098.2425675460499</v>
      </c>
      <c r="E279">
        <v>7634476.8151845103</v>
      </c>
      <c r="F279">
        <v>-902.38968959476904</v>
      </c>
      <c r="G279">
        <v>2000.63225714082</v>
      </c>
      <c r="H279">
        <v>63404.941588490401</v>
      </c>
      <c r="I279">
        <v>4972628138.3000002</v>
      </c>
      <c r="J279">
        <v>23623.916482090401</v>
      </c>
      <c r="K279">
        <v>13114.3504240414</v>
      </c>
      <c r="L279">
        <v>5041147844.71</v>
      </c>
      <c r="M279">
        <v>8073.2025793314197</v>
      </c>
      <c r="N279">
        <v>23623.916482090401</v>
      </c>
      <c r="O279">
        <v>100</v>
      </c>
      <c r="P279">
        <v>8073.2025793314197</v>
      </c>
      <c r="Q279">
        <v>100</v>
      </c>
      <c r="R279">
        <v>40012.6451428164</v>
      </c>
      <c r="S279">
        <v>0.52410461268588504</v>
      </c>
      <c r="T279">
        <f t="shared" si="8"/>
        <v>-6091104.1786095705</v>
      </c>
      <c r="U279">
        <f t="shared" si="9"/>
        <v>-6051091.5334667545</v>
      </c>
    </row>
    <row r="280" spans="1:21" x14ac:dyDescent="0.2">
      <c r="A280">
        <v>278</v>
      </c>
      <c r="B280">
        <v>160501</v>
      </c>
      <c r="C280">
        <v>43295.797665949503</v>
      </c>
      <c r="D280">
        <v>30.766086617395899</v>
      </c>
      <c r="E280">
        <v>64385.082919747103</v>
      </c>
      <c r="F280">
        <v>-6.0015605402386303</v>
      </c>
      <c r="G280">
        <v>36.767647157634499</v>
      </c>
      <c r="H280">
        <v>9308.4314327558805</v>
      </c>
      <c r="I280">
        <v>971075542.6674</v>
      </c>
      <c r="J280">
        <v>1539.8270914166801</v>
      </c>
      <c r="K280">
        <v>0</v>
      </c>
      <c r="L280">
        <v>0</v>
      </c>
      <c r="M280">
        <v>0</v>
      </c>
      <c r="N280">
        <v>1539.8270914166801</v>
      </c>
      <c r="O280">
        <v>99.999999999999901</v>
      </c>
      <c r="P280">
        <v>0</v>
      </c>
      <c r="R280">
        <v>735.35294315269095</v>
      </c>
      <c r="S280">
        <v>1.1421169466680201</v>
      </c>
      <c r="T280">
        <f t="shared" si="8"/>
        <v>-21089.2852537976</v>
      </c>
      <c r="U280">
        <f t="shared" si="9"/>
        <v>-20353.932310644908</v>
      </c>
    </row>
    <row r="281" spans="1:21" x14ac:dyDescent="0.2">
      <c r="A281">
        <v>279</v>
      </c>
      <c r="B281">
        <v>160502</v>
      </c>
      <c r="C281">
        <v>100496.21221841199</v>
      </c>
      <c r="D281">
        <v>71.412823796142007</v>
      </c>
      <c r="E281">
        <v>34018.600507704003</v>
      </c>
      <c r="F281">
        <v>1.39366868495545</v>
      </c>
      <c r="G281">
        <v>70.019155111186507</v>
      </c>
      <c r="H281">
        <v>61.006605524952498</v>
      </c>
      <c r="I281">
        <v>4019090.9301199601</v>
      </c>
      <c r="J281">
        <v>28.8538780839928</v>
      </c>
      <c r="K281">
        <v>892.79707145164195</v>
      </c>
      <c r="L281">
        <v>367840007.952847</v>
      </c>
      <c r="M281">
        <v>524.95706349879504</v>
      </c>
      <c r="N281">
        <v>28.8538780839928</v>
      </c>
      <c r="O281">
        <v>100</v>
      </c>
      <c r="P281">
        <v>524.95706349879401</v>
      </c>
      <c r="Q281">
        <v>100</v>
      </c>
      <c r="R281">
        <v>1400.38310222373</v>
      </c>
      <c r="S281">
        <v>4.1165217890330101</v>
      </c>
      <c r="T281">
        <f t="shared" si="8"/>
        <v>66477.611710707992</v>
      </c>
      <c r="U281">
        <f t="shared" si="9"/>
        <v>67877.99481293172</v>
      </c>
    </row>
    <row r="282" spans="1:21" x14ac:dyDescent="0.2">
      <c r="A282">
        <v>280</v>
      </c>
      <c r="B282">
        <v>170101</v>
      </c>
      <c r="C282">
        <v>609472.96920802002</v>
      </c>
      <c r="D282">
        <v>431.81100734881801</v>
      </c>
      <c r="E282">
        <v>658571.38064457604</v>
      </c>
      <c r="F282">
        <v>-117.010392632818</v>
      </c>
      <c r="G282">
        <v>548.82139998163598</v>
      </c>
      <c r="H282">
        <v>76379.755587834996</v>
      </c>
      <c r="I282">
        <v>2994289351.0924101</v>
      </c>
      <c r="J282">
        <v>21587.142601514999</v>
      </c>
      <c r="K282">
        <v>30313.0221645612</v>
      </c>
      <c r="L282">
        <v>2880950390.2824101</v>
      </c>
      <c r="M282">
        <v>1384.3459864296101</v>
      </c>
      <c r="N282">
        <v>52425.440779095603</v>
      </c>
      <c r="O282">
        <v>41.176845212377799</v>
      </c>
      <c r="P282">
        <v>27432.071774278698</v>
      </c>
      <c r="Q282">
        <v>5.0464507304461899</v>
      </c>
      <c r="R282">
        <v>10976.4279996327</v>
      </c>
      <c r="S282">
        <v>1.66670285442552</v>
      </c>
      <c r="T282">
        <f t="shared" si="8"/>
        <v>-49098.411436556024</v>
      </c>
      <c r="U282">
        <f t="shared" si="9"/>
        <v>-38121.983436923321</v>
      </c>
    </row>
    <row r="283" spans="1:21" x14ac:dyDescent="0.2">
      <c r="A283">
        <v>281</v>
      </c>
      <c r="B283">
        <v>170102</v>
      </c>
      <c r="C283">
        <v>11629248.559571199</v>
      </c>
      <c r="D283">
        <v>8227.8349022073107</v>
      </c>
      <c r="E283">
        <v>5236175.2767751999</v>
      </c>
      <c r="F283">
        <v>-100.869755265696</v>
      </c>
      <c r="G283">
        <v>8328.7046574730102</v>
      </c>
      <c r="H283">
        <v>631921.64749696699</v>
      </c>
      <c r="I283">
        <v>27170160033.116798</v>
      </c>
      <c r="J283">
        <v>387801.82381052099</v>
      </c>
      <c r="K283">
        <v>30016.464389301</v>
      </c>
      <c r="L283">
        <v>13567758922.072901</v>
      </c>
      <c r="M283">
        <v>16448.705467228101</v>
      </c>
      <c r="N283">
        <v>414560.367232032</v>
      </c>
      <c r="O283">
        <v>93.545320407694703</v>
      </c>
      <c r="P283">
        <v>16448.705467228101</v>
      </c>
      <c r="Q283">
        <v>100</v>
      </c>
      <c r="R283">
        <v>166574.09314946001</v>
      </c>
      <c r="S283">
        <v>3.1812169063226601</v>
      </c>
      <c r="T283">
        <f t="shared" si="8"/>
        <v>6393073.2827959992</v>
      </c>
      <c r="U283">
        <f t="shared" si="9"/>
        <v>6559647.3759454591</v>
      </c>
    </row>
    <row r="284" spans="1:21" x14ac:dyDescent="0.2">
      <c r="A284">
        <v>282</v>
      </c>
      <c r="B284">
        <v>170103</v>
      </c>
      <c r="C284">
        <v>13071896.4080438</v>
      </c>
      <c r="D284">
        <v>9293.05499382567</v>
      </c>
      <c r="E284">
        <v>1891134.8130715401</v>
      </c>
      <c r="F284">
        <v>126.70378725560801</v>
      </c>
      <c r="G284">
        <v>9166.3512065700597</v>
      </c>
      <c r="H284">
        <v>677780.56982440595</v>
      </c>
      <c r="I284">
        <v>42683511469.489098</v>
      </c>
      <c r="J284">
        <v>336312.47806849302</v>
      </c>
      <c r="K284">
        <v>69865.742672260705</v>
      </c>
      <c r="L284">
        <v>29251754415.424099</v>
      </c>
      <c r="M284">
        <v>40613.988256836499</v>
      </c>
      <c r="N284">
        <v>336312.47806849302</v>
      </c>
      <c r="O284">
        <v>100</v>
      </c>
      <c r="P284">
        <v>40613.988256836499</v>
      </c>
      <c r="Q284">
        <v>99.999999999999901</v>
      </c>
      <c r="R284">
        <v>183327.02413140101</v>
      </c>
      <c r="S284">
        <v>9.6940219631219797</v>
      </c>
      <c r="T284">
        <f t="shared" si="8"/>
        <v>11180761.59497226</v>
      </c>
      <c r="U284">
        <f t="shared" si="9"/>
        <v>11364088.619103661</v>
      </c>
    </row>
    <row r="285" spans="1:21" x14ac:dyDescent="0.2">
      <c r="A285">
        <v>283</v>
      </c>
      <c r="B285">
        <v>170200</v>
      </c>
      <c r="C285">
        <v>3095937.4148152298</v>
      </c>
      <c r="D285">
        <v>2211.9548841041501</v>
      </c>
      <c r="E285">
        <v>3606627.54946286</v>
      </c>
      <c r="F285">
        <v>-1994.5022373121501</v>
      </c>
      <c r="G285">
        <v>4206.4571214162997</v>
      </c>
      <c r="H285">
        <v>149857.64439043601</v>
      </c>
      <c r="I285">
        <v>11212768356.584299</v>
      </c>
      <c r="J285">
        <v>60155.497537761097</v>
      </c>
      <c r="K285">
        <v>27345.961655878898</v>
      </c>
      <c r="L285">
        <v>11212768356.584299</v>
      </c>
      <c r="M285">
        <v>16133.1932992945</v>
      </c>
      <c r="N285">
        <v>60155.497537761097</v>
      </c>
      <c r="O285">
        <v>99.999999999999901</v>
      </c>
      <c r="P285">
        <v>16133.1932992945</v>
      </c>
      <c r="Q285">
        <v>99.999999999999901</v>
      </c>
      <c r="R285">
        <v>84129.1424283261</v>
      </c>
      <c r="S285">
        <v>2.3326262907533999</v>
      </c>
      <c r="T285">
        <f t="shared" si="8"/>
        <v>-510690.13464763016</v>
      </c>
      <c r="U285">
        <f t="shared" si="9"/>
        <v>-426560.99221930408</v>
      </c>
    </row>
    <row r="286" spans="1:21" x14ac:dyDescent="0.2">
      <c r="A286">
        <v>284</v>
      </c>
      <c r="B286">
        <v>170300</v>
      </c>
      <c r="C286">
        <v>6525761.9920812398</v>
      </c>
      <c r="D286">
        <v>4632.6827800730498</v>
      </c>
      <c r="E286">
        <v>1037988.44768668</v>
      </c>
      <c r="F286">
        <v>75.791981636754002</v>
      </c>
      <c r="G286">
        <v>4556.8907984363004</v>
      </c>
      <c r="H286">
        <v>296108.34495521802</v>
      </c>
      <c r="I286">
        <v>19080153876.2715</v>
      </c>
      <c r="J286">
        <v>143467.113945046</v>
      </c>
      <c r="K286">
        <v>44639.508221309698</v>
      </c>
      <c r="L286">
        <v>17996468983.218601</v>
      </c>
      <c r="M286">
        <v>26643.0392380911</v>
      </c>
      <c r="N286">
        <v>143467.113945046</v>
      </c>
      <c r="O286">
        <v>100</v>
      </c>
      <c r="P286">
        <v>26643.0392380911</v>
      </c>
      <c r="Q286">
        <v>100</v>
      </c>
      <c r="R286">
        <v>91137.815968726005</v>
      </c>
      <c r="S286">
        <v>8.7802341318769095</v>
      </c>
      <c r="T286">
        <f t="shared" si="8"/>
        <v>5487773.5443945602</v>
      </c>
      <c r="U286">
        <f t="shared" si="9"/>
        <v>5578911.360363286</v>
      </c>
    </row>
    <row r="287" spans="1:21" x14ac:dyDescent="0.2">
      <c r="A287">
        <v>285</v>
      </c>
      <c r="B287">
        <v>170401</v>
      </c>
      <c r="C287">
        <v>2143847.08346802</v>
      </c>
      <c r="D287">
        <v>1526.32443664163</v>
      </c>
      <c r="E287">
        <v>5809522.1980166696</v>
      </c>
      <c r="F287">
        <v>-1212.31291330409</v>
      </c>
      <c r="G287">
        <v>2738.63734994573</v>
      </c>
      <c r="H287">
        <v>104939.70354679901</v>
      </c>
      <c r="I287">
        <v>3084887072.6133299</v>
      </c>
      <c r="J287">
        <v>73070.632224249101</v>
      </c>
      <c r="K287">
        <v>14226.6046315433</v>
      </c>
      <c r="L287">
        <v>3084887072.6133299</v>
      </c>
      <c r="M287">
        <v>11141.7175589299</v>
      </c>
      <c r="N287">
        <v>80260.606965892599</v>
      </c>
      <c r="O287">
        <v>91.041713969720007</v>
      </c>
      <c r="P287">
        <v>11141.7175589299</v>
      </c>
      <c r="Q287">
        <v>100</v>
      </c>
      <c r="R287">
        <v>54772.746998914597</v>
      </c>
      <c r="S287">
        <v>0.94280984101607601</v>
      </c>
      <c r="T287">
        <f t="shared" si="8"/>
        <v>-3665675.1145486496</v>
      </c>
      <c r="U287">
        <f t="shared" si="9"/>
        <v>-3610902.3675497351</v>
      </c>
    </row>
    <row r="288" spans="1:21" x14ac:dyDescent="0.2">
      <c r="A288">
        <v>286</v>
      </c>
      <c r="B288">
        <v>170402</v>
      </c>
      <c r="C288">
        <v>31970466.1420702</v>
      </c>
      <c r="D288">
        <v>22791.448108843699</v>
      </c>
      <c r="E288">
        <v>36946367.027376898</v>
      </c>
      <c r="F288">
        <v>-18870.475743257499</v>
      </c>
      <c r="G288">
        <v>41661.923852101303</v>
      </c>
      <c r="H288">
        <v>1051500.119246</v>
      </c>
      <c r="I288">
        <v>49584888566.980301</v>
      </c>
      <c r="J288">
        <v>654821.01071015699</v>
      </c>
      <c r="K288">
        <v>146548.86692604801</v>
      </c>
      <c r="L288">
        <v>24471854412.8713</v>
      </c>
      <c r="M288">
        <v>122077.012513176</v>
      </c>
      <c r="N288">
        <v>654821.01071015699</v>
      </c>
      <c r="O288">
        <v>100</v>
      </c>
      <c r="P288">
        <v>122077.012513176</v>
      </c>
      <c r="Q288">
        <v>100</v>
      </c>
      <c r="R288">
        <v>833238.477042026</v>
      </c>
      <c r="S288">
        <v>2.2552649802471798</v>
      </c>
      <c r="T288">
        <f t="shared" si="8"/>
        <v>-4975900.8853066973</v>
      </c>
      <c r="U288">
        <f t="shared" si="9"/>
        <v>-4142662.4082646715</v>
      </c>
    </row>
    <row r="289" spans="1:21" x14ac:dyDescent="0.2">
      <c r="A289">
        <v>287</v>
      </c>
      <c r="B289">
        <v>170501</v>
      </c>
      <c r="C289">
        <v>35702541.519464798</v>
      </c>
      <c r="D289">
        <v>25401.7866907561</v>
      </c>
      <c r="E289">
        <v>35320759.1010883</v>
      </c>
      <c r="F289">
        <v>-12178.057941450999</v>
      </c>
      <c r="G289">
        <v>37579.844632207198</v>
      </c>
      <c r="H289">
        <v>1752677.5465067099</v>
      </c>
      <c r="I289">
        <v>145726873240.54999</v>
      </c>
      <c r="J289">
        <v>586862.56058231404</v>
      </c>
      <c r="K289">
        <v>187489.86149829801</v>
      </c>
      <c r="L289">
        <v>34314785022.147598</v>
      </c>
      <c r="M289">
        <v>117968.980713369</v>
      </c>
      <c r="N289">
        <v>586862.56058231497</v>
      </c>
      <c r="O289">
        <v>99.999999999999901</v>
      </c>
      <c r="P289">
        <v>153175.07647615101</v>
      </c>
      <c r="Q289">
        <v>77.015780522059501</v>
      </c>
      <c r="R289">
        <v>751596.89264414494</v>
      </c>
      <c r="S289">
        <v>2.1279182887691199</v>
      </c>
      <c r="T289">
        <f t="shared" si="8"/>
        <v>381782.41837649792</v>
      </c>
      <c r="U289">
        <f t="shared" si="9"/>
        <v>1133379.311020643</v>
      </c>
    </row>
    <row r="290" spans="1:21" x14ac:dyDescent="0.2">
      <c r="A290">
        <v>288</v>
      </c>
      <c r="B290">
        <v>170502</v>
      </c>
      <c r="C290">
        <v>584341.95043584204</v>
      </c>
      <c r="D290">
        <v>414.67370265541001</v>
      </c>
      <c r="E290">
        <v>913782.49834791105</v>
      </c>
      <c r="F290">
        <v>-408.59217457845898</v>
      </c>
      <c r="G290">
        <v>823.26587723387001</v>
      </c>
      <c r="H290">
        <v>34830.304133820799</v>
      </c>
      <c r="I290">
        <v>1864286665.3266599</v>
      </c>
      <c r="J290">
        <v>19916.0108112075</v>
      </c>
      <c r="K290">
        <v>2491.0613068696498</v>
      </c>
      <c r="L290">
        <v>646898809.326666</v>
      </c>
      <c r="M290">
        <v>1844.16249754298</v>
      </c>
      <c r="N290">
        <v>19916.0108112075</v>
      </c>
      <c r="O290">
        <v>99.999999999999901</v>
      </c>
      <c r="P290">
        <v>1844.16249754298</v>
      </c>
      <c r="Q290">
        <v>99.999999999999901</v>
      </c>
      <c r="R290">
        <v>16465.3175446774</v>
      </c>
      <c r="S290">
        <v>1.80188585078463</v>
      </c>
      <c r="T290">
        <f t="shared" si="8"/>
        <v>-329440.54791206901</v>
      </c>
      <c r="U290">
        <f t="shared" si="9"/>
        <v>-312975.2303673916</v>
      </c>
    </row>
    <row r="291" spans="1:21" x14ac:dyDescent="0.2">
      <c r="A291">
        <v>289</v>
      </c>
      <c r="B291">
        <v>170601</v>
      </c>
      <c r="C291">
        <v>2993866.3490396198</v>
      </c>
      <c r="D291">
        <v>2126.0537774845502</v>
      </c>
      <c r="E291">
        <v>535800.05487795896</v>
      </c>
      <c r="F291">
        <v>41.472264205555099</v>
      </c>
      <c r="G291">
        <v>2084.5815132789999</v>
      </c>
      <c r="H291">
        <v>111678.48431400899</v>
      </c>
      <c r="I291">
        <v>8326601701.1638498</v>
      </c>
      <c r="J291">
        <v>45065.670704698801</v>
      </c>
      <c r="K291">
        <v>26107.8216656029</v>
      </c>
      <c r="L291">
        <v>10486348449.6138</v>
      </c>
      <c r="M291">
        <v>15621.473215989099</v>
      </c>
      <c r="N291">
        <v>45065.670704698801</v>
      </c>
      <c r="O291">
        <v>100</v>
      </c>
      <c r="P291">
        <v>15621.473215989099</v>
      </c>
      <c r="Q291">
        <v>100</v>
      </c>
      <c r="R291">
        <v>41691.630265579901</v>
      </c>
      <c r="S291">
        <v>7.7811918617806404</v>
      </c>
      <c r="T291">
        <f t="shared" si="8"/>
        <v>2458066.2941616606</v>
      </c>
      <c r="U291">
        <f t="shared" si="9"/>
        <v>2499757.9244272406</v>
      </c>
    </row>
    <row r="292" spans="1:21" x14ac:dyDescent="0.2">
      <c r="A292">
        <v>290</v>
      </c>
      <c r="B292">
        <v>170602</v>
      </c>
      <c r="C292">
        <v>509270.96794169501</v>
      </c>
      <c r="D292">
        <v>362.745958118141</v>
      </c>
      <c r="E292">
        <v>563039.93733386602</v>
      </c>
      <c r="F292">
        <v>-316.10920171503699</v>
      </c>
      <c r="G292">
        <v>678.85515983317805</v>
      </c>
      <c r="H292">
        <v>30171.826695034099</v>
      </c>
      <c r="I292">
        <v>2211153373.3319998</v>
      </c>
      <c r="J292">
        <v>12482.5997083781</v>
      </c>
      <c r="K292">
        <v>4309.9705238184897</v>
      </c>
      <c r="L292">
        <v>2211153373.3319998</v>
      </c>
      <c r="M292">
        <v>2098.8171504864899</v>
      </c>
      <c r="N292">
        <v>12482.5997083781</v>
      </c>
      <c r="O292">
        <v>100</v>
      </c>
      <c r="P292">
        <v>2098.8171504864899</v>
      </c>
      <c r="Q292">
        <v>100</v>
      </c>
      <c r="R292">
        <v>13577.1031966635</v>
      </c>
      <c r="S292">
        <v>2.4113925667430398</v>
      </c>
      <c r="T292">
        <f t="shared" si="8"/>
        <v>-53768.969392171013</v>
      </c>
      <c r="U292">
        <f t="shared" si="9"/>
        <v>-40191.866195507515</v>
      </c>
    </row>
    <row r="293" spans="1:21" x14ac:dyDescent="0.2">
      <c r="A293">
        <v>291</v>
      </c>
      <c r="B293">
        <v>170603</v>
      </c>
      <c r="C293">
        <v>4017986.5700247702</v>
      </c>
      <c r="D293">
        <v>2859.6684870925001</v>
      </c>
      <c r="E293">
        <v>4728789.1994503001</v>
      </c>
      <c r="F293">
        <v>-1617.9971935999099</v>
      </c>
      <c r="G293">
        <v>4477.6656806924202</v>
      </c>
      <c r="H293">
        <v>230182.912806743</v>
      </c>
      <c r="I293">
        <v>15184437050.523899</v>
      </c>
      <c r="J293">
        <v>108707.416402552</v>
      </c>
      <c r="K293">
        <v>66675.724683931403</v>
      </c>
      <c r="L293">
        <v>51625273478.537598</v>
      </c>
      <c r="M293">
        <v>15050.4512053938</v>
      </c>
      <c r="N293">
        <v>108707.416402552</v>
      </c>
      <c r="O293">
        <v>100</v>
      </c>
      <c r="P293">
        <v>15050.4512053938</v>
      </c>
      <c r="Q293">
        <v>100</v>
      </c>
      <c r="R293">
        <v>89553.313613848397</v>
      </c>
      <c r="S293">
        <v>1.8937895058688199</v>
      </c>
      <c r="T293">
        <f t="shared" si="8"/>
        <v>-710802.62942552986</v>
      </c>
      <c r="U293">
        <f t="shared" si="9"/>
        <v>-621249.31581168144</v>
      </c>
    </row>
    <row r="294" spans="1:21" x14ac:dyDescent="0.2">
      <c r="A294">
        <v>292</v>
      </c>
      <c r="B294">
        <v>170701</v>
      </c>
      <c r="C294">
        <v>4644665.5722850803</v>
      </c>
      <c r="D294">
        <v>3294.9784692288299</v>
      </c>
      <c r="E294">
        <v>7362264.1742840596</v>
      </c>
      <c r="F294">
        <v>-2935.7193835031098</v>
      </c>
      <c r="G294">
        <v>6230.6978527319498</v>
      </c>
      <c r="H294">
        <v>211270.95291306899</v>
      </c>
      <c r="I294">
        <v>15967437681.350401</v>
      </c>
      <c r="J294">
        <v>83531.451462266094</v>
      </c>
      <c r="K294">
        <v>40188.8888094539</v>
      </c>
      <c r="L294">
        <v>15967437681.350401</v>
      </c>
      <c r="M294">
        <v>24221.451128103501</v>
      </c>
      <c r="N294">
        <v>83531.451462266094</v>
      </c>
      <c r="O294">
        <v>100</v>
      </c>
      <c r="P294">
        <v>24221.451128103501</v>
      </c>
      <c r="Q294">
        <v>100</v>
      </c>
      <c r="R294">
        <v>124613.957054639</v>
      </c>
      <c r="S294">
        <v>1.69260371680097</v>
      </c>
      <c r="T294">
        <f t="shared" si="8"/>
        <v>-2717598.6019989792</v>
      </c>
      <c r="U294">
        <f t="shared" si="9"/>
        <v>-2592984.64494434</v>
      </c>
    </row>
    <row r="295" spans="1:21" x14ac:dyDescent="0.2">
      <c r="A295">
        <v>293</v>
      </c>
      <c r="B295">
        <v>170703</v>
      </c>
      <c r="C295">
        <v>2681349.9529299298</v>
      </c>
      <c r="D295">
        <v>1901.31972036718</v>
      </c>
      <c r="E295">
        <v>5016286.5629040599</v>
      </c>
      <c r="F295">
        <v>-1686.2934252067</v>
      </c>
      <c r="G295">
        <v>3587.61314557388</v>
      </c>
      <c r="H295">
        <v>108822.283588042</v>
      </c>
      <c r="I295">
        <v>8471864927.71</v>
      </c>
      <c r="J295">
        <v>41047.364166362</v>
      </c>
      <c r="K295">
        <v>22824.638209434401</v>
      </c>
      <c r="L295">
        <v>8847999783.4627209</v>
      </c>
      <c r="M295">
        <v>13976.6384259717</v>
      </c>
      <c r="N295">
        <v>41047.364166362</v>
      </c>
      <c r="O295">
        <v>100</v>
      </c>
      <c r="P295">
        <v>13976.6384259717</v>
      </c>
      <c r="Q295">
        <v>99.999999999999901</v>
      </c>
      <c r="R295">
        <v>71752.262911477694</v>
      </c>
      <c r="S295">
        <v>1.4303860437737499</v>
      </c>
      <c r="T295">
        <f t="shared" si="8"/>
        <v>-2334936.6099741301</v>
      </c>
      <c r="U295">
        <f t="shared" si="9"/>
        <v>-2263184.3470626525</v>
      </c>
    </row>
    <row r="296" spans="1:21" x14ac:dyDescent="0.2">
      <c r="A296">
        <v>294</v>
      </c>
      <c r="B296">
        <v>170800</v>
      </c>
      <c r="C296">
        <v>5315784.5738015501</v>
      </c>
      <c r="D296">
        <v>3772.2027693436798</v>
      </c>
      <c r="E296">
        <v>5322404.6301931897</v>
      </c>
      <c r="F296">
        <v>-2355.0566663934401</v>
      </c>
      <c r="G296">
        <v>6127.2594357371199</v>
      </c>
      <c r="H296">
        <v>271107.20726953202</v>
      </c>
      <c r="I296">
        <v>20568441902.932499</v>
      </c>
      <c r="J296">
        <v>106559.672046072</v>
      </c>
      <c r="K296">
        <v>45587.1722939639</v>
      </c>
      <c r="L296">
        <v>18960912153.266201</v>
      </c>
      <c r="M296">
        <v>26626.260140697701</v>
      </c>
      <c r="N296">
        <v>106559.672046072</v>
      </c>
      <c r="O296">
        <v>99.999999999999901</v>
      </c>
      <c r="P296">
        <v>26626.260140697701</v>
      </c>
      <c r="Q296">
        <v>100</v>
      </c>
      <c r="R296">
        <v>122545.18871474201</v>
      </c>
      <c r="S296">
        <v>2.30244029211087</v>
      </c>
      <c r="T296">
        <f t="shared" si="8"/>
        <v>-6620.056391639635</v>
      </c>
      <c r="U296">
        <f t="shared" si="9"/>
        <v>115925.13232310237</v>
      </c>
    </row>
    <row r="297" spans="1:21" x14ac:dyDescent="0.2">
      <c r="A297">
        <v>295</v>
      </c>
      <c r="B297">
        <v>170900</v>
      </c>
      <c r="C297">
        <v>57026763.860239901</v>
      </c>
      <c r="D297">
        <v>40470.247842158402</v>
      </c>
      <c r="E297">
        <v>96910386.865480497</v>
      </c>
      <c r="F297">
        <v>-17220.5843783569</v>
      </c>
      <c r="G297">
        <v>57690.832220515302</v>
      </c>
      <c r="H297">
        <v>6940303.0141900796</v>
      </c>
      <c r="I297">
        <v>505746085447.35101</v>
      </c>
      <c r="J297">
        <v>1820370.4106581099</v>
      </c>
      <c r="K297">
        <v>1102983.31129922</v>
      </c>
      <c r="L297">
        <v>547479656812.53497</v>
      </c>
      <c r="M297">
        <v>215360.409682128</v>
      </c>
      <c r="N297">
        <v>2894334.3306112601</v>
      </c>
      <c r="O297">
        <v>62.894268689189701</v>
      </c>
      <c r="P297">
        <v>555503.65448669204</v>
      </c>
      <c r="Q297">
        <v>38.768495570228097</v>
      </c>
      <c r="R297">
        <v>1153816.6444103001</v>
      </c>
      <c r="S297">
        <v>1.1906016287107499</v>
      </c>
      <c r="T297">
        <f t="shared" si="8"/>
        <v>-39883623.005240597</v>
      </c>
      <c r="U297">
        <f t="shared" si="9"/>
        <v>-38729806.3608303</v>
      </c>
    </row>
    <row r="298" spans="1:21" x14ac:dyDescent="0.2">
      <c r="A298">
        <v>296</v>
      </c>
      <c r="B298">
        <v>171001</v>
      </c>
      <c r="C298">
        <v>1269816.0954185801</v>
      </c>
      <c r="D298">
        <v>901.45107440995503</v>
      </c>
      <c r="E298">
        <v>1754282.27210958</v>
      </c>
      <c r="F298">
        <v>-823.89176966028504</v>
      </c>
      <c r="G298">
        <v>1725.3428440702401</v>
      </c>
      <c r="H298">
        <v>62135.882099641101</v>
      </c>
      <c r="I298">
        <v>4611064677.1472797</v>
      </c>
      <c r="J298">
        <v>25247.3646824629</v>
      </c>
      <c r="K298">
        <v>11237.649144118701</v>
      </c>
      <c r="L298">
        <v>4611064677.1472797</v>
      </c>
      <c r="M298">
        <v>6626.5844669714497</v>
      </c>
      <c r="N298">
        <v>25247.3646824629</v>
      </c>
      <c r="O298">
        <v>100</v>
      </c>
      <c r="P298">
        <v>6626.5844669714497</v>
      </c>
      <c r="Q298">
        <v>100</v>
      </c>
      <c r="R298">
        <v>34506.856881404798</v>
      </c>
      <c r="S298">
        <v>1.96700710199328</v>
      </c>
      <c r="T298">
        <f t="shared" si="8"/>
        <v>-484466.17669099988</v>
      </c>
      <c r="U298">
        <f t="shared" si="9"/>
        <v>-449959.31980959506</v>
      </c>
    </row>
    <row r="299" spans="1:21" x14ac:dyDescent="0.2">
      <c r="A299">
        <v>297</v>
      </c>
      <c r="B299">
        <v>171002</v>
      </c>
      <c r="C299">
        <v>1756840.77508012</v>
      </c>
      <c r="D299">
        <v>1245.7590653375901</v>
      </c>
      <c r="E299">
        <v>3037812.28919682</v>
      </c>
      <c r="F299">
        <v>-529.58516361531997</v>
      </c>
      <c r="G299">
        <v>1775.34422895291</v>
      </c>
      <c r="H299">
        <v>269910.095120863</v>
      </c>
      <c r="I299">
        <v>19169223917.635502</v>
      </c>
      <c r="J299">
        <v>55590.067848148698</v>
      </c>
      <c r="K299">
        <v>54985.295922587597</v>
      </c>
      <c r="L299">
        <v>21370373209.419498</v>
      </c>
      <c r="M299">
        <v>6610.8641259918604</v>
      </c>
      <c r="N299">
        <v>116556.303779779</v>
      </c>
      <c r="O299">
        <v>47.693746322961701</v>
      </c>
      <c r="P299">
        <v>33614.922713168096</v>
      </c>
      <c r="Q299">
        <v>19.6664564199701</v>
      </c>
      <c r="R299">
        <v>35506.8845790583</v>
      </c>
      <c r="S299">
        <v>1.16883076368244</v>
      </c>
      <c r="T299">
        <f t="shared" si="8"/>
        <v>-1280971.5141167</v>
      </c>
      <c r="U299">
        <f t="shared" si="9"/>
        <v>-1245464.6295376418</v>
      </c>
    </row>
    <row r="300" spans="1:21" x14ac:dyDescent="0.2">
      <c r="A300">
        <v>298</v>
      </c>
      <c r="B300">
        <v>171003</v>
      </c>
      <c r="C300">
        <v>9766170.4957002401</v>
      </c>
      <c r="D300">
        <v>6925.0985070609304</v>
      </c>
      <c r="E300">
        <v>18485931.6904696</v>
      </c>
      <c r="F300">
        <v>-3781.9312689859098</v>
      </c>
      <c r="G300">
        <v>10707.0297760468</v>
      </c>
      <c r="H300">
        <v>357979.36463523499</v>
      </c>
      <c r="I300">
        <v>23007842576.279999</v>
      </c>
      <c r="J300">
        <v>173916.62402499499</v>
      </c>
      <c r="K300">
        <v>92814.082172430397</v>
      </c>
      <c r="L300">
        <v>41493504685.295998</v>
      </c>
      <c r="M300">
        <v>45788.422602837498</v>
      </c>
      <c r="N300">
        <v>173916.62402499499</v>
      </c>
      <c r="O300">
        <v>99.999999999999901</v>
      </c>
      <c r="P300">
        <v>51320.577487134302</v>
      </c>
      <c r="Q300">
        <v>89.220396271488298</v>
      </c>
      <c r="R300">
        <v>214140.595520937</v>
      </c>
      <c r="S300">
        <v>1.1583976350585301</v>
      </c>
      <c r="T300">
        <f t="shared" si="8"/>
        <v>-8719761.1947693601</v>
      </c>
      <c r="U300">
        <f t="shared" si="9"/>
        <v>-8505620.5992484223</v>
      </c>
    </row>
    <row r="301" spans="1:21" x14ac:dyDescent="0.2">
      <c r="A301">
        <v>299</v>
      </c>
      <c r="B301">
        <v>171100</v>
      </c>
      <c r="C301">
        <v>20705096.3477563</v>
      </c>
      <c r="D301">
        <v>14698.985154133599</v>
      </c>
      <c r="E301">
        <v>29943332.395907499</v>
      </c>
      <c r="F301">
        <v>-7146.0843775409003</v>
      </c>
      <c r="G301">
        <v>21845.0695316745</v>
      </c>
      <c r="H301">
        <v>5066014.0268078698</v>
      </c>
      <c r="I301">
        <v>380812695665.37299</v>
      </c>
      <c r="J301">
        <v>730289.17799142899</v>
      </c>
      <c r="K301">
        <v>929148.72348755901</v>
      </c>
      <c r="L301">
        <v>384266808647.396</v>
      </c>
      <c r="M301">
        <v>88706.650064229805</v>
      </c>
      <c r="N301">
        <v>2019512.46148489</v>
      </c>
      <c r="O301">
        <v>36.161657425697101</v>
      </c>
      <c r="P301">
        <v>544881.91484016203</v>
      </c>
      <c r="Q301">
        <v>16.2799769359662</v>
      </c>
      <c r="R301">
        <v>436901.39063349098</v>
      </c>
      <c r="S301">
        <v>1.45909408096877</v>
      </c>
      <c r="T301">
        <f t="shared" si="8"/>
        <v>-9238236.0481511988</v>
      </c>
      <c r="U301">
        <f t="shared" si="9"/>
        <v>-8801334.657517707</v>
      </c>
    </row>
    <row r="302" spans="1:21" x14ac:dyDescent="0.2">
      <c r="A302">
        <v>300</v>
      </c>
      <c r="B302">
        <v>180101</v>
      </c>
      <c r="C302">
        <v>6342459.4296781402</v>
      </c>
      <c r="D302">
        <v>4098.3300509404098</v>
      </c>
      <c r="E302">
        <v>768465.74376408395</v>
      </c>
      <c r="F302">
        <v>67.114390181333704</v>
      </c>
      <c r="G302">
        <v>4031.21566075908</v>
      </c>
      <c r="H302">
        <v>233870.010724758</v>
      </c>
      <c r="I302">
        <v>14743255590.565201</v>
      </c>
      <c r="J302">
        <v>115923.966000236</v>
      </c>
      <c r="K302">
        <v>35265.844066960097</v>
      </c>
      <c r="L302">
        <v>12015326371.9352</v>
      </c>
      <c r="M302">
        <v>23250.517695024901</v>
      </c>
      <c r="N302">
        <v>115923.966000236</v>
      </c>
      <c r="O302">
        <v>99.999999999999901</v>
      </c>
      <c r="P302">
        <v>23250.517695024901</v>
      </c>
      <c r="Q302">
        <v>100</v>
      </c>
      <c r="R302">
        <v>80624.313215181595</v>
      </c>
      <c r="S302">
        <v>10.491594956499799</v>
      </c>
      <c r="T302">
        <f t="shared" si="8"/>
        <v>5573993.6859140564</v>
      </c>
      <c r="U302">
        <f t="shared" si="9"/>
        <v>5654617.9991292376</v>
      </c>
    </row>
    <row r="303" spans="1:21" x14ac:dyDescent="0.2">
      <c r="A303">
        <v>301</v>
      </c>
      <c r="B303">
        <v>180102</v>
      </c>
      <c r="C303">
        <v>5383516.8503365899</v>
      </c>
      <c r="D303">
        <v>3817.4005378481902</v>
      </c>
      <c r="E303">
        <v>681964.90621390496</v>
      </c>
      <c r="F303">
        <v>37.4026358945464</v>
      </c>
      <c r="G303">
        <v>3779.9979019536499</v>
      </c>
      <c r="H303">
        <v>194508.82284313801</v>
      </c>
      <c r="I303">
        <v>3666180941.23</v>
      </c>
      <c r="J303">
        <v>165179.37531329799</v>
      </c>
      <c r="K303">
        <v>17355.7431399405</v>
      </c>
      <c r="L303">
        <v>3333053505</v>
      </c>
      <c r="M303">
        <v>14022.6896349405</v>
      </c>
      <c r="N303">
        <v>165179.37531329799</v>
      </c>
      <c r="O303">
        <v>100</v>
      </c>
      <c r="P303">
        <v>14022.6896349405</v>
      </c>
      <c r="Q303">
        <v>99.999999999999901</v>
      </c>
      <c r="R303">
        <v>75599.958039072997</v>
      </c>
      <c r="S303">
        <v>11.085608269607899</v>
      </c>
      <c r="T303">
        <f t="shared" si="8"/>
        <v>4701551.9441226851</v>
      </c>
      <c r="U303">
        <f t="shared" si="9"/>
        <v>4777151.9021617584</v>
      </c>
    </row>
    <row r="304" spans="1:21" x14ac:dyDescent="0.2">
      <c r="A304">
        <v>302</v>
      </c>
      <c r="B304">
        <v>180200</v>
      </c>
      <c r="C304">
        <v>457891.597323241</v>
      </c>
      <c r="D304">
        <v>305.86969353567702</v>
      </c>
      <c r="E304">
        <v>54388.150614531602</v>
      </c>
      <c r="F304">
        <v>5.2182087669686901</v>
      </c>
      <c r="G304">
        <v>300.65148476870797</v>
      </c>
      <c r="H304">
        <v>13615.9894205117</v>
      </c>
      <c r="I304">
        <v>609868237.89020002</v>
      </c>
      <c r="J304">
        <v>8737.0435173901205</v>
      </c>
      <c r="K304">
        <v>2575.42546149899</v>
      </c>
      <c r="L304">
        <v>609868237.89020002</v>
      </c>
      <c r="M304">
        <v>1965.5572236087901</v>
      </c>
      <c r="N304">
        <v>8737.0435173901205</v>
      </c>
      <c r="O304">
        <v>100</v>
      </c>
      <c r="P304">
        <v>1965.5572236087901</v>
      </c>
      <c r="Q304">
        <v>100</v>
      </c>
      <c r="R304">
        <v>6013.0296953741699</v>
      </c>
      <c r="S304">
        <v>11.055771574199399</v>
      </c>
      <c r="T304">
        <f t="shared" si="8"/>
        <v>403503.44670870941</v>
      </c>
      <c r="U304">
        <f t="shared" si="9"/>
        <v>409516.4764040836</v>
      </c>
    </row>
    <row r="305" spans="1:21" x14ac:dyDescent="0.2">
      <c r="A305">
        <v>303</v>
      </c>
      <c r="B305">
        <v>180201</v>
      </c>
      <c r="C305">
        <v>65124236.296658397</v>
      </c>
      <c r="D305">
        <v>41948.478601795301</v>
      </c>
      <c r="E305">
        <v>7255298.2516502598</v>
      </c>
      <c r="F305">
        <v>419.35560298655099</v>
      </c>
      <c r="G305">
        <v>41529.1229988087</v>
      </c>
      <c r="H305">
        <v>2941084.0249441201</v>
      </c>
      <c r="I305">
        <v>158326747581.31</v>
      </c>
      <c r="J305">
        <v>1674470.0442936399</v>
      </c>
      <c r="K305">
        <v>140523.259903094</v>
      </c>
      <c r="L305">
        <v>38574190973.479897</v>
      </c>
      <c r="M305">
        <v>101949.068929614</v>
      </c>
      <c r="N305">
        <v>1674470.0442936399</v>
      </c>
      <c r="O305">
        <v>99.999999999999901</v>
      </c>
      <c r="P305">
        <v>101949.068929614</v>
      </c>
      <c r="Q305">
        <v>99.999999999999901</v>
      </c>
      <c r="R305">
        <v>830582.45997617499</v>
      </c>
      <c r="S305">
        <v>11.4479437118557</v>
      </c>
      <c r="T305">
        <f t="shared" si="8"/>
        <v>57868938.045008138</v>
      </c>
      <c r="U305">
        <f t="shared" si="9"/>
        <v>58699520.504984312</v>
      </c>
    </row>
    <row r="306" spans="1:21" x14ac:dyDescent="0.2">
      <c r="A306">
        <v>304</v>
      </c>
      <c r="B306">
        <v>180300</v>
      </c>
      <c r="C306">
        <v>2800908.1962703699</v>
      </c>
      <c r="D306">
        <v>1804.1491803700301</v>
      </c>
      <c r="E306">
        <v>353940.22288942302</v>
      </c>
      <c r="F306">
        <v>36.5137118502657</v>
      </c>
      <c r="G306">
        <v>1767.63546851977</v>
      </c>
      <c r="H306">
        <v>1049.8564658652199</v>
      </c>
      <c r="I306">
        <v>72720375.886999995</v>
      </c>
      <c r="J306">
        <v>468.09345876922401</v>
      </c>
      <c r="K306">
        <v>15455.2659406311</v>
      </c>
      <c r="L306">
        <v>1701544444.7869999</v>
      </c>
      <c r="M306">
        <v>13753.7214958441</v>
      </c>
      <c r="N306">
        <v>468.09345876922401</v>
      </c>
      <c r="O306">
        <v>100</v>
      </c>
      <c r="P306">
        <v>13753.7214958441</v>
      </c>
      <c r="Q306">
        <v>100</v>
      </c>
      <c r="R306">
        <v>35352.709370395401</v>
      </c>
      <c r="S306">
        <v>9.9883277130217998</v>
      </c>
      <c r="T306">
        <f t="shared" si="8"/>
        <v>2446967.973380947</v>
      </c>
      <c r="U306">
        <f t="shared" si="9"/>
        <v>2482320.6827513427</v>
      </c>
    </row>
    <row r="307" spans="1:21" x14ac:dyDescent="0.2">
      <c r="A307">
        <v>305</v>
      </c>
      <c r="B307">
        <v>180400</v>
      </c>
      <c r="C307">
        <v>21963714.274227701</v>
      </c>
      <c r="D307">
        <v>14147.4887175861</v>
      </c>
      <c r="E307">
        <v>2557832.1595080099</v>
      </c>
      <c r="F307">
        <v>190.347402149098</v>
      </c>
      <c r="G307">
        <v>13957.141315437</v>
      </c>
      <c r="H307">
        <v>1369848.3852465099</v>
      </c>
      <c r="I307">
        <v>101531958748.32201</v>
      </c>
      <c r="J307">
        <v>557592.71525993105</v>
      </c>
      <c r="K307">
        <v>100091.314802255</v>
      </c>
      <c r="L307">
        <v>40905552551.845901</v>
      </c>
      <c r="M307">
        <v>59185.762250409498</v>
      </c>
      <c r="N307">
        <v>557592.71525993105</v>
      </c>
      <c r="O307">
        <v>100</v>
      </c>
      <c r="P307">
        <v>59185.762250409498</v>
      </c>
      <c r="Q307">
        <v>100</v>
      </c>
      <c r="R307">
        <v>279142.826308741</v>
      </c>
      <c r="S307">
        <v>10.9132581381897</v>
      </c>
      <c r="T307">
        <f t="shared" si="8"/>
        <v>19405882.114719693</v>
      </c>
      <c r="U307">
        <f t="shared" si="9"/>
        <v>19685024.941028435</v>
      </c>
    </row>
    <row r="308" spans="1:21" x14ac:dyDescent="0.2">
      <c r="A308">
        <v>306</v>
      </c>
      <c r="B308">
        <v>180500</v>
      </c>
      <c r="C308">
        <v>11582144.1249261</v>
      </c>
      <c r="D308">
        <v>7460.4072556671799</v>
      </c>
      <c r="E308">
        <v>13408918.151162099</v>
      </c>
      <c r="F308">
        <v>-1432.34647288832</v>
      </c>
      <c r="G308">
        <v>8892.75372855551</v>
      </c>
      <c r="H308">
        <v>9571401.5714711994</v>
      </c>
      <c r="I308">
        <v>630100764505.16199</v>
      </c>
      <c r="J308">
        <v>229338.86323123399</v>
      </c>
      <c r="K308">
        <v>1204918.9607428701</v>
      </c>
      <c r="L308">
        <v>423269749642.02197</v>
      </c>
      <c r="M308">
        <v>38655.535833967799</v>
      </c>
      <c r="N308">
        <v>4530595.4554299004</v>
      </c>
      <c r="O308">
        <v>5.0620026768528303</v>
      </c>
      <c r="P308">
        <v>781649.21110085596</v>
      </c>
      <c r="Q308">
        <v>4.9453815451980399</v>
      </c>
      <c r="R308">
        <v>177855.07457110999</v>
      </c>
      <c r="S308">
        <v>1.32639391609452</v>
      </c>
      <c r="T308">
        <f t="shared" si="8"/>
        <v>-1826774.0262359995</v>
      </c>
      <c r="U308">
        <f t="shared" si="9"/>
        <v>-1648918.9516648895</v>
      </c>
    </row>
    <row r="309" spans="1:21" x14ac:dyDescent="0.2">
      <c r="A309">
        <v>307</v>
      </c>
      <c r="B309">
        <v>180600</v>
      </c>
      <c r="C309">
        <v>40047148.330454104</v>
      </c>
      <c r="D309">
        <v>25795.572283573601</v>
      </c>
      <c r="E309">
        <v>22804285.0194881</v>
      </c>
      <c r="F309">
        <v>-22113.244738411198</v>
      </c>
      <c r="G309">
        <v>47908.817021984803</v>
      </c>
      <c r="H309">
        <v>1310547.3332549799</v>
      </c>
      <c r="I309">
        <v>47695313086.890099</v>
      </c>
      <c r="J309">
        <v>928984.82855986594</v>
      </c>
      <c r="K309">
        <v>187923.22130328399</v>
      </c>
      <c r="L309">
        <v>51362618294.890099</v>
      </c>
      <c r="M309">
        <v>136560.60300839401</v>
      </c>
      <c r="N309">
        <v>928984.82855986594</v>
      </c>
      <c r="O309">
        <v>99.999999999999901</v>
      </c>
      <c r="P309">
        <v>136560.60300839401</v>
      </c>
      <c r="Q309">
        <v>100</v>
      </c>
      <c r="R309">
        <v>958176.34043969703</v>
      </c>
      <c r="S309">
        <v>4.2017381365864104</v>
      </c>
      <c r="T309">
        <f t="shared" si="8"/>
        <v>17242863.310966004</v>
      </c>
      <c r="U309">
        <f t="shared" si="9"/>
        <v>18201039.6514057</v>
      </c>
    </row>
    <row r="310" spans="1:21" x14ac:dyDescent="0.2">
      <c r="A310">
        <v>308</v>
      </c>
      <c r="B310">
        <v>180701</v>
      </c>
      <c r="C310">
        <v>9680992.8798114508</v>
      </c>
      <c r="D310">
        <v>6235.8185793226903</v>
      </c>
      <c r="E310">
        <v>10988413.8554026</v>
      </c>
      <c r="F310">
        <v>-2252.5044409412499</v>
      </c>
      <c r="G310">
        <v>8488.3230202639497</v>
      </c>
      <c r="H310">
        <v>17803882.679435801</v>
      </c>
      <c r="I310">
        <v>814818447287.55505</v>
      </c>
      <c r="J310">
        <v>184755.99326984299</v>
      </c>
      <c r="K310">
        <v>1420872.0918717301</v>
      </c>
      <c r="L310">
        <v>418501816954.901</v>
      </c>
      <c r="M310">
        <v>31141.001650391201</v>
      </c>
      <c r="N310">
        <v>11285335.101135399</v>
      </c>
      <c r="O310">
        <v>1.6371334268244599</v>
      </c>
      <c r="P310">
        <v>1002370.27491683</v>
      </c>
      <c r="Q310">
        <v>3.10673634580544</v>
      </c>
      <c r="R310">
        <v>169766.46040527901</v>
      </c>
      <c r="S310">
        <v>1.54495874144574</v>
      </c>
      <c r="T310">
        <f t="shared" si="8"/>
        <v>-1307420.9755911492</v>
      </c>
      <c r="U310">
        <f t="shared" si="9"/>
        <v>-1137654.5151858702</v>
      </c>
    </row>
    <row r="311" spans="1:21" x14ac:dyDescent="0.2">
      <c r="A311">
        <v>309</v>
      </c>
      <c r="B311">
        <v>180702</v>
      </c>
      <c r="C311">
        <v>4922315.80458719</v>
      </c>
      <c r="D311">
        <v>3170.6116024058401</v>
      </c>
      <c r="E311">
        <v>7731271.9642373696</v>
      </c>
      <c r="F311">
        <v>-358.42128071415499</v>
      </c>
      <c r="G311">
        <v>3529.0328831199899</v>
      </c>
      <c r="H311">
        <v>14330424.333867099</v>
      </c>
      <c r="I311">
        <v>279705998755.31097</v>
      </c>
      <c r="J311">
        <v>107096.59272601501</v>
      </c>
      <c r="K311">
        <v>587913.01123629301</v>
      </c>
      <c r="L311">
        <v>271575170607.63901</v>
      </c>
      <c r="M311">
        <v>20348.794983051201</v>
      </c>
      <c r="N311">
        <v>12092776.343824601</v>
      </c>
      <c r="O311">
        <v>0.88562452228520205</v>
      </c>
      <c r="P311">
        <v>316337.84062865301</v>
      </c>
      <c r="Q311">
        <v>6.4326148723188998</v>
      </c>
      <c r="R311">
        <v>70580.657662399899</v>
      </c>
      <c r="S311">
        <v>0.91292426380659797</v>
      </c>
      <c r="T311">
        <f t="shared" si="8"/>
        <v>-2808956.1596501796</v>
      </c>
      <c r="U311">
        <f t="shared" si="9"/>
        <v>-2738375.5019877795</v>
      </c>
    </row>
    <row r="312" spans="1:21" x14ac:dyDescent="0.2">
      <c r="A312">
        <v>310</v>
      </c>
      <c r="B312">
        <v>180703</v>
      </c>
      <c r="C312">
        <v>3267063.5127261602</v>
      </c>
      <c r="D312">
        <v>2292.91247786351</v>
      </c>
      <c r="E312">
        <v>5395581.12547094</v>
      </c>
      <c r="F312">
        <v>-1140.48961375516</v>
      </c>
      <c r="G312">
        <v>3433.4020916186701</v>
      </c>
      <c r="H312">
        <v>45558822.328677401</v>
      </c>
      <c r="I312">
        <v>304054955901.65399</v>
      </c>
      <c r="J312">
        <v>64367.1797396209</v>
      </c>
      <c r="K312">
        <v>6418247.6254912997</v>
      </c>
      <c r="L312">
        <v>306961196484.71399</v>
      </c>
      <c r="M312">
        <v>10794.405832435899</v>
      </c>
      <c r="N312">
        <v>43126382.681464203</v>
      </c>
      <c r="O312">
        <v>0.14925244302320301</v>
      </c>
      <c r="P312">
        <v>6111286.4290065803</v>
      </c>
      <c r="Q312">
        <v>0.17663066455536</v>
      </c>
      <c r="R312">
        <v>68668.041832373507</v>
      </c>
      <c r="S312">
        <v>1.27267184452499</v>
      </c>
      <c r="T312">
        <f t="shared" si="8"/>
        <v>-2128517.6127447798</v>
      </c>
      <c r="U312">
        <f t="shared" si="9"/>
        <v>-2059849.5709124063</v>
      </c>
    </row>
    <row r="313" spans="1:21" x14ac:dyDescent="0.2">
      <c r="A313">
        <v>311</v>
      </c>
      <c r="B313">
        <v>180800</v>
      </c>
      <c r="C313">
        <v>610940.76260750205</v>
      </c>
      <c r="D313">
        <v>393.52531353247201</v>
      </c>
      <c r="E313">
        <v>597884.47528610996</v>
      </c>
      <c r="F313">
        <v>-361.61416675328098</v>
      </c>
      <c r="G313">
        <v>755.13948028575396</v>
      </c>
      <c r="H313">
        <v>21594.780784225899</v>
      </c>
      <c r="I313">
        <v>1434912656.24</v>
      </c>
      <c r="J313">
        <v>10115.4795343059</v>
      </c>
      <c r="K313">
        <v>4434.9071260876999</v>
      </c>
      <c r="L313">
        <v>1434912656.24</v>
      </c>
      <c r="M313">
        <v>2999.9944698477002</v>
      </c>
      <c r="N313">
        <v>10115.4795343059</v>
      </c>
      <c r="O313">
        <v>100</v>
      </c>
      <c r="P313">
        <v>2999.9944698477002</v>
      </c>
      <c r="Q313">
        <v>100</v>
      </c>
      <c r="R313">
        <v>15102.789605714999</v>
      </c>
      <c r="S313">
        <v>2.5260380943137499</v>
      </c>
      <c r="T313">
        <f t="shared" si="8"/>
        <v>13056.287321392098</v>
      </c>
      <c r="U313">
        <f t="shared" si="9"/>
        <v>28159.076927107097</v>
      </c>
    </row>
    <row r="314" spans="1:21" x14ac:dyDescent="0.2">
      <c r="A314">
        <v>312</v>
      </c>
      <c r="B314">
        <v>180902</v>
      </c>
      <c r="C314">
        <v>3701110.1367416698</v>
      </c>
      <c r="D314">
        <v>2383.9963153926801</v>
      </c>
      <c r="E314">
        <v>4825261.2855374999</v>
      </c>
      <c r="F314">
        <v>-2202.8263901025998</v>
      </c>
      <c r="G314">
        <v>4586.8227054952804</v>
      </c>
      <c r="H314">
        <v>256924.73526863399</v>
      </c>
      <c r="I314">
        <v>20296914170.799999</v>
      </c>
      <c r="J314">
        <v>85154.314493060301</v>
      </c>
      <c r="K314">
        <v>20093.434255096701</v>
      </c>
      <c r="L314">
        <v>9729185073.7999992</v>
      </c>
      <c r="M314">
        <v>10364.2491812967</v>
      </c>
      <c r="N314">
        <v>94549.421902234506</v>
      </c>
      <c r="O314">
        <v>90.063284132092406</v>
      </c>
      <c r="P314">
        <v>10364.2491812967</v>
      </c>
      <c r="Q314">
        <v>100</v>
      </c>
      <c r="R314">
        <v>91736.454109905593</v>
      </c>
      <c r="S314">
        <v>1.9011707072705499</v>
      </c>
      <c r="T314">
        <f t="shared" si="8"/>
        <v>-1124151.1487958301</v>
      </c>
      <c r="U314">
        <f t="shared" si="9"/>
        <v>-1032414.6946859244</v>
      </c>
    </row>
    <row r="315" spans="1:21" x14ac:dyDescent="0.2">
      <c r="A315">
        <v>313</v>
      </c>
      <c r="B315">
        <v>181002</v>
      </c>
      <c r="C315">
        <v>26211553.425654199</v>
      </c>
      <c r="D315">
        <v>18957.177438381201</v>
      </c>
      <c r="E315">
        <v>36321037.182780199</v>
      </c>
      <c r="F315">
        <v>-8578.9088506109292</v>
      </c>
      <c r="G315">
        <v>27536.086288992101</v>
      </c>
      <c r="H315">
        <v>1096045.02916269</v>
      </c>
      <c r="I315">
        <v>31299951033.242001</v>
      </c>
      <c r="J315">
        <v>695013.64029356395</v>
      </c>
      <c r="K315">
        <v>125289.829607002</v>
      </c>
      <c r="L315">
        <v>37207152232.704002</v>
      </c>
      <c r="M315">
        <v>88082.677374298699</v>
      </c>
      <c r="N315">
        <v>845645.42089675704</v>
      </c>
      <c r="O315">
        <v>82.187359278377201</v>
      </c>
      <c r="P315">
        <v>88082.677374298699</v>
      </c>
      <c r="Q315">
        <v>100</v>
      </c>
      <c r="R315">
        <v>550721.72577984305</v>
      </c>
      <c r="S315">
        <v>1.51626101151357</v>
      </c>
      <c r="T315">
        <f t="shared" si="8"/>
        <v>-10109483.757126</v>
      </c>
      <c r="U315">
        <f t="shared" si="9"/>
        <v>-9558762.0313461572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0BDE-BE00-D54C-87D4-1FB6D76F49B0}">
  <dimension ref="A1:C4"/>
  <sheetViews>
    <sheetView workbookViewId="0">
      <selection activeCell="F14" sqref="F14"/>
    </sheetView>
  </sheetViews>
  <sheetFormatPr baseColWidth="10" defaultColWidth="17.6640625" defaultRowHeight="27" customHeight="1" x14ac:dyDescent="0.2"/>
  <cols>
    <col min="1" max="1" width="15.1640625" bestFit="1" customWidth="1"/>
    <col min="2" max="2" width="16" bestFit="1" customWidth="1"/>
    <col min="3" max="3" width="25.33203125" bestFit="1" customWidth="1"/>
  </cols>
  <sheetData>
    <row r="1" spans="1:3" ht="27" customHeight="1" x14ac:dyDescent="0.2">
      <c r="B1" t="s">
        <v>16</v>
      </c>
      <c r="C1" t="s">
        <v>17</v>
      </c>
    </row>
    <row r="2" spans="1:3" ht="27" customHeight="1" x14ac:dyDescent="0.2">
      <c r="A2" t="s">
        <v>18</v>
      </c>
      <c r="B2" s="1">
        <f>SUM('Level 2'!C2:C317)</f>
        <v>14885751033.993452</v>
      </c>
      <c r="C2" s="2">
        <f>SUM('Level 2'!D2:D317)</f>
        <v>11907479.482659798</v>
      </c>
    </row>
    <row r="3" spans="1:3" ht="27" customHeight="1" x14ac:dyDescent="0.2">
      <c r="A3" t="s">
        <v>19</v>
      </c>
      <c r="B3" s="1">
        <f>SUM('Level 2'!E2:E317)</f>
        <v>9955083876.7987404</v>
      </c>
      <c r="C3" s="2">
        <f>SUM('Level 2'!F2:F317)</f>
        <v>-3424164.1097752075</v>
      </c>
    </row>
    <row r="4" spans="1:3" ht="27" customHeight="1" x14ac:dyDescent="0.2">
      <c r="A4" t="s">
        <v>20</v>
      </c>
      <c r="B4" s="1">
        <f>SUM('Level 2'!R2:R317)</f>
        <v>306632871.84869999</v>
      </c>
      <c r="C4" s="3">
        <f>C2-C3</f>
        <v>15331643.592435006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FDA3-A368-B84E-9D14-78FE1CC2B625}">
  <dimension ref="A1:Y317"/>
  <sheetViews>
    <sheetView workbookViewId="0">
      <selection sqref="A1:S1"/>
    </sheetView>
  </sheetViews>
  <sheetFormatPr baseColWidth="10" defaultRowHeight="16" x14ac:dyDescent="0.2"/>
  <cols>
    <col min="25" max="25" width="16.6640625" bestFit="1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</v>
      </c>
      <c r="P1" t="s">
        <v>56</v>
      </c>
      <c r="Q1" t="s">
        <v>13</v>
      </c>
      <c r="R1" t="s">
        <v>14</v>
      </c>
      <c r="S1" t="s">
        <v>15</v>
      </c>
      <c r="T1">
        <f>COUNTIF(T2:T318,"&gt;0")</f>
        <v>166</v>
      </c>
      <c r="U1">
        <f>COUNTIF(U2:U318,"&gt;0")</f>
        <v>176</v>
      </c>
      <c r="W1" t="s">
        <v>38</v>
      </c>
      <c r="X1" t="s">
        <v>39</v>
      </c>
    </row>
    <row r="2" spans="1:25" x14ac:dyDescent="0.2">
      <c r="A2">
        <v>0</v>
      </c>
      <c r="B2">
        <v>10100</v>
      </c>
      <c r="C2">
        <v>4746468.1404385604</v>
      </c>
      <c r="D2">
        <v>4026.5237009304801</v>
      </c>
      <c r="E2">
        <v>672167.30846513505</v>
      </c>
      <c r="F2">
        <v>45.956228989157701</v>
      </c>
      <c r="G2">
        <v>3980.56747194132</v>
      </c>
      <c r="H2">
        <v>121809.785585676</v>
      </c>
      <c r="I2">
        <v>9189205678.9481602</v>
      </c>
      <c r="J2">
        <v>66674.551511987098</v>
      </c>
      <c r="K2">
        <v>18416.178202887299</v>
      </c>
      <c r="L2">
        <v>9225399793.38414</v>
      </c>
      <c r="M2">
        <v>16571.0982442104</v>
      </c>
      <c r="N2">
        <v>66674.551511987098</v>
      </c>
      <c r="O2">
        <v>100</v>
      </c>
      <c r="P2">
        <v>16571.0982442104</v>
      </c>
      <c r="Q2">
        <v>100</v>
      </c>
      <c r="R2">
        <v>79611.349438826495</v>
      </c>
      <c r="S2">
        <v>11.8439781935565</v>
      </c>
      <c r="T2">
        <f>C2-E2</f>
        <v>4074300.8319734251</v>
      </c>
      <c r="U2">
        <f>T2+R2</f>
        <v>4153912.1814122517</v>
      </c>
      <c r="W2">
        <f>SUM(J2:J315)</f>
        <v>447192635.87447494</v>
      </c>
      <c r="X2">
        <f>0.02*1000</f>
        <v>20</v>
      </c>
      <c r="Y2" s="15">
        <f>W2*X2</f>
        <v>8943852717.4894981</v>
      </c>
    </row>
    <row r="3" spans="1:25" x14ac:dyDescent="0.2">
      <c r="A3">
        <v>1</v>
      </c>
      <c r="B3">
        <v>10200</v>
      </c>
      <c r="C3">
        <v>3235660.7799619301</v>
      </c>
      <c r="D3">
        <v>2601.5372523134702</v>
      </c>
      <c r="E3">
        <v>5103505.3131316099</v>
      </c>
      <c r="F3">
        <v>-4.11565372669072</v>
      </c>
      <c r="G3">
        <v>2605.6529060401599</v>
      </c>
      <c r="H3">
        <v>189133.93908017699</v>
      </c>
      <c r="I3">
        <v>14158979888.500999</v>
      </c>
      <c r="J3">
        <v>104180.05974917</v>
      </c>
      <c r="K3">
        <v>35879.624784965497</v>
      </c>
      <c r="L3">
        <v>15040139678.940001</v>
      </c>
      <c r="M3">
        <v>8564.5678142272209</v>
      </c>
      <c r="N3">
        <v>104180.05974917</v>
      </c>
      <c r="O3">
        <v>99.999999999999901</v>
      </c>
      <c r="P3">
        <v>32871.596849177498</v>
      </c>
      <c r="Q3">
        <v>26.0546144244936</v>
      </c>
      <c r="R3">
        <v>52113.058120803202</v>
      </c>
      <c r="S3">
        <v>1.02112283466646</v>
      </c>
      <c r="T3">
        <f t="shared" ref="T3:T66" si="0">C3-E3</f>
        <v>-1867844.5331696798</v>
      </c>
      <c r="U3">
        <f t="shared" ref="U3:U66" si="1">T3+R3</f>
        <v>-1815731.4750488766</v>
      </c>
      <c r="W3">
        <f>SUM(M2:M315)</f>
        <v>50293839.134387985</v>
      </c>
      <c r="X3">
        <f>0.11*1000</f>
        <v>110</v>
      </c>
      <c r="Y3" s="15">
        <f>W3*X3</f>
        <v>5532322304.7826786</v>
      </c>
    </row>
    <row r="4" spans="1:25" x14ac:dyDescent="0.2">
      <c r="A4">
        <v>2</v>
      </c>
      <c r="B4">
        <v>10300</v>
      </c>
      <c r="C4">
        <v>6387377.7207438601</v>
      </c>
      <c r="D4">
        <v>5135.5819460492903</v>
      </c>
      <c r="E4">
        <v>8055084.8397184899</v>
      </c>
      <c r="F4">
        <v>-80.3618895772549</v>
      </c>
      <c r="G4">
        <v>5215.94383562654</v>
      </c>
      <c r="H4">
        <v>347442.37054416601</v>
      </c>
      <c r="I4">
        <v>25693066806.814201</v>
      </c>
      <c r="J4">
        <v>193283.96970327999</v>
      </c>
      <c r="K4">
        <v>79144.375564987</v>
      </c>
      <c r="L4">
        <v>79833401228.514206</v>
      </c>
      <c r="M4">
        <v>13667.7028564297</v>
      </c>
      <c r="N4">
        <v>193283.96970327999</v>
      </c>
      <c r="O4">
        <v>99.999999999999901</v>
      </c>
      <c r="P4">
        <v>63177.695319284103</v>
      </c>
      <c r="Q4">
        <v>21.633747143444499</v>
      </c>
      <c r="R4">
        <v>104318.87671252999</v>
      </c>
      <c r="S4">
        <v>1.29506862793237</v>
      </c>
      <c r="T4">
        <f t="shared" si="0"/>
        <v>-1667707.1189746298</v>
      </c>
      <c r="U4">
        <f t="shared" si="1"/>
        <v>-1563388.2422620999</v>
      </c>
    </row>
    <row r="5" spans="1:25" x14ac:dyDescent="0.2">
      <c r="A5">
        <v>3</v>
      </c>
      <c r="B5">
        <v>10400</v>
      </c>
      <c r="C5">
        <v>3266350.7998935599</v>
      </c>
      <c r="D5">
        <v>2655.0738534475399</v>
      </c>
      <c r="E5">
        <v>4097648.1851549102</v>
      </c>
      <c r="F5">
        <v>-520.84810365389501</v>
      </c>
      <c r="G5">
        <v>3175.9219571014301</v>
      </c>
      <c r="H5">
        <v>298394.71008880698</v>
      </c>
      <c r="I5">
        <v>22626698274.126499</v>
      </c>
      <c r="J5">
        <v>97918.255927453196</v>
      </c>
      <c r="K5">
        <v>72900.274570846901</v>
      </c>
      <c r="L5">
        <v>84685315479.726593</v>
      </c>
      <c r="M5">
        <v>6475.8783648568797</v>
      </c>
      <c r="N5">
        <v>162634.52044404799</v>
      </c>
      <c r="O5">
        <v>60.2075473645464</v>
      </c>
      <c r="P5">
        <v>55963.211474901596</v>
      </c>
      <c r="Q5">
        <v>11.5716703780682</v>
      </c>
      <c r="R5">
        <v>63518.439142028699</v>
      </c>
      <c r="S5">
        <v>1.55011939219539</v>
      </c>
      <c r="T5">
        <f t="shared" si="0"/>
        <v>-831297.38526135031</v>
      </c>
      <c r="U5">
        <f t="shared" si="1"/>
        <v>-767778.94611932163</v>
      </c>
    </row>
    <row r="6" spans="1:25" x14ac:dyDescent="0.2">
      <c r="A6">
        <v>4</v>
      </c>
      <c r="B6">
        <v>10500</v>
      </c>
      <c r="C6">
        <v>6251689.9018644504</v>
      </c>
      <c r="D6">
        <v>5033.9726969574103</v>
      </c>
      <c r="E6">
        <v>6747182.6650851499</v>
      </c>
      <c r="F6">
        <v>-283.528993939175</v>
      </c>
      <c r="G6">
        <v>5317.5016908965899</v>
      </c>
      <c r="H6">
        <v>302377.65758639999</v>
      </c>
      <c r="I6">
        <v>21998990222.702599</v>
      </c>
      <c r="J6">
        <v>170383.71625018399</v>
      </c>
      <c r="K6">
        <v>81055.741855891203</v>
      </c>
      <c r="L6">
        <v>68075224599.736702</v>
      </c>
      <c r="M6">
        <v>15669.518019200999</v>
      </c>
      <c r="N6">
        <v>170383.71625018399</v>
      </c>
      <c r="O6">
        <v>100</v>
      </c>
      <c r="P6">
        <v>67440.696935943895</v>
      </c>
      <c r="Q6">
        <v>23.2345137745004</v>
      </c>
      <c r="R6">
        <v>106350.03381793101</v>
      </c>
      <c r="S6">
        <v>1.5762139413871801</v>
      </c>
      <c r="T6">
        <f t="shared" si="0"/>
        <v>-495492.7632206995</v>
      </c>
      <c r="U6">
        <f t="shared" si="1"/>
        <v>-389142.72940276848</v>
      </c>
    </row>
    <row r="7" spans="1:25" x14ac:dyDescent="0.2">
      <c r="A7">
        <v>5</v>
      </c>
      <c r="B7">
        <v>10600</v>
      </c>
      <c r="C7">
        <v>5762170.27474814</v>
      </c>
      <c r="D7">
        <v>4607.94691283062</v>
      </c>
      <c r="E7">
        <v>7519265.53120247</v>
      </c>
      <c r="F7">
        <v>-1001.2687100013</v>
      </c>
      <c r="G7">
        <v>5609.21562283192</v>
      </c>
      <c r="H7">
        <v>1024247.96746458</v>
      </c>
      <c r="I7">
        <v>79089887540.524902</v>
      </c>
      <c r="J7">
        <v>178986.225563983</v>
      </c>
      <c r="K7">
        <v>176675.06100360601</v>
      </c>
      <c r="L7">
        <v>94643309187.229004</v>
      </c>
      <c r="M7">
        <v>12452.9090987043</v>
      </c>
      <c r="N7">
        <v>549708.64222143404</v>
      </c>
      <c r="O7">
        <v>32.560198588233902</v>
      </c>
      <c r="P7">
        <v>157746.39916616</v>
      </c>
      <c r="Q7">
        <v>7.8942588639295801</v>
      </c>
      <c r="R7">
        <v>112184.312456638</v>
      </c>
      <c r="S7">
        <v>1.4919583833169601</v>
      </c>
      <c r="T7">
        <f t="shared" si="0"/>
        <v>-1757095.2564543299</v>
      </c>
      <c r="U7">
        <f t="shared" si="1"/>
        <v>-1644910.9439976919</v>
      </c>
    </row>
    <row r="8" spans="1:25" x14ac:dyDescent="0.2">
      <c r="A8">
        <v>6</v>
      </c>
      <c r="B8">
        <v>10700</v>
      </c>
      <c r="C8">
        <v>8875553.4170238394</v>
      </c>
      <c r="D8">
        <v>6958.1387229268103</v>
      </c>
      <c r="E8">
        <v>9707695.8318869397</v>
      </c>
      <c r="F8">
        <v>-743.20991522950101</v>
      </c>
      <c r="G8">
        <v>7701.3486381563098</v>
      </c>
      <c r="H8">
        <v>6177308.8866202096</v>
      </c>
      <c r="I8">
        <v>223551092169.91</v>
      </c>
      <c r="J8">
        <v>230843.61973678201</v>
      </c>
      <c r="K8">
        <v>260467.361467929</v>
      </c>
      <c r="L8">
        <v>187191805548.47501</v>
      </c>
      <c r="M8">
        <v>16505.473541924799</v>
      </c>
      <c r="N8">
        <v>4836002.3336007502</v>
      </c>
      <c r="O8">
        <v>4.7734389649250204</v>
      </c>
      <c r="P8">
        <v>223029.00035823401</v>
      </c>
      <c r="Q8">
        <v>7.4005952209862302</v>
      </c>
      <c r="R8">
        <v>154026.97276312599</v>
      </c>
      <c r="S8">
        <v>1.5866481133163699</v>
      </c>
      <c r="T8">
        <f t="shared" si="0"/>
        <v>-832142.41486310028</v>
      </c>
      <c r="U8">
        <f t="shared" si="1"/>
        <v>-678115.44209997426</v>
      </c>
    </row>
    <row r="9" spans="1:25" x14ac:dyDescent="0.2">
      <c r="A9">
        <v>7</v>
      </c>
      <c r="B9">
        <v>10801</v>
      </c>
      <c r="C9">
        <v>14816899.7110436</v>
      </c>
      <c r="D9">
        <v>11697.1070230485</v>
      </c>
      <c r="E9">
        <v>13120823.9482344</v>
      </c>
      <c r="F9">
        <v>-2733.0105850630498</v>
      </c>
      <c r="G9">
        <v>14430.117608111599</v>
      </c>
      <c r="H9">
        <v>692487.192180546</v>
      </c>
      <c r="I9">
        <v>20288219500.8139</v>
      </c>
      <c r="J9">
        <v>461880.110459972</v>
      </c>
      <c r="K9">
        <v>37605.896550381403</v>
      </c>
      <c r="L9">
        <v>19407022628.4986</v>
      </c>
      <c r="M9">
        <v>33724.492024681698</v>
      </c>
      <c r="N9">
        <v>570757.87517566199</v>
      </c>
      <c r="O9">
        <v>80.924001323296494</v>
      </c>
      <c r="P9">
        <v>33724.492024681698</v>
      </c>
      <c r="Q9">
        <v>99.999999999999901</v>
      </c>
      <c r="R9">
        <v>288602.35216223198</v>
      </c>
      <c r="S9">
        <v>2.1995749146612602</v>
      </c>
      <c r="T9">
        <f t="shared" si="0"/>
        <v>1696075.7628092002</v>
      </c>
      <c r="U9">
        <f t="shared" si="1"/>
        <v>1984678.1149714321</v>
      </c>
    </row>
    <row r="10" spans="1:25" x14ac:dyDescent="0.2">
      <c r="A10">
        <v>8</v>
      </c>
      <c r="B10">
        <v>10802</v>
      </c>
      <c r="C10">
        <v>19605468.6510395</v>
      </c>
      <c r="D10">
        <v>15319.320925927001</v>
      </c>
      <c r="E10">
        <v>16067109.156320401</v>
      </c>
      <c r="F10">
        <v>-3569.74803441104</v>
      </c>
      <c r="G10">
        <v>18889.068960338001</v>
      </c>
      <c r="H10">
        <v>5107708.4301069397</v>
      </c>
      <c r="I10">
        <v>308252843558.08398</v>
      </c>
      <c r="J10">
        <v>595604.33100241597</v>
      </c>
      <c r="K10">
        <v>609975.46332061803</v>
      </c>
      <c r="L10">
        <v>292090833090.302</v>
      </c>
      <c r="M10">
        <v>44413.101046694399</v>
      </c>
      <c r="N10">
        <v>3258191.3687584298</v>
      </c>
      <c r="O10">
        <v>18.280213271492901</v>
      </c>
      <c r="P10">
        <v>551557.29670255701</v>
      </c>
      <c r="Q10">
        <v>8.0523095809292506</v>
      </c>
      <c r="R10">
        <v>377781.37920676102</v>
      </c>
      <c r="S10">
        <v>2.35127162908551</v>
      </c>
      <c r="T10">
        <f t="shared" si="0"/>
        <v>3538359.4947190993</v>
      </c>
      <c r="U10">
        <f t="shared" si="1"/>
        <v>3916140.87392586</v>
      </c>
    </row>
    <row r="11" spans="1:25" x14ac:dyDescent="0.2">
      <c r="A11">
        <v>9</v>
      </c>
      <c r="B11">
        <v>10900</v>
      </c>
      <c r="C11">
        <v>13312854.9614677</v>
      </c>
      <c r="D11">
        <v>10390.9674802766</v>
      </c>
      <c r="E11">
        <v>12638677.2385232</v>
      </c>
      <c r="F11">
        <v>-1372.0227251510501</v>
      </c>
      <c r="G11">
        <v>11762.990205427701</v>
      </c>
      <c r="H11">
        <v>19866270.917700902</v>
      </c>
      <c r="I11">
        <v>851825999060.15503</v>
      </c>
      <c r="J11">
        <v>385828.32520001999</v>
      </c>
      <c r="K11">
        <v>1518462.44209614</v>
      </c>
      <c r="L11">
        <v>835655111644.698</v>
      </c>
      <c r="M11">
        <v>33036.000421491197</v>
      </c>
      <c r="N11">
        <v>14755314.9233399</v>
      </c>
      <c r="O11">
        <v>2.6148430393018298</v>
      </c>
      <c r="P11">
        <v>1351331.4197672</v>
      </c>
      <c r="Q11">
        <v>2.4447000889820401</v>
      </c>
      <c r="R11">
        <v>235259.804108554</v>
      </c>
      <c r="S11">
        <v>1.8614274236822099</v>
      </c>
      <c r="T11">
        <f t="shared" si="0"/>
        <v>674177.72294449992</v>
      </c>
      <c r="U11">
        <f t="shared" si="1"/>
        <v>909437.52705305396</v>
      </c>
    </row>
    <row r="12" spans="1:25" x14ac:dyDescent="0.2">
      <c r="A12">
        <v>10</v>
      </c>
      <c r="B12">
        <v>11000</v>
      </c>
      <c r="C12">
        <v>28813566.522093602</v>
      </c>
      <c r="D12">
        <v>22570.149158446002</v>
      </c>
      <c r="E12">
        <v>21600533.218261499</v>
      </c>
      <c r="F12">
        <v>-6012.4065185379304</v>
      </c>
      <c r="G12">
        <v>28582.555676983899</v>
      </c>
      <c r="H12">
        <v>4710555.9813384097</v>
      </c>
      <c r="I12">
        <v>336048934805.09198</v>
      </c>
      <c r="J12">
        <v>779135.20108706295</v>
      </c>
      <c r="K12">
        <v>556064.02018796804</v>
      </c>
      <c r="L12">
        <v>279212900648.80402</v>
      </c>
      <c r="M12">
        <v>74842.650503757206</v>
      </c>
      <c r="N12">
        <v>2694262.37250786</v>
      </c>
      <c r="O12">
        <v>28.9183120781897</v>
      </c>
      <c r="P12">
        <v>500221.44005820801</v>
      </c>
      <c r="Q12">
        <v>14.961903771067499</v>
      </c>
      <c r="R12">
        <v>571651.11353967898</v>
      </c>
      <c r="S12">
        <v>2.6464676022737801</v>
      </c>
      <c r="T12">
        <f t="shared" si="0"/>
        <v>7213033.3038321026</v>
      </c>
      <c r="U12">
        <f t="shared" si="1"/>
        <v>7784684.4173717815</v>
      </c>
    </row>
    <row r="13" spans="1:25" x14ac:dyDescent="0.2">
      <c r="A13">
        <v>11</v>
      </c>
      <c r="B13">
        <v>20200</v>
      </c>
      <c r="C13">
        <v>136780471.869807</v>
      </c>
      <c r="D13">
        <v>98171.044481316902</v>
      </c>
      <c r="E13">
        <v>43023023.252395697</v>
      </c>
      <c r="F13">
        <v>-51506.671495185801</v>
      </c>
      <c r="G13">
        <v>149677.71597650199</v>
      </c>
      <c r="H13">
        <v>2643891.81220952</v>
      </c>
      <c r="I13">
        <v>127049837283.91299</v>
      </c>
      <c r="J13">
        <v>876540.60898286896</v>
      </c>
      <c r="K13">
        <v>706915.23056446295</v>
      </c>
      <c r="L13">
        <v>405620106613.25598</v>
      </c>
      <c r="M13">
        <v>577992.56477085396</v>
      </c>
      <c r="N13">
        <v>1881592.7885060301</v>
      </c>
      <c r="O13">
        <v>46.585032337354498</v>
      </c>
      <c r="P13">
        <v>625791.209241812</v>
      </c>
      <c r="Q13">
        <v>92.361886238563699</v>
      </c>
      <c r="R13">
        <v>2993554.3195300498</v>
      </c>
      <c r="S13">
        <v>6.9580287325887902</v>
      </c>
      <c r="T13">
        <f t="shared" si="0"/>
        <v>93757448.617411315</v>
      </c>
      <c r="U13">
        <f t="shared" si="1"/>
        <v>96751002.93694137</v>
      </c>
    </row>
    <row r="14" spans="1:25" x14ac:dyDescent="0.2">
      <c r="A14">
        <v>12</v>
      </c>
      <c r="B14">
        <v>20301</v>
      </c>
      <c r="C14">
        <v>32848992.033473801</v>
      </c>
      <c r="D14">
        <v>27503.574924587501</v>
      </c>
      <c r="E14">
        <v>21727252.721007399</v>
      </c>
      <c r="F14">
        <v>-6585.3596319865901</v>
      </c>
      <c r="G14">
        <v>34088.934556574102</v>
      </c>
      <c r="H14">
        <v>60049451.684595197</v>
      </c>
      <c r="I14">
        <v>2645658228406.3198</v>
      </c>
      <c r="J14">
        <v>911523.12875858694</v>
      </c>
      <c r="K14">
        <v>5264371.7165525397</v>
      </c>
      <c r="L14">
        <v>2676326084032.2202</v>
      </c>
      <c r="M14">
        <v>82071.669005756004</v>
      </c>
      <c r="N14">
        <v>44175502.314157203</v>
      </c>
      <c r="O14">
        <v>2.06341316115937</v>
      </c>
      <c r="P14">
        <v>4729106.4997460898</v>
      </c>
      <c r="Q14">
        <v>1.73545825221238</v>
      </c>
      <c r="R14">
        <v>681778.69113148202</v>
      </c>
      <c r="S14">
        <v>3.1378964468539898</v>
      </c>
      <c r="T14">
        <f t="shared" si="0"/>
        <v>11121739.312466402</v>
      </c>
      <c r="U14">
        <f t="shared" si="1"/>
        <v>11803518.003597884</v>
      </c>
    </row>
    <row r="15" spans="1:25" x14ac:dyDescent="0.2">
      <c r="A15">
        <v>13</v>
      </c>
      <c r="B15">
        <v>20302</v>
      </c>
      <c r="C15">
        <v>8371726.7863913598</v>
      </c>
      <c r="D15">
        <v>7853.5736587561996</v>
      </c>
      <c r="E15">
        <v>7605913.9416264398</v>
      </c>
      <c r="F15">
        <v>-3013.20896569662</v>
      </c>
      <c r="G15">
        <v>10866.782624452801</v>
      </c>
      <c r="H15">
        <v>4413611.0525675695</v>
      </c>
      <c r="I15">
        <v>242455441211.85501</v>
      </c>
      <c r="J15">
        <v>234479.629539727</v>
      </c>
      <c r="K15">
        <v>624499.55551647395</v>
      </c>
      <c r="L15">
        <v>286219696442.04199</v>
      </c>
      <c r="M15">
        <v>25223.897787937101</v>
      </c>
      <c r="N15">
        <v>2958878.4052964398</v>
      </c>
      <c r="O15">
        <v>7.9246118772574397</v>
      </c>
      <c r="P15">
        <v>567255.61622806499</v>
      </c>
      <c r="Q15">
        <v>4.44665457094316</v>
      </c>
      <c r="R15">
        <v>217335.652489056</v>
      </c>
      <c r="S15">
        <v>2.8574561079319998</v>
      </c>
      <c r="T15">
        <f t="shared" si="0"/>
        <v>765812.84476491995</v>
      </c>
      <c r="U15">
        <f t="shared" si="1"/>
        <v>983148.49725397595</v>
      </c>
    </row>
    <row r="16" spans="1:25" x14ac:dyDescent="0.2">
      <c r="A16">
        <v>14</v>
      </c>
      <c r="B16">
        <v>20401</v>
      </c>
      <c r="C16">
        <v>91637387.912018105</v>
      </c>
      <c r="D16">
        <v>77831.513768594494</v>
      </c>
      <c r="E16">
        <v>71281324.950069502</v>
      </c>
      <c r="F16">
        <v>-21595.4160113871</v>
      </c>
      <c r="G16">
        <v>99426.929779981598</v>
      </c>
      <c r="H16">
        <v>2925392.2656705002</v>
      </c>
      <c r="I16">
        <v>132031383396.18401</v>
      </c>
      <c r="J16">
        <v>2072490.97258891</v>
      </c>
      <c r="K16">
        <v>332080.80825951498</v>
      </c>
      <c r="L16">
        <v>158716202620.76801</v>
      </c>
      <c r="M16">
        <v>289833.23794648401</v>
      </c>
      <c r="N16">
        <v>2133203.9652933902</v>
      </c>
      <c r="O16">
        <v>97.153905876218602</v>
      </c>
      <c r="P16">
        <v>300337.56773536099</v>
      </c>
      <c r="Q16">
        <v>96.502492222973103</v>
      </c>
      <c r="R16">
        <v>1988538.5955996299</v>
      </c>
      <c r="S16">
        <v>2.7897048728998</v>
      </c>
      <c r="T16">
        <f t="shared" si="0"/>
        <v>20356062.961948603</v>
      </c>
      <c r="U16">
        <f t="shared" si="1"/>
        <v>22344601.557548232</v>
      </c>
    </row>
    <row r="17" spans="1:21" x14ac:dyDescent="0.2">
      <c r="A17">
        <v>15</v>
      </c>
      <c r="B17">
        <v>20402</v>
      </c>
      <c r="C17">
        <v>226718677.886372</v>
      </c>
      <c r="D17">
        <v>193829.787406232</v>
      </c>
      <c r="E17">
        <v>121725027.624412</v>
      </c>
      <c r="F17">
        <v>-72999.135254968307</v>
      </c>
      <c r="G17">
        <v>266828.92266120098</v>
      </c>
      <c r="H17">
        <v>20553568.463948701</v>
      </c>
      <c r="I17">
        <v>1166607376749.95</v>
      </c>
      <c r="J17">
        <v>6823201.4418441802</v>
      </c>
      <c r="K17">
        <v>1589270.00064999</v>
      </c>
      <c r="L17">
        <v>1983190088195.1101</v>
      </c>
      <c r="M17">
        <v>393332.33695146302</v>
      </c>
      <c r="N17">
        <v>13553924.203449</v>
      </c>
      <c r="O17">
        <v>50.3411509421597</v>
      </c>
      <c r="P17">
        <v>1192631.9830109701</v>
      </c>
      <c r="Q17">
        <v>32.980193601586699</v>
      </c>
      <c r="R17">
        <v>5336578.4532240201</v>
      </c>
      <c r="S17">
        <v>4.38412589208051</v>
      </c>
      <c r="T17">
        <f t="shared" si="0"/>
        <v>104993650.26196</v>
      </c>
      <c r="U17">
        <f t="shared" si="1"/>
        <v>110330228.71518402</v>
      </c>
    </row>
    <row r="18" spans="1:21" x14ac:dyDescent="0.2">
      <c r="A18">
        <v>16</v>
      </c>
      <c r="B18">
        <v>20403</v>
      </c>
      <c r="C18">
        <v>46029742.932049699</v>
      </c>
      <c r="D18">
        <v>38792.480224074599</v>
      </c>
      <c r="E18">
        <v>30268123.448328201</v>
      </c>
      <c r="F18">
        <v>-21509.137161552</v>
      </c>
      <c r="G18">
        <v>60301.617385626603</v>
      </c>
      <c r="H18">
        <v>2558935.0836841799</v>
      </c>
      <c r="I18">
        <v>171335065785.26401</v>
      </c>
      <c r="J18">
        <v>1530924.68897259</v>
      </c>
      <c r="K18">
        <v>341201.10296733503</v>
      </c>
      <c r="L18">
        <v>167994741768.19501</v>
      </c>
      <c r="M18">
        <v>115618.400166198</v>
      </c>
      <c r="N18">
        <v>1530924.68897259</v>
      </c>
      <c r="O18">
        <v>99.999999999999901</v>
      </c>
      <c r="P18">
        <v>307602.15461369598</v>
      </c>
      <c r="Q18">
        <v>37.586992949187298</v>
      </c>
      <c r="R18">
        <v>1206032.3477125301</v>
      </c>
      <c r="S18">
        <v>3.98449659349181</v>
      </c>
      <c r="T18">
        <f t="shared" si="0"/>
        <v>15761619.483721498</v>
      </c>
      <c r="U18">
        <f t="shared" si="1"/>
        <v>16967651.83143403</v>
      </c>
    </row>
    <row r="19" spans="1:21" x14ac:dyDescent="0.2">
      <c r="A19">
        <v>17</v>
      </c>
      <c r="B19">
        <v>20501</v>
      </c>
      <c r="C19">
        <v>52139799.878780201</v>
      </c>
      <c r="D19">
        <v>41293.200159056803</v>
      </c>
      <c r="E19">
        <v>4699092.3295406401</v>
      </c>
      <c r="F19">
        <v>356.12632007674398</v>
      </c>
      <c r="G19">
        <v>40937.073838980097</v>
      </c>
      <c r="H19">
        <v>2253589.3268291098</v>
      </c>
      <c r="I19">
        <v>159082744679.853</v>
      </c>
      <c r="J19">
        <v>1168192.2245920501</v>
      </c>
      <c r="K19">
        <v>194387.34984893701</v>
      </c>
      <c r="L19">
        <v>185030784658.35901</v>
      </c>
      <c r="M19">
        <v>152976.95994859401</v>
      </c>
      <c r="N19">
        <v>1299092.8587499801</v>
      </c>
      <c r="O19">
        <v>89.923689190017797</v>
      </c>
      <c r="P19">
        <v>157381.192917265</v>
      </c>
      <c r="Q19">
        <v>97.201550650980906</v>
      </c>
      <c r="R19">
        <v>818741.476779602</v>
      </c>
      <c r="S19">
        <v>17.423396251072099</v>
      </c>
      <c r="T19">
        <f t="shared" si="0"/>
        <v>47440707.549239561</v>
      </c>
      <c r="U19">
        <f t="shared" si="1"/>
        <v>48259449.026019163</v>
      </c>
    </row>
    <row r="20" spans="1:21" x14ac:dyDescent="0.2">
      <c r="A20">
        <v>18</v>
      </c>
      <c r="B20">
        <v>20502</v>
      </c>
      <c r="C20">
        <v>20153891.3343198</v>
      </c>
      <c r="D20">
        <v>17628.5415595552</v>
      </c>
      <c r="E20">
        <v>2788716.26212247</v>
      </c>
      <c r="F20">
        <v>191.08824841498301</v>
      </c>
      <c r="G20">
        <v>17437.453311140202</v>
      </c>
      <c r="H20">
        <v>565574.85309705499</v>
      </c>
      <c r="I20">
        <v>36819918008.355698</v>
      </c>
      <c r="J20">
        <v>320738.311161822</v>
      </c>
      <c r="K20">
        <v>98382.003347831502</v>
      </c>
      <c r="L20">
        <v>54608661530.828102</v>
      </c>
      <c r="M20">
        <v>80947.379286521304</v>
      </c>
      <c r="N20">
        <v>344655.34504692</v>
      </c>
      <c r="O20">
        <v>93.060593944410698</v>
      </c>
      <c r="P20">
        <v>87460.271041665794</v>
      </c>
      <c r="Q20">
        <v>92.5533140046618</v>
      </c>
      <c r="R20">
        <v>348749.06622280501</v>
      </c>
      <c r="S20">
        <v>12.5057206772758</v>
      </c>
      <c r="T20">
        <f t="shared" si="0"/>
        <v>17365175.072197329</v>
      </c>
      <c r="U20">
        <f t="shared" si="1"/>
        <v>17713924.138420135</v>
      </c>
    </row>
    <row r="21" spans="1:21" x14ac:dyDescent="0.2">
      <c r="A21">
        <v>19</v>
      </c>
      <c r="B21">
        <v>20503</v>
      </c>
      <c r="C21">
        <v>159438671.64594999</v>
      </c>
      <c r="D21">
        <v>137113.58000063899</v>
      </c>
      <c r="E21">
        <v>143071640.332048</v>
      </c>
      <c r="F21">
        <v>-104941.55762635601</v>
      </c>
      <c r="G21">
        <v>242055.137626996</v>
      </c>
      <c r="H21">
        <v>4477099.9970031204</v>
      </c>
      <c r="I21">
        <v>206519060021.42099</v>
      </c>
      <c r="J21">
        <v>1751918.1526059101</v>
      </c>
      <c r="K21">
        <v>1236283.5648999801</v>
      </c>
      <c r="L21">
        <v>815669475761.16699</v>
      </c>
      <c r="M21">
        <v>547077.68461760494</v>
      </c>
      <c r="N21">
        <v>3237985.6368745901</v>
      </c>
      <c r="O21">
        <v>54.105186034639601</v>
      </c>
      <c r="P21">
        <v>1073149.66974774</v>
      </c>
      <c r="Q21">
        <v>50.978693842975197</v>
      </c>
      <c r="R21">
        <v>4841102.7525399197</v>
      </c>
      <c r="S21">
        <v>3.3836913739888801</v>
      </c>
      <c r="T21">
        <f t="shared" si="0"/>
        <v>16367031.313901991</v>
      </c>
      <c r="U21">
        <f t="shared" si="1"/>
        <v>21208134.066441908</v>
      </c>
    </row>
    <row r="22" spans="1:21" x14ac:dyDescent="0.2">
      <c r="A22">
        <v>20</v>
      </c>
      <c r="B22">
        <v>20600</v>
      </c>
      <c r="C22">
        <v>183506662.41486701</v>
      </c>
      <c r="D22">
        <v>156245.95611437701</v>
      </c>
      <c r="E22">
        <v>107477729.966758</v>
      </c>
      <c r="F22">
        <v>-25907.578453187401</v>
      </c>
      <c r="G22">
        <v>182153.53456756499</v>
      </c>
      <c r="H22">
        <v>11763322.925351899</v>
      </c>
      <c r="I22">
        <v>534275032387.98999</v>
      </c>
      <c r="J22">
        <v>6157229.5544078099</v>
      </c>
      <c r="K22">
        <v>1096043.7594929701</v>
      </c>
      <c r="L22">
        <v>552134729344.099</v>
      </c>
      <c r="M22">
        <v>251850.63703627</v>
      </c>
      <c r="N22">
        <v>8557672.7310239803</v>
      </c>
      <c r="O22">
        <v>71.949813318825704</v>
      </c>
      <c r="P22">
        <v>985616.81362415897</v>
      </c>
      <c r="Q22">
        <v>25.552591387945601</v>
      </c>
      <c r="R22">
        <v>3643070.6913512899</v>
      </c>
      <c r="S22">
        <v>3.38960516981337</v>
      </c>
      <c r="T22">
        <f t="shared" si="0"/>
        <v>76028932.448109016</v>
      </c>
      <c r="U22">
        <f t="shared" si="1"/>
        <v>79672003.13946031</v>
      </c>
    </row>
    <row r="23" spans="1:21" x14ac:dyDescent="0.2">
      <c r="A23">
        <v>21</v>
      </c>
      <c r="B23">
        <v>20700</v>
      </c>
      <c r="C23">
        <v>50170796.933148503</v>
      </c>
      <c r="D23">
        <v>44647.879531309904</v>
      </c>
      <c r="E23">
        <v>4529748.3397879498</v>
      </c>
      <c r="F23">
        <v>247.633281961748</v>
      </c>
      <c r="G23">
        <v>44400.246249348202</v>
      </c>
      <c r="H23">
        <v>4797171.5248429198</v>
      </c>
      <c r="I23">
        <v>568158619706.77197</v>
      </c>
      <c r="J23">
        <v>1384859.0889235099</v>
      </c>
      <c r="K23">
        <v>133749.96536677901</v>
      </c>
      <c r="L23">
        <v>195548795198</v>
      </c>
      <c r="M23">
        <v>80824.213029880004</v>
      </c>
      <c r="N23">
        <v>1388219.8066022899</v>
      </c>
      <c r="O23">
        <v>99.757911703694404</v>
      </c>
      <c r="P23">
        <v>94640.206327179199</v>
      </c>
      <c r="Q23">
        <v>85.401560464126405</v>
      </c>
      <c r="R23">
        <v>888004.92498696398</v>
      </c>
      <c r="S23">
        <v>19.6038468006488</v>
      </c>
      <c r="T23">
        <f t="shared" si="0"/>
        <v>45641048.593360551</v>
      </c>
      <c r="U23">
        <f t="shared" si="1"/>
        <v>46529053.518347517</v>
      </c>
    </row>
    <row r="24" spans="1:21" x14ac:dyDescent="0.2">
      <c r="A24">
        <v>22</v>
      </c>
      <c r="B24">
        <v>20801</v>
      </c>
      <c r="C24">
        <v>128244934.148738</v>
      </c>
      <c r="D24">
        <v>109404.540951036</v>
      </c>
      <c r="E24">
        <v>131288097.86957499</v>
      </c>
      <c r="F24">
        <v>-44205.014873694403</v>
      </c>
      <c r="G24">
        <v>153609.55582473101</v>
      </c>
      <c r="H24">
        <v>2653920.6690229401</v>
      </c>
      <c r="I24">
        <v>159662013745.20401</v>
      </c>
      <c r="J24">
        <v>1695633.21484594</v>
      </c>
      <c r="K24">
        <v>1153468.21061583</v>
      </c>
      <c r="L24">
        <v>157365922879.98999</v>
      </c>
      <c r="M24">
        <v>530964.41806635296</v>
      </c>
      <c r="N24">
        <v>1695948.58655171</v>
      </c>
      <c r="O24">
        <v>99.981404406461706</v>
      </c>
      <c r="P24">
        <v>1121995.0260398299</v>
      </c>
      <c r="Q24">
        <v>47.323241702811401</v>
      </c>
      <c r="R24">
        <v>3072191.1164946202</v>
      </c>
      <c r="S24">
        <v>2.34003779957769</v>
      </c>
      <c r="T24">
        <f t="shared" si="0"/>
        <v>-3043163.720836997</v>
      </c>
      <c r="U24">
        <f t="shared" si="1"/>
        <v>29027.395657623187</v>
      </c>
    </row>
    <row r="25" spans="1:21" x14ac:dyDescent="0.2">
      <c r="A25">
        <v>23</v>
      </c>
      <c r="B25">
        <v>20802</v>
      </c>
      <c r="C25">
        <v>125852371.890898</v>
      </c>
      <c r="D25">
        <v>111982.04685996201</v>
      </c>
      <c r="E25">
        <v>100486709.812149</v>
      </c>
      <c r="F25">
        <v>-21253.9041411363</v>
      </c>
      <c r="G25">
        <v>133235.95100109899</v>
      </c>
      <c r="H25">
        <v>5907778.8681262303</v>
      </c>
      <c r="I25">
        <v>486377966556.52698</v>
      </c>
      <c r="J25">
        <v>2989511.0687870602</v>
      </c>
      <c r="K25">
        <v>540113.19270546595</v>
      </c>
      <c r="L25">
        <v>510891508385.02399</v>
      </c>
      <c r="M25">
        <v>393046.65255176998</v>
      </c>
      <c r="N25">
        <v>2989511.0687870602</v>
      </c>
      <c r="O25">
        <v>99.999999999999901</v>
      </c>
      <c r="P25">
        <v>437934.89102846099</v>
      </c>
      <c r="Q25">
        <v>89.750020060910302</v>
      </c>
      <c r="R25">
        <v>2664719.0200219802</v>
      </c>
      <c r="S25">
        <v>2.65181238892528</v>
      </c>
      <c r="T25">
        <f t="shared" si="0"/>
        <v>25365662.078749001</v>
      </c>
      <c r="U25">
        <f t="shared" si="1"/>
        <v>28030381.09877098</v>
      </c>
    </row>
    <row r="26" spans="1:21" x14ac:dyDescent="0.2">
      <c r="A26">
        <v>24</v>
      </c>
      <c r="B26">
        <v>30101</v>
      </c>
      <c r="C26">
        <v>49735809.573571198</v>
      </c>
      <c r="D26">
        <v>43446.981069043097</v>
      </c>
      <c r="E26">
        <v>4789401.8540737396</v>
      </c>
      <c r="F26">
        <v>521.87438171010899</v>
      </c>
      <c r="G26">
        <v>42925.106687332896</v>
      </c>
      <c r="H26">
        <v>1912642.3798016999</v>
      </c>
      <c r="I26">
        <v>86393509713.985794</v>
      </c>
      <c r="J26">
        <v>1394281.32151779</v>
      </c>
      <c r="K26">
        <v>212640.87114042399</v>
      </c>
      <c r="L26">
        <v>91116911066.003006</v>
      </c>
      <c r="M26">
        <v>194417.48892722401</v>
      </c>
      <c r="N26">
        <v>1394281.32151779</v>
      </c>
      <c r="O26">
        <v>100</v>
      </c>
      <c r="P26">
        <v>194417.48892722299</v>
      </c>
      <c r="Q26">
        <v>100</v>
      </c>
      <c r="R26">
        <v>858502.13374665903</v>
      </c>
      <c r="S26">
        <v>17.925038656266398</v>
      </c>
      <c r="T26">
        <f t="shared" si="0"/>
        <v>44946407.719497457</v>
      </c>
      <c r="U26">
        <f t="shared" si="1"/>
        <v>45804909.853244118</v>
      </c>
    </row>
    <row r="27" spans="1:21" x14ac:dyDescent="0.2">
      <c r="A27">
        <v>25</v>
      </c>
      <c r="B27">
        <v>30102</v>
      </c>
      <c r="C27">
        <v>44732715.790435098</v>
      </c>
      <c r="D27">
        <v>38253.009792784302</v>
      </c>
      <c r="E27">
        <v>4518641.7115750602</v>
      </c>
      <c r="F27">
        <v>510.05079946402901</v>
      </c>
      <c r="G27">
        <v>37742.958993320201</v>
      </c>
      <c r="H27">
        <v>1324914.5267737999</v>
      </c>
      <c r="I27">
        <v>119801466792.418</v>
      </c>
      <c r="J27">
        <v>606105.726019289</v>
      </c>
      <c r="K27">
        <v>216563.263838507</v>
      </c>
      <c r="L27">
        <v>129780498703.93201</v>
      </c>
      <c r="M27">
        <v>190607.16409772099</v>
      </c>
      <c r="N27">
        <v>606105.726019289</v>
      </c>
      <c r="O27">
        <v>100</v>
      </c>
      <c r="P27">
        <v>190607.16409772099</v>
      </c>
      <c r="Q27">
        <v>100</v>
      </c>
      <c r="R27">
        <v>754859.17986640497</v>
      </c>
      <c r="S27">
        <v>16.705444424432599</v>
      </c>
      <c r="T27">
        <f t="shared" si="0"/>
        <v>40214074.078860037</v>
      </c>
      <c r="U27">
        <f t="shared" si="1"/>
        <v>40968933.25872644</v>
      </c>
    </row>
    <row r="28" spans="1:21" x14ac:dyDescent="0.2">
      <c r="A28">
        <v>26</v>
      </c>
      <c r="B28">
        <v>30201</v>
      </c>
      <c r="C28">
        <v>19502884.383315202</v>
      </c>
      <c r="D28">
        <v>16663.0572724708</v>
      </c>
      <c r="E28">
        <v>1912438.97619846</v>
      </c>
      <c r="F28">
        <v>183.94221024771699</v>
      </c>
      <c r="G28">
        <v>16479.1150622231</v>
      </c>
      <c r="H28">
        <v>530303.79766946496</v>
      </c>
      <c r="I28">
        <v>34050808101.701</v>
      </c>
      <c r="J28">
        <v>325998.94905925897</v>
      </c>
      <c r="K28">
        <v>90803.978199563193</v>
      </c>
      <c r="L28">
        <v>108523889763.802</v>
      </c>
      <c r="M28">
        <v>69099.200246802793</v>
      </c>
      <c r="N28">
        <v>325998.94905925798</v>
      </c>
      <c r="O28">
        <v>100</v>
      </c>
      <c r="P28">
        <v>69099.200246802793</v>
      </c>
      <c r="Q28">
        <v>100</v>
      </c>
      <c r="R28">
        <v>329582.30124446203</v>
      </c>
      <c r="S28">
        <v>17.233611390811699</v>
      </c>
      <c r="T28">
        <f t="shared" si="0"/>
        <v>17590445.407116741</v>
      </c>
      <c r="U28">
        <f t="shared" si="1"/>
        <v>17920027.708361205</v>
      </c>
    </row>
    <row r="29" spans="1:21" x14ac:dyDescent="0.2">
      <c r="A29">
        <v>27</v>
      </c>
      <c r="B29">
        <v>30202</v>
      </c>
      <c r="C29">
        <v>8228153.4132414199</v>
      </c>
      <c r="D29">
        <v>7030.0468831580702</v>
      </c>
      <c r="E29">
        <v>781940.56021780299</v>
      </c>
      <c r="F29">
        <v>68.126079867592196</v>
      </c>
      <c r="G29">
        <v>6961.9208032904799</v>
      </c>
      <c r="H29">
        <v>520730.05140264099</v>
      </c>
      <c r="I29">
        <v>54376527587.000298</v>
      </c>
      <c r="J29">
        <v>187240.57496802599</v>
      </c>
      <c r="K29">
        <v>23795.086265576301</v>
      </c>
      <c r="L29">
        <v>11829584779.9153</v>
      </c>
      <c r="M29">
        <v>21429.169309593199</v>
      </c>
      <c r="N29">
        <v>194470.88588063899</v>
      </c>
      <c r="O29">
        <v>96.282059970122901</v>
      </c>
      <c r="P29">
        <v>21429.169309593199</v>
      </c>
      <c r="Q29">
        <v>100</v>
      </c>
      <c r="R29">
        <v>139238.416065809</v>
      </c>
      <c r="S29">
        <v>17.8067775416364</v>
      </c>
      <c r="T29">
        <f t="shared" si="0"/>
        <v>7446212.8530236166</v>
      </c>
      <c r="U29">
        <f t="shared" si="1"/>
        <v>7585451.2690894259</v>
      </c>
    </row>
    <row r="30" spans="1:21" x14ac:dyDescent="0.2">
      <c r="A30">
        <v>28</v>
      </c>
      <c r="B30">
        <v>30203</v>
      </c>
      <c r="C30">
        <v>2113841.6074722302</v>
      </c>
      <c r="D30">
        <v>1806.0438178249599</v>
      </c>
      <c r="E30">
        <v>204573.20849471699</v>
      </c>
      <c r="F30">
        <v>18.220212288745799</v>
      </c>
      <c r="G30">
        <v>1787.8236055362099</v>
      </c>
      <c r="H30">
        <v>114689.942574147</v>
      </c>
      <c r="I30">
        <v>9968947402.7362709</v>
      </c>
      <c r="J30">
        <v>54876.258157729702</v>
      </c>
      <c r="K30">
        <v>7945.2678548725899</v>
      </c>
      <c r="L30">
        <v>10371147077.584999</v>
      </c>
      <c r="M30">
        <v>5871.0384393555896</v>
      </c>
      <c r="N30">
        <v>54876.258157729702</v>
      </c>
      <c r="O30">
        <v>100</v>
      </c>
      <c r="P30">
        <v>5871.0384393555896</v>
      </c>
      <c r="Q30">
        <v>100</v>
      </c>
      <c r="R30">
        <v>35756.472110724302</v>
      </c>
      <c r="S30">
        <v>17.478570323956902</v>
      </c>
      <c r="T30">
        <f t="shared" si="0"/>
        <v>1909268.3989775132</v>
      </c>
      <c r="U30">
        <f t="shared" si="1"/>
        <v>1945024.8710882375</v>
      </c>
    </row>
    <row r="31" spans="1:21" x14ac:dyDescent="0.2">
      <c r="A31">
        <v>29</v>
      </c>
      <c r="B31">
        <v>30300</v>
      </c>
      <c r="C31">
        <v>155343643.05891499</v>
      </c>
      <c r="D31">
        <v>132723.958688871</v>
      </c>
      <c r="E31">
        <v>115989767.83124</v>
      </c>
      <c r="F31">
        <v>-33383.128227161404</v>
      </c>
      <c r="G31">
        <v>166107.08691603201</v>
      </c>
      <c r="H31">
        <v>6302906.3570874799</v>
      </c>
      <c r="I31">
        <v>280994679765.07501</v>
      </c>
      <c r="J31">
        <v>4576058.0506667504</v>
      </c>
      <c r="K31">
        <v>563733.49401223904</v>
      </c>
      <c r="L31">
        <v>273094868116.39499</v>
      </c>
      <c r="M31">
        <v>403074.17576260702</v>
      </c>
      <c r="N31">
        <v>4616938.27849703</v>
      </c>
      <c r="O31">
        <v>99.114559793431098</v>
      </c>
      <c r="P31">
        <v>509114.52038896002</v>
      </c>
      <c r="Q31">
        <v>79.171612598018399</v>
      </c>
      <c r="R31">
        <v>3322141.7383206398</v>
      </c>
      <c r="S31">
        <v>2.8641679351873499</v>
      </c>
      <c r="T31">
        <f t="shared" si="0"/>
        <v>39353875.227674991</v>
      </c>
      <c r="U31">
        <f t="shared" si="1"/>
        <v>42676016.965995632</v>
      </c>
    </row>
    <row r="32" spans="1:21" x14ac:dyDescent="0.2">
      <c r="A32">
        <v>30</v>
      </c>
      <c r="B32">
        <v>30401</v>
      </c>
      <c r="C32">
        <v>150443643.30574501</v>
      </c>
      <c r="D32">
        <v>128537.91683709199</v>
      </c>
      <c r="E32">
        <v>106885724.283417</v>
      </c>
      <c r="F32">
        <v>-67419.889697114602</v>
      </c>
      <c r="G32">
        <v>195957.80653420699</v>
      </c>
      <c r="H32">
        <v>6570597.44955373</v>
      </c>
      <c r="I32">
        <v>157311143604.422</v>
      </c>
      <c r="J32">
        <v>4939594.4175412804</v>
      </c>
      <c r="K32">
        <v>497786.54905955098</v>
      </c>
      <c r="L32">
        <v>156813803843.53101</v>
      </c>
      <c r="M32">
        <v>361960.84183200297</v>
      </c>
      <c r="N32">
        <v>5626730.5879271897</v>
      </c>
      <c r="O32">
        <v>87.788003003729301</v>
      </c>
      <c r="P32">
        <v>466423.788290845</v>
      </c>
      <c r="Q32">
        <v>77.603426522983796</v>
      </c>
      <c r="R32">
        <v>3919156.1306841499</v>
      </c>
      <c r="S32">
        <v>3.66667874214161</v>
      </c>
      <c r="T32">
        <f t="shared" si="0"/>
        <v>43557919.022328004</v>
      </c>
      <c r="U32">
        <f t="shared" si="1"/>
        <v>47477075.153012156</v>
      </c>
    </row>
    <row r="33" spans="1:21" x14ac:dyDescent="0.2">
      <c r="A33">
        <v>31</v>
      </c>
      <c r="B33">
        <v>30402</v>
      </c>
      <c r="C33">
        <v>161189404.09981501</v>
      </c>
      <c r="D33">
        <v>137284.84909380399</v>
      </c>
      <c r="E33">
        <v>90389597.582375407</v>
      </c>
      <c r="F33">
        <v>-71680.3682188112</v>
      </c>
      <c r="G33">
        <v>208965.21731261499</v>
      </c>
      <c r="H33">
        <v>6195033.6827921001</v>
      </c>
      <c r="I33">
        <v>197596996838.03699</v>
      </c>
      <c r="J33">
        <v>4860041.9774495196</v>
      </c>
      <c r="K33">
        <v>469783.13747336098</v>
      </c>
      <c r="L33">
        <v>272840989359.95001</v>
      </c>
      <c r="M33">
        <v>366564.997501634</v>
      </c>
      <c r="N33">
        <v>5009451.7017638702</v>
      </c>
      <c r="O33">
        <v>97.017443560504901</v>
      </c>
      <c r="P33">
        <v>415214.93960137101</v>
      </c>
      <c r="Q33">
        <v>88.283190834500402</v>
      </c>
      <c r="R33">
        <v>4179304.3462522998</v>
      </c>
      <c r="S33">
        <v>4.6236563255451397</v>
      </c>
      <c r="T33">
        <f t="shared" si="0"/>
        <v>70799806.517439604</v>
      </c>
      <c r="U33">
        <f t="shared" si="1"/>
        <v>74979110.863691896</v>
      </c>
    </row>
    <row r="34" spans="1:21" x14ac:dyDescent="0.2">
      <c r="A34">
        <v>32</v>
      </c>
      <c r="B34">
        <v>30501</v>
      </c>
      <c r="C34">
        <v>217362080.731668</v>
      </c>
      <c r="D34">
        <v>185147.22592935499</v>
      </c>
      <c r="E34">
        <v>145665342.20443401</v>
      </c>
      <c r="F34">
        <v>-32750.110761457301</v>
      </c>
      <c r="G34">
        <v>217897.33669081199</v>
      </c>
      <c r="H34">
        <v>10287709.7045315</v>
      </c>
      <c r="I34">
        <v>377770959286.19</v>
      </c>
      <c r="J34">
        <v>6245550.1473709699</v>
      </c>
      <c r="K34">
        <v>916268.94197526202</v>
      </c>
      <c r="L34">
        <v>475702844977.95001</v>
      </c>
      <c r="M34">
        <v>408735.07014276402</v>
      </c>
      <c r="N34">
        <v>8021083.9488144498</v>
      </c>
      <c r="O34">
        <v>77.864166329964604</v>
      </c>
      <c r="P34">
        <v>821128.372979671</v>
      </c>
      <c r="Q34">
        <v>49.777243558101098</v>
      </c>
      <c r="R34">
        <v>4357946.7338162502</v>
      </c>
      <c r="S34">
        <v>2.99175264882162</v>
      </c>
      <c r="T34">
        <f t="shared" si="0"/>
        <v>71696738.527233988</v>
      </c>
      <c r="U34">
        <f t="shared" si="1"/>
        <v>76054685.261050239</v>
      </c>
    </row>
    <row r="35" spans="1:21" x14ac:dyDescent="0.2">
      <c r="A35">
        <v>33</v>
      </c>
      <c r="B35">
        <v>30502</v>
      </c>
      <c r="C35">
        <v>49552878.604432203</v>
      </c>
      <c r="D35">
        <v>42157.523382219697</v>
      </c>
      <c r="E35">
        <v>73244226.588085294</v>
      </c>
      <c r="F35">
        <v>-17526.7573269524</v>
      </c>
      <c r="G35">
        <v>59684.280709172199</v>
      </c>
      <c r="H35">
        <v>85568539.202397004</v>
      </c>
      <c r="I35">
        <v>168273662004.888</v>
      </c>
      <c r="J35">
        <v>348081.14073737798</v>
      </c>
      <c r="K35">
        <v>326517.58878382301</v>
      </c>
      <c r="L35">
        <v>184787888453.29001</v>
      </c>
      <c r="M35">
        <v>189631.47763165599</v>
      </c>
      <c r="N35">
        <v>84558897.230367705</v>
      </c>
      <c r="O35">
        <v>0.411643425042648</v>
      </c>
      <c r="P35">
        <v>289560.01109316503</v>
      </c>
      <c r="Q35">
        <v>65.489525613618696</v>
      </c>
      <c r="R35">
        <v>1193685.6141834401</v>
      </c>
      <c r="S35">
        <v>1.6297333862183501</v>
      </c>
      <c r="T35">
        <f t="shared" si="0"/>
        <v>-23691347.983653091</v>
      </c>
      <c r="U35">
        <f t="shared" si="1"/>
        <v>-22497662.36946965</v>
      </c>
    </row>
    <row r="36" spans="1:21" x14ac:dyDescent="0.2">
      <c r="A36">
        <v>34</v>
      </c>
      <c r="B36">
        <v>30601</v>
      </c>
      <c r="C36">
        <v>111843167.395868</v>
      </c>
      <c r="D36">
        <v>99549.7999580498</v>
      </c>
      <c r="E36">
        <v>90624721.651673004</v>
      </c>
      <c r="F36">
        <v>-19535.737066424499</v>
      </c>
      <c r="G36">
        <v>119085.537024474</v>
      </c>
      <c r="H36">
        <v>3629305.5677604298</v>
      </c>
      <c r="I36">
        <v>257000314978.276</v>
      </c>
      <c r="J36">
        <v>2087303.6778907699</v>
      </c>
      <c r="K36">
        <v>1354736.44396772</v>
      </c>
      <c r="L36">
        <v>414062323711.20599</v>
      </c>
      <c r="M36">
        <v>317840.97616774699</v>
      </c>
      <c r="N36">
        <v>2087303.6778907699</v>
      </c>
      <c r="O36">
        <v>99.999999999999901</v>
      </c>
      <c r="P36">
        <v>1271923.97922548</v>
      </c>
      <c r="Q36">
        <v>24.9889915874761</v>
      </c>
      <c r="R36">
        <v>2381710.7404894801</v>
      </c>
      <c r="S36">
        <v>2.6281026822282301</v>
      </c>
      <c r="T36">
        <f t="shared" si="0"/>
        <v>21218445.744194999</v>
      </c>
      <c r="U36">
        <f t="shared" si="1"/>
        <v>23600156.484684478</v>
      </c>
    </row>
    <row r="37" spans="1:21" x14ac:dyDescent="0.2">
      <c r="A37">
        <v>35</v>
      </c>
      <c r="B37">
        <v>30602</v>
      </c>
      <c r="C37">
        <v>24661403.2657771</v>
      </c>
      <c r="D37">
        <v>22579.5800099015</v>
      </c>
      <c r="E37">
        <v>17196142.5149212</v>
      </c>
      <c r="F37">
        <v>478.36340648133199</v>
      </c>
      <c r="G37">
        <v>22101.216603420198</v>
      </c>
      <c r="H37">
        <v>610437.50162583299</v>
      </c>
      <c r="I37">
        <v>37092469515.6959</v>
      </c>
      <c r="J37">
        <v>387882.68453165703</v>
      </c>
      <c r="K37">
        <v>113475.14077593001</v>
      </c>
      <c r="L37">
        <v>55285699571.803001</v>
      </c>
      <c r="M37">
        <v>94222.906712942699</v>
      </c>
      <c r="N37">
        <v>387882.68453165703</v>
      </c>
      <c r="O37">
        <v>100</v>
      </c>
      <c r="P37">
        <v>102418.000861569</v>
      </c>
      <c r="Q37">
        <v>91.998384971697106</v>
      </c>
      <c r="R37">
        <v>442024.33206840302</v>
      </c>
      <c r="S37">
        <v>2.5704853962733498</v>
      </c>
      <c r="T37">
        <f t="shared" si="0"/>
        <v>7465260.7508559003</v>
      </c>
      <c r="U37">
        <f t="shared" si="1"/>
        <v>7907285.0829243036</v>
      </c>
    </row>
    <row r="38" spans="1:21" x14ac:dyDescent="0.2">
      <c r="A38">
        <v>36</v>
      </c>
      <c r="B38">
        <v>30701</v>
      </c>
      <c r="C38">
        <v>160079613.83689901</v>
      </c>
      <c r="D38">
        <v>146562.43450605599</v>
      </c>
      <c r="E38">
        <v>146701367.511071</v>
      </c>
      <c r="F38">
        <v>-39943.638898695201</v>
      </c>
      <c r="G38">
        <v>186506.07340475099</v>
      </c>
      <c r="H38">
        <v>2525165.4848020799</v>
      </c>
      <c r="I38">
        <v>141368670462.87299</v>
      </c>
      <c r="J38">
        <v>1676953.4620248401</v>
      </c>
      <c r="K38">
        <v>828938.72441061097</v>
      </c>
      <c r="L38">
        <v>268795363571.59299</v>
      </c>
      <c r="M38">
        <v>555845.890890999</v>
      </c>
      <c r="N38">
        <v>1676953.4620248401</v>
      </c>
      <c r="O38">
        <v>100</v>
      </c>
      <c r="P38">
        <v>775179.65169629198</v>
      </c>
      <c r="Q38">
        <v>71.705428499660002</v>
      </c>
      <c r="R38">
        <v>3730121.4680950302</v>
      </c>
      <c r="S38">
        <v>2.5426630517357198</v>
      </c>
      <c r="T38">
        <f t="shared" si="0"/>
        <v>13378246.325828016</v>
      </c>
      <c r="U38">
        <f t="shared" si="1"/>
        <v>17108367.793923046</v>
      </c>
    </row>
    <row r="39" spans="1:21" x14ac:dyDescent="0.2">
      <c r="A39">
        <v>37</v>
      </c>
      <c r="B39">
        <v>30702</v>
      </c>
      <c r="C39">
        <v>59605066.604280002</v>
      </c>
      <c r="D39">
        <v>54030.963641700502</v>
      </c>
      <c r="E39">
        <v>50861602.128435299</v>
      </c>
      <c r="F39">
        <v>-9001.6794497006504</v>
      </c>
      <c r="G39">
        <v>63032.6430914011</v>
      </c>
      <c r="H39">
        <v>1941474.47897568</v>
      </c>
      <c r="I39">
        <v>115539797085.198</v>
      </c>
      <c r="J39">
        <v>1248235.6964644899</v>
      </c>
      <c r="K39">
        <v>188501.98818233801</v>
      </c>
      <c r="L39">
        <v>117884899992.584</v>
      </c>
      <c r="M39">
        <v>164925.00818382099</v>
      </c>
      <c r="N39">
        <v>1248235.6964644899</v>
      </c>
      <c r="O39">
        <v>99.999999999999901</v>
      </c>
      <c r="P39">
        <v>164925.00818382099</v>
      </c>
      <c r="Q39">
        <v>100</v>
      </c>
      <c r="R39">
        <v>1260652.8618280201</v>
      </c>
      <c r="S39">
        <v>2.4785944780988798</v>
      </c>
      <c r="T39">
        <f t="shared" si="0"/>
        <v>8743464.4758447036</v>
      </c>
      <c r="U39">
        <f t="shared" si="1"/>
        <v>10004117.337672723</v>
      </c>
    </row>
    <row r="40" spans="1:21" x14ac:dyDescent="0.2">
      <c r="A40">
        <v>38</v>
      </c>
      <c r="B40">
        <v>30801</v>
      </c>
      <c r="C40">
        <v>69801732.625602305</v>
      </c>
      <c r="D40">
        <v>62699.804857356597</v>
      </c>
      <c r="E40">
        <v>84894938.726804405</v>
      </c>
      <c r="F40">
        <v>-17173.117647997999</v>
      </c>
      <c r="G40">
        <v>79872.922505354698</v>
      </c>
      <c r="H40">
        <v>3442609.3748932001</v>
      </c>
      <c r="I40">
        <v>262287605495.69299</v>
      </c>
      <c r="J40">
        <v>1693988.2105502</v>
      </c>
      <c r="K40">
        <v>1018267.20257976</v>
      </c>
      <c r="L40">
        <v>262722303053.043</v>
      </c>
      <c r="M40">
        <v>212592.121710412</v>
      </c>
      <c r="N40">
        <v>1868883.74191904</v>
      </c>
      <c r="O40">
        <v>90.641711549737806</v>
      </c>
      <c r="P40">
        <v>965722.74196915305</v>
      </c>
      <c r="Q40">
        <v>22.013784336995801</v>
      </c>
      <c r="R40">
        <v>1597458.4501070899</v>
      </c>
      <c r="S40">
        <v>1.88168867787016</v>
      </c>
      <c r="T40">
        <f t="shared" si="0"/>
        <v>-15093206.101202101</v>
      </c>
      <c r="U40">
        <f t="shared" si="1"/>
        <v>-13495747.65109501</v>
      </c>
    </row>
    <row r="41" spans="1:21" x14ac:dyDescent="0.2">
      <c r="A41">
        <v>39</v>
      </c>
      <c r="B41">
        <v>30802</v>
      </c>
      <c r="C41">
        <v>8699857.6792612001</v>
      </c>
      <c r="D41">
        <v>7814.7835070010096</v>
      </c>
      <c r="E41">
        <v>6682063.6808140604</v>
      </c>
      <c r="F41">
        <v>-3293.7940797423798</v>
      </c>
      <c r="G41">
        <v>11108.5775867434</v>
      </c>
      <c r="H41">
        <v>274347.14476206899</v>
      </c>
      <c r="I41">
        <v>16802568284.4599</v>
      </c>
      <c r="J41">
        <v>173531.73505531001</v>
      </c>
      <c r="K41">
        <v>33130.128855358998</v>
      </c>
      <c r="L41">
        <v>26767273997.6399</v>
      </c>
      <c r="M41">
        <v>27776.674055831001</v>
      </c>
      <c r="N41">
        <v>173531.73505531001</v>
      </c>
      <c r="O41">
        <v>100</v>
      </c>
      <c r="P41">
        <v>27776.674055831001</v>
      </c>
      <c r="Q41">
        <v>99.999999999999901</v>
      </c>
      <c r="R41">
        <v>222171.551734868</v>
      </c>
      <c r="S41">
        <v>3.3248942594303599</v>
      </c>
      <c r="T41">
        <f t="shared" si="0"/>
        <v>2017793.9984471397</v>
      </c>
      <c r="U41">
        <f t="shared" si="1"/>
        <v>2239965.5501820077</v>
      </c>
    </row>
    <row r="42" spans="1:21" x14ac:dyDescent="0.2">
      <c r="A42">
        <v>40</v>
      </c>
      <c r="B42">
        <v>30901</v>
      </c>
      <c r="C42">
        <v>3393067.7972483099</v>
      </c>
      <c r="D42">
        <v>3047.8425212788902</v>
      </c>
      <c r="E42">
        <v>372419.27799136698</v>
      </c>
      <c r="F42">
        <v>11.6611961858382</v>
      </c>
      <c r="G42">
        <v>3036.18132509305</v>
      </c>
      <c r="H42">
        <v>129481.99949617901</v>
      </c>
      <c r="I42">
        <v>2572829614.6999998</v>
      </c>
      <c r="J42">
        <v>114045.02180797901</v>
      </c>
      <c r="K42">
        <v>160.12796780406799</v>
      </c>
      <c r="L42">
        <v>372507056.45999998</v>
      </c>
      <c r="M42">
        <v>85.626556512067907</v>
      </c>
      <c r="N42">
        <v>114045.02180797901</v>
      </c>
      <c r="O42">
        <v>100</v>
      </c>
      <c r="P42">
        <v>85.626556512067907</v>
      </c>
      <c r="Q42">
        <v>100</v>
      </c>
      <c r="R42">
        <v>60723.626501860999</v>
      </c>
      <c r="S42">
        <v>16.305178085670502</v>
      </c>
      <c r="T42">
        <f t="shared" si="0"/>
        <v>3020648.5192569429</v>
      </c>
      <c r="U42">
        <f t="shared" si="1"/>
        <v>3081372.1457588039</v>
      </c>
    </row>
    <row r="43" spans="1:21" x14ac:dyDescent="0.2">
      <c r="A43">
        <v>41</v>
      </c>
      <c r="B43">
        <v>30902</v>
      </c>
      <c r="C43">
        <v>89874902.782172695</v>
      </c>
      <c r="D43">
        <v>80732.225759836001</v>
      </c>
      <c r="E43">
        <v>113704865.127763</v>
      </c>
      <c r="F43">
        <v>-25175.048633951999</v>
      </c>
      <c r="G43">
        <v>105907.274393788</v>
      </c>
      <c r="H43">
        <v>8583349.0189614091</v>
      </c>
      <c r="I43">
        <v>269283573910.99301</v>
      </c>
      <c r="J43">
        <v>2595540.4833932398</v>
      </c>
      <c r="K43">
        <v>460509.63356311899</v>
      </c>
      <c r="L43">
        <v>281242980494.14203</v>
      </c>
      <c r="M43">
        <v>312716.96545467898</v>
      </c>
      <c r="N43">
        <v>6967647.5754954396</v>
      </c>
      <c r="O43">
        <v>37.251316965592601</v>
      </c>
      <c r="P43">
        <v>404261.03746428998</v>
      </c>
      <c r="Q43">
        <v>77.355207767778694</v>
      </c>
      <c r="R43">
        <v>2118145.4878757601</v>
      </c>
      <c r="S43">
        <v>1.8628450818667499</v>
      </c>
      <c r="T43">
        <f t="shared" si="0"/>
        <v>-23829962.345590308</v>
      </c>
      <c r="U43">
        <f t="shared" si="1"/>
        <v>-21711816.857714549</v>
      </c>
    </row>
    <row r="44" spans="1:21" x14ac:dyDescent="0.2">
      <c r="A44">
        <v>42</v>
      </c>
      <c r="B44">
        <v>31001</v>
      </c>
      <c r="C44">
        <v>37331891.663601696</v>
      </c>
      <c r="D44">
        <v>33533.584829744897</v>
      </c>
      <c r="E44">
        <v>54668385.102336802</v>
      </c>
      <c r="F44">
        <v>-12913.1937930695</v>
      </c>
      <c r="G44">
        <v>46446.778622814403</v>
      </c>
      <c r="H44">
        <v>285746.40771716699</v>
      </c>
      <c r="I44">
        <v>38869905522.498001</v>
      </c>
      <c r="J44">
        <v>52526.974582178897</v>
      </c>
      <c r="K44">
        <v>234279.111293661</v>
      </c>
      <c r="L44">
        <v>108579383616.616</v>
      </c>
      <c r="M44">
        <v>167114.21287234899</v>
      </c>
      <c r="N44">
        <v>52526.974582178897</v>
      </c>
      <c r="O44">
        <v>99.999999999999901</v>
      </c>
      <c r="P44">
        <v>212563.23457033801</v>
      </c>
      <c r="Q44">
        <v>78.618587645291996</v>
      </c>
      <c r="R44">
        <v>928935.57245628804</v>
      </c>
      <c r="S44">
        <v>1.6992189740329</v>
      </c>
      <c r="T44">
        <f t="shared" si="0"/>
        <v>-17336493.438735105</v>
      </c>
      <c r="U44">
        <f t="shared" si="1"/>
        <v>-16407557.866278818</v>
      </c>
    </row>
    <row r="45" spans="1:21" x14ac:dyDescent="0.2">
      <c r="A45">
        <v>43</v>
      </c>
      <c r="B45">
        <v>31002</v>
      </c>
      <c r="C45">
        <v>35078431.038117997</v>
      </c>
      <c r="D45">
        <v>31509.4009569833</v>
      </c>
      <c r="E45">
        <v>50306956.503801398</v>
      </c>
      <c r="F45">
        <v>-11885.1590740595</v>
      </c>
      <c r="G45">
        <v>43394.560031042798</v>
      </c>
      <c r="H45">
        <v>715410.716593566</v>
      </c>
      <c r="I45">
        <v>97571235557.695297</v>
      </c>
      <c r="J45">
        <v>110302.962888182</v>
      </c>
      <c r="K45">
        <v>487929.10853815801</v>
      </c>
      <c r="L45">
        <v>271078003067.76099</v>
      </c>
      <c r="M45">
        <v>152815.226148646</v>
      </c>
      <c r="N45">
        <v>129983.303247394</v>
      </c>
      <c r="O45">
        <v>84.859332031472405</v>
      </c>
      <c r="P45">
        <v>433713.50792460499</v>
      </c>
      <c r="Q45">
        <v>35.234140361432097</v>
      </c>
      <c r="R45">
        <v>867891.20062085695</v>
      </c>
      <c r="S45">
        <v>1.72519122788768</v>
      </c>
      <c r="T45">
        <f t="shared" si="0"/>
        <v>-15228525.465683401</v>
      </c>
      <c r="U45">
        <f t="shared" si="1"/>
        <v>-14360634.265062544</v>
      </c>
    </row>
    <row r="46" spans="1:21" x14ac:dyDescent="0.2">
      <c r="A46">
        <v>44</v>
      </c>
      <c r="B46">
        <v>31101</v>
      </c>
      <c r="C46">
        <v>233438.88550418199</v>
      </c>
      <c r="D46">
        <v>210.63210906780699</v>
      </c>
      <c r="E46">
        <v>258314.202368478</v>
      </c>
      <c r="F46">
        <v>-117.870780872374</v>
      </c>
      <c r="G46">
        <v>328.502889940182</v>
      </c>
      <c r="H46">
        <v>7392.6637534297697</v>
      </c>
      <c r="I46">
        <v>515030103.21564001</v>
      </c>
      <c r="J46">
        <v>4302.4831341359304</v>
      </c>
      <c r="K46">
        <v>1148.3529512325899</v>
      </c>
      <c r="L46">
        <v>515030103.21564001</v>
      </c>
      <c r="M46">
        <v>1045.34693058947</v>
      </c>
      <c r="N46">
        <v>4302.4831341359304</v>
      </c>
      <c r="O46">
        <v>100</v>
      </c>
      <c r="P46">
        <v>1045.34693058947</v>
      </c>
      <c r="Q46">
        <v>100</v>
      </c>
      <c r="R46">
        <v>6570.0577988036403</v>
      </c>
      <c r="S46">
        <v>2.5434365352593402</v>
      </c>
      <c r="T46">
        <f t="shared" si="0"/>
        <v>-24875.316864296008</v>
      </c>
      <c r="U46">
        <f t="shared" si="1"/>
        <v>-18305.25906549237</v>
      </c>
    </row>
    <row r="47" spans="1:21" x14ac:dyDescent="0.2">
      <c r="A47">
        <v>45</v>
      </c>
      <c r="B47">
        <v>31102</v>
      </c>
      <c r="C47">
        <v>24151012.777094599</v>
      </c>
      <c r="D47">
        <v>21957.167626477301</v>
      </c>
      <c r="E47">
        <v>2826286.5941437199</v>
      </c>
      <c r="F47">
        <v>284.54436304979998</v>
      </c>
      <c r="G47">
        <v>21672.6232634275</v>
      </c>
      <c r="H47">
        <v>254016.69010102699</v>
      </c>
      <c r="I47">
        <v>20270108504.962399</v>
      </c>
      <c r="J47">
        <v>132396.03907125199</v>
      </c>
      <c r="K47">
        <v>124535.93368308101</v>
      </c>
      <c r="L47">
        <v>88825559081.505707</v>
      </c>
      <c r="M47">
        <v>106770.82186678</v>
      </c>
      <c r="N47">
        <v>132396.03907125199</v>
      </c>
      <c r="O47">
        <v>100</v>
      </c>
      <c r="P47">
        <v>106770.82186678</v>
      </c>
      <c r="Q47">
        <v>100</v>
      </c>
      <c r="R47">
        <v>433452.46526855102</v>
      </c>
      <c r="S47">
        <v>15.3364653877174</v>
      </c>
      <c r="T47">
        <f t="shared" si="0"/>
        <v>21324726.18295088</v>
      </c>
      <c r="U47">
        <f t="shared" si="1"/>
        <v>21758178.648219433</v>
      </c>
    </row>
    <row r="48" spans="1:21" x14ac:dyDescent="0.2">
      <c r="A48">
        <v>46</v>
      </c>
      <c r="B48">
        <v>31200</v>
      </c>
      <c r="C48">
        <v>6274508.0012055496</v>
      </c>
      <c r="D48">
        <v>5721.7695565940303</v>
      </c>
      <c r="E48">
        <v>715617.95183404302</v>
      </c>
      <c r="F48">
        <v>55.576579427321903</v>
      </c>
      <c r="G48">
        <v>5666.1929771667101</v>
      </c>
      <c r="H48">
        <v>235959.782039574</v>
      </c>
      <c r="I48">
        <v>20650550232.987701</v>
      </c>
      <c r="J48">
        <v>112056.480641648</v>
      </c>
      <c r="K48">
        <v>24431.113273991999</v>
      </c>
      <c r="L48">
        <v>22795564544.258701</v>
      </c>
      <c r="M48">
        <v>19872.000365140299</v>
      </c>
      <c r="N48">
        <v>112056.480641648</v>
      </c>
      <c r="O48">
        <v>100</v>
      </c>
      <c r="P48">
        <v>19872.000365140299</v>
      </c>
      <c r="Q48">
        <v>100</v>
      </c>
      <c r="R48">
        <v>113323.85954333399</v>
      </c>
      <c r="S48">
        <v>15.8358044614306</v>
      </c>
      <c r="T48">
        <f t="shared" si="0"/>
        <v>5558890.049371507</v>
      </c>
      <c r="U48">
        <f t="shared" si="1"/>
        <v>5672213.9089148408</v>
      </c>
    </row>
    <row r="49" spans="1:21" x14ac:dyDescent="0.2">
      <c r="A49">
        <v>47</v>
      </c>
      <c r="B49">
        <v>31300</v>
      </c>
      <c r="C49">
        <v>333890725.57272702</v>
      </c>
      <c r="D49">
        <v>305726.14549569902</v>
      </c>
      <c r="E49">
        <v>280216792.69175303</v>
      </c>
      <c r="F49">
        <v>-84018.561975761899</v>
      </c>
      <c r="G49">
        <v>389744.70747146098</v>
      </c>
      <c r="H49">
        <v>8189469.3893119199</v>
      </c>
      <c r="I49">
        <v>641516473316.60498</v>
      </c>
      <c r="J49">
        <v>4320813.8546526004</v>
      </c>
      <c r="K49">
        <v>3698521.70269041</v>
      </c>
      <c r="L49">
        <v>598767054440.26196</v>
      </c>
      <c r="M49">
        <v>1037110.90823867</v>
      </c>
      <c r="N49">
        <v>4340370.5494122896</v>
      </c>
      <c r="O49">
        <v>99.549423383624699</v>
      </c>
      <c r="P49">
        <v>3578768.29180235</v>
      </c>
      <c r="Q49">
        <v>28.9795489306841</v>
      </c>
      <c r="R49">
        <v>7794894.1494292198</v>
      </c>
      <c r="S49">
        <v>2.7817369810537498</v>
      </c>
      <c r="T49">
        <f t="shared" si="0"/>
        <v>53673932.880973995</v>
      </c>
      <c r="U49">
        <f t="shared" si="1"/>
        <v>61468827.030403212</v>
      </c>
    </row>
    <row r="50" spans="1:21" x14ac:dyDescent="0.2">
      <c r="A50">
        <v>48</v>
      </c>
      <c r="B50">
        <v>31401</v>
      </c>
      <c r="C50">
        <v>17855617.6948306</v>
      </c>
      <c r="D50">
        <v>16343.925395512</v>
      </c>
      <c r="E50">
        <v>21812700.6367178</v>
      </c>
      <c r="F50">
        <v>-13793.388312895</v>
      </c>
      <c r="G50">
        <v>30137.313708407099</v>
      </c>
      <c r="H50">
        <v>241537.85563425301</v>
      </c>
      <c r="I50">
        <v>32181920385.228699</v>
      </c>
      <c r="J50">
        <v>48446.333322881001</v>
      </c>
      <c r="K50">
        <v>101435.505641486</v>
      </c>
      <c r="L50">
        <v>107029781786.35201</v>
      </c>
      <c r="M50">
        <v>80029.549284215507</v>
      </c>
      <c r="N50">
        <v>48446.333322881103</v>
      </c>
      <c r="O50">
        <v>99.999999999999901</v>
      </c>
      <c r="P50">
        <v>80029.549284215507</v>
      </c>
      <c r="Q50">
        <v>100</v>
      </c>
      <c r="R50">
        <v>602746.27416814305</v>
      </c>
      <c r="S50">
        <v>2.7632812837192802</v>
      </c>
      <c r="T50">
        <f t="shared" si="0"/>
        <v>-3957082.9418871999</v>
      </c>
      <c r="U50">
        <f t="shared" si="1"/>
        <v>-3354336.6677190568</v>
      </c>
    </row>
    <row r="51" spans="1:21" x14ac:dyDescent="0.2">
      <c r="A51">
        <v>49</v>
      </c>
      <c r="B51">
        <v>31402</v>
      </c>
      <c r="C51">
        <v>53669108.032815099</v>
      </c>
      <c r="D51">
        <v>49215.169747645297</v>
      </c>
      <c r="E51">
        <v>18350746.8759332</v>
      </c>
      <c r="F51">
        <v>-46574.155589575501</v>
      </c>
      <c r="G51">
        <v>95789.325337220798</v>
      </c>
      <c r="H51">
        <v>437602.20547133399</v>
      </c>
      <c r="I51">
        <v>29828291748.9529</v>
      </c>
      <c r="J51">
        <v>258632.454977616</v>
      </c>
      <c r="K51">
        <v>249298.46048673001</v>
      </c>
      <c r="L51">
        <v>47099966511.480103</v>
      </c>
      <c r="M51">
        <v>239878.467184434</v>
      </c>
      <c r="N51">
        <v>258632.45497761699</v>
      </c>
      <c r="O51">
        <v>99.999999999999901</v>
      </c>
      <c r="P51">
        <v>239878.467184434</v>
      </c>
      <c r="Q51">
        <v>100</v>
      </c>
      <c r="R51">
        <v>1915786.5067444099</v>
      </c>
      <c r="S51">
        <v>10.4398285241291</v>
      </c>
      <c r="T51">
        <f t="shared" si="0"/>
        <v>35318361.156881899</v>
      </c>
      <c r="U51">
        <f t="shared" si="1"/>
        <v>37234147.663626306</v>
      </c>
    </row>
    <row r="52" spans="1:21" x14ac:dyDescent="0.2">
      <c r="A52">
        <v>50</v>
      </c>
      <c r="B52">
        <v>31403</v>
      </c>
      <c r="C52">
        <v>16903853.3844225</v>
      </c>
      <c r="D52">
        <v>15500.479130575501</v>
      </c>
      <c r="E52">
        <v>5558726.7762832399</v>
      </c>
      <c r="F52">
        <v>-13160.1545982916</v>
      </c>
      <c r="G52">
        <v>28660.6337288672</v>
      </c>
      <c r="H52">
        <v>86137.432127104199</v>
      </c>
      <c r="I52">
        <v>8293312384.5882597</v>
      </c>
      <c r="J52">
        <v>36377.5578195747</v>
      </c>
      <c r="K52">
        <v>91578.810707703698</v>
      </c>
      <c r="L52">
        <v>78396372140.027206</v>
      </c>
      <c r="M52">
        <v>75899.536279698194</v>
      </c>
      <c r="N52">
        <v>36377.5578195747</v>
      </c>
      <c r="O52">
        <v>100</v>
      </c>
      <c r="P52">
        <v>75899.536279698194</v>
      </c>
      <c r="Q52">
        <v>100</v>
      </c>
      <c r="R52">
        <v>573212.67457734398</v>
      </c>
      <c r="S52">
        <v>10.3119418825009</v>
      </c>
      <c r="T52">
        <f t="shared" si="0"/>
        <v>11345126.60813926</v>
      </c>
      <c r="U52">
        <f t="shared" si="1"/>
        <v>11918339.282716604</v>
      </c>
    </row>
    <row r="53" spans="1:21" x14ac:dyDescent="0.2">
      <c r="A53">
        <v>51</v>
      </c>
      <c r="B53">
        <v>31501</v>
      </c>
      <c r="C53">
        <v>99989901.4081278</v>
      </c>
      <c r="D53">
        <v>91604.116820521507</v>
      </c>
      <c r="E53">
        <v>57538215.701674499</v>
      </c>
      <c r="F53">
        <v>-31742.1336326409</v>
      </c>
      <c r="G53">
        <v>123346.25045316201</v>
      </c>
      <c r="H53">
        <v>2994558.8294971301</v>
      </c>
      <c r="I53">
        <v>156922085498.875</v>
      </c>
      <c r="J53">
        <v>2053026.3165038801</v>
      </c>
      <c r="K53">
        <v>379849.899948181</v>
      </c>
      <c r="L53">
        <v>268714413050.24399</v>
      </c>
      <c r="M53">
        <v>277277.50147226203</v>
      </c>
      <c r="N53">
        <v>2053026.3165038801</v>
      </c>
      <c r="O53">
        <v>99.999999999999901</v>
      </c>
      <c r="P53">
        <v>326107.01733813202</v>
      </c>
      <c r="Q53">
        <v>85.026536299511704</v>
      </c>
      <c r="R53">
        <v>2466925.0090632401</v>
      </c>
      <c r="S53">
        <v>4.2874548315050598</v>
      </c>
      <c r="T53">
        <f t="shared" si="0"/>
        <v>42451685.706453301</v>
      </c>
      <c r="U53">
        <f t="shared" si="1"/>
        <v>44918610.715516537</v>
      </c>
    </row>
    <row r="54" spans="1:21" x14ac:dyDescent="0.2">
      <c r="A54">
        <v>52</v>
      </c>
      <c r="B54">
        <v>31502</v>
      </c>
      <c r="C54">
        <v>139218859.740706</v>
      </c>
      <c r="D54">
        <v>127668.377726664</v>
      </c>
      <c r="E54">
        <v>118670510.446132</v>
      </c>
      <c r="F54">
        <v>-41240.9666252815</v>
      </c>
      <c r="G54">
        <v>168909.344351946</v>
      </c>
      <c r="H54">
        <v>6884430.96347629</v>
      </c>
      <c r="I54">
        <v>506432758397.13202</v>
      </c>
      <c r="J54">
        <v>3845834.4130934901</v>
      </c>
      <c r="K54">
        <v>1178256.0176732501</v>
      </c>
      <c r="L54">
        <v>750229420368.42102</v>
      </c>
      <c r="M54">
        <v>515353.77858670801</v>
      </c>
      <c r="N54">
        <v>3845834.4130934901</v>
      </c>
      <c r="O54">
        <v>100</v>
      </c>
      <c r="P54">
        <v>1028210.13359956</v>
      </c>
      <c r="Q54">
        <v>50.121445193557001</v>
      </c>
      <c r="R54">
        <v>3378186.8870389299</v>
      </c>
      <c r="S54">
        <v>2.8466944941408698</v>
      </c>
      <c r="T54">
        <f t="shared" si="0"/>
        <v>20548349.294573992</v>
      </c>
      <c r="U54">
        <f t="shared" si="1"/>
        <v>23926536.181612924</v>
      </c>
    </row>
    <row r="55" spans="1:21" x14ac:dyDescent="0.2">
      <c r="A55">
        <v>53</v>
      </c>
      <c r="B55">
        <v>31601</v>
      </c>
      <c r="C55">
        <v>75306395.166783705</v>
      </c>
      <c r="D55">
        <v>69299.484113642597</v>
      </c>
      <c r="E55">
        <v>8834828.3687680606</v>
      </c>
      <c r="F55">
        <v>-232.413209144136</v>
      </c>
      <c r="G55">
        <v>69531.897322786695</v>
      </c>
      <c r="H55">
        <v>3597015.2086849599</v>
      </c>
      <c r="I55">
        <v>256966824358.48599</v>
      </c>
      <c r="J55">
        <v>1560714.7323773</v>
      </c>
      <c r="K55">
        <v>334630.25922484702</v>
      </c>
      <c r="L55">
        <v>434751037088.98602</v>
      </c>
      <c r="M55">
        <v>244345.37032708101</v>
      </c>
      <c r="N55">
        <v>2055214.26253404</v>
      </c>
      <c r="O55">
        <v>75.939271190779607</v>
      </c>
      <c r="P55">
        <v>247680.05180705001</v>
      </c>
      <c r="Q55">
        <v>98.653633405015995</v>
      </c>
      <c r="R55">
        <v>1390637.9464557299</v>
      </c>
      <c r="S55">
        <v>15.7404070391652</v>
      </c>
      <c r="T55">
        <f t="shared" si="0"/>
        <v>66471566.798015647</v>
      </c>
      <c r="U55">
        <f t="shared" si="1"/>
        <v>67862204.744471371</v>
      </c>
    </row>
    <row r="56" spans="1:21" x14ac:dyDescent="0.2">
      <c r="A56">
        <v>54</v>
      </c>
      <c r="B56">
        <v>31602</v>
      </c>
      <c r="C56">
        <v>45515969.6740821</v>
      </c>
      <c r="D56">
        <v>41743.808827836998</v>
      </c>
      <c r="E56">
        <v>44793422.401628897</v>
      </c>
      <c r="F56">
        <v>-17274.8663052138</v>
      </c>
      <c r="G56">
        <v>59018.675133050798</v>
      </c>
      <c r="H56">
        <v>7860027.9271406904</v>
      </c>
      <c r="I56">
        <v>757167730565.078</v>
      </c>
      <c r="J56">
        <v>1066666.0768431099</v>
      </c>
      <c r="K56">
        <v>1996397.1160951101</v>
      </c>
      <c r="L56">
        <v>1060075357645.51</v>
      </c>
      <c r="M56">
        <v>157965.93189414099</v>
      </c>
      <c r="N56">
        <v>3317021.54375022</v>
      </c>
      <c r="O56">
        <v>32.157345461107198</v>
      </c>
      <c r="P56">
        <v>1784382.0445660099</v>
      </c>
      <c r="Q56">
        <v>8.8526967851529292</v>
      </c>
      <c r="R56">
        <v>1180373.50266101</v>
      </c>
      <c r="S56">
        <v>2.6351491789966199</v>
      </c>
      <c r="T56">
        <f t="shared" si="0"/>
        <v>722547.2724532038</v>
      </c>
      <c r="U56">
        <f t="shared" si="1"/>
        <v>1902920.7751142138</v>
      </c>
    </row>
    <row r="57" spans="1:21" x14ac:dyDescent="0.2">
      <c r="A57">
        <v>55</v>
      </c>
      <c r="B57">
        <v>31700</v>
      </c>
      <c r="C57">
        <v>93859613.936740801</v>
      </c>
      <c r="D57">
        <v>86457.962176971007</v>
      </c>
      <c r="E57">
        <v>99760036.282018095</v>
      </c>
      <c r="F57">
        <v>-34744.392055283701</v>
      </c>
      <c r="G57">
        <v>121202.354232254</v>
      </c>
      <c r="H57">
        <v>4789541.82235914</v>
      </c>
      <c r="I57">
        <v>167336243047.017</v>
      </c>
      <c r="J57">
        <v>1994846.4510041799</v>
      </c>
      <c r="K57">
        <v>555437.12895487796</v>
      </c>
      <c r="L57">
        <v>256616805395.10599</v>
      </c>
      <c r="M57">
        <v>326894.871829479</v>
      </c>
      <c r="N57">
        <v>3785524.3640770302</v>
      </c>
      <c r="O57">
        <v>52.696700883354602</v>
      </c>
      <c r="P57">
        <v>504113.76787585701</v>
      </c>
      <c r="Q57">
        <v>64.845456057843606</v>
      </c>
      <c r="R57">
        <v>2424047.0846450902</v>
      </c>
      <c r="S57">
        <v>2.4298779100204002</v>
      </c>
      <c r="T57">
        <f t="shared" si="0"/>
        <v>-5900422.3452772945</v>
      </c>
      <c r="U57">
        <f t="shared" si="1"/>
        <v>-3476375.2606322044</v>
      </c>
    </row>
    <row r="58" spans="1:21" x14ac:dyDescent="0.2">
      <c r="A58">
        <v>56</v>
      </c>
      <c r="B58">
        <v>31800</v>
      </c>
      <c r="C58">
        <v>68159635.190074906</v>
      </c>
      <c r="D58">
        <v>62021.925142687403</v>
      </c>
      <c r="E58">
        <v>47170144.900976896</v>
      </c>
      <c r="F58">
        <v>-44346.1594561081</v>
      </c>
      <c r="G58">
        <v>106368.084598795</v>
      </c>
      <c r="H58">
        <v>2709529.1900788601</v>
      </c>
      <c r="I58">
        <v>122593850648.77499</v>
      </c>
      <c r="J58">
        <v>1953006.9985210299</v>
      </c>
      <c r="K58">
        <v>236666.56003112299</v>
      </c>
      <c r="L58">
        <v>196804164203.25201</v>
      </c>
      <c r="M58">
        <v>197221.89895106101</v>
      </c>
      <c r="N58">
        <v>1973966.0861861999</v>
      </c>
      <c r="O58">
        <v>98.938224531219106</v>
      </c>
      <c r="P58">
        <v>197305.727190473</v>
      </c>
      <c r="Q58">
        <v>99.957513529584006</v>
      </c>
      <c r="R58">
        <v>2127361.6919759102</v>
      </c>
      <c r="S58">
        <v>4.5099748928942702</v>
      </c>
      <c r="T58">
        <f t="shared" si="0"/>
        <v>20989490.289098009</v>
      </c>
      <c r="U58">
        <f t="shared" si="1"/>
        <v>23116851.98107392</v>
      </c>
    </row>
    <row r="59" spans="1:21" x14ac:dyDescent="0.2">
      <c r="A59">
        <v>57</v>
      </c>
      <c r="B59">
        <v>40101</v>
      </c>
      <c r="C59">
        <v>557867.08773274696</v>
      </c>
      <c r="D59">
        <v>522.38852595352898</v>
      </c>
      <c r="E59">
        <v>761650.51920980006</v>
      </c>
      <c r="F59">
        <v>-144.31016820427001</v>
      </c>
      <c r="G59">
        <v>666.69869415779897</v>
      </c>
      <c r="H59">
        <v>43626.253404831397</v>
      </c>
      <c r="I59">
        <v>2004632528.93697</v>
      </c>
      <c r="J59">
        <v>12700.290559341</v>
      </c>
      <c r="K59">
        <v>3448.0687591891801</v>
      </c>
      <c r="L59">
        <v>2016848047.0069699</v>
      </c>
      <c r="M59">
        <v>1198.7839867384</v>
      </c>
      <c r="N59">
        <v>31598.458231209599</v>
      </c>
      <c r="O59">
        <v>40.192753919863698</v>
      </c>
      <c r="P59">
        <v>3044.6991497877798</v>
      </c>
      <c r="Q59">
        <v>39.372822330310001</v>
      </c>
      <c r="R59">
        <v>13333.973883155901</v>
      </c>
      <c r="S59">
        <v>1.7506682588478699</v>
      </c>
      <c r="T59">
        <f t="shared" si="0"/>
        <v>-203783.43147705309</v>
      </c>
      <c r="U59">
        <f t="shared" si="1"/>
        <v>-190449.45759389718</v>
      </c>
    </row>
    <row r="60" spans="1:21" x14ac:dyDescent="0.2">
      <c r="A60">
        <v>58</v>
      </c>
      <c r="B60">
        <v>40102</v>
      </c>
      <c r="C60">
        <v>3748576.26170064</v>
      </c>
      <c r="D60">
        <v>3524.3726034578399</v>
      </c>
      <c r="E60">
        <v>4777839.2405418996</v>
      </c>
      <c r="F60">
        <v>-1106.1966000094501</v>
      </c>
      <c r="G60">
        <v>4630.5692034672902</v>
      </c>
      <c r="H60">
        <v>1797292.4455617401</v>
      </c>
      <c r="I60">
        <v>58715097934.472603</v>
      </c>
      <c r="J60">
        <v>103021.01269217599</v>
      </c>
      <c r="K60">
        <v>24374.160964084102</v>
      </c>
      <c r="L60">
        <v>56937417136.872704</v>
      </c>
      <c r="M60">
        <v>8618.3354906132499</v>
      </c>
      <c r="N60">
        <v>1445001.8579549</v>
      </c>
      <c r="O60">
        <v>7.12947268026217</v>
      </c>
      <c r="P60">
        <v>12986.6775367096</v>
      </c>
      <c r="Q60">
        <v>66.362897409685303</v>
      </c>
      <c r="R60">
        <v>92611.384069345804</v>
      </c>
      <c r="S60">
        <v>1.93835287055078</v>
      </c>
      <c r="T60">
        <f t="shared" si="0"/>
        <v>-1029262.9788412596</v>
      </c>
      <c r="U60">
        <f t="shared" si="1"/>
        <v>-936651.59477191383</v>
      </c>
    </row>
    <row r="61" spans="1:21" x14ac:dyDescent="0.2">
      <c r="A61">
        <v>59</v>
      </c>
      <c r="B61">
        <v>40103</v>
      </c>
      <c r="C61">
        <v>1516735.55932281</v>
      </c>
      <c r="D61">
        <v>1421.88455055587</v>
      </c>
      <c r="E61">
        <v>153317.93188450299</v>
      </c>
      <c r="F61">
        <v>10.8553066201313</v>
      </c>
      <c r="G61">
        <v>1411.0292439357399</v>
      </c>
      <c r="H61">
        <v>78385.722277712106</v>
      </c>
      <c r="I61">
        <v>5799712265.3432798</v>
      </c>
      <c r="J61">
        <v>43587.448685652402</v>
      </c>
      <c r="K61">
        <v>5120.32571127132</v>
      </c>
      <c r="L61">
        <v>5704829449.5292797</v>
      </c>
      <c r="M61">
        <v>3979.35982136547</v>
      </c>
      <c r="N61">
        <v>43587.448685652402</v>
      </c>
      <c r="O61">
        <v>100</v>
      </c>
      <c r="P61">
        <v>3979.35982136547</v>
      </c>
      <c r="Q61">
        <v>100</v>
      </c>
      <c r="R61">
        <v>28220.584878714799</v>
      </c>
      <c r="S61">
        <v>18.406578103319099</v>
      </c>
      <c r="T61">
        <f t="shared" si="0"/>
        <v>1363417.627438307</v>
      </c>
      <c r="U61">
        <f t="shared" si="1"/>
        <v>1391638.2123170218</v>
      </c>
    </row>
    <row r="62" spans="1:21" x14ac:dyDescent="0.2">
      <c r="A62">
        <v>60</v>
      </c>
      <c r="B62">
        <v>40201</v>
      </c>
      <c r="C62">
        <v>4578559.9282137603</v>
      </c>
      <c r="D62">
        <v>4709.4784459783104</v>
      </c>
      <c r="E62">
        <v>6047888.1412869403</v>
      </c>
      <c r="F62">
        <v>-852.09549845475999</v>
      </c>
      <c r="G62">
        <v>5561.5739444330802</v>
      </c>
      <c r="H62">
        <v>267730.93706952699</v>
      </c>
      <c r="I62">
        <v>22136607207.614201</v>
      </c>
      <c r="J62">
        <v>134911.293823841</v>
      </c>
      <c r="K62">
        <v>35381.725148690799</v>
      </c>
      <c r="L62">
        <v>26606049987.7528</v>
      </c>
      <c r="M62">
        <v>7909.1073094336398</v>
      </c>
      <c r="N62">
        <v>134911.293823841</v>
      </c>
      <c r="O62">
        <v>100</v>
      </c>
      <c r="P62">
        <v>30060.5151511402</v>
      </c>
      <c r="Q62">
        <v>26.310617997288801</v>
      </c>
      <c r="R62">
        <v>111231.478888661</v>
      </c>
      <c r="S62">
        <v>1.8391788387969801</v>
      </c>
      <c r="T62">
        <f t="shared" si="0"/>
        <v>-1469328.2130731801</v>
      </c>
      <c r="U62">
        <f t="shared" si="1"/>
        <v>-1358096.7341845192</v>
      </c>
    </row>
    <row r="63" spans="1:21" x14ac:dyDescent="0.2">
      <c r="A63">
        <v>61</v>
      </c>
      <c r="B63">
        <v>40202</v>
      </c>
      <c r="C63">
        <v>426364.72734029603</v>
      </c>
      <c r="D63">
        <v>430.84254395372801</v>
      </c>
      <c r="E63">
        <v>354308.19279459899</v>
      </c>
      <c r="F63">
        <v>-198.075567589722</v>
      </c>
      <c r="G63">
        <v>628.91811154344998</v>
      </c>
      <c r="H63">
        <v>51511.219183296402</v>
      </c>
      <c r="I63">
        <v>6206107772.21</v>
      </c>
      <c r="J63">
        <v>14274.572550036401</v>
      </c>
      <c r="K63">
        <v>1044.8491719999899</v>
      </c>
      <c r="L63">
        <v>1610317199.4100001</v>
      </c>
      <c r="M63">
        <v>722.78573211799801</v>
      </c>
      <c r="N63">
        <v>14274.572550036401</v>
      </c>
      <c r="O63">
        <v>100</v>
      </c>
      <c r="P63">
        <v>722.78573211799801</v>
      </c>
      <c r="Q63">
        <v>100</v>
      </c>
      <c r="R63">
        <v>12578.362230868999</v>
      </c>
      <c r="S63">
        <v>3.5501189322373299</v>
      </c>
      <c r="T63">
        <f t="shared" si="0"/>
        <v>72056.534545697039</v>
      </c>
      <c r="U63">
        <f t="shared" si="1"/>
        <v>84634.896776566035</v>
      </c>
    </row>
    <row r="64" spans="1:21" x14ac:dyDescent="0.2">
      <c r="A64">
        <v>62</v>
      </c>
      <c r="B64">
        <v>40301</v>
      </c>
      <c r="C64">
        <v>27103930.723977901</v>
      </c>
      <c r="D64">
        <v>26707.660033286898</v>
      </c>
      <c r="E64">
        <v>2721104.38855054</v>
      </c>
      <c r="F64">
        <v>185.63272824670199</v>
      </c>
      <c r="G64">
        <v>26522.027305040199</v>
      </c>
      <c r="H64">
        <v>1146959.38303801</v>
      </c>
      <c r="I64">
        <v>60738059930.608902</v>
      </c>
      <c r="J64">
        <v>782531.02345436497</v>
      </c>
      <c r="K64">
        <v>84691.588144756795</v>
      </c>
      <c r="L64">
        <v>93105964472.097</v>
      </c>
      <c r="M64">
        <v>64035.565428976603</v>
      </c>
      <c r="N64">
        <v>782531.02345436497</v>
      </c>
      <c r="O64">
        <v>100</v>
      </c>
      <c r="P64">
        <v>66070.395250337402</v>
      </c>
      <c r="Q64">
        <v>96.920209401425595</v>
      </c>
      <c r="R64">
        <v>530440.54610080505</v>
      </c>
      <c r="S64">
        <v>19.493575782417999</v>
      </c>
      <c r="T64">
        <f t="shared" si="0"/>
        <v>24382826.335427362</v>
      </c>
      <c r="U64">
        <f t="shared" si="1"/>
        <v>24913266.881528169</v>
      </c>
    </row>
    <row r="65" spans="1:21" x14ac:dyDescent="0.2">
      <c r="A65">
        <v>63</v>
      </c>
      <c r="B65">
        <v>40302</v>
      </c>
      <c r="C65">
        <v>46354109.249986097</v>
      </c>
      <c r="D65">
        <v>45520.172624637999</v>
      </c>
      <c r="E65">
        <v>48563865.168881297</v>
      </c>
      <c r="F65">
        <v>-11944.627435426901</v>
      </c>
      <c r="G65">
        <v>57464.800060064998</v>
      </c>
      <c r="H65">
        <v>2090657.3259824901</v>
      </c>
      <c r="I65">
        <v>152589321193.51599</v>
      </c>
      <c r="J65">
        <v>1175121.39882139</v>
      </c>
      <c r="K65">
        <v>298481.97420382401</v>
      </c>
      <c r="L65">
        <v>182187633626.20599</v>
      </c>
      <c r="M65">
        <v>82799.699735144604</v>
      </c>
      <c r="N65">
        <v>1175121.39882139</v>
      </c>
      <c r="O65">
        <v>100</v>
      </c>
      <c r="P65">
        <v>262044.447478583</v>
      </c>
      <c r="Q65">
        <v>31.5975784000963</v>
      </c>
      <c r="R65">
        <v>1149296.0012013</v>
      </c>
      <c r="S65">
        <v>2.3665661643788298</v>
      </c>
      <c r="T65">
        <f t="shared" si="0"/>
        <v>-2209755.9188951999</v>
      </c>
      <c r="U65">
        <f t="shared" si="1"/>
        <v>-1060459.9176938999</v>
      </c>
    </row>
    <row r="66" spans="1:21" x14ac:dyDescent="0.2">
      <c r="A66">
        <v>64</v>
      </c>
      <c r="B66">
        <v>40400</v>
      </c>
      <c r="C66">
        <v>73129081.140687704</v>
      </c>
      <c r="D66">
        <v>67837.376797802397</v>
      </c>
      <c r="E66">
        <v>37860178.621102199</v>
      </c>
      <c r="F66">
        <v>-20642.0653052206</v>
      </c>
      <c r="G66">
        <v>88479.442103023001</v>
      </c>
      <c r="H66">
        <v>10481483.112278201</v>
      </c>
      <c r="I66">
        <v>504720866833.54901</v>
      </c>
      <c r="J66">
        <v>2062908.94670601</v>
      </c>
      <c r="K66">
        <v>239925.56029234501</v>
      </c>
      <c r="L66">
        <v>399652206601.81299</v>
      </c>
      <c r="M66">
        <v>115713.90733920901</v>
      </c>
      <c r="N66">
        <v>7453157.9112769701</v>
      </c>
      <c r="O66">
        <v>27.678320669749102</v>
      </c>
      <c r="P66">
        <v>159995.11897198201</v>
      </c>
      <c r="Q66">
        <v>72.323398415343206</v>
      </c>
      <c r="R66">
        <v>1769588.84206046</v>
      </c>
      <c r="S66">
        <v>4.67401081165037</v>
      </c>
      <c r="T66">
        <f t="shared" si="0"/>
        <v>35268902.519585505</v>
      </c>
      <c r="U66">
        <f t="shared" si="1"/>
        <v>37038491.361645967</v>
      </c>
    </row>
    <row r="67" spans="1:21" x14ac:dyDescent="0.2">
      <c r="A67">
        <v>65</v>
      </c>
      <c r="B67">
        <v>40500</v>
      </c>
      <c r="C67">
        <v>497495644.50341898</v>
      </c>
      <c r="D67">
        <v>490350.076894272</v>
      </c>
      <c r="E67">
        <v>44350322.3676048</v>
      </c>
      <c r="F67">
        <v>1967.41913079139</v>
      </c>
      <c r="G67">
        <v>488382.65776348102</v>
      </c>
      <c r="H67">
        <v>127088794.48024499</v>
      </c>
      <c r="I67">
        <v>1632900577955.3</v>
      </c>
      <c r="J67">
        <v>15765696.7968044</v>
      </c>
      <c r="K67">
        <v>243103.03406688399</v>
      </c>
      <c r="L67">
        <v>391103197607.604</v>
      </c>
      <c r="M67">
        <v>164882.394545363</v>
      </c>
      <c r="N67">
        <v>117291391.012514</v>
      </c>
      <c r="O67">
        <v>13.4414782369852</v>
      </c>
      <c r="P67">
        <v>164882.394545363</v>
      </c>
      <c r="Q67">
        <v>100</v>
      </c>
      <c r="R67">
        <v>9767653.1552696303</v>
      </c>
      <c r="S67">
        <v>22.023860558010899</v>
      </c>
      <c r="T67">
        <f t="shared" ref="T67:T130" si="2">C67-E67</f>
        <v>453145322.13581419</v>
      </c>
      <c r="U67">
        <f t="shared" ref="U67:U130" si="3">T67+R67</f>
        <v>462912975.29108381</v>
      </c>
    </row>
    <row r="68" spans="1:21" x14ac:dyDescent="0.2">
      <c r="A68">
        <v>66</v>
      </c>
      <c r="B68">
        <v>40601</v>
      </c>
      <c r="C68">
        <v>34883635.553199701</v>
      </c>
      <c r="D68">
        <v>34377.784923685998</v>
      </c>
      <c r="E68">
        <v>4595027.3126147501</v>
      </c>
      <c r="F68">
        <v>301.852215094435</v>
      </c>
      <c r="G68">
        <v>34075.932708591601</v>
      </c>
      <c r="H68">
        <v>895202.50594889303</v>
      </c>
      <c r="I68">
        <v>68440328376.318298</v>
      </c>
      <c r="J68">
        <v>484560.535690983</v>
      </c>
      <c r="K68">
        <v>116878.017983753</v>
      </c>
      <c r="L68">
        <v>70352214345.0345</v>
      </c>
      <c r="M68">
        <v>102807.575114746</v>
      </c>
      <c r="N68">
        <v>484560.53569098201</v>
      </c>
      <c r="O68">
        <v>100</v>
      </c>
      <c r="P68">
        <v>102807.575114746</v>
      </c>
      <c r="Q68">
        <v>99.999999999999901</v>
      </c>
      <c r="R68">
        <v>681518.65417183202</v>
      </c>
      <c r="S68">
        <v>14.831656218905399</v>
      </c>
      <c r="T68">
        <f t="shared" si="2"/>
        <v>30288608.240584951</v>
      </c>
      <c r="U68">
        <f t="shared" si="3"/>
        <v>30970126.894756783</v>
      </c>
    </row>
    <row r="69" spans="1:21" x14ac:dyDescent="0.2">
      <c r="A69">
        <v>67</v>
      </c>
      <c r="B69">
        <v>40700</v>
      </c>
      <c r="C69">
        <v>3908766.7556170002</v>
      </c>
      <c r="D69">
        <v>3772.9369784232999</v>
      </c>
      <c r="E69">
        <v>463090.68609005702</v>
      </c>
      <c r="F69">
        <v>29.5222018344015</v>
      </c>
      <c r="G69">
        <v>3743.4147765888902</v>
      </c>
      <c r="H69">
        <v>146873.07082052599</v>
      </c>
      <c r="I69">
        <v>11132752263.993999</v>
      </c>
      <c r="J69">
        <v>80076.557236562599</v>
      </c>
      <c r="K69">
        <v>14664.117431766599</v>
      </c>
      <c r="L69">
        <v>18764106900.369598</v>
      </c>
      <c r="M69">
        <v>10911.2960516927</v>
      </c>
      <c r="N69">
        <v>80076.557236562599</v>
      </c>
      <c r="O69">
        <v>99.999999999999901</v>
      </c>
      <c r="P69">
        <v>10911.2960516927</v>
      </c>
      <c r="Q69">
        <v>99.999999999999901</v>
      </c>
      <c r="R69">
        <v>74868.295531777898</v>
      </c>
      <c r="S69">
        <v>16.167091626027201</v>
      </c>
      <c r="T69">
        <f t="shared" si="2"/>
        <v>3445676.0695269434</v>
      </c>
      <c r="U69">
        <f t="shared" si="3"/>
        <v>3520544.365058721</v>
      </c>
    </row>
    <row r="70" spans="1:21" x14ac:dyDescent="0.2">
      <c r="A70">
        <v>68</v>
      </c>
      <c r="B70">
        <v>40801</v>
      </c>
      <c r="C70">
        <v>3855905.2279579998</v>
      </c>
      <c r="D70">
        <v>3803.5293330762001</v>
      </c>
      <c r="E70">
        <v>380272.74285318301</v>
      </c>
      <c r="F70">
        <v>21.804232821494601</v>
      </c>
      <c r="G70">
        <v>3781.72510025471</v>
      </c>
      <c r="H70">
        <v>211178.649165379</v>
      </c>
      <c r="I70">
        <v>15351920282.582001</v>
      </c>
      <c r="J70">
        <v>119067.127469887</v>
      </c>
      <c r="K70">
        <v>10848.2160412639</v>
      </c>
      <c r="L70">
        <v>15368420127.690001</v>
      </c>
      <c r="M70">
        <v>7774.5320157259303</v>
      </c>
      <c r="N70">
        <v>119067.127469887</v>
      </c>
      <c r="O70">
        <v>99.999999999999901</v>
      </c>
      <c r="P70">
        <v>7774.5320157259303</v>
      </c>
      <c r="Q70">
        <v>99.999999999999901</v>
      </c>
      <c r="R70">
        <v>75634.502005094197</v>
      </c>
      <c r="S70">
        <v>19.8895407116506</v>
      </c>
      <c r="T70">
        <f t="shared" si="2"/>
        <v>3475632.485104817</v>
      </c>
      <c r="U70">
        <f t="shared" si="3"/>
        <v>3551266.9871099112</v>
      </c>
    </row>
    <row r="71" spans="1:21" x14ac:dyDescent="0.2">
      <c r="A71">
        <v>69</v>
      </c>
      <c r="B71">
        <v>40802</v>
      </c>
      <c r="C71">
        <v>54826933.305465497</v>
      </c>
      <c r="D71">
        <v>54082.202943661701</v>
      </c>
      <c r="E71">
        <v>5488769.7741461098</v>
      </c>
      <c r="F71">
        <v>270.3410200651</v>
      </c>
      <c r="G71">
        <v>53811.861923596603</v>
      </c>
      <c r="H71">
        <v>3184890.8684263299</v>
      </c>
      <c r="I71">
        <v>237945513123.67401</v>
      </c>
      <c r="J71">
        <v>1757217.7896842801</v>
      </c>
      <c r="K71">
        <v>110388.76925108201</v>
      </c>
      <c r="L71">
        <v>172247058735.23199</v>
      </c>
      <c r="M71">
        <v>75939.357504035506</v>
      </c>
      <c r="N71">
        <v>1757217.7896842801</v>
      </c>
      <c r="O71">
        <v>100</v>
      </c>
      <c r="P71">
        <v>75939.357504035506</v>
      </c>
      <c r="Q71">
        <v>100</v>
      </c>
      <c r="R71">
        <v>1076237.2384719299</v>
      </c>
      <c r="S71">
        <v>19.607986539012</v>
      </c>
      <c r="T71">
        <f t="shared" si="2"/>
        <v>49338163.531319387</v>
      </c>
      <c r="U71">
        <f t="shared" si="3"/>
        <v>50414400.76979132</v>
      </c>
    </row>
    <row r="72" spans="1:21" x14ac:dyDescent="0.2">
      <c r="A72">
        <v>70</v>
      </c>
      <c r="B72">
        <v>40900</v>
      </c>
      <c r="C72">
        <v>68648503.425132096</v>
      </c>
      <c r="D72">
        <v>67159.044135035496</v>
      </c>
      <c r="E72">
        <v>22372491.550280899</v>
      </c>
      <c r="F72">
        <v>-20730.7670104918</v>
      </c>
      <c r="G72">
        <v>87889.811145527303</v>
      </c>
      <c r="H72">
        <v>13382307.7699869</v>
      </c>
      <c r="I72">
        <v>986136267593.40002</v>
      </c>
      <c r="J72">
        <v>1930527.89146809</v>
      </c>
      <c r="K72">
        <v>160344.22558038399</v>
      </c>
      <c r="L72">
        <v>261215910600.25299</v>
      </c>
      <c r="M72">
        <v>107869.38774844199</v>
      </c>
      <c r="N72">
        <v>7465490.1644265</v>
      </c>
      <c r="O72">
        <v>25.859358849164</v>
      </c>
      <c r="P72">
        <v>108101.043460334</v>
      </c>
      <c r="Q72">
        <v>99.785704462716794</v>
      </c>
      <c r="R72">
        <v>1757796.2229105399</v>
      </c>
      <c r="S72">
        <v>7.85695334361841</v>
      </c>
      <c r="T72">
        <f t="shared" si="2"/>
        <v>46276011.874851197</v>
      </c>
      <c r="U72">
        <f t="shared" si="3"/>
        <v>48033808.097761735</v>
      </c>
    </row>
    <row r="73" spans="1:21" x14ac:dyDescent="0.2">
      <c r="A73">
        <v>71</v>
      </c>
      <c r="B73">
        <v>41000</v>
      </c>
      <c r="C73">
        <v>216997248.65166</v>
      </c>
      <c r="D73">
        <v>208586.55943736399</v>
      </c>
      <c r="E73">
        <v>18236700.738772798</v>
      </c>
      <c r="F73">
        <v>1244.29958166189</v>
      </c>
      <c r="G73">
        <v>207342.259855702</v>
      </c>
      <c r="H73">
        <v>10532755.2518674</v>
      </c>
      <c r="I73">
        <v>677477638004.00195</v>
      </c>
      <c r="J73">
        <v>6467889.4238434397</v>
      </c>
      <c r="K73">
        <v>452522.68574998598</v>
      </c>
      <c r="L73">
        <v>536394656436.67297</v>
      </c>
      <c r="M73">
        <v>345243.75446265098</v>
      </c>
      <c r="N73">
        <v>6467889.4238434397</v>
      </c>
      <c r="O73">
        <v>99.999999999999901</v>
      </c>
      <c r="P73">
        <v>345243.75446265098</v>
      </c>
      <c r="Q73">
        <v>99.999999999999901</v>
      </c>
      <c r="R73">
        <v>4146845.1971140499</v>
      </c>
      <c r="S73">
        <v>22.739009958624202</v>
      </c>
      <c r="T73">
        <f t="shared" si="2"/>
        <v>198760547.91288719</v>
      </c>
      <c r="U73">
        <f t="shared" si="3"/>
        <v>202907393.11000124</v>
      </c>
    </row>
    <row r="74" spans="1:21" x14ac:dyDescent="0.2">
      <c r="A74">
        <v>72</v>
      </c>
      <c r="B74">
        <v>41100</v>
      </c>
      <c r="C74">
        <v>103722038.131209</v>
      </c>
      <c r="D74">
        <v>99689.1681177336</v>
      </c>
      <c r="E74">
        <v>61089522.508226603</v>
      </c>
      <c r="F74">
        <v>2272.6960342871198</v>
      </c>
      <c r="G74">
        <v>97416.472083446497</v>
      </c>
      <c r="H74">
        <v>5391399.8269148096</v>
      </c>
      <c r="I74">
        <v>352875320190.28101</v>
      </c>
      <c r="J74">
        <v>3253442.6199318501</v>
      </c>
      <c r="K74">
        <v>397170.10604297399</v>
      </c>
      <c r="L74">
        <v>491615023074.34698</v>
      </c>
      <c r="M74">
        <v>199916.436898588</v>
      </c>
      <c r="N74">
        <v>3274147.9057731298</v>
      </c>
      <c r="O74">
        <v>99.367612996200705</v>
      </c>
      <c r="P74">
        <v>298847.10142810497</v>
      </c>
      <c r="Q74">
        <v>66.895892897486505</v>
      </c>
      <c r="R74">
        <v>1948329.44166893</v>
      </c>
      <c r="S74">
        <v>3.1893021285385799</v>
      </c>
      <c r="T74">
        <f t="shared" si="2"/>
        <v>42632515.622982398</v>
      </c>
      <c r="U74">
        <f t="shared" si="3"/>
        <v>44580845.064651325</v>
      </c>
    </row>
    <row r="75" spans="1:21" x14ac:dyDescent="0.2">
      <c r="A75">
        <v>73</v>
      </c>
      <c r="B75">
        <v>41201</v>
      </c>
      <c r="C75">
        <v>91645269.063950598</v>
      </c>
      <c r="D75">
        <v>76737.660114954095</v>
      </c>
      <c r="E75">
        <v>30019476.344126299</v>
      </c>
      <c r="F75">
        <v>-31038.423502049402</v>
      </c>
      <c r="G75">
        <v>107776.08361700299</v>
      </c>
      <c r="H75">
        <v>3134614.5350167402</v>
      </c>
      <c r="I75">
        <v>222755283556.125</v>
      </c>
      <c r="J75">
        <v>1796645.7928972701</v>
      </c>
      <c r="K75">
        <v>342507.75141648401</v>
      </c>
      <c r="L75">
        <v>371930729032.14502</v>
      </c>
      <c r="M75">
        <v>268121.60561005498</v>
      </c>
      <c r="N75">
        <v>1798082.8336799899</v>
      </c>
      <c r="O75">
        <v>99.920079278006796</v>
      </c>
      <c r="P75">
        <v>268121.60561005498</v>
      </c>
      <c r="Q75">
        <v>100</v>
      </c>
      <c r="R75">
        <v>2155521.6723400699</v>
      </c>
      <c r="S75">
        <v>7.1804106361829403</v>
      </c>
      <c r="T75">
        <f t="shared" si="2"/>
        <v>61625792.719824299</v>
      </c>
      <c r="U75">
        <f t="shared" si="3"/>
        <v>63781314.392164372</v>
      </c>
    </row>
    <row r="76" spans="1:21" x14ac:dyDescent="0.2">
      <c r="A76">
        <v>74</v>
      </c>
      <c r="B76">
        <v>41300</v>
      </c>
      <c r="C76">
        <v>30825966.139884699</v>
      </c>
      <c r="D76">
        <v>22016.0589261817</v>
      </c>
      <c r="E76">
        <v>2344848.3225827301</v>
      </c>
      <c r="F76">
        <v>153.329301243098</v>
      </c>
      <c r="G76">
        <v>21862.729624938602</v>
      </c>
      <c r="H76">
        <v>940102.03108311503</v>
      </c>
      <c r="I76">
        <v>17968141520.981098</v>
      </c>
      <c r="J76">
        <v>832293.18195722799</v>
      </c>
      <c r="K76">
        <v>37182.4227640557</v>
      </c>
      <c r="L76">
        <v>23118503427.679298</v>
      </c>
      <c r="M76">
        <v>27991.9738875154</v>
      </c>
      <c r="N76">
        <v>832293.18195722799</v>
      </c>
      <c r="O76">
        <v>99.999999999999901</v>
      </c>
      <c r="P76">
        <v>32558.722078519899</v>
      </c>
      <c r="Q76">
        <v>85.973810089993407</v>
      </c>
      <c r="R76">
        <v>437254.59249877301</v>
      </c>
      <c r="S76">
        <v>18.647457419214099</v>
      </c>
      <c r="T76">
        <f t="shared" si="2"/>
        <v>28481117.81730197</v>
      </c>
      <c r="U76">
        <f t="shared" si="3"/>
        <v>28918372.409800742</v>
      </c>
    </row>
    <row r="77" spans="1:21" x14ac:dyDescent="0.2">
      <c r="A77">
        <v>75</v>
      </c>
      <c r="B77">
        <v>41401</v>
      </c>
      <c r="C77">
        <v>2338579.8560808501</v>
      </c>
      <c r="D77">
        <v>1669.7301826005501</v>
      </c>
      <c r="E77">
        <v>190244.76595405801</v>
      </c>
      <c r="F77">
        <v>20.022113581067799</v>
      </c>
      <c r="G77">
        <v>1649.70806901948</v>
      </c>
      <c r="H77">
        <v>76931.588601697702</v>
      </c>
      <c r="I77">
        <v>6052333064.8878202</v>
      </c>
      <c r="J77">
        <v>40617.5902123708</v>
      </c>
      <c r="K77">
        <v>8887.9443727063099</v>
      </c>
      <c r="L77">
        <v>7572319044.3948603</v>
      </c>
      <c r="M77">
        <v>7373.4805638273301</v>
      </c>
      <c r="N77">
        <v>40617.5902123708</v>
      </c>
      <c r="O77">
        <v>100</v>
      </c>
      <c r="P77">
        <v>7373.4805638273301</v>
      </c>
      <c r="Q77">
        <v>99.999999999999901</v>
      </c>
      <c r="R77">
        <v>32994.161380389603</v>
      </c>
      <c r="S77">
        <v>17.3430061084347</v>
      </c>
      <c r="T77">
        <f t="shared" si="2"/>
        <v>2148335.090126792</v>
      </c>
      <c r="U77">
        <f t="shared" si="3"/>
        <v>2181329.2515071817</v>
      </c>
    </row>
    <row r="78" spans="1:21" x14ac:dyDescent="0.2">
      <c r="A78">
        <v>76</v>
      </c>
      <c r="B78">
        <v>41402</v>
      </c>
      <c r="C78">
        <v>79308412.028329</v>
      </c>
      <c r="D78">
        <v>56625.669187002197</v>
      </c>
      <c r="E78">
        <v>5886450.4798753597</v>
      </c>
      <c r="F78">
        <v>299.834270604582</v>
      </c>
      <c r="G78">
        <v>56325.834916397602</v>
      </c>
      <c r="H78">
        <v>3193241.2425493901</v>
      </c>
      <c r="I78">
        <v>121377534355.47301</v>
      </c>
      <c r="J78">
        <v>2464976.0364165399</v>
      </c>
      <c r="K78">
        <v>57460.215623750599</v>
      </c>
      <c r="L78">
        <v>56591340295.978897</v>
      </c>
      <c r="M78">
        <v>26180.773795058602</v>
      </c>
      <c r="N78">
        <v>2464976.0364165399</v>
      </c>
      <c r="O78">
        <v>99.999999999999901</v>
      </c>
      <c r="P78">
        <v>46141.947564554801</v>
      </c>
      <c r="Q78">
        <v>56.739637524901703</v>
      </c>
      <c r="R78">
        <v>1126516.69832795</v>
      </c>
      <c r="S78">
        <v>19.1374530742982</v>
      </c>
      <c r="T78">
        <f t="shared" si="2"/>
        <v>73421961.548453644</v>
      </c>
      <c r="U78">
        <f t="shared" si="3"/>
        <v>74548478.246781588</v>
      </c>
    </row>
    <row r="79" spans="1:21" x14ac:dyDescent="0.2">
      <c r="A79">
        <v>77</v>
      </c>
      <c r="B79">
        <v>41501</v>
      </c>
      <c r="C79">
        <v>2845875.54045774</v>
      </c>
      <c r="D79">
        <v>2564.97108414173</v>
      </c>
      <c r="E79">
        <v>2197674.0023257602</v>
      </c>
      <c r="F79">
        <v>-1324.6216275786501</v>
      </c>
      <c r="G79">
        <v>3889.5927117203801</v>
      </c>
      <c r="H79">
        <v>185570.32883395499</v>
      </c>
      <c r="I79">
        <v>17822162174.790298</v>
      </c>
      <c r="J79">
        <v>78637.355785213498</v>
      </c>
      <c r="K79">
        <v>11189.753122149301</v>
      </c>
      <c r="L79">
        <v>19583204558.334301</v>
      </c>
      <c r="M79">
        <v>7273.1122104824499</v>
      </c>
      <c r="N79">
        <v>78637.355785213498</v>
      </c>
      <c r="O79">
        <v>99.999999999999901</v>
      </c>
      <c r="P79">
        <v>7273.1122104824499</v>
      </c>
      <c r="Q79">
        <v>99.999999999999901</v>
      </c>
      <c r="R79">
        <v>77791.8542344077</v>
      </c>
      <c r="S79">
        <v>3.5397358367110798</v>
      </c>
      <c r="T79">
        <f t="shared" si="2"/>
        <v>648201.53813197976</v>
      </c>
      <c r="U79">
        <f t="shared" si="3"/>
        <v>725993.39236638742</v>
      </c>
    </row>
    <row r="80" spans="1:21" x14ac:dyDescent="0.2">
      <c r="A80">
        <v>78</v>
      </c>
      <c r="B80">
        <v>41503</v>
      </c>
      <c r="C80">
        <v>10747368.9884379</v>
      </c>
      <c r="D80">
        <v>9686.5412046484107</v>
      </c>
      <c r="E80">
        <v>9185760.7146978397</v>
      </c>
      <c r="F80">
        <v>-6296.1754875843699</v>
      </c>
      <c r="G80">
        <v>15982.7166922327</v>
      </c>
      <c r="H80">
        <v>232681.09196602699</v>
      </c>
      <c r="I80">
        <v>20161142160.287498</v>
      </c>
      <c r="J80">
        <v>111714.239004302</v>
      </c>
      <c r="K80">
        <v>51784.902364861402</v>
      </c>
      <c r="L80">
        <v>25620454027.0905</v>
      </c>
      <c r="M80">
        <v>46660.811559443297</v>
      </c>
      <c r="N80">
        <v>111714.239004302</v>
      </c>
      <c r="O80">
        <v>99.999999999999901</v>
      </c>
      <c r="P80">
        <v>46660.811559443297</v>
      </c>
      <c r="Q80">
        <v>100</v>
      </c>
      <c r="R80">
        <v>319654.33384465502</v>
      </c>
      <c r="S80">
        <v>3.4798896223498001</v>
      </c>
      <c r="T80">
        <f t="shared" si="2"/>
        <v>1561608.2737400606</v>
      </c>
      <c r="U80">
        <f t="shared" si="3"/>
        <v>1881262.6075847156</v>
      </c>
    </row>
    <row r="81" spans="1:21" x14ac:dyDescent="0.2">
      <c r="A81">
        <v>79</v>
      </c>
      <c r="B81">
        <v>41504</v>
      </c>
      <c r="C81">
        <v>20678318.219009001</v>
      </c>
      <c r="D81">
        <v>18637.248026632999</v>
      </c>
      <c r="E81">
        <v>11440335.9832088</v>
      </c>
      <c r="F81">
        <v>-6402.00656529157</v>
      </c>
      <c r="G81">
        <v>25039.2545919246</v>
      </c>
      <c r="H81">
        <v>872279.64353374997</v>
      </c>
      <c r="I81">
        <v>41019910616.3564</v>
      </c>
      <c r="J81">
        <v>626160.17983561195</v>
      </c>
      <c r="K81">
        <v>29287.811864989799</v>
      </c>
      <c r="L81">
        <v>41839196599.411797</v>
      </c>
      <c r="M81">
        <v>20917.1658865229</v>
      </c>
      <c r="N81">
        <v>626160.17983561195</v>
      </c>
      <c r="O81">
        <v>100</v>
      </c>
      <c r="P81">
        <v>20919.972545107401</v>
      </c>
      <c r="Q81">
        <v>99.986583832371593</v>
      </c>
      <c r="R81">
        <v>500785.09183849301</v>
      </c>
      <c r="S81">
        <v>4.3773635020291701</v>
      </c>
      <c r="T81">
        <f t="shared" si="2"/>
        <v>9237982.2358002011</v>
      </c>
      <c r="U81">
        <f t="shared" si="3"/>
        <v>9738767.3276386932</v>
      </c>
    </row>
    <row r="82" spans="1:21" x14ac:dyDescent="0.2">
      <c r="A82">
        <v>80</v>
      </c>
      <c r="B82">
        <v>41505</v>
      </c>
      <c r="C82">
        <v>209732.96943681</v>
      </c>
      <c r="D82">
        <v>189.03110636738299</v>
      </c>
      <c r="E82">
        <v>85420.302439590698</v>
      </c>
      <c r="F82">
        <v>-27.556263366461899</v>
      </c>
      <c r="G82">
        <v>216.58736973384501</v>
      </c>
      <c r="H82">
        <v>12098.1575290773</v>
      </c>
      <c r="I82">
        <v>838002709.57000005</v>
      </c>
      <c r="J82">
        <v>7070.1412716573204</v>
      </c>
      <c r="K82">
        <v>0</v>
      </c>
      <c r="L82">
        <v>0</v>
      </c>
      <c r="M82">
        <v>0</v>
      </c>
      <c r="N82">
        <v>7070.1412716573204</v>
      </c>
      <c r="O82">
        <v>100</v>
      </c>
      <c r="P82">
        <v>0</v>
      </c>
      <c r="R82">
        <v>4331.7473946768996</v>
      </c>
      <c r="S82">
        <v>5.0710981710001697</v>
      </c>
      <c r="T82">
        <f t="shared" si="2"/>
        <v>124312.6669972193</v>
      </c>
      <c r="U82">
        <f t="shared" si="3"/>
        <v>128644.41439189621</v>
      </c>
    </row>
    <row r="83" spans="1:21" x14ac:dyDescent="0.2">
      <c r="A83">
        <v>81</v>
      </c>
      <c r="B83">
        <v>50100</v>
      </c>
      <c r="C83">
        <v>187076945.419287</v>
      </c>
      <c r="D83">
        <v>171280.89271608999</v>
      </c>
      <c r="E83">
        <v>136404418.738727</v>
      </c>
      <c r="F83">
        <v>-82743.304426294999</v>
      </c>
      <c r="G83">
        <v>254024.197142385</v>
      </c>
      <c r="H83">
        <v>4912302.7586931102</v>
      </c>
      <c r="I83">
        <v>192901357450.91101</v>
      </c>
      <c r="J83">
        <v>3751036.9669071799</v>
      </c>
      <c r="K83">
        <v>896315.73354501894</v>
      </c>
      <c r="L83">
        <v>340782377365.71997</v>
      </c>
      <c r="M83">
        <v>540642.87855607399</v>
      </c>
      <c r="N83">
        <v>3754894.61398764</v>
      </c>
      <c r="O83">
        <v>99.897263505982394</v>
      </c>
      <c r="P83">
        <v>828159.25807187497</v>
      </c>
      <c r="Q83">
        <v>65.282477166867807</v>
      </c>
      <c r="R83">
        <v>5080483.9428476999</v>
      </c>
      <c r="S83">
        <v>3.7245743135191098</v>
      </c>
      <c r="T83">
        <f t="shared" si="2"/>
        <v>50672526.680559993</v>
      </c>
      <c r="U83">
        <f t="shared" si="3"/>
        <v>55753010.623407692</v>
      </c>
    </row>
    <row r="84" spans="1:21" x14ac:dyDescent="0.2">
      <c r="A84">
        <v>82</v>
      </c>
      <c r="B84">
        <v>50200</v>
      </c>
      <c r="C84">
        <v>84505782.362636402</v>
      </c>
      <c r="D84">
        <v>80954.773328140203</v>
      </c>
      <c r="E84">
        <v>62314013.617639601</v>
      </c>
      <c r="F84">
        <v>-14344.2416638509</v>
      </c>
      <c r="G84">
        <v>95299.014991991193</v>
      </c>
      <c r="H84">
        <v>6092920.3950450001</v>
      </c>
      <c r="I84">
        <v>188816594065.077</v>
      </c>
      <c r="J84">
        <v>2656931.3550257701</v>
      </c>
      <c r="K84">
        <v>1694996.27506151</v>
      </c>
      <c r="L84">
        <v>578662880681.76294</v>
      </c>
      <c r="M84">
        <v>183953.21311771899</v>
      </c>
      <c r="N84">
        <v>4960020.8306545299</v>
      </c>
      <c r="O84">
        <v>53.566939449227299</v>
      </c>
      <c r="P84">
        <v>1579263.6989251601</v>
      </c>
      <c r="Q84">
        <v>11.648036565579</v>
      </c>
      <c r="R84">
        <v>1905980.29983982</v>
      </c>
      <c r="S84">
        <v>3.0586704164731899</v>
      </c>
      <c r="T84">
        <f t="shared" si="2"/>
        <v>22191768.744996801</v>
      </c>
      <c r="U84">
        <f t="shared" si="3"/>
        <v>24097749.044836622</v>
      </c>
    </row>
    <row r="85" spans="1:21" x14ac:dyDescent="0.2">
      <c r="A85">
        <v>83</v>
      </c>
      <c r="B85">
        <v>50301</v>
      </c>
      <c r="C85">
        <v>259966408.03873599</v>
      </c>
      <c r="D85">
        <v>249731.73183747</v>
      </c>
      <c r="E85">
        <v>137481974.06524599</v>
      </c>
      <c r="F85">
        <v>-79208.864211749795</v>
      </c>
      <c r="G85">
        <v>328940.59604922001</v>
      </c>
      <c r="H85">
        <v>13395427.2040671</v>
      </c>
      <c r="I85">
        <v>1108178933002.99</v>
      </c>
      <c r="J85">
        <v>6745356.7023231499</v>
      </c>
      <c r="K85">
        <v>4806360.7272037696</v>
      </c>
      <c r="L85">
        <v>2163472631825.1599</v>
      </c>
      <c r="M85">
        <v>428022.74149637198</v>
      </c>
      <c r="N85">
        <v>6746353.6060491595</v>
      </c>
      <c r="O85">
        <v>99.985223073318906</v>
      </c>
      <c r="P85">
        <v>4373666.2008387297</v>
      </c>
      <c r="Q85">
        <v>9.7863605003575902</v>
      </c>
      <c r="R85">
        <v>6578811.9209844004</v>
      </c>
      <c r="S85">
        <v>4.7852178190736501</v>
      </c>
      <c r="T85">
        <f t="shared" si="2"/>
        <v>122484433.97349</v>
      </c>
      <c r="U85">
        <f t="shared" si="3"/>
        <v>129063245.8944744</v>
      </c>
    </row>
    <row r="86" spans="1:21" x14ac:dyDescent="0.2">
      <c r="A86">
        <v>84</v>
      </c>
      <c r="B86">
        <v>50302</v>
      </c>
      <c r="C86">
        <v>23500218.364501599</v>
      </c>
      <c r="D86">
        <v>22636.707932564801</v>
      </c>
      <c r="E86">
        <v>2366459.4177697101</v>
      </c>
      <c r="F86">
        <v>259.08759353393998</v>
      </c>
      <c r="G86">
        <v>22377.6203390308</v>
      </c>
      <c r="H86">
        <v>681845.74809947901</v>
      </c>
      <c r="I86">
        <v>45343547435.241402</v>
      </c>
      <c r="J86">
        <v>409784.46348803001</v>
      </c>
      <c r="K86">
        <v>113149.500897456</v>
      </c>
      <c r="L86">
        <v>78272425131.541504</v>
      </c>
      <c r="M86">
        <v>97495.015871148105</v>
      </c>
      <c r="N86">
        <v>409784.46348803001</v>
      </c>
      <c r="O86">
        <v>99.999999999999901</v>
      </c>
      <c r="P86">
        <v>97495.015871148105</v>
      </c>
      <c r="Q86">
        <v>100</v>
      </c>
      <c r="R86">
        <v>447552.40678061702</v>
      </c>
      <c r="S86">
        <v>18.9123212263837</v>
      </c>
      <c r="T86">
        <f t="shared" si="2"/>
        <v>21133758.946731888</v>
      </c>
      <c r="U86">
        <f t="shared" si="3"/>
        <v>21581311.353512503</v>
      </c>
    </row>
    <row r="87" spans="1:21" x14ac:dyDescent="0.2">
      <c r="A87">
        <v>85</v>
      </c>
      <c r="B87">
        <v>50400</v>
      </c>
      <c r="C87">
        <v>197422762.55109301</v>
      </c>
      <c r="D87">
        <v>189746.66638662401</v>
      </c>
      <c r="E87">
        <v>204486515.78729999</v>
      </c>
      <c r="F87">
        <v>8923.3364730567791</v>
      </c>
      <c r="G87">
        <v>180823.32991356801</v>
      </c>
      <c r="H87">
        <v>2619438.6654970599</v>
      </c>
      <c r="I87">
        <v>197993771969.84601</v>
      </c>
      <c r="J87">
        <v>1431476.0336779801</v>
      </c>
      <c r="K87">
        <v>1271188.05755689</v>
      </c>
      <c r="L87">
        <v>291391462639.36102</v>
      </c>
      <c r="M87">
        <v>818618.27845807304</v>
      </c>
      <c r="N87">
        <v>1431476.0336779801</v>
      </c>
      <c r="O87">
        <v>100</v>
      </c>
      <c r="P87">
        <v>1212909.7650290199</v>
      </c>
      <c r="Q87">
        <v>67.492100571759096</v>
      </c>
      <c r="R87">
        <v>3616466.5982713602</v>
      </c>
      <c r="S87">
        <v>1.7685599387066999</v>
      </c>
      <c r="T87">
        <f t="shared" si="2"/>
        <v>-7063753.2362069786</v>
      </c>
      <c r="U87">
        <f t="shared" si="3"/>
        <v>-3447286.6379356184</v>
      </c>
    </row>
    <row r="88" spans="1:21" x14ac:dyDescent="0.2">
      <c r="A88">
        <v>86</v>
      </c>
      <c r="B88">
        <v>50500</v>
      </c>
      <c r="C88">
        <v>76346723.3805134</v>
      </c>
      <c r="D88">
        <v>73511.535567744897</v>
      </c>
      <c r="E88">
        <v>89274953.923661098</v>
      </c>
      <c r="F88">
        <v>-18268.669486606901</v>
      </c>
      <c r="G88">
        <v>91780.205054351798</v>
      </c>
      <c r="H88">
        <v>1774447.5421178001</v>
      </c>
      <c r="I88">
        <v>134406700376.049</v>
      </c>
      <c r="J88">
        <v>968007.33986150695</v>
      </c>
      <c r="K88">
        <v>413244.79499272601</v>
      </c>
      <c r="L88">
        <v>326461671601.40302</v>
      </c>
      <c r="M88">
        <v>341436.97190586798</v>
      </c>
      <c r="N88">
        <v>968007.33986150695</v>
      </c>
      <c r="O88">
        <v>100</v>
      </c>
      <c r="P88">
        <v>347952.460672446</v>
      </c>
      <c r="Q88">
        <v>98.127477312853003</v>
      </c>
      <c r="R88">
        <v>1835604.10108703</v>
      </c>
      <c r="S88">
        <v>2.0561243892174401</v>
      </c>
      <c r="T88">
        <f t="shared" si="2"/>
        <v>-12928230.543147698</v>
      </c>
      <c r="U88">
        <f t="shared" si="3"/>
        <v>-11092626.442060668</v>
      </c>
    </row>
    <row r="89" spans="1:21" x14ac:dyDescent="0.2">
      <c r="A89">
        <v>87</v>
      </c>
      <c r="B89">
        <v>50600</v>
      </c>
      <c r="C89">
        <v>236757027.02347901</v>
      </c>
      <c r="D89">
        <v>227551.55505276099</v>
      </c>
      <c r="E89">
        <v>240577818.03556499</v>
      </c>
      <c r="F89">
        <v>10640.365952074601</v>
      </c>
      <c r="G89">
        <v>216911.189100686</v>
      </c>
      <c r="H89">
        <v>3969866.4227273799</v>
      </c>
      <c r="I89">
        <v>406683969731.17401</v>
      </c>
      <c r="J89">
        <v>1529762.60434033</v>
      </c>
      <c r="K89">
        <v>1863501.7930284201</v>
      </c>
      <c r="L89">
        <v>464438502551.76703</v>
      </c>
      <c r="M89">
        <v>964023.26083547703</v>
      </c>
      <c r="N89">
        <v>1529762.60434033</v>
      </c>
      <c r="O89">
        <v>99.999999999999901</v>
      </c>
      <c r="P89">
        <v>1770614.09251807</v>
      </c>
      <c r="Q89">
        <v>54.445701347858098</v>
      </c>
      <c r="R89">
        <v>4338223.7820137199</v>
      </c>
      <c r="S89">
        <v>1.80325177833826</v>
      </c>
      <c r="T89">
        <f t="shared" si="2"/>
        <v>-3820791.0120859742</v>
      </c>
      <c r="U89">
        <f t="shared" si="3"/>
        <v>517432.76992774568</v>
      </c>
    </row>
    <row r="90" spans="1:21" x14ac:dyDescent="0.2">
      <c r="A90">
        <v>88</v>
      </c>
      <c r="B90">
        <v>50701</v>
      </c>
      <c r="C90">
        <v>1633784.1518534899</v>
      </c>
      <c r="D90">
        <v>1579.1865883231701</v>
      </c>
      <c r="E90">
        <v>1652422.7017822701</v>
      </c>
      <c r="F90">
        <v>-223.94392556639201</v>
      </c>
      <c r="G90">
        <v>1803.13051388956</v>
      </c>
      <c r="H90">
        <v>89666.978549226304</v>
      </c>
      <c r="I90">
        <v>6518823288.6128597</v>
      </c>
      <c r="J90">
        <v>50554.038817549001</v>
      </c>
      <c r="K90">
        <v>18193.902277715799</v>
      </c>
      <c r="L90">
        <v>7407146038.5372496</v>
      </c>
      <c r="M90">
        <v>5568.58201968721</v>
      </c>
      <c r="N90">
        <v>50554.038817549103</v>
      </c>
      <c r="O90">
        <v>99.999999999999901</v>
      </c>
      <c r="P90">
        <v>16712.473070008298</v>
      </c>
      <c r="Q90">
        <v>33.319916186912998</v>
      </c>
      <c r="R90">
        <v>36062.610277791202</v>
      </c>
      <c r="S90">
        <v>2.1824083050235701</v>
      </c>
      <c r="T90">
        <f t="shared" si="2"/>
        <v>-18638.549928780179</v>
      </c>
      <c r="U90">
        <f t="shared" si="3"/>
        <v>17424.060349011022</v>
      </c>
    </row>
    <row r="91" spans="1:21" x14ac:dyDescent="0.2">
      <c r="A91">
        <v>89</v>
      </c>
      <c r="B91">
        <v>50702</v>
      </c>
      <c r="C91">
        <v>8770320.4677029103</v>
      </c>
      <c r="D91">
        <v>8458.2992043353297</v>
      </c>
      <c r="E91">
        <v>8045993.1627840605</v>
      </c>
      <c r="F91">
        <v>-2416.7377701804999</v>
      </c>
      <c r="G91">
        <v>10875.0369745158</v>
      </c>
      <c r="H91">
        <v>1065794.8191685299</v>
      </c>
      <c r="I91">
        <v>51594558682.388603</v>
      </c>
      <c r="J91">
        <v>157760.83095143101</v>
      </c>
      <c r="K91">
        <v>179020.35561650101</v>
      </c>
      <c r="L91">
        <v>117597848387.27499</v>
      </c>
      <c r="M91">
        <v>22409.123023361899</v>
      </c>
      <c r="N91">
        <v>756227.46707419795</v>
      </c>
      <c r="O91">
        <v>20.861557906881998</v>
      </c>
      <c r="P91">
        <v>155500.78593904601</v>
      </c>
      <c r="Q91">
        <v>14.410938753805301</v>
      </c>
      <c r="R91">
        <v>217500.73949031599</v>
      </c>
      <c r="S91">
        <v>2.7032180501512801</v>
      </c>
      <c r="T91">
        <f t="shared" si="2"/>
        <v>724327.30491884984</v>
      </c>
      <c r="U91">
        <f t="shared" si="3"/>
        <v>941828.04440916586</v>
      </c>
    </row>
    <row r="92" spans="1:21" x14ac:dyDescent="0.2">
      <c r="A92">
        <v>90</v>
      </c>
      <c r="B92">
        <v>50800</v>
      </c>
      <c r="C92">
        <v>110076220.449417</v>
      </c>
      <c r="D92">
        <v>105768.119717508</v>
      </c>
      <c r="E92">
        <v>10349162.742099</v>
      </c>
      <c r="F92">
        <v>1256.6319964827501</v>
      </c>
      <c r="G92">
        <v>104511.487721025</v>
      </c>
      <c r="H92">
        <v>3240349.77557314</v>
      </c>
      <c r="I92">
        <v>249463041231.487</v>
      </c>
      <c r="J92">
        <v>1743571.52818421</v>
      </c>
      <c r="K92">
        <v>557152.07748039998</v>
      </c>
      <c r="L92">
        <v>273955408139.05099</v>
      </c>
      <c r="M92">
        <v>471048.46999317</v>
      </c>
      <c r="N92">
        <v>1743571.52818421</v>
      </c>
      <c r="O92">
        <v>100</v>
      </c>
      <c r="P92">
        <v>502360.99585259001</v>
      </c>
      <c r="Q92">
        <v>93.766927345488497</v>
      </c>
      <c r="R92">
        <v>2090229.75442051</v>
      </c>
      <c r="S92">
        <v>20.197090397638899</v>
      </c>
      <c r="T92">
        <f t="shared" si="2"/>
        <v>99727057.707317993</v>
      </c>
      <c r="U92">
        <f t="shared" si="3"/>
        <v>101817287.4617385</v>
      </c>
    </row>
    <row r="93" spans="1:21" x14ac:dyDescent="0.2">
      <c r="A93">
        <v>91</v>
      </c>
      <c r="B93">
        <v>50901</v>
      </c>
      <c r="C93">
        <v>28382343.109132599</v>
      </c>
      <c r="D93">
        <v>27343.8003494369</v>
      </c>
      <c r="E93">
        <v>21103334.627181798</v>
      </c>
      <c r="F93">
        <v>-10783.0011471829</v>
      </c>
      <c r="G93">
        <v>38126.801496619897</v>
      </c>
      <c r="H93">
        <v>977814.81449804304</v>
      </c>
      <c r="I93">
        <v>43346078684.209503</v>
      </c>
      <c r="J93">
        <v>717738.34239278606</v>
      </c>
      <c r="K93">
        <v>258963.641084264</v>
      </c>
      <c r="L93">
        <v>86369793729.378098</v>
      </c>
      <c r="M93">
        <v>55404.226179520199</v>
      </c>
      <c r="N93">
        <v>717738.34239278606</v>
      </c>
      <c r="O93">
        <v>99.999999999999901</v>
      </c>
      <c r="P93">
        <v>241689.682338388</v>
      </c>
      <c r="Q93">
        <v>22.923703504210401</v>
      </c>
      <c r="R93">
        <v>762536.02993239905</v>
      </c>
      <c r="S93">
        <v>3.6133437838313101</v>
      </c>
      <c r="T93">
        <f t="shared" si="2"/>
        <v>7279008.4819508009</v>
      </c>
      <c r="U93">
        <f t="shared" si="3"/>
        <v>8041544.5118832001</v>
      </c>
    </row>
    <row r="94" spans="1:21" x14ac:dyDescent="0.2">
      <c r="A94">
        <v>92</v>
      </c>
      <c r="B94">
        <v>50902</v>
      </c>
      <c r="C94">
        <v>184835977.34976</v>
      </c>
      <c r="D94">
        <v>177702.158509803</v>
      </c>
      <c r="E94">
        <v>157006175.940018</v>
      </c>
      <c r="F94">
        <v>7145.86593626782</v>
      </c>
      <c r="G94">
        <v>170556.292573535</v>
      </c>
      <c r="H94">
        <v>7210189.0806777598</v>
      </c>
      <c r="I94">
        <v>403280914810.97101</v>
      </c>
      <c r="J94">
        <v>4629036.3513088003</v>
      </c>
      <c r="K94">
        <v>738660.44842443801</v>
      </c>
      <c r="L94">
        <v>611873304146.396</v>
      </c>
      <c r="M94">
        <v>568192.91410211299</v>
      </c>
      <c r="N94">
        <v>4790503.5918119401</v>
      </c>
      <c r="O94">
        <v>96.629430760074499</v>
      </c>
      <c r="P94">
        <v>616285.78759515902</v>
      </c>
      <c r="Q94">
        <v>92.196335781048603</v>
      </c>
      <c r="R94">
        <v>3411125.8514707</v>
      </c>
      <c r="S94">
        <v>2.17260616090278</v>
      </c>
      <c r="T94">
        <f t="shared" si="2"/>
        <v>27829801.409741998</v>
      </c>
      <c r="U94">
        <f t="shared" si="3"/>
        <v>31240927.261212699</v>
      </c>
    </row>
    <row r="95" spans="1:21" x14ac:dyDescent="0.2">
      <c r="A95">
        <v>93</v>
      </c>
      <c r="B95">
        <v>51001</v>
      </c>
      <c r="C95">
        <v>8510398.6257032994</v>
      </c>
      <c r="D95">
        <v>7950.5812960007497</v>
      </c>
      <c r="E95">
        <v>738702.03242651699</v>
      </c>
      <c r="F95">
        <v>61.175380033969397</v>
      </c>
      <c r="G95">
        <v>7889.4059159667804</v>
      </c>
      <c r="H95">
        <v>352297.16550592898</v>
      </c>
      <c r="I95">
        <v>17741388256.491001</v>
      </c>
      <c r="J95">
        <v>245848.835966983</v>
      </c>
      <c r="K95">
        <v>23741.052998287301</v>
      </c>
      <c r="L95">
        <v>18063929459.8517</v>
      </c>
      <c r="M95">
        <v>20128.267106316998</v>
      </c>
      <c r="N95">
        <v>245848.835966983</v>
      </c>
      <c r="O95">
        <v>100</v>
      </c>
      <c r="P95">
        <v>20128.267106316998</v>
      </c>
      <c r="Q95">
        <v>99.999999999999901</v>
      </c>
      <c r="R95">
        <v>157788.11831933499</v>
      </c>
      <c r="S95">
        <v>21.360184674330299</v>
      </c>
      <c r="T95">
        <f t="shared" si="2"/>
        <v>7771696.593276782</v>
      </c>
      <c r="U95">
        <f t="shared" si="3"/>
        <v>7929484.7115961174</v>
      </c>
    </row>
    <row r="96" spans="1:21" x14ac:dyDescent="0.2">
      <c r="A96">
        <v>94</v>
      </c>
      <c r="B96">
        <v>51002</v>
      </c>
      <c r="C96">
        <v>95918544.464593798</v>
      </c>
      <c r="D96">
        <v>89677.512119849402</v>
      </c>
      <c r="E96">
        <v>68342350.8759958</v>
      </c>
      <c r="F96">
        <v>-34734.260179632402</v>
      </c>
      <c r="G96">
        <v>124411.772299481</v>
      </c>
      <c r="H96">
        <v>4078099.4717297498</v>
      </c>
      <c r="I96">
        <v>129721727397.877</v>
      </c>
      <c r="J96">
        <v>2593987.2931606602</v>
      </c>
      <c r="K96">
        <v>226282.60024574399</v>
      </c>
      <c r="L96">
        <v>170916202585.61301</v>
      </c>
      <c r="M96">
        <v>192099.359728621</v>
      </c>
      <c r="N96">
        <v>3299769.10734249</v>
      </c>
      <c r="O96">
        <v>78.611175775560994</v>
      </c>
      <c r="P96">
        <v>192099.359728621</v>
      </c>
      <c r="Q96">
        <v>99.999999999999901</v>
      </c>
      <c r="R96">
        <v>2488235.4459896302</v>
      </c>
      <c r="S96">
        <v>3.6408397049502002</v>
      </c>
      <c r="T96">
        <f t="shared" si="2"/>
        <v>27576193.588597998</v>
      </c>
      <c r="U96">
        <f t="shared" si="3"/>
        <v>30064429.034587629</v>
      </c>
    </row>
    <row r="97" spans="1:21" x14ac:dyDescent="0.2">
      <c r="A97">
        <v>95</v>
      </c>
      <c r="B97">
        <v>51100</v>
      </c>
      <c r="C97">
        <v>46355101.605716102</v>
      </c>
      <c r="D97">
        <v>43302.7299537937</v>
      </c>
      <c r="E97">
        <v>27577676.325937901</v>
      </c>
      <c r="F97">
        <v>-2644.7140488494201</v>
      </c>
      <c r="G97">
        <v>45947.444002643097</v>
      </c>
      <c r="H97">
        <v>2262452.7173158098</v>
      </c>
      <c r="I97">
        <v>90077024489.418198</v>
      </c>
      <c r="J97">
        <v>1430560.03841512</v>
      </c>
      <c r="K97">
        <v>143941.67302083201</v>
      </c>
      <c r="L97">
        <v>56975988494.621902</v>
      </c>
      <c r="M97">
        <v>132546.475321907</v>
      </c>
      <c r="N97">
        <v>1721990.5703793</v>
      </c>
      <c r="O97">
        <v>83.075950764353493</v>
      </c>
      <c r="P97">
        <v>132546.475321907</v>
      </c>
      <c r="Q97">
        <v>100</v>
      </c>
      <c r="R97">
        <v>918948.88005286199</v>
      </c>
      <c r="S97">
        <v>3.3322201232326201</v>
      </c>
      <c r="T97">
        <f t="shared" si="2"/>
        <v>18777425.279778201</v>
      </c>
      <c r="U97">
        <f t="shared" si="3"/>
        <v>19696374.159831062</v>
      </c>
    </row>
    <row r="98" spans="1:21" x14ac:dyDescent="0.2">
      <c r="A98">
        <v>96</v>
      </c>
      <c r="B98">
        <v>51201</v>
      </c>
      <c r="C98">
        <v>178423895.01609999</v>
      </c>
      <c r="D98">
        <v>177129.47013281201</v>
      </c>
      <c r="E98">
        <v>13945649.081782101</v>
      </c>
      <c r="F98">
        <v>918.21114825229995</v>
      </c>
      <c r="G98">
        <v>176211.25898456</v>
      </c>
      <c r="H98">
        <v>7360953.6104643103</v>
      </c>
      <c r="I98">
        <v>263501340785.34399</v>
      </c>
      <c r="J98">
        <v>5431009.4268806595</v>
      </c>
      <c r="K98">
        <v>309060.991656386</v>
      </c>
      <c r="L98">
        <v>316777052083.55902</v>
      </c>
      <c r="M98">
        <v>233860.70146256901</v>
      </c>
      <c r="N98">
        <v>5779945.5657522399</v>
      </c>
      <c r="O98">
        <v>93.962985725347906</v>
      </c>
      <c r="P98">
        <v>245705.58123967401</v>
      </c>
      <c r="Q98">
        <v>95.179238616663298</v>
      </c>
      <c r="R98">
        <v>3524225.1796912001</v>
      </c>
      <c r="S98">
        <v>25.271144849722699</v>
      </c>
      <c r="T98">
        <f t="shared" si="2"/>
        <v>164478245.93431789</v>
      </c>
      <c r="U98">
        <f t="shared" si="3"/>
        <v>168002471.11400908</v>
      </c>
    </row>
    <row r="99" spans="1:21" x14ac:dyDescent="0.2">
      <c r="A99">
        <v>97</v>
      </c>
      <c r="B99">
        <v>51202</v>
      </c>
      <c r="C99">
        <v>209343673.55634001</v>
      </c>
      <c r="D99">
        <v>200440.25429885901</v>
      </c>
      <c r="E99">
        <v>35143284.964792103</v>
      </c>
      <c r="F99">
        <v>2485.8044264294099</v>
      </c>
      <c r="G99">
        <v>197954.44987242899</v>
      </c>
      <c r="H99">
        <v>9892377.68542796</v>
      </c>
      <c r="I99">
        <v>521132225542.85101</v>
      </c>
      <c r="J99">
        <v>6500782.4556322098</v>
      </c>
      <c r="K99">
        <v>372614.46468559402</v>
      </c>
      <c r="L99">
        <v>549360349388.15198</v>
      </c>
      <c r="M99">
        <v>262742.39480796398</v>
      </c>
      <c r="N99">
        <v>6765584.3321708497</v>
      </c>
      <c r="O99">
        <v>96.086045734741901</v>
      </c>
      <c r="P99">
        <v>262742.39480796398</v>
      </c>
      <c r="Q99">
        <v>100</v>
      </c>
      <c r="R99">
        <v>3959088.9974485901</v>
      </c>
      <c r="S99">
        <v>11.2655632545875</v>
      </c>
      <c r="T99">
        <f t="shared" si="2"/>
        <v>174200388.59154791</v>
      </c>
      <c r="U99">
        <f t="shared" si="3"/>
        <v>178159477.5889965</v>
      </c>
    </row>
    <row r="100" spans="1:21" x14ac:dyDescent="0.2">
      <c r="A100">
        <v>98</v>
      </c>
      <c r="B100">
        <v>51301</v>
      </c>
      <c r="C100">
        <v>29393318.700817499</v>
      </c>
      <c r="D100">
        <v>27468.6621161611</v>
      </c>
      <c r="E100">
        <v>2439827.6700709299</v>
      </c>
      <c r="F100">
        <v>211.35684117387899</v>
      </c>
      <c r="G100">
        <v>27257.3052749872</v>
      </c>
      <c r="H100">
        <v>1177910.8236374101</v>
      </c>
      <c r="I100">
        <v>50953871942.124496</v>
      </c>
      <c r="J100">
        <v>872187.59198466502</v>
      </c>
      <c r="K100">
        <v>92354.367819225605</v>
      </c>
      <c r="L100">
        <v>74108696872.899994</v>
      </c>
      <c r="M100">
        <v>77532.628444645597</v>
      </c>
      <c r="N100">
        <v>872187.59198466502</v>
      </c>
      <c r="O100">
        <v>99.999999999999901</v>
      </c>
      <c r="P100">
        <v>77532.628444645597</v>
      </c>
      <c r="Q100">
        <v>100</v>
      </c>
      <c r="R100">
        <v>545146.10549974395</v>
      </c>
      <c r="S100">
        <v>22.3436315682039</v>
      </c>
      <c r="T100">
        <f t="shared" si="2"/>
        <v>26953491.030746568</v>
      </c>
      <c r="U100">
        <f t="shared" si="3"/>
        <v>27498637.136246312</v>
      </c>
    </row>
    <row r="101" spans="1:21" x14ac:dyDescent="0.2">
      <c r="A101">
        <v>99</v>
      </c>
      <c r="B101">
        <v>51302</v>
      </c>
      <c r="C101">
        <v>66504752.828709602</v>
      </c>
      <c r="D101">
        <v>61946.272795201301</v>
      </c>
      <c r="E101">
        <v>20490129.621218599</v>
      </c>
      <c r="F101">
        <v>-18777.038688705001</v>
      </c>
      <c r="G101">
        <v>80723.311483906306</v>
      </c>
      <c r="H101">
        <v>2314237.0347028002</v>
      </c>
      <c r="I101">
        <v>170414227237.23199</v>
      </c>
      <c r="J101">
        <v>993508.138742754</v>
      </c>
      <c r="K101">
        <v>323028.51580328098</v>
      </c>
      <c r="L101">
        <v>228259862142.479</v>
      </c>
      <c r="M101">
        <v>243541.063009876</v>
      </c>
      <c r="N101">
        <v>1291751.6712793999</v>
      </c>
      <c r="O101">
        <v>76.911697567903403</v>
      </c>
      <c r="P101">
        <v>277376.54337478499</v>
      </c>
      <c r="Q101">
        <v>87.801607175127302</v>
      </c>
      <c r="R101">
        <v>1614466.22967812</v>
      </c>
      <c r="S101">
        <v>7.8792387335912899</v>
      </c>
      <c r="T101">
        <f t="shared" si="2"/>
        <v>46014623.207491003</v>
      </c>
      <c r="U101">
        <f t="shared" si="3"/>
        <v>47629089.43716912</v>
      </c>
    </row>
    <row r="102" spans="1:21" x14ac:dyDescent="0.2">
      <c r="A102">
        <v>100</v>
      </c>
      <c r="B102">
        <v>51401</v>
      </c>
      <c r="C102">
        <v>110396804.024055</v>
      </c>
      <c r="D102">
        <v>104736.64616079599</v>
      </c>
      <c r="E102">
        <v>9047626.8643422592</v>
      </c>
      <c r="F102">
        <v>792.55163520767496</v>
      </c>
      <c r="G102">
        <v>103944.094525589</v>
      </c>
      <c r="H102">
        <v>4665763.5422623204</v>
      </c>
      <c r="I102">
        <v>222521013706.69199</v>
      </c>
      <c r="J102">
        <v>3330637.4600221599</v>
      </c>
      <c r="K102">
        <v>311032.44771675498</v>
      </c>
      <c r="L102">
        <v>250772124880.564</v>
      </c>
      <c r="M102">
        <v>260878.02274064301</v>
      </c>
      <c r="N102">
        <v>3330637.4600221599</v>
      </c>
      <c r="O102">
        <v>100</v>
      </c>
      <c r="P102">
        <v>260878.02274064301</v>
      </c>
      <c r="Q102">
        <v>100</v>
      </c>
      <c r="R102">
        <v>2078881.89051178</v>
      </c>
      <c r="S102">
        <v>22.977095780827199</v>
      </c>
      <c r="T102">
        <f t="shared" si="2"/>
        <v>101349177.15971275</v>
      </c>
      <c r="U102">
        <f t="shared" si="3"/>
        <v>103428059.05022453</v>
      </c>
    </row>
    <row r="103" spans="1:21" x14ac:dyDescent="0.2">
      <c r="A103">
        <v>101</v>
      </c>
      <c r="B103">
        <v>51402</v>
      </c>
      <c r="C103">
        <v>96872893.283159196</v>
      </c>
      <c r="D103">
        <v>93482.388570680996</v>
      </c>
      <c r="E103">
        <v>7764090.19274012</v>
      </c>
      <c r="F103">
        <v>525.05680189288603</v>
      </c>
      <c r="G103">
        <v>92957.331768788194</v>
      </c>
      <c r="H103">
        <v>4548123.7678500898</v>
      </c>
      <c r="I103">
        <v>260415731782.29001</v>
      </c>
      <c r="J103">
        <v>2985629.3771563401</v>
      </c>
      <c r="K103">
        <v>420995.64756832097</v>
      </c>
      <c r="L103">
        <v>326938372881.54498</v>
      </c>
      <c r="M103">
        <v>171857.645807486</v>
      </c>
      <c r="N103">
        <v>2985629.3771563401</v>
      </c>
      <c r="O103">
        <v>100</v>
      </c>
      <c r="P103">
        <v>355607.97299201199</v>
      </c>
      <c r="Q103">
        <v>48.327838198202102</v>
      </c>
      <c r="R103">
        <v>1859146.63537576</v>
      </c>
      <c r="S103">
        <v>23.945453868042001</v>
      </c>
      <c r="T103">
        <f t="shared" si="2"/>
        <v>89108803.090419084</v>
      </c>
      <c r="U103">
        <f t="shared" si="3"/>
        <v>90967949.725794837</v>
      </c>
    </row>
    <row r="104" spans="1:21" x14ac:dyDescent="0.2">
      <c r="A104">
        <v>102</v>
      </c>
      <c r="B104">
        <v>60101</v>
      </c>
      <c r="C104">
        <v>163477735.62133899</v>
      </c>
      <c r="D104">
        <v>150753.647048157</v>
      </c>
      <c r="E104">
        <v>162413561.93673101</v>
      </c>
      <c r="F104">
        <v>-118975.055090336</v>
      </c>
      <c r="G104">
        <v>269728.70213849301</v>
      </c>
      <c r="H104">
        <v>6162150.6852731397</v>
      </c>
      <c r="I104">
        <v>208361677234.05499</v>
      </c>
      <c r="J104">
        <v>4271723.9812459601</v>
      </c>
      <c r="K104">
        <v>612191.17840925895</v>
      </c>
      <c r="L104">
        <v>261132680790.034</v>
      </c>
      <c r="M104">
        <v>542044.64185701299</v>
      </c>
      <c r="N104">
        <v>4911980.6218688004</v>
      </c>
      <c r="O104">
        <v>86.9654078484688</v>
      </c>
      <c r="P104">
        <v>559964.64225125196</v>
      </c>
      <c r="Q104">
        <v>96.799797872559495</v>
      </c>
      <c r="R104">
        <v>5394574.0427698698</v>
      </c>
      <c r="S104">
        <v>3.3215046689705199</v>
      </c>
      <c r="T104">
        <f t="shared" si="2"/>
        <v>1064173.6846079826</v>
      </c>
      <c r="U104">
        <f t="shared" si="3"/>
        <v>6458747.7273778524</v>
      </c>
    </row>
    <row r="105" spans="1:21" x14ac:dyDescent="0.2">
      <c r="A105">
        <v>103</v>
      </c>
      <c r="B105">
        <v>60102</v>
      </c>
      <c r="C105">
        <v>46131695.539853498</v>
      </c>
      <c r="D105">
        <v>43022.778264758803</v>
      </c>
      <c r="E105">
        <v>17898396.6743012</v>
      </c>
      <c r="F105">
        <v>-24118.065379919899</v>
      </c>
      <c r="G105">
        <v>67140.843644678796</v>
      </c>
      <c r="H105">
        <v>2024021.5402150201</v>
      </c>
      <c r="I105">
        <v>159547069765.423</v>
      </c>
      <c r="J105">
        <v>1066739.12162247</v>
      </c>
      <c r="K105">
        <v>200408.07801757401</v>
      </c>
      <c r="L105">
        <v>167756444160.89301</v>
      </c>
      <c r="M105">
        <v>166856.789185395</v>
      </c>
      <c r="N105">
        <v>1066739.12162248</v>
      </c>
      <c r="O105">
        <v>99.999999999999901</v>
      </c>
      <c r="P105">
        <v>166856.789185395</v>
      </c>
      <c r="Q105">
        <v>100</v>
      </c>
      <c r="R105">
        <v>1342816.87289357</v>
      </c>
      <c r="S105">
        <v>7.50244224289436</v>
      </c>
      <c r="T105">
        <f t="shared" si="2"/>
        <v>28233298.865552299</v>
      </c>
      <c r="U105">
        <f t="shared" si="3"/>
        <v>29576115.738445871</v>
      </c>
    </row>
    <row r="106" spans="1:21" x14ac:dyDescent="0.2">
      <c r="A106">
        <v>104</v>
      </c>
      <c r="B106">
        <v>60200</v>
      </c>
      <c r="C106">
        <v>68619925.5854882</v>
      </c>
      <c r="D106">
        <v>63771.279442288498</v>
      </c>
      <c r="E106">
        <v>73219415.131586403</v>
      </c>
      <c r="F106">
        <v>-35328.064456299602</v>
      </c>
      <c r="G106">
        <v>99099.343898588195</v>
      </c>
      <c r="H106">
        <v>3628311.63933325</v>
      </c>
      <c r="I106">
        <v>152340893340.67401</v>
      </c>
      <c r="J106">
        <v>1948253.81128531</v>
      </c>
      <c r="K106">
        <v>291094.39929812198</v>
      </c>
      <c r="L106">
        <v>201678861596.909</v>
      </c>
      <c r="M106">
        <v>250758.62697874001</v>
      </c>
      <c r="N106">
        <v>2714266.2792892</v>
      </c>
      <c r="O106">
        <v>71.778285946046196</v>
      </c>
      <c r="P106">
        <v>250758.62697874001</v>
      </c>
      <c r="Q106">
        <v>100</v>
      </c>
      <c r="R106">
        <v>1981986.87797176</v>
      </c>
      <c r="S106">
        <v>2.70691438112395</v>
      </c>
      <c r="T106">
        <f t="shared" si="2"/>
        <v>-4599489.5460982025</v>
      </c>
      <c r="U106">
        <f t="shared" si="3"/>
        <v>-2617502.6681264425</v>
      </c>
    </row>
    <row r="107" spans="1:21" x14ac:dyDescent="0.2">
      <c r="A107">
        <v>105</v>
      </c>
      <c r="B107">
        <v>60300</v>
      </c>
      <c r="C107">
        <v>154971917.25888899</v>
      </c>
      <c r="D107">
        <v>143512.23586442601</v>
      </c>
      <c r="E107">
        <v>15494376.259108501</v>
      </c>
      <c r="F107">
        <v>1206.44742995203</v>
      </c>
      <c r="G107">
        <v>142305.788434474</v>
      </c>
      <c r="H107">
        <v>4382067.4820546396</v>
      </c>
      <c r="I107">
        <v>317787179112.03003</v>
      </c>
      <c r="J107">
        <v>1232524.59528872</v>
      </c>
      <c r="K107">
        <v>771263.738340165</v>
      </c>
      <c r="L107">
        <v>453643058318.76898</v>
      </c>
      <c r="M107">
        <v>659605.56772612</v>
      </c>
      <c r="N107">
        <v>2475344.4073824501</v>
      </c>
      <c r="O107">
        <v>49.792044760027899</v>
      </c>
      <c r="P107">
        <v>680535.12667641195</v>
      </c>
      <c r="Q107">
        <v>96.924543917004399</v>
      </c>
      <c r="R107">
        <v>2846115.7686894801</v>
      </c>
      <c r="S107">
        <v>18.368701786342399</v>
      </c>
      <c r="T107">
        <f t="shared" si="2"/>
        <v>139477540.99978048</v>
      </c>
      <c r="U107">
        <f t="shared" si="3"/>
        <v>142323656.76846996</v>
      </c>
    </row>
    <row r="108" spans="1:21" x14ac:dyDescent="0.2">
      <c r="A108">
        <v>106</v>
      </c>
      <c r="B108">
        <v>60400</v>
      </c>
      <c r="C108">
        <v>38799858.513154</v>
      </c>
      <c r="D108">
        <v>36122.670789080803</v>
      </c>
      <c r="E108">
        <v>34743442.297890902</v>
      </c>
      <c r="F108">
        <v>-1120.8726033170501</v>
      </c>
      <c r="G108">
        <v>37243.5433923979</v>
      </c>
      <c r="H108">
        <v>3038132.6169415098</v>
      </c>
      <c r="I108">
        <v>47106991700.429298</v>
      </c>
      <c r="J108">
        <v>828976.70216063398</v>
      </c>
      <c r="K108">
        <v>112634.26485301999</v>
      </c>
      <c r="L108">
        <v>106267678539.407</v>
      </c>
      <c r="M108">
        <v>91380.729145139194</v>
      </c>
      <c r="N108">
        <v>2755490.6667389302</v>
      </c>
      <c r="O108">
        <v>30.084540374862101</v>
      </c>
      <c r="P108">
        <v>91380.729145139296</v>
      </c>
      <c r="Q108">
        <v>99.999999999999901</v>
      </c>
      <c r="R108">
        <v>744870.867847958</v>
      </c>
      <c r="S108">
        <v>2.1439178693389702</v>
      </c>
      <c r="T108">
        <f t="shared" si="2"/>
        <v>4056416.2152630985</v>
      </c>
      <c r="U108">
        <f t="shared" si="3"/>
        <v>4801287.0831110561</v>
      </c>
    </row>
    <row r="109" spans="1:21" x14ac:dyDescent="0.2">
      <c r="A109">
        <v>107</v>
      </c>
      <c r="B109">
        <v>70101</v>
      </c>
      <c r="C109">
        <v>13492196.965344399</v>
      </c>
      <c r="D109">
        <v>12683.1644642684</v>
      </c>
      <c r="E109">
        <v>1356663.2089527801</v>
      </c>
      <c r="F109">
        <v>71.930052914749297</v>
      </c>
      <c r="G109">
        <v>12611.2344113536</v>
      </c>
      <c r="H109">
        <v>487219.13245798199</v>
      </c>
      <c r="I109">
        <v>19168154645.437</v>
      </c>
      <c r="J109">
        <v>372210.20458536001</v>
      </c>
      <c r="K109">
        <v>21622.010461768699</v>
      </c>
      <c r="L109">
        <v>20751372851.738998</v>
      </c>
      <c r="M109">
        <v>17377.589964392901</v>
      </c>
      <c r="N109">
        <v>372210.20458536001</v>
      </c>
      <c r="O109">
        <v>100</v>
      </c>
      <c r="P109">
        <v>17471.7358914209</v>
      </c>
      <c r="Q109">
        <v>99.461152986669006</v>
      </c>
      <c r="R109">
        <v>252224.688227073</v>
      </c>
      <c r="S109">
        <v>18.591547744688</v>
      </c>
      <c r="T109">
        <f t="shared" si="2"/>
        <v>12135533.756391618</v>
      </c>
      <c r="U109">
        <f t="shared" si="3"/>
        <v>12387758.444618691</v>
      </c>
    </row>
    <row r="110" spans="1:21" x14ac:dyDescent="0.2">
      <c r="A110">
        <v>108</v>
      </c>
      <c r="B110">
        <v>70102</v>
      </c>
      <c r="C110">
        <v>262040947.95482099</v>
      </c>
      <c r="D110">
        <v>246328.188642697</v>
      </c>
      <c r="E110">
        <v>151603847.93777701</v>
      </c>
      <c r="F110">
        <v>-3578.7986570139001</v>
      </c>
      <c r="G110">
        <v>249906.98729971101</v>
      </c>
      <c r="H110">
        <v>13334530.9153025</v>
      </c>
      <c r="I110">
        <v>292416466880.95697</v>
      </c>
      <c r="J110">
        <v>8773361.8151267897</v>
      </c>
      <c r="K110">
        <v>136259.73842873899</v>
      </c>
      <c r="L110">
        <v>290762073433.85699</v>
      </c>
      <c r="M110">
        <v>78107.323741967906</v>
      </c>
      <c r="N110">
        <v>11580032.114016701</v>
      </c>
      <c r="O110">
        <v>75.762845290448496</v>
      </c>
      <c r="P110">
        <v>78107.323741967906</v>
      </c>
      <c r="Q110">
        <v>100</v>
      </c>
      <c r="R110">
        <v>4998139.7459942298</v>
      </c>
      <c r="S110">
        <v>3.2968422727934898</v>
      </c>
      <c r="T110">
        <f t="shared" si="2"/>
        <v>110437100.01704398</v>
      </c>
      <c r="U110">
        <f t="shared" si="3"/>
        <v>115435239.7630382</v>
      </c>
    </row>
    <row r="111" spans="1:21" x14ac:dyDescent="0.2">
      <c r="A111">
        <v>109</v>
      </c>
      <c r="B111">
        <v>70200</v>
      </c>
      <c r="C111">
        <v>49194125.507994503</v>
      </c>
      <c r="D111">
        <v>46252.200222562897</v>
      </c>
      <c r="E111">
        <v>4900580.3457147703</v>
      </c>
      <c r="F111">
        <v>239.730976996637</v>
      </c>
      <c r="G111">
        <v>46012.469245566303</v>
      </c>
      <c r="H111">
        <v>1953545.08768568</v>
      </c>
      <c r="I111">
        <v>80238644965.723999</v>
      </c>
      <c r="J111">
        <v>1472113.2178913399</v>
      </c>
      <c r="K111">
        <v>81053.191507311101</v>
      </c>
      <c r="L111">
        <v>82638730107.787292</v>
      </c>
      <c r="M111">
        <v>60430.850709622202</v>
      </c>
      <c r="N111">
        <v>1472113.2178913399</v>
      </c>
      <c r="O111">
        <v>100</v>
      </c>
      <c r="P111">
        <v>64525.445485753597</v>
      </c>
      <c r="Q111">
        <v>93.654294448791504</v>
      </c>
      <c r="R111">
        <v>920249.38491132599</v>
      </c>
      <c r="S111">
        <v>18.7783756206756</v>
      </c>
      <c r="T111">
        <f t="shared" si="2"/>
        <v>44293545.162279733</v>
      </c>
      <c r="U111">
        <f t="shared" si="3"/>
        <v>45213794.547191061</v>
      </c>
    </row>
    <row r="112" spans="1:21" x14ac:dyDescent="0.2">
      <c r="A112">
        <v>110</v>
      </c>
      <c r="B112">
        <v>70300</v>
      </c>
      <c r="C112">
        <v>21640894.1638209</v>
      </c>
      <c r="D112">
        <v>20350.567554537502</v>
      </c>
      <c r="E112">
        <v>15454892.335995501</v>
      </c>
      <c r="F112">
        <v>-13873.865633915801</v>
      </c>
      <c r="G112">
        <v>34224.433188453397</v>
      </c>
      <c r="H112">
        <v>763573.60726295295</v>
      </c>
      <c r="I112">
        <v>49970705956.022797</v>
      </c>
      <c r="J112">
        <v>463749.37152681599</v>
      </c>
      <c r="K112">
        <v>180774.01872810299</v>
      </c>
      <c r="L112">
        <v>47410236634.118896</v>
      </c>
      <c r="M112">
        <v>73195.498634960793</v>
      </c>
      <c r="N112">
        <v>463749.37152681599</v>
      </c>
      <c r="O112">
        <v>99.999999999999901</v>
      </c>
      <c r="P112">
        <v>171291.97140127901</v>
      </c>
      <c r="Q112">
        <v>42.731424033580701</v>
      </c>
      <c r="R112">
        <v>684488.66376906796</v>
      </c>
      <c r="S112">
        <v>4.4289448861112</v>
      </c>
      <c r="T112">
        <f t="shared" si="2"/>
        <v>6186001.8278253991</v>
      </c>
      <c r="U112">
        <f t="shared" si="3"/>
        <v>6870490.4915944673</v>
      </c>
    </row>
    <row r="113" spans="1:21" x14ac:dyDescent="0.2">
      <c r="A113">
        <v>111</v>
      </c>
      <c r="B113">
        <v>70400</v>
      </c>
      <c r="C113">
        <v>107170805.84252401</v>
      </c>
      <c r="D113">
        <v>100752.00984005501</v>
      </c>
      <c r="E113">
        <v>10030781.512313999</v>
      </c>
      <c r="F113">
        <v>445.48603059802701</v>
      </c>
      <c r="G113">
        <v>100306.52380945699</v>
      </c>
      <c r="H113">
        <v>4175820.1180225899</v>
      </c>
      <c r="I113">
        <v>108985932027.448</v>
      </c>
      <c r="J113">
        <v>3521904.5258578998</v>
      </c>
      <c r="K113">
        <v>124944.039991107</v>
      </c>
      <c r="L113">
        <v>100470200351.42101</v>
      </c>
      <c r="M113">
        <v>84301.241703176405</v>
      </c>
      <c r="N113">
        <v>3521904.5258578998</v>
      </c>
      <c r="O113">
        <v>100</v>
      </c>
      <c r="P113">
        <v>104849.999920823</v>
      </c>
      <c r="Q113">
        <v>80.401756573043002</v>
      </c>
      <c r="R113">
        <v>2006130.47618914</v>
      </c>
      <c r="S113">
        <v>19.999742529795402</v>
      </c>
      <c r="T113">
        <f t="shared" si="2"/>
        <v>97140024.33021</v>
      </c>
      <c r="U113">
        <f t="shared" si="3"/>
        <v>99146154.806399137</v>
      </c>
    </row>
    <row r="114" spans="1:21" x14ac:dyDescent="0.2">
      <c r="A114">
        <v>112</v>
      </c>
      <c r="B114">
        <v>70500</v>
      </c>
      <c r="C114">
        <v>21551420.751501899</v>
      </c>
      <c r="D114">
        <v>20268.069002089302</v>
      </c>
      <c r="E114">
        <v>2043792.4906915999</v>
      </c>
      <c r="F114">
        <v>100.06937922465301</v>
      </c>
      <c r="G114">
        <v>20167.9996228647</v>
      </c>
      <c r="H114">
        <v>833020.92323084397</v>
      </c>
      <c r="I114">
        <v>31017862471.992199</v>
      </c>
      <c r="J114">
        <v>646913.74839889095</v>
      </c>
      <c r="K114">
        <v>28702.7464014459</v>
      </c>
      <c r="L114">
        <v>33630838630.988201</v>
      </c>
      <c r="M114">
        <v>17366.553068316902</v>
      </c>
      <c r="N114">
        <v>646913.74839889095</v>
      </c>
      <c r="O114">
        <v>100</v>
      </c>
      <c r="P114">
        <v>21976.578675248202</v>
      </c>
      <c r="Q114">
        <v>79.023005923467295</v>
      </c>
      <c r="R114">
        <v>403359.99245729402</v>
      </c>
      <c r="S114">
        <v>19.735858424687699</v>
      </c>
      <c r="T114">
        <f t="shared" si="2"/>
        <v>19507628.260810301</v>
      </c>
      <c r="U114">
        <f t="shared" si="3"/>
        <v>19910988.253267594</v>
      </c>
    </row>
    <row r="115" spans="1:21" x14ac:dyDescent="0.2">
      <c r="A115">
        <v>113</v>
      </c>
      <c r="B115">
        <v>70600</v>
      </c>
      <c r="C115">
        <v>45956237.190351799</v>
      </c>
      <c r="D115">
        <v>43869.054044861899</v>
      </c>
      <c r="E115">
        <v>3832808.05635616</v>
      </c>
      <c r="F115">
        <v>308.59441908626297</v>
      </c>
      <c r="G115">
        <v>43560.459625775598</v>
      </c>
      <c r="H115">
        <v>1678876.7995501901</v>
      </c>
      <c r="I115">
        <v>50144599641.304604</v>
      </c>
      <c r="J115">
        <v>1378009.2017023601</v>
      </c>
      <c r="K115">
        <v>124218.976686016</v>
      </c>
      <c r="L115">
        <v>54140699916.236</v>
      </c>
      <c r="M115">
        <v>113390.836702769</v>
      </c>
      <c r="N115">
        <v>1378009.2017023601</v>
      </c>
      <c r="O115">
        <v>99.999999999999901</v>
      </c>
      <c r="P115">
        <v>113390.836702769</v>
      </c>
      <c r="Q115">
        <v>100</v>
      </c>
      <c r="R115">
        <v>871209.19251551304</v>
      </c>
      <c r="S115">
        <v>22.7303110332054</v>
      </c>
      <c r="T115">
        <f t="shared" si="2"/>
        <v>42123429.133995637</v>
      </c>
      <c r="U115">
        <f t="shared" si="3"/>
        <v>42994638.326511152</v>
      </c>
    </row>
    <row r="116" spans="1:21" x14ac:dyDescent="0.2">
      <c r="A116">
        <v>114</v>
      </c>
      <c r="B116">
        <v>70700</v>
      </c>
      <c r="C116">
        <v>51252168.439414904</v>
      </c>
      <c r="D116">
        <v>54768.6047363533</v>
      </c>
      <c r="E116">
        <v>6218201.5940700797</v>
      </c>
      <c r="F116">
        <v>313.96815463064399</v>
      </c>
      <c r="G116">
        <v>54454.636581722603</v>
      </c>
      <c r="H116">
        <v>1965592.30059948</v>
      </c>
      <c r="I116">
        <v>96271501523.451904</v>
      </c>
      <c r="J116">
        <v>1387963.2914587699</v>
      </c>
      <c r="K116">
        <v>326190.33492561302</v>
      </c>
      <c r="L116">
        <v>131640123754.60899</v>
      </c>
      <c r="M116">
        <v>83418.854237132007</v>
      </c>
      <c r="N116">
        <v>1387963.2914587699</v>
      </c>
      <c r="O116">
        <v>99.999999999999901</v>
      </c>
      <c r="P116">
        <v>299862.31017469103</v>
      </c>
      <c r="Q116">
        <v>27.819052747420798</v>
      </c>
      <c r="R116">
        <v>1089092.7316344499</v>
      </c>
      <c r="S116">
        <v>17.514593490713601</v>
      </c>
      <c r="T116">
        <f t="shared" si="2"/>
        <v>45033966.845344827</v>
      </c>
      <c r="U116">
        <f t="shared" si="3"/>
        <v>46123059.57697928</v>
      </c>
    </row>
    <row r="117" spans="1:21" x14ac:dyDescent="0.2">
      <c r="A117">
        <v>115</v>
      </c>
      <c r="B117">
        <v>70801</v>
      </c>
      <c r="C117">
        <v>116755095.169383</v>
      </c>
      <c r="D117">
        <v>113452.41670613999</v>
      </c>
      <c r="E117">
        <v>9550970.5467690397</v>
      </c>
      <c r="F117">
        <v>829.97756552144403</v>
      </c>
      <c r="G117">
        <v>112622.439140619</v>
      </c>
      <c r="H117">
        <v>4405751.6145927198</v>
      </c>
      <c r="I117">
        <v>192492080836.77499</v>
      </c>
      <c r="J117">
        <v>3185933.8248558799</v>
      </c>
      <c r="K117">
        <v>324483.133269793</v>
      </c>
      <c r="L117">
        <v>234165894848.164</v>
      </c>
      <c r="M117">
        <v>277649.95430016</v>
      </c>
      <c r="N117">
        <v>3250799.1295720702</v>
      </c>
      <c r="O117">
        <v>98.004635102608503</v>
      </c>
      <c r="P117">
        <v>277649.95430016</v>
      </c>
      <c r="Q117">
        <v>100</v>
      </c>
      <c r="R117">
        <v>2252448.78281239</v>
      </c>
      <c r="S117">
        <v>23.583454391180801</v>
      </c>
      <c r="T117">
        <f t="shared" si="2"/>
        <v>107204124.62261397</v>
      </c>
      <c r="U117">
        <f t="shared" si="3"/>
        <v>109456573.40542635</v>
      </c>
    </row>
    <row r="118" spans="1:21" x14ac:dyDescent="0.2">
      <c r="A118">
        <v>116</v>
      </c>
      <c r="B118">
        <v>70802</v>
      </c>
      <c r="C118">
        <v>363889843.65508401</v>
      </c>
      <c r="D118">
        <v>345762.34568152099</v>
      </c>
      <c r="E118">
        <v>29623312.6335955</v>
      </c>
      <c r="F118">
        <v>3461.2650496430902</v>
      </c>
      <c r="G118">
        <v>342301.08063187799</v>
      </c>
      <c r="H118">
        <v>11515749.161960199</v>
      </c>
      <c r="I118">
        <v>218942552415.45801</v>
      </c>
      <c r="J118">
        <v>10202093.847467501</v>
      </c>
      <c r="K118">
        <v>1349097.12152237</v>
      </c>
      <c r="L118">
        <v>280807508992.80402</v>
      </c>
      <c r="M118">
        <v>1292935.6197238101</v>
      </c>
      <c r="N118">
        <v>10202093.847467501</v>
      </c>
      <c r="O118">
        <v>99.999999999999901</v>
      </c>
      <c r="P118">
        <v>1292935.6197238101</v>
      </c>
      <c r="Q118">
        <v>100</v>
      </c>
      <c r="R118">
        <v>6846021.6126375701</v>
      </c>
      <c r="S118">
        <v>23.110250015974</v>
      </c>
      <c r="T118">
        <f t="shared" si="2"/>
        <v>334266531.02148849</v>
      </c>
      <c r="U118">
        <f t="shared" si="3"/>
        <v>341112552.63412607</v>
      </c>
    </row>
    <row r="119" spans="1:21" x14ac:dyDescent="0.2">
      <c r="A119">
        <v>117</v>
      </c>
      <c r="B119">
        <v>70900</v>
      </c>
      <c r="C119">
        <v>385001745.880786</v>
      </c>
      <c r="D119">
        <v>404054.39347056602</v>
      </c>
      <c r="E119">
        <v>33657782.373302698</v>
      </c>
      <c r="F119">
        <v>2663.4084095994299</v>
      </c>
      <c r="G119">
        <v>401390.98506096698</v>
      </c>
      <c r="H119">
        <v>15216980.5566078</v>
      </c>
      <c r="I119">
        <v>902389029270.66101</v>
      </c>
      <c r="J119">
        <v>9800439.0612789299</v>
      </c>
      <c r="K119">
        <v>856793.25315630995</v>
      </c>
      <c r="L119">
        <v>308155850557.11102</v>
      </c>
      <c r="M119">
        <v>795162.08304488705</v>
      </c>
      <c r="N119">
        <v>9802646.3809839208</v>
      </c>
      <c r="O119">
        <v>99.977482410165507</v>
      </c>
      <c r="P119">
        <v>795162.08304488705</v>
      </c>
      <c r="Q119">
        <v>100</v>
      </c>
      <c r="R119">
        <v>8027819.7012193399</v>
      </c>
      <c r="S119">
        <v>23.851303131566301</v>
      </c>
      <c r="T119">
        <f t="shared" si="2"/>
        <v>351343963.5074833</v>
      </c>
      <c r="U119">
        <f t="shared" si="3"/>
        <v>359371783.20870262</v>
      </c>
    </row>
    <row r="120" spans="1:21" x14ac:dyDescent="0.2">
      <c r="A120">
        <v>118</v>
      </c>
      <c r="B120">
        <v>71000</v>
      </c>
      <c r="C120">
        <v>133531990.918135</v>
      </c>
      <c r="D120">
        <v>129093.492889017</v>
      </c>
      <c r="E120">
        <v>11116694.063099099</v>
      </c>
      <c r="F120">
        <v>1139.1159633838599</v>
      </c>
      <c r="G120">
        <v>127954.376925633</v>
      </c>
      <c r="H120">
        <v>5442192.7721058</v>
      </c>
      <c r="I120">
        <v>311261915639.784</v>
      </c>
      <c r="J120">
        <v>3570734.18603537</v>
      </c>
      <c r="K120">
        <v>477635.20028460101</v>
      </c>
      <c r="L120">
        <v>330171528896.70001</v>
      </c>
      <c r="M120">
        <v>411600.89450526098</v>
      </c>
      <c r="N120">
        <v>3574621.2782670902</v>
      </c>
      <c r="O120">
        <v>99.891258627722294</v>
      </c>
      <c r="P120">
        <v>411600.89450526098</v>
      </c>
      <c r="Q120">
        <v>100</v>
      </c>
      <c r="R120">
        <v>2559087.5385126602</v>
      </c>
      <c r="S120">
        <v>23.020220975652499</v>
      </c>
      <c r="T120">
        <f t="shared" si="2"/>
        <v>122415296.8550359</v>
      </c>
      <c r="U120">
        <f t="shared" si="3"/>
        <v>124974384.39354856</v>
      </c>
    </row>
    <row r="121" spans="1:21" x14ac:dyDescent="0.2">
      <c r="A121">
        <v>119</v>
      </c>
      <c r="B121">
        <v>71100</v>
      </c>
      <c r="C121">
        <v>639530206.59039795</v>
      </c>
      <c r="D121">
        <v>699684.93466696201</v>
      </c>
      <c r="E121">
        <v>501699578.86410803</v>
      </c>
      <c r="F121">
        <v>-302647.83423890901</v>
      </c>
      <c r="G121">
        <v>1002332.76890587</v>
      </c>
      <c r="H121">
        <v>91482408.661429599</v>
      </c>
      <c r="I121">
        <v>7957885996868.4199</v>
      </c>
      <c r="J121">
        <v>17906119.796453498</v>
      </c>
      <c r="K121">
        <v>16317950.2321594</v>
      </c>
      <c r="L121">
        <v>8907563253189.9297</v>
      </c>
      <c r="M121">
        <v>1651696.77201424</v>
      </c>
      <c r="N121">
        <v>43735092.680219099</v>
      </c>
      <c r="O121">
        <v>40.942224422339599</v>
      </c>
      <c r="P121">
        <v>14536437.581521399</v>
      </c>
      <c r="Q121">
        <v>11.362459080853901</v>
      </c>
      <c r="R121">
        <v>20046655.378117401</v>
      </c>
      <c r="S121">
        <v>3.9957488948874098</v>
      </c>
      <c r="T121">
        <f t="shared" si="2"/>
        <v>137830627.72628993</v>
      </c>
      <c r="U121">
        <f t="shared" si="3"/>
        <v>157877283.10440734</v>
      </c>
    </row>
    <row r="122" spans="1:21" x14ac:dyDescent="0.2">
      <c r="A122">
        <v>120</v>
      </c>
      <c r="B122">
        <v>71200</v>
      </c>
      <c r="C122">
        <v>1156726736.5919199</v>
      </c>
      <c r="D122">
        <v>1108927.89660012</v>
      </c>
      <c r="E122">
        <v>518903538.68745899</v>
      </c>
      <c r="F122">
        <v>22413.571755778699</v>
      </c>
      <c r="G122">
        <v>1086514.3248443401</v>
      </c>
      <c r="H122">
        <v>133457471.819139</v>
      </c>
      <c r="I122">
        <v>5771790939970.6602</v>
      </c>
      <c r="J122">
        <v>29566768.9434602</v>
      </c>
      <c r="K122">
        <v>3358043.4490083801</v>
      </c>
      <c r="L122">
        <v>2473400669535.5498</v>
      </c>
      <c r="M122">
        <v>1876276.07542249</v>
      </c>
      <c r="N122">
        <v>98826726.179315895</v>
      </c>
      <c r="O122">
        <v>29.917786500195199</v>
      </c>
      <c r="P122">
        <v>2863363.3151012701</v>
      </c>
      <c r="Q122">
        <v>65.526999858071605</v>
      </c>
      <c r="R122">
        <v>21730286.496886902</v>
      </c>
      <c r="S122">
        <v>4.1877314137908099</v>
      </c>
      <c r="T122">
        <f t="shared" si="2"/>
        <v>637823197.90446091</v>
      </c>
      <c r="U122">
        <f t="shared" si="3"/>
        <v>659553484.40134776</v>
      </c>
    </row>
    <row r="123" spans="1:21" x14ac:dyDescent="0.2">
      <c r="A123">
        <v>121</v>
      </c>
      <c r="B123">
        <v>71300</v>
      </c>
      <c r="C123">
        <v>347860343.63020599</v>
      </c>
      <c r="D123">
        <v>379497.26379216101</v>
      </c>
      <c r="E123">
        <v>145464038.163719</v>
      </c>
      <c r="F123">
        <v>-19313.707635997998</v>
      </c>
      <c r="G123">
        <v>398810.97142815898</v>
      </c>
      <c r="H123">
        <v>7151311.9567061104</v>
      </c>
      <c r="I123">
        <v>359902446417.70801</v>
      </c>
      <c r="J123">
        <v>4575966.1932455404</v>
      </c>
      <c r="K123">
        <v>2440616.40581004</v>
      </c>
      <c r="L123">
        <v>374051354429.526</v>
      </c>
      <c r="M123">
        <v>1323264.69194258</v>
      </c>
      <c r="N123">
        <v>4991897.2781998599</v>
      </c>
      <c r="O123">
        <v>91.667875723910996</v>
      </c>
      <c r="P123">
        <v>2365806.1349241398</v>
      </c>
      <c r="Q123">
        <v>55.932930108198001</v>
      </c>
      <c r="R123">
        <v>7976219.4285631804</v>
      </c>
      <c r="S123">
        <v>5.4832930044097399</v>
      </c>
      <c r="T123">
        <f t="shared" si="2"/>
        <v>202396305.46648699</v>
      </c>
      <c r="U123">
        <f t="shared" si="3"/>
        <v>210372524.89505017</v>
      </c>
    </row>
    <row r="124" spans="1:21" x14ac:dyDescent="0.2">
      <c r="A124">
        <v>122</v>
      </c>
      <c r="B124">
        <v>71401</v>
      </c>
      <c r="C124">
        <v>377844106.00524098</v>
      </c>
      <c r="D124">
        <v>413499.84698730399</v>
      </c>
      <c r="E124">
        <v>285845490.53465903</v>
      </c>
      <c r="F124">
        <v>-203110.06039010899</v>
      </c>
      <c r="G124">
        <v>616609.90737741301</v>
      </c>
      <c r="H124">
        <v>114905603.883053</v>
      </c>
      <c r="I124">
        <v>6939588403831.7695</v>
      </c>
      <c r="J124">
        <v>12291999.482101901</v>
      </c>
      <c r="K124">
        <v>14706569.5499775</v>
      </c>
      <c r="L124">
        <v>8231564109706.9004</v>
      </c>
      <c r="M124">
        <v>1090657.01746854</v>
      </c>
      <c r="N124">
        <v>73268073.4600624</v>
      </c>
      <c r="O124">
        <v>16.776747226473901</v>
      </c>
      <c r="P124">
        <v>13060256.7280361</v>
      </c>
      <c r="Q124">
        <v>8.3509615483074704</v>
      </c>
      <c r="R124">
        <v>12332198.147548201</v>
      </c>
      <c r="S124">
        <v>4.3142881577321699</v>
      </c>
      <c r="T124">
        <f t="shared" si="2"/>
        <v>91998615.470581949</v>
      </c>
      <c r="U124">
        <f t="shared" si="3"/>
        <v>104330813.61813015</v>
      </c>
    </row>
    <row r="125" spans="1:21" x14ac:dyDescent="0.2">
      <c r="A125">
        <v>123</v>
      </c>
      <c r="B125">
        <v>71402</v>
      </c>
      <c r="C125">
        <v>40631061.778067797</v>
      </c>
      <c r="D125">
        <v>44386.459598196103</v>
      </c>
      <c r="E125">
        <v>3362176.9931478999</v>
      </c>
      <c r="F125">
        <v>316.22270349748601</v>
      </c>
      <c r="G125">
        <v>44070.236894698697</v>
      </c>
      <c r="H125">
        <v>1450015.4561697899</v>
      </c>
      <c r="I125">
        <v>78872217154.247406</v>
      </c>
      <c r="J125">
        <v>976782.15324430703</v>
      </c>
      <c r="K125">
        <v>116326.836782475</v>
      </c>
      <c r="L125">
        <v>77478688492.832504</v>
      </c>
      <c r="M125">
        <v>100831.09908390899</v>
      </c>
      <c r="N125">
        <v>976782.15324430796</v>
      </c>
      <c r="O125">
        <v>99.999999999999901</v>
      </c>
      <c r="P125">
        <v>100831.09908390899</v>
      </c>
      <c r="Q125">
        <v>100</v>
      </c>
      <c r="R125">
        <v>881404.73789397394</v>
      </c>
      <c r="S125">
        <v>26.215298590474799</v>
      </c>
      <c r="T125">
        <f t="shared" si="2"/>
        <v>37268884.784919895</v>
      </c>
      <c r="U125">
        <f t="shared" si="3"/>
        <v>38150289.522813872</v>
      </c>
    </row>
    <row r="126" spans="1:21" x14ac:dyDescent="0.2">
      <c r="A126">
        <v>124</v>
      </c>
      <c r="B126">
        <v>80101</v>
      </c>
      <c r="C126">
        <v>1172120.4489690801</v>
      </c>
      <c r="D126">
        <v>1078.9631476971099</v>
      </c>
      <c r="E126">
        <v>101901.367598356</v>
      </c>
      <c r="F126">
        <v>12.4993795267848</v>
      </c>
      <c r="G126">
        <v>1066.46376817033</v>
      </c>
      <c r="H126">
        <v>32443.034569132</v>
      </c>
      <c r="I126">
        <v>2578844631.1900001</v>
      </c>
      <c r="J126">
        <v>16969.966781992</v>
      </c>
      <c r="K126">
        <v>5737.7414000553199</v>
      </c>
      <c r="L126">
        <v>6105403755.0070105</v>
      </c>
      <c r="M126">
        <v>4516.6606490539198</v>
      </c>
      <c r="N126">
        <v>16969.966781992</v>
      </c>
      <c r="O126">
        <v>100</v>
      </c>
      <c r="P126">
        <v>4516.6606490539198</v>
      </c>
      <c r="Q126">
        <v>99.999999999999901</v>
      </c>
      <c r="R126">
        <v>21329.275363406599</v>
      </c>
      <c r="S126">
        <v>20.9312945116455</v>
      </c>
      <c r="T126">
        <f t="shared" si="2"/>
        <v>1070219.0813707241</v>
      </c>
      <c r="U126">
        <f t="shared" si="3"/>
        <v>1091548.3567341308</v>
      </c>
    </row>
    <row r="127" spans="1:21" x14ac:dyDescent="0.2">
      <c r="A127">
        <v>125</v>
      </c>
      <c r="B127">
        <v>80102</v>
      </c>
      <c r="C127">
        <v>64470516.060312897</v>
      </c>
      <c r="D127">
        <v>59887.764136336198</v>
      </c>
      <c r="E127">
        <v>5313969.9735050704</v>
      </c>
      <c r="F127">
        <v>554.93097813289296</v>
      </c>
      <c r="G127">
        <v>59332.833158203299</v>
      </c>
      <c r="H127">
        <v>2209938.7334971898</v>
      </c>
      <c r="I127">
        <v>87155724427.547699</v>
      </c>
      <c r="J127">
        <v>1288383.9891708901</v>
      </c>
      <c r="K127">
        <v>339199.00646294001</v>
      </c>
      <c r="L127">
        <v>176979386123.95099</v>
      </c>
      <c r="M127">
        <v>193471.46232913301</v>
      </c>
      <c r="N127">
        <v>1687004.3869319099</v>
      </c>
      <c r="O127">
        <v>76.371110777845999</v>
      </c>
      <c r="P127">
        <v>303803.12923815002</v>
      </c>
      <c r="Q127">
        <v>63.683169694236803</v>
      </c>
      <c r="R127">
        <v>1186656.6631640601</v>
      </c>
      <c r="S127">
        <v>22.330887624142001</v>
      </c>
      <c r="T127">
        <f t="shared" si="2"/>
        <v>59156546.086807825</v>
      </c>
      <c r="U127">
        <f t="shared" si="3"/>
        <v>60343202.749971882</v>
      </c>
    </row>
    <row r="128" spans="1:21" x14ac:dyDescent="0.2">
      <c r="A128">
        <v>126</v>
      </c>
      <c r="B128">
        <v>80201</v>
      </c>
      <c r="C128">
        <v>3762928.7750174501</v>
      </c>
      <c r="D128">
        <v>3343.9791095519699</v>
      </c>
      <c r="E128">
        <v>1645723.5873058301</v>
      </c>
      <c r="F128">
        <v>-1321.3987671290199</v>
      </c>
      <c r="G128">
        <v>4665.3778766809901</v>
      </c>
      <c r="H128">
        <v>138203.649206879</v>
      </c>
      <c r="I128">
        <v>1677231891.98</v>
      </c>
      <c r="J128">
        <v>128140.257854999</v>
      </c>
      <c r="K128">
        <v>4506.3684811999901</v>
      </c>
      <c r="L128">
        <v>1677231891.98</v>
      </c>
      <c r="M128">
        <v>4170.9221028039901</v>
      </c>
      <c r="N128">
        <v>128140.257854999</v>
      </c>
      <c r="O128">
        <v>100</v>
      </c>
      <c r="P128">
        <v>4170.9221028039901</v>
      </c>
      <c r="Q128">
        <v>100</v>
      </c>
      <c r="R128">
        <v>93307.557533619896</v>
      </c>
      <c r="S128">
        <v>5.6696980132836696</v>
      </c>
      <c r="T128">
        <f t="shared" si="2"/>
        <v>2117205.1877116198</v>
      </c>
      <c r="U128">
        <f t="shared" si="3"/>
        <v>2210512.7452452397</v>
      </c>
    </row>
    <row r="129" spans="1:21" x14ac:dyDescent="0.2">
      <c r="A129">
        <v>127</v>
      </c>
      <c r="B129">
        <v>80202</v>
      </c>
      <c r="C129">
        <v>384930905.36659098</v>
      </c>
      <c r="D129">
        <v>414105.64065292699</v>
      </c>
      <c r="E129">
        <v>237089617.28600401</v>
      </c>
      <c r="F129">
        <v>-104336.20234415399</v>
      </c>
      <c r="G129">
        <v>518441.842997081</v>
      </c>
      <c r="H129">
        <v>33098665.984110199</v>
      </c>
      <c r="I129">
        <v>2820280282351.7402</v>
      </c>
      <c r="J129">
        <v>11761849.4584565</v>
      </c>
      <c r="K129">
        <v>1893160.2730310401</v>
      </c>
      <c r="L129">
        <v>2828124957487.1602</v>
      </c>
      <c r="M129">
        <v>1031271.02840557</v>
      </c>
      <c r="N129">
        <v>16176984.2899998</v>
      </c>
      <c r="O129">
        <v>72.7073059329567</v>
      </c>
      <c r="P129">
        <v>1327535.2815336001</v>
      </c>
      <c r="Q129">
        <v>77.683135262078807</v>
      </c>
      <c r="R129">
        <v>10368836.8599416</v>
      </c>
      <c r="S129">
        <v>4.3733829336919303</v>
      </c>
      <c r="T129">
        <f t="shared" si="2"/>
        <v>147841288.08058697</v>
      </c>
      <c r="U129">
        <f t="shared" si="3"/>
        <v>158210124.94052857</v>
      </c>
    </row>
    <row r="130" spans="1:21" x14ac:dyDescent="0.2">
      <c r="A130">
        <v>128</v>
      </c>
      <c r="B130">
        <v>80203</v>
      </c>
      <c r="C130">
        <v>4900373.4987095501</v>
      </c>
      <c r="D130">
        <v>4493.6119071514004</v>
      </c>
      <c r="E130">
        <v>479179.81386619899</v>
      </c>
      <c r="F130">
        <v>53.141206478195002</v>
      </c>
      <c r="G130">
        <v>4440.4707006731996</v>
      </c>
      <c r="H130">
        <v>158883.00643719899</v>
      </c>
      <c r="I130">
        <v>12037290806.9874</v>
      </c>
      <c r="J130">
        <v>86659.261595274307</v>
      </c>
      <c r="K130">
        <v>34281.910546928397</v>
      </c>
      <c r="L130">
        <v>11400440549.322201</v>
      </c>
      <c r="M130">
        <v>19778.399740314399</v>
      </c>
      <c r="N130">
        <v>86659.261595274307</v>
      </c>
      <c r="O130">
        <v>99.999999999999901</v>
      </c>
      <c r="P130">
        <v>32001.822437063998</v>
      </c>
      <c r="Q130">
        <v>61.803979380272501</v>
      </c>
      <c r="R130">
        <v>88809.414013464106</v>
      </c>
      <c r="S130">
        <v>18.533630057768299</v>
      </c>
      <c r="T130">
        <f t="shared" si="2"/>
        <v>4421193.6848433511</v>
      </c>
      <c r="U130">
        <f t="shared" si="3"/>
        <v>4510003.0988568151</v>
      </c>
    </row>
    <row r="131" spans="1:21" x14ac:dyDescent="0.2">
      <c r="A131">
        <v>129</v>
      </c>
      <c r="B131">
        <v>80204</v>
      </c>
      <c r="C131">
        <v>9416697.6493524294</v>
      </c>
      <c r="D131">
        <v>8389.6285211552495</v>
      </c>
      <c r="E131">
        <v>5310984.62986062</v>
      </c>
      <c r="F131">
        <v>-4049.6160251677302</v>
      </c>
      <c r="G131">
        <v>12439.2445463229</v>
      </c>
      <c r="H131">
        <v>320876.48194725002</v>
      </c>
      <c r="I131">
        <v>24067190675.992802</v>
      </c>
      <c r="J131">
        <v>176473.33789129299</v>
      </c>
      <c r="K131">
        <v>44903.435483774098</v>
      </c>
      <c r="L131">
        <v>24715764750.060101</v>
      </c>
      <c r="M131">
        <v>39960.282533762103</v>
      </c>
      <c r="N131">
        <v>176473.33789129299</v>
      </c>
      <c r="O131">
        <v>100</v>
      </c>
      <c r="P131">
        <v>39960.282533762103</v>
      </c>
      <c r="Q131">
        <v>100</v>
      </c>
      <c r="R131">
        <v>248784.89092645899</v>
      </c>
      <c r="S131">
        <v>4.6843459031623702</v>
      </c>
      <c r="T131">
        <f t="shared" ref="T131:T194" si="4">C131-E131</f>
        <v>4105713.0194918094</v>
      </c>
      <c r="U131">
        <f t="shared" ref="U131:U194" si="5">T131+R131</f>
        <v>4354497.9104182683</v>
      </c>
    </row>
    <row r="132" spans="1:21" x14ac:dyDescent="0.2">
      <c r="A132">
        <v>130</v>
      </c>
      <c r="B132">
        <v>80301</v>
      </c>
      <c r="C132">
        <v>2928105.1836203998</v>
      </c>
      <c r="D132">
        <v>2606.9742735780301</v>
      </c>
      <c r="E132">
        <v>273801.41783244797</v>
      </c>
      <c r="F132">
        <v>35.102365101567102</v>
      </c>
      <c r="G132">
        <v>2571.8719084764598</v>
      </c>
      <c r="H132">
        <v>120707.181487999</v>
      </c>
      <c r="I132">
        <v>9630083040</v>
      </c>
      <c r="J132">
        <v>62926.683247999499</v>
      </c>
      <c r="K132">
        <v>15191.979955119899</v>
      </c>
      <c r="L132">
        <v>9849371841.2999992</v>
      </c>
      <c r="M132">
        <v>13222.1055868599</v>
      </c>
      <c r="N132">
        <v>62926.683247999499</v>
      </c>
      <c r="O132">
        <v>100</v>
      </c>
      <c r="P132">
        <v>13222.1055868599</v>
      </c>
      <c r="Q132">
        <v>100</v>
      </c>
      <c r="R132">
        <v>51437.438169529203</v>
      </c>
      <c r="S132">
        <v>18.786403144561501</v>
      </c>
      <c r="T132">
        <f t="shared" si="4"/>
        <v>2654303.7657879516</v>
      </c>
      <c r="U132">
        <f t="shared" si="5"/>
        <v>2705741.2039574808</v>
      </c>
    </row>
    <row r="133" spans="1:21" x14ac:dyDescent="0.2">
      <c r="A133">
        <v>131</v>
      </c>
      <c r="B133">
        <v>80302</v>
      </c>
      <c r="C133">
        <v>44434578.992373399</v>
      </c>
      <c r="D133">
        <v>40015.420892971699</v>
      </c>
      <c r="E133">
        <v>7160063.8288800102</v>
      </c>
      <c r="F133">
        <v>396.53236582173002</v>
      </c>
      <c r="G133">
        <v>39618.888527149902</v>
      </c>
      <c r="H133">
        <v>1678349.4927330599</v>
      </c>
      <c r="I133">
        <v>72365365050.3909</v>
      </c>
      <c r="J133">
        <v>1233428.6316790699</v>
      </c>
      <c r="K133">
        <v>159556.452823884</v>
      </c>
      <c r="L133">
        <v>76173209661.296906</v>
      </c>
      <c r="M133">
        <v>141745.72703225</v>
      </c>
      <c r="N133">
        <v>1244157.3024307101</v>
      </c>
      <c r="O133">
        <v>99.137675699794698</v>
      </c>
      <c r="P133">
        <v>144321.81089162501</v>
      </c>
      <c r="Q133">
        <v>98.215041895982694</v>
      </c>
      <c r="R133">
        <v>792377.77054299903</v>
      </c>
      <c r="S133">
        <v>11.0666299837573</v>
      </c>
      <c r="T133">
        <f t="shared" si="4"/>
        <v>37274515.163493387</v>
      </c>
      <c r="U133">
        <f t="shared" si="5"/>
        <v>38066892.934036389</v>
      </c>
    </row>
    <row r="134" spans="1:21" x14ac:dyDescent="0.2">
      <c r="A134">
        <v>132</v>
      </c>
      <c r="B134">
        <v>80401</v>
      </c>
      <c r="C134">
        <v>8754902.5653269198</v>
      </c>
      <c r="D134">
        <v>7867.8079089144003</v>
      </c>
      <c r="E134">
        <v>4082718.7985578198</v>
      </c>
      <c r="F134">
        <v>-3523.6571402067002</v>
      </c>
      <c r="G134">
        <v>11391.4650491211</v>
      </c>
      <c r="H134">
        <v>415734.14739725401</v>
      </c>
      <c r="I134">
        <v>30977845766.093601</v>
      </c>
      <c r="J134">
        <v>229867.072800692</v>
      </c>
      <c r="K134">
        <v>31942.464877741</v>
      </c>
      <c r="L134">
        <v>32184785786.773399</v>
      </c>
      <c r="M134">
        <v>25505.5077203863</v>
      </c>
      <c r="N134">
        <v>229867.072800692</v>
      </c>
      <c r="O134">
        <v>100</v>
      </c>
      <c r="P134">
        <v>25505.507720386398</v>
      </c>
      <c r="Q134">
        <v>99.999999999999901</v>
      </c>
      <c r="R134">
        <v>227829.30098242199</v>
      </c>
      <c r="S134">
        <v>5.5803329159701196</v>
      </c>
      <c r="T134">
        <f t="shared" si="4"/>
        <v>4672183.7667691</v>
      </c>
      <c r="U134">
        <f t="shared" si="5"/>
        <v>4900013.0677515222</v>
      </c>
    </row>
    <row r="135" spans="1:21" x14ac:dyDescent="0.2">
      <c r="A135">
        <v>133</v>
      </c>
      <c r="B135">
        <v>80402</v>
      </c>
      <c r="C135">
        <v>45531613.458648302</v>
      </c>
      <c r="D135">
        <v>40621.693568656097</v>
      </c>
      <c r="E135">
        <v>36834946.770029701</v>
      </c>
      <c r="F135">
        <v>-21612.402807664901</v>
      </c>
      <c r="G135">
        <v>62234.096376321097</v>
      </c>
      <c r="H135">
        <v>1509412.9514710901</v>
      </c>
      <c r="I135">
        <v>79956762373.923599</v>
      </c>
      <c r="J135">
        <v>1029672.37722755</v>
      </c>
      <c r="K135">
        <v>151216.991758633</v>
      </c>
      <c r="L135">
        <v>106633867303.88901</v>
      </c>
      <c r="M135">
        <v>129757.758318163</v>
      </c>
      <c r="N135">
        <v>1029672.37722755</v>
      </c>
      <c r="O135">
        <v>99.999999999999901</v>
      </c>
      <c r="P135">
        <v>129890.218297855</v>
      </c>
      <c r="Q135">
        <v>99.898021589748794</v>
      </c>
      <c r="R135">
        <v>1244681.92752642</v>
      </c>
      <c r="S135">
        <v>3.37907893636251</v>
      </c>
      <c r="T135">
        <f t="shared" si="4"/>
        <v>8696666.6886186004</v>
      </c>
      <c r="U135">
        <f t="shared" si="5"/>
        <v>9941348.6161450204</v>
      </c>
    </row>
    <row r="136" spans="1:21" x14ac:dyDescent="0.2">
      <c r="A136">
        <v>134</v>
      </c>
      <c r="B136">
        <v>80403</v>
      </c>
      <c r="C136">
        <v>27482596.8915255</v>
      </c>
      <c r="D136">
        <v>24827.775830624902</v>
      </c>
      <c r="E136">
        <v>2593414.6201815899</v>
      </c>
      <c r="F136">
        <v>139.06080660989099</v>
      </c>
      <c r="G136">
        <v>24688.715024015</v>
      </c>
      <c r="H136">
        <v>1082033.18028376</v>
      </c>
      <c r="I136">
        <v>33298885009.865398</v>
      </c>
      <c r="J136">
        <v>882239.87022457004</v>
      </c>
      <c r="K136">
        <v>43841.055986943</v>
      </c>
      <c r="L136">
        <v>34224275131.512501</v>
      </c>
      <c r="M136">
        <v>36996.200960640497</v>
      </c>
      <c r="N136">
        <v>882239.87022457004</v>
      </c>
      <c r="O136">
        <v>100</v>
      </c>
      <c r="P136">
        <v>36996.200960640497</v>
      </c>
      <c r="Q136">
        <v>100</v>
      </c>
      <c r="R136">
        <v>493774.30048030103</v>
      </c>
      <c r="S136">
        <v>19.0395433355629</v>
      </c>
      <c r="T136">
        <f t="shared" si="4"/>
        <v>24889182.271343909</v>
      </c>
      <c r="U136">
        <f t="shared" si="5"/>
        <v>25382956.571824212</v>
      </c>
    </row>
    <row r="137" spans="1:21" x14ac:dyDescent="0.2">
      <c r="A137">
        <v>135</v>
      </c>
      <c r="B137">
        <v>80500</v>
      </c>
      <c r="C137">
        <v>20718530.365077302</v>
      </c>
      <c r="D137">
        <v>18470.312806438898</v>
      </c>
      <c r="E137">
        <v>1915947.8808518599</v>
      </c>
      <c r="F137">
        <v>245.24040897531</v>
      </c>
      <c r="G137">
        <v>18225.072397463598</v>
      </c>
      <c r="H137">
        <v>289535.71490103402</v>
      </c>
      <c r="I137">
        <v>11123377248.667</v>
      </c>
      <c r="J137">
        <v>222795.45140903199</v>
      </c>
      <c r="K137">
        <v>100524.682381648</v>
      </c>
      <c r="L137">
        <v>40612539266.617798</v>
      </c>
      <c r="M137">
        <v>92346.668372011496</v>
      </c>
      <c r="N137">
        <v>222795.45140903199</v>
      </c>
      <c r="O137">
        <v>100</v>
      </c>
      <c r="P137">
        <v>92402.174528324904</v>
      </c>
      <c r="Q137">
        <v>99.939929815941298</v>
      </c>
      <c r="R137">
        <v>364501.447949272</v>
      </c>
      <c r="S137">
        <v>19.024601430557102</v>
      </c>
      <c r="T137">
        <f t="shared" si="4"/>
        <v>18802582.484225441</v>
      </c>
      <c r="U137">
        <f t="shared" si="5"/>
        <v>19167083.932174712</v>
      </c>
    </row>
    <row r="138" spans="1:21" x14ac:dyDescent="0.2">
      <c r="A138">
        <v>136</v>
      </c>
      <c r="B138">
        <v>80601</v>
      </c>
      <c r="C138">
        <v>4247294.6922175996</v>
      </c>
      <c r="D138">
        <v>3796.0107670269799</v>
      </c>
      <c r="E138">
        <v>377175.992137108</v>
      </c>
      <c r="F138">
        <v>33.612325448893003</v>
      </c>
      <c r="G138">
        <v>3762.3984415780801</v>
      </c>
      <c r="H138">
        <v>176307.93042071999</v>
      </c>
      <c r="I138">
        <v>7612013777.9724998</v>
      </c>
      <c r="J138">
        <v>130635.84775288501</v>
      </c>
      <c r="K138">
        <v>14370.480213762399</v>
      </c>
      <c r="L138">
        <v>8548160055.5305004</v>
      </c>
      <c r="M138">
        <v>12660.8482026563</v>
      </c>
      <c r="N138">
        <v>130635.84775288501</v>
      </c>
      <c r="O138">
        <v>99.999999999999901</v>
      </c>
      <c r="P138">
        <v>12660.8482026563</v>
      </c>
      <c r="Q138">
        <v>100</v>
      </c>
      <c r="R138">
        <v>75247.968831561695</v>
      </c>
      <c r="S138">
        <v>19.950360150231401</v>
      </c>
      <c r="T138">
        <f t="shared" si="4"/>
        <v>3870118.7000804916</v>
      </c>
      <c r="U138">
        <f t="shared" si="5"/>
        <v>3945366.6689120531</v>
      </c>
    </row>
    <row r="139" spans="1:21" x14ac:dyDescent="0.2">
      <c r="A139">
        <v>137</v>
      </c>
      <c r="B139">
        <v>80602</v>
      </c>
      <c r="C139">
        <v>17150325.523947701</v>
      </c>
      <c r="D139">
        <v>15261.058575823999</v>
      </c>
      <c r="E139">
        <v>3159199.35994271</v>
      </c>
      <c r="F139">
        <v>198.51482703346099</v>
      </c>
      <c r="G139">
        <v>15062.5437487905</v>
      </c>
      <c r="H139">
        <v>356848.00888160802</v>
      </c>
      <c r="I139">
        <v>18418147287.8382</v>
      </c>
      <c r="J139">
        <v>246339.12515457801</v>
      </c>
      <c r="K139">
        <v>83486.103443128697</v>
      </c>
      <c r="L139">
        <v>21101908342.5882</v>
      </c>
      <c r="M139">
        <v>74751.0002852662</v>
      </c>
      <c r="N139">
        <v>246339.125154579</v>
      </c>
      <c r="O139">
        <v>99.999999999999901</v>
      </c>
      <c r="P139">
        <v>79265.721774611098</v>
      </c>
      <c r="Q139">
        <v>94.304320470098901</v>
      </c>
      <c r="R139">
        <v>301250.87497581</v>
      </c>
      <c r="S139">
        <v>9.5356715627238202</v>
      </c>
      <c r="T139">
        <f t="shared" si="4"/>
        <v>13991126.164004991</v>
      </c>
      <c r="U139">
        <f t="shared" si="5"/>
        <v>14292377.038980801</v>
      </c>
    </row>
    <row r="140" spans="1:21" x14ac:dyDescent="0.2">
      <c r="A140">
        <v>138</v>
      </c>
      <c r="B140">
        <v>80701</v>
      </c>
      <c r="C140">
        <v>2065059.5912593501</v>
      </c>
      <c r="D140">
        <v>1843.11722478248</v>
      </c>
      <c r="E140">
        <v>2084318.1225845499</v>
      </c>
      <c r="F140">
        <v>-753.81189283555204</v>
      </c>
      <c r="G140">
        <v>2596.92911761803</v>
      </c>
      <c r="H140">
        <v>0</v>
      </c>
      <c r="I140">
        <v>0</v>
      </c>
      <c r="J140">
        <v>0</v>
      </c>
      <c r="K140">
        <v>181248.960727136</v>
      </c>
      <c r="L140">
        <v>535017281838.79999</v>
      </c>
      <c r="M140">
        <v>9353.3966461508298</v>
      </c>
      <c r="N140">
        <v>0</v>
      </c>
      <c r="P140">
        <v>74245.504359376602</v>
      </c>
      <c r="Q140">
        <v>12.597929971458999</v>
      </c>
      <c r="R140">
        <v>51938.582352360601</v>
      </c>
      <c r="S140">
        <v>2.4918740469404401</v>
      </c>
      <c r="T140">
        <f t="shared" si="4"/>
        <v>-19258.531325199874</v>
      </c>
      <c r="U140">
        <f t="shared" si="5"/>
        <v>32680.051027160727</v>
      </c>
    </row>
    <row r="141" spans="1:21" x14ac:dyDescent="0.2">
      <c r="A141">
        <v>139</v>
      </c>
      <c r="B141">
        <v>80702</v>
      </c>
      <c r="C141">
        <v>87536443.664450198</v>
      </c>
      <c r="D141">
        <v>78158.439023401603</v>
      </c>
      <c r="E141">
        <v>75517052.946388707</v>
      </c>
      <c r="F141">
        <v>-21914.603868800499</v>
      </c>
      <c r="G141">
        <v>100073.04289220199</v>
      </c>
      <c r="H141">
        <v>4367180.2519533504</v>
      </c>
      <c r="I141">
        <v>191152508359.65302</v>
      </c>
      <c r="J141">
        <v>1312097.95168024</v>
      </c>
      <c r="K141">
        <v>1872617.3324710401</v>
      </c>
      <c r="L141">
        <v>987365135811.19495</v>
      </c>
      <c r="M141">
        <v>276124.70278166397</v>
      </c>
      <c r="N141">
        <v>3220265.2017954299</v>
      </c>
      <c r="O141">
        <v>40.745027799222797</v>
      </c>
      <c r="P141">
        <v>1675144.3053088</v>
      </c>
      <c r="Q141">
        <v>16.483636777236399</v>
      </c>
      <c r="R141">
        <v>2001460.85784404</v>
      </c>
      <c r="S141">
        <v>2.6503429089915902</v>
      </c>
      <c r="T141">
        <f t="shared" si="4"/>
        <v>12019390.718061492</v>
      </c>
      <c r="U141">
        <f t="shared" si="5"/>
        <v>14020851.575905532</v>
      </c>
    </row>
    <row r="142" spans="1:21" x14ac:dyDescent="0.2">
      <c r="A142">
        <v>140</v>
      </c>
      <c r="B142">
        <v>80703</v>
      </c>
      <c r="C142">
        <v>4107248.4616559502</v>
      </c>
      <c r="D142">
        <v>3715.32961634293</v>
      </c>
      <c r="E142">
        <v>376161.81877511297</v>
      </c>
      <c r="F142">
        <v>46.464066219120497</v>
      </c>
      <c r="G142">
        <v>3668.86555012381</v>
      </c>
      <c r="H142">
        <v>78833.2819891299</v>
      </c>
      <c r="I142">
        <v>4741929513.5721502</v>
      </c>
      <c r="J142">
        <v>46834.888919948797</v>
      </c>
      <c r="K142">
        <v>30806.082923018799</v>
      </c>
      <c r="L142">
        <v>60580903184.376999</v>
      </c>
      <c r="M142">
        <v>17371.4283192984</v>
      </c>
      <c r="N142">
        <v>50381.704907697</v>
      </c>
      <c r="O142">
        <v>92.960111226394105</v>
      </c>
      <c r="P142">
        <v>18689.902286143399</v>
      </c>
      <c r="Q142">
        <v>92.945527768636595</v>
      </c>
      <c r="R142">
        <v>73377.311002476199</v>
      </c>
      <c r="S142">
        <v>19.5068471439799</v>
      </c>
      <c r="T142">
        <f t="shared" si="4"/>
        <v>3731086.6428808374</v>
      </c>
      <c r="U142">
        <f t="shared" si="5"/>
        <v>3804463.9538833136</v>
      </c>
    </row>
    <row r="143" spans="1:21" x14ac:dyDescent="0.2">
      <c r="A143">
        <v>141</v>
      </c>
      <c r="B143">
        <v>80801</v>
      </c>
      <c r="C143">
        <v>117700353.608871</v>
      </c>
      <c r="D143">
        <v>113267.816041931</v>
      </c>
      <c r="E143">
        <v>47182341.5631129</v>
      </c>
      <c r="F143">
        <v>-34820.168580870297</v>
      </c>
      <c r="G143">
        <v>148087.98462280101</v>
      </c>
      <c r="H143">
        <v>3440415.3451779201</v>
      </c>
      <c r="I143">
        <v>133520902286.23199</v>
      </c>
      <c r="J143">
        <v>2589822.7840075898</v>
      </c>
      <c r="K143">
        <v>612803.23810507695</v>
      </c>
      <c r="L143">
        <v>137103993645.202</v>
      </c>
      <c r="M143">
        <v>455849.42549896799</v>
      </c>
      <c r="N143">
        <v>2639289.9314605198</v>
      </c>
      <c r="O143">
        <v>98.125740303735697</v>
      </c>
      <c r="P143">
        <v>585382.43937603605</v>
      </c>
      <c r="Q143">
        <v>77.872070433964794</v>
      </c>
      <c r="R143">
        <v>2961759.69245602</v>
      </c>
      <c r="S143">
        <v>6.2772630487070202</v>
      </c>
      <c r="T143">
        <f t="shared" si="4"/>
        <v>70518012.045758098</v>
      </c>
      <c r="U143">
        <f t="shared" si="5"/>
        <v>73479771.73821412</v>
      </c>
    </row>
    <row r="144" spans="1:21" x14ac:dyDescent="0.2">
      <c r="A144">
        <v>142</v>
      </c>
      <c r="B144">
        <v>80802</v>
      </c>
      <c r="C144">
        <v>57236377.003405899</v>
      </c>
      <c r="D144">
        <v>51486.731213273903</v>
      </c>
      <c r="E144">
        <v>26128294.611177102</v>
      </c>
      <c r="F144">
        <v>-28494.054140590899</v>
      </c>
      <c r="G144">
        <v>79980.785353864907</v>
      </c>
      <c r="H144">
        <v>2011801.4025974299</v>
      </c>
      <c r="I144">
        <v>82120315478.010696</v>
      </c>
      <c r="J144">
        <v>1518790.5925427801</v>
      </c>
      <c r="K144">
        <v>182255.35859023099</v>
      </c>
      <c r="L144">
        <v>107360897314.237</v>
      </c>
      <c r="M144">
        <v>160761.076716443</v>
      </c>
      <c r="N144">
        <v>1519079.50972937</v>
      </c>
      <c r="O144">
        <v>99.980980772583706</v>
      </c>
      <c r="P144">
        <v>160783.17912738299</v>
      </c>
      <c r="Q144">
        <v>99.986253281556102</v>
      </c>
      <c r="R144">
        <v>1599615.7070772899</v>
      </c>
      <c r="S144">
        <v>6.12215887367182</v>
      </c>
      <c r="T144">
        <f t="shared" si="4"/>
        <v>31108082.392228797</v>
      </c>
      <c r="U144">
        <f t="shared" si="5"/>
        <v>32707698.099306088</v>
      </c>
    </row>
    <row r="145" spans="1:21" x14ac:dyDescent="0.2">
      <c r="A145">
        <v>143</v>
      </c>
      <c r="B145">
        <v>80901</v>
      </c>
      <c r="C145">
        <v>168664.26120567101</v>
      </c>
      <c r="D145">
        <v>150.53706263449999</v>
      </c>
      <c r="E145">
        <v>201249.00339811601</v>
      </c>
      <c r="F145">
        <v>-74.321529818981105</v>
      </c>
      <c r="G145">
        <v>224.85859245348101</v>
      </c>
      <c r="H145">
        <v>884874.33330588299</v>
      </c>
      <c r="I145">
        <v>28972676422.75</v>
      </c>
      <c r="J145">
        <v>2878.3363810272699</v>
      </c>
      <c r="K145">
        <v>42556.497669647899</v>
      </c>
      <c r="L145">
        <v>28972676422.75</v>
      </c>
      <c r="M145">
        <v>758.09731128845306</v>
      </c>
      <c r="N145">
        <v>711038.27476938302</v>
      </c>
      <c r="O145">
        <v>0.40480751643936802</v>
      </c>
      <c r="P145">
        <v>36761.962385097897</v>
      </c>
      <c r="Q145">
        <v>2.0621785729147</v>
      </c>
      <c r="R145">
        <v>4497.1718490696303</v>
      </c>
      <c r="S145">
        <v>2.2346306183554998</v>
      </c>
      <c r="T145">
        <f t="shared" si="4"/>
        <v>-32584.742192445003</v>
      </c>
      <c r="U145">
        <f t="shared" si="5"/>
        <v>-28087.570343375373</v>
      </c>
    </row>
    <row r="146" spans="1:21" x14ac:dyDescent="0.2">
      <c r="A146">
        <v>144</v>
      </c>
      <c r="B146">
        <v>80902</v>
      </c>
      <c r="C146">
        <v>7466952.9129075101</v>
      </c>
      <c r="D146">
        <v>6702.5057579281101</v>
      </c>
      <c r="E146">
        <v>7820650.4001040803</v>
      </c>
      <c r="F146">
        <v>-2506.3665648803499</v>
      </c>
      <c r="G146">
        <v>9208.8723228084691</v>
      </c>
      <c r="H146">
        <v>8048495.0620172303</v>
      </c>
      <c r="I146">
        <v>247711142227.86099</v>
      </c>
      <c r="J146">
        <v>106400.056158165</v>
      </c>
      <c r="K146">
        <v>443087.23977050697</v>
      </c>
      <c r="L146">
        <v>292005005600.547</v>
      </c>
      <c r="M146">
        <v>25537.899298587701</v>
      </c>
      <c r="N146">
        <v>6562228.20865006</v>
      </c>
      <c r="O146">
        <v>1.6214013407505901</v>
      </c>
      <c r="P146">
        <v>384686.23865039699</v>
      </c>
      <c r="Q146">
        <v>6.6386308457986196</v>
      </c>
      <c r="R146">
        <v>184177.44645616901</v>
      </c>
      <c r="S146">
        <v>2.3550144429639501</v>
      </c>
      <c r="T146">
        <f t="shared" si="4"/>
        <v>-353697.48719657026</v>
      </c>
      <c r="U146">
        <f t="shared" si="5"/>
        <v>-169520.04074040125</v>
      </c>
    </row>
    <row r="147" spans="1:21" x14ac:dyDescent="0.2">
      <c r="A147">
        <v>145</v>
      </c>
      <c r="B147">
        <v>80903</v>
      </c>
      <c r="C147">
        <v>44048762.545182198</v>
      </c>
      <c r="D147">
        <v>39397.591132289199</v>
      </c>
      <c r="E147">
        <v>44930842.198817298</v>
      </c>
      <c r="F147">
        <v>-13117.908190133599</v>
      </c>
      <c r="G147">
        <v>52515.499322422802</v>
      </c>
      <c r="H147">
        <v>22473779.0599382</v>
      </c>
      <c r="I147">
        <v>995657780012.20203</v>
      </c>
      <c r="J147">
        <v>525313.10015056201</v>
      </c>
      <c r="K147">
        <v>3085917.99725198</v>
      </c>
      <c r="L147">
        <v>2704499713557.96</v>
      </c>
      <c r="M147">
        <v>136072.957495087</v>
      </c>
      <c r="N147">
        <v>16499832.379865</v>
      </c>
      <c r="O147">
        <v>3.1837481015359299</v>
      </c>
      <c r="P147">
        <v>2545018.0545403799</v>
      </c>
      <c r="Q147">
        <v>5.3466401643921397</v>
      </c>
      <c r="R147">
        <v>1050309.98644845</v>
      </c>
      <c r="S147">
        <v>2.3376147319938299</v>
      </c>
      <c r="T147">
        <f t="shared" si="4"/>
        <v>-882079.65363509953</v>
      </c>
      <c r="U147">
        <f t="shared" si="5"/>
        <v>168230.33281335048</v>
      </c>
    </row>
    <row r="148" spans="1:21" x14ac:dyDescent="0.2">
      <c r="A148">
        <v>146</v>
      </c>
      <c r="B148">
        <v>90100</v>
      </c>
      <c r="C148">
        <v>1608828.29274201</v>
      </c>
      <c r="D148">
        <v>1501.7645812901701</v>
      </c>
      <c r="E148">
        <v>217075.77595869999</v>
      </c>
      <c r="F148">
        <v>17.688501796940699</v>
      </c>
      <c r="G148">
        <v>1484.0760794932301</v>
      </c>
      <c r="H148">
        <v>77925.832630995894</v>
      </c>
      <c r="I148">
        <v>7415050378.5</v>
      </c>
      <c r="J148">
        <v>33435.530359995901</v>
      </c>
      <c r="K148">
        <v>8145.78729187315</v>
      </c>
      <c r="L148">
        <v>7415050378.5</v>
      </c>
      <c r="M148">
        <v>6662.77721617315</v>
      </c>
      <c r="N148">
        <v>33435.530359995901</v>
      </c>
      <c r="O148">
        <v>100</v>
      </c>
      <c r="P148">
        <v>6662.77721617315</v>
      </c>
      <c r="Q148">
        <v>100</v>
      </c>
      <c r="R148">
        <v>29681.5215898647</v>
      </c>
      <c r="S148">
        <v>13.6733458437627</v>
      </c>
      <c r="T148">
        <f t="shared" si="4"/>
        <v>1391752.5167833101</v>
      </c>
      <c r="U148">
        <f t="shared" si="5"/>
        <v>1421434.0383731748</v>
      </c>
    </row>
    <row r="149" spans="1:21" x14ac:dyDescent="0.2">
      <c r="A149">
        <v>147</v>
      </c>
      <c r="B149">
        <v>90201</v>
      </c>
      <c r="C149">
        <v>64314048.160585001</v>
      </c>
      <c r="D149">
        <v>60860.813227173901</v>
      </c>
      <c r="E149">
        <v>55714899.8418869</v>
      </c>
      <c r="F149">
        <v>-1917.4343662082399</v>
      </c>
      <c r="G149">
        <v>62778.247593382097</v>
      </c>
      <c r="H149">
        <v>2064805.81127959</v>
      </c>
      <c r="I149">
        <v>49812287068.326698</v>
      </c>
      <c r="J149">
        <v>1765932.0888696299</v>
      </c>
      <c r="K149">
        <v>248825.20589030499</v>
      </c>
      <c r="L149">
        <v>49873281263.570801</v>
      </c>
      <c r="M149">
        <v>182141.397833364</v>
      </c>
      <c r="N149">
        <v>1765932.0888696299</v>
      </c>
      <c r="O149">
        <v>100</v>
      </c>
      <c r="P149">
        <v>238850.549637591</v>
      </c>
      <c r="Q149">
        <v>76.257474856025297</v>
      </c>
      <c r="R149">
        <v>1255564.95186764</v>
      </c>
      <c r="S149">
        <v>2.2535532782627299</v>
      </c>
      <c r="T149">
        <f t="shared" si="4"/>
        <v>8599148.3186981007</v>
      </c>
      <c r="U149">
        <f t="shared" si="5"/>
        <v>9854713.2705657408</v>
      </c>
    </row>
    <row r="150" spans="1:21" x14ac:dyDescent="0.2">
      <c r="A150">
        <v>148</v>
      </c>
      <c r="B150">
        <v>90202</v>
      </c>
      <c r="C150">
        <v>3860340.9532955498</v>
      </c>
      <c r="D150">
        <v>3685.2666264946101</v>
      </c>
      <c r="E150">
        <v>834524.75429959001</v>
      </c>
      <c r="F150">
        <v>46.469731852444703</v>
      </c>
      <c r="G150">
        <v>3638.7968946421702</v>
      </c>
      <c r="H150">
        <v>252276.855934408</v>
      </c>
      <c r="I150">
        <v>8617591856.4799995</v>
      </c>
      <c r="J150">
        <v>82164.072213557505</v>
      </c>
      <c r="K150">
        <v>48257.106583542802</v>
      </c>
      <c r="L150">
        <v>8617591856.4799995</v>
      </c>
      <c r="M150">
        <v>17503.883267360299</v>
      </c>
      <c r="N150">
        <v>200571.30479552801</v>
      </c>
      <c r="O150">
        <v>40.9650185490488</v>
      </c>
      <c r="P150">
        <v>46533.588212246803</v>
      </c>
      <c r="Q150">
        <v>37.615588953773397</v>
      </c>
      <c r="R150">
        <v>72775.937892843402</v>
      </c>
      <c r="S150">
        <v>8.7206445965672597</v>
      </c>
      <c r="T150">
        <f t="shared" si="4"/>
        <v>3025816.1989959599</v>
      </c>
      <c r="U150">
        <f t="shared" si="5"/>
        <v>3098592.1368888034</v>
      </c>
    </row>
    <row r="151" spans="1:21" x14ac:dyDescent="0.2">
      <c r="A151">
        <v>149</v>
      </c>
      <c r="B151">
        <v>90203</v>
      </c>
      <c r="C151">
        <v>27385732.235532898</v>
      </c>
      <c r="D151">
        <v>26079.4647195137</v>
      </c>
      <c r="E151">
        <v>3870280.1677920399</v>
      </c>
      <c r="F151">
        <v>324.54955367306599</v>
      </c>
      <c r="G151">
        <v>25754.915165840601</v>
      </c>
      <c r="H151">
        <v>743792.38622960995</v>
      </c>
      <c r="I151">
        <v>27216191893.987099</v>
      </c>
      <c r="J151">
        <v>580495.23486568697</v>
      </c>
      <c r="K151">
        <v>127203.809028954</v>
      </c>
      <c r="L151">
        <v>27031067932.101101</v>
      </c>
      <c r="M151">
        <v>121797.595442534</v>
      </c>
      <c r="N151">
        <v>580495.23486568697</v>
      </c>
      <c r="O151">
        <v>100</v>
      </c>
      <c r="P151">
        <v>121797.595442534</v>
      </c>
      <c r="Q151">
        <v>100</v>
      </c>
      <c r="R151">
        <v>515098.30331681197</v>
      </c>
      <c r="S151">
        <v>13.3090701702526</v>
      </c>
      <c r="T151">
        <f t="shared" si="4"/>
        <v>23515452.067740858</v>
      </c>
      <c r="U151">
        <f t="shared" si="5"/>
        <v>24030550.371057671</v>
      </c>
    </row>
    <row r="152" spans="1:21" x14ac:dyDescent="0.2">
      <c r="A152">
        <v>150</v>
      </c>
      <c r="B152">
        <v>90300</v>
      </c>
      <c r="C152">
        <v>4808290.4746537004</v>
      </c>
      <c r="D152">
        <v>4519.2936598044298</v>
      </c>
      <c r="E152">
        <v>3481607.4055024702</v>
      </c>
      <c r="F152">
        <v>-2730.9842695610701</v>
      </c>
      <c r="G152">
        <v>7250.2779293655003</v>
      </c>
      <c r="H152">
        <v>98455.649945799407</v>
      </c>
      <c r="I152">
        <v>3405950831.5980902</v>
      </c>
      <c r="J152">
        <v>78019.944956210893</v>
      </c>
      <c r="K152">
        <v>33968.984330932602</v>
      </c>
      <c r="L152">
        <v>106713378300.278</v>
      </c>
      <c r="M152">
        <v>12626.308670877001</v>
      </c>
      <c r="N152">
        <v>78019.944956210893</v>
      </c>
      <c r="O152">
        <v>100</v>
      </c>
      <c r="P152">
        <v>12626.308670877001</v>
      </c>
      <c r="Q152">
        <v>100</v>
      </c>
      <c r="R152">
        <v>145005.55858730999</v>
      </c>
      <c r="S152">
        <v>4.1649026354360696</v>
      </c>
      <c r="T152">
        <f t="shared" si="4"/>
        <v>1326683.0691512302</v>
      </c>
      <c r="U152">
        <f t="shared" si="5"/>
        <v>1471688.6277385401</v>
      </c>
    </row>
    <row r="153" spans="1:21" x14ac:dyDescent="0.2">
      <c r="A153">
        <v>151</v>
      </c>
      <c r="B153">
        <v>100200</v>
      </c>
      <c r="C153">
        <v>3056859.8392475699</v>
      </c>
      <c r="D153">
        <v>2604.7213236904099</v>
      </c>
      <c r="E153">
        <v>4684946.0388652598</v>
      </c>
      <c r="F153">
        <v>-1366.85848365375</v>
      </c>
      <c r="G153">
        <v>3971.5798073441601</v>
      </c>
      <c r="H153">
        <v>158569.963190696</v>
      </c>
      <c r="I153">
        <v>10374872129.547501</v>
      </c>
      <c r="J153">
        <v>96320.730413411395</v>
      </c>
      <c r="K153">
        <v>6570.2601865025599</v>
      </c>
      <c r="L153">
        <v>2121974243.28758</v>
      </c>
      <c r="M153">
        <v>6145.8653378450399</v>
      </c>
      <c r="N153">
        <v>96320.730413411293</v>
      </c>
      <c r="O153">
        <v>100</v>
      </c>
      <c r="P153">
        <v>6145.8653378450399</v>
      </c>
      <c r="Q153">
        <v>100</v>
      </c>
      <c r="R153">
        <v>79431.596146883297</v>
      </c>
      <c r="S153">
        <v>1.69546448321787</v>
      </c>
      <c r="T153">
        <f t="shared" si="4"/>
        <v>-1628086.1996176899</v>
      </c>
      <c r="U153">
        <f t="shared" si="5"/>
        <v>-1548654.6034708067</v>
      </c>
    </row>
    <row r="154" spans="1:21" x14ac:dyDescent="0.2">
      <c r="A154">
        <v>152</v>
      </c>
      <c r="B154">
        <v>100301</v>
      </c>
      <c r="C154">
        <v>11161335.834666399</v>
      </c>
      <c r="D154">
        <v>9510.4685782981105</v>
      </c>
      <c r="E154">
        <v>2400853.0852038399</v>
      </c>
      <c r="F154">
        <v>51.905125634002502</v>
      </c>
      <c r="G154">
        <v>9458.5634526641097</v>
      </c>
      <c r="H154">
        <v>461864.85040817398</v>
      </c>
      <c r="I154">
        <v>15414094029.935499</v>
      </c>
      <c r="J154">
        <v>369380.28622856003</v>
      </c>
      <c r="K154">
        <v>20039.689973448701</v>
      </c>
      <c r="L154">
        <v>15571799335.9807</v>
      </c>
      <c r="M154">
        <v>16925.330106252499</v>
      </c>
      <c r="N154">
        <v>369380.28622856003</v>
      </c>
      <c r="O154">
        <v>100</v>
      </c>
      <c r="P154">
        <v>16925.330106252499</v>
      </c>
      <c r="Q154">
        <v>100</v>
      </c>
      <c r="R154">
        <v>189171.26905328201</v>
      </c>
      <c r="S154">
        <v>7.8793354836712401</v>
      </c>
      <c r="T154">
        <f t="shared" si="4"/>
        <v>8760482.7494625598</v>
      </c>
      <c r="U154">
        <f t="shared" si="5"/>
        <v>8949654.018515842</v>
      </c>
    </row>
    <row r="155" spans="1:21" x14ac:dyDescent="0.2">
      <c r="A155">
        <v>153</v>
      </c>
      <c r="B155">
        <v>100302</v>
      </c>
      <c r="C155">
        <v>352884.65274228097</v>
      </c>
      <c r="D155">
        <v>300.68967114538998</v>
      </c>
      <c r="E155">
        <v>830256.31355293398</v>
      </c>
      <c r="F155">
        <v>-158.94124295100301</v>
      </c>
      <c r="G155">
        <v>459.63091409639401</v>
      </c>
      <c r="H155">
        <v>10689.3248811624</v>
      </c>
      <c r="I155">
        <v>753461327.25778997</v>
      </c>
      <c r="J155">
        <v>6168.5569176157196</v>
      </c>
      <c r="K155">
        <v>1415.6167354612401</v>
      </c>
      <c r="L155">
        <v>753461327.25778997</v>
      </c>
      <c r="M155">
        <v>1264.9244700096799</v>
      </c>
      <c r="N155">
        <v>6168.5569176157196</v>
      </c>
      <c r="O155">
        <v>100</v>
      </c>
      <c r="P155">
        <v>1264.9244700096799</v>
      </c>
      <c r="Q155">
        <v>99.999999999999901</v>
      </c>
      <c r="R155">
        <v>9192.6182819278893</v>
      </c>
      <c r="S155">
        <v>1.1072024544552601</v>
      </c>
      <c r="T155">
        <f t="shared" si="4"/>
        <v>-477371.660810653</v>
      </c>
      <c r="U155">
        <f t="shared" si="5"/>
        <v>-468179.04252872511</v>
      </c>
    </row>
    <row r="156" spans="1:21" x14ac:dyDescent="0.2">
      <c r="A156">
        <v>154</v>
      </c>
      <c r="B156">
        <v>100401</v>
      </c>
      <c r="C156">
        <v>57163.539838992598</v>
      </c>
      <c r="D156">
        <v>48.7085110166188</v>
      </c>
      <c r="E156">
        <v>135603.33919838301</v>
      </c>
      <c r="F156">
        <v>-42.715885079937998</v>
      </c>
      <c r="G156">
        <v>91.424396096556904</v>
      </c>
      <c r="H156">
        <v>479.61635837416998</v>
      </c>
      <c r="I156">
        <v>18015530.84282</v>
      </c>
      <c r="J156">
        <v>371.52317331724998</v>
      </c>
      <c r="K156">
        <v>677.18412957583803</v>
      </c>
      <c r="L156">
        <v>2307684356.6599998</v>
      </c>
      <c r="M156">
        <v>215.647258243838</v>
      </c>
      <c r="N156">
        <v>371.52317331724998</v>
      </c>
      <c r="O156">
        <v>99.999999999999901</v>
      </c>
      <c r="P156">
        <v>215.647258243838</v>
      </c>
      <c r="Q156">
        <v>100</v>
      </c>
      <c r="R156">
        <v>1828.4879219311299</v>
      </c>
      <c r="S156">
        <v>1.3484092152451399</v>
      </c>
      <c r="T156">
        <f t="shared" si="4"/>
        <v>-78439.79935939041</v>
      </c>
      <c r="U156">
        <f t="shared" si="5"/>
        <v>-76611.311437459284</v>
      </c>
    </row>
    <row r="157" spans="1:21" x14ac:dyDescent="0.2">
      <c r="A157">
        <v>155</v>
      </c>
      <c r="B157">
        <v>100402</v>
      </c>
      <c r="C157">
        <v>258869.53946652601</v>
      </c>
      <c r="D157">
        <v>220.58028334997101</v>
      </c>
      <c r="E157">
        <v>61217.171042670998</v>
      </c>
      <c r="F157">
        <v>2.5722222315842802</v>
      </c>
      <c r="G157">
        <v>218.00806111838699</v>
      </c>
      <c r="H157">
        <v>45773.932146495797</v>
      </c>
      <c r="I157">
        <v>255515175</v>
      </c>
      <c r="J157">
        <v>4772.8477404958503</v>
      </c>
      <c r="K157">
        <v>1019.98914396926</v>
      </c>
      <c r="L157">
        <v>255515175</v>
      </c>
      <c r="M157">
        <v>968.88610896926502</v>
      </c>
      <c r="N157">
        <v>44240.841096495802</v>
      </c>
      <c r="O157">
        <v>10.788329566532299</v>
      </c>
      <c r="P157">
        <v>968.88610896926502</v>
      </c>
      <c r="Q157">
        <v>100</v>
      </c>
      <c r="R157">
        <v>4360.1612223677403</v>
      </c>
      <c r="S157">
        <v>7.1224480780539698</v>
      </c>
      <c r="T157">
        <f t="shared" si="4"/>
        <v>197652.36842385502</v>
      </c>
      <c r="U157">
        <f t="shared" si="5"/>
        <v>202012.52964622277</v>
      </c>
    </row>
    <row r="158" spans="1:21" x14ac:dyDescent="0.2">
      <c r="A158">
        <v>156</v>
      </c>
      <c r="B158">
        <v>100500</v>
      </c>
      <c r="C158">
        <v>1337976.11359364</v>
      </c>
      <c r="D158">
        <v>1140.07677712943</v>
      </c>
      <c r="E158">
        <v>1803054.8269493899</v>
      </c>
      <c r="F158">
        <v>-747.91615471087005</v>
      </c>
      <c r="G158">
        <v>1887.9929318403099</v>
      </c>
      <c r="H158">
        <v>53420.834588643302</v>
      </c>
      <c r="I158">
        <v>2558151195.3217001</v>
      </c>
      <c r="J158">
        <v>38071.927416713101</v>
      </c>
      <c r="K158">
        <v>4728.6460488249304</v>
      </c>
      <c r="L158">
        <v>2627314421.4317002</v>
      </c>
      <c r="M158">
        <v>4203.1831645385901</v>
      </c>
      <c r="N158">
        <v>38071.927416713101</v>
      </c>
      <c r="O158">
        <v>100</v>
      </c>
      <c r="P158">
        <v>4203.1831645385901</v>
      </c>
      <c r="Q158">
        <v>100</v>
      </c>
      <c r="R158">
        <v>37759.858636806202</v>
      </c>
      <c r="S158">
        <v>2.0942157760500502</v>
      </c>
      <c r="T158">
        <f t="shared" si="4"/>
        <v>-465078.71335574985</v>
      </c>
      <c r="U158">
        <f t="shared" si="5"/>
        <v>-427318.85471894365</v>
      </c>
    </row>
    <row r="159" spans="1:21" x14ac:dyDescent="0.2">
      <c r="A159">
        <v>157</v>
      </c>
      <c r="B159">
        <v>100600</v>
      </c>
      <c r="C159">
        <v>241672.49651955799</v>
      </c>
      <c r="D159">
        <v>214.60709486896999</v>
      </c>
      <c r="E159">
        <v>45971.834436270401</v>
      </c>
      <c r="F159">
        <v>2.8934563695377098</v>
      </c>
      <c r="G159">
        <v>211.71363849943199</v>
      </c>
      <c r="H159">
        <v>6826.6069542690702</v>
      </c>
      <c r="I159">
        <v>210158392.38</v>
      </c>
      <c r="J159">
        <v>5565.6565999890699</v>
      </c>
      <c r="K159">
        <v>1131.91794449549</v>
      </c>
      <c r="L159">
        <v>210158392.38</v>
      </c>
      <c r="M159">
        <v>1089.88626601949</v>
      </c>
      <c r="N159">
        <v>5565.6565999890699</v>
      </c>
      <c r="O159">
        <v>100</v>
      </c>
      <c r="P159">
        <v>1089.88626601949</v>
      </c>
      <c r="Q159">
        <v>100</v>
      </c>
      <c r="R159">
        <v>4234.27276998865</v>
      </c>
      <c r="S159">
        <v>9.2105803953908101</v>
      </c>
      <c r="T159">
        <f t="shared" si="4"/>
        <v>195700.66208328758</v>
      </c>
      <c r="U159">
        <f t="shared" si="5"/>
        <v>199934.93485327624</v>
      </c>
    </row>
    <row r="160" spans="1:21" x14ac:dyDescent="0.2">
      <c r="A160">
        <v>158</v>
      </c>
      <c r="B160">
        <v>100700</v>
      </c>
      <c r="C160">
        <v>9963053.2854204904</v>
      </c>
      <c r="D160">
        <v>8489.9709949010903</v>
      </c>
      <c r="E160">
        <v>30769672.612085201</v>
      </c>
      <c r="F160">
        <v>-1408.8483347675999</v>
      </c>
      <c r="G160">
        <v>9898.8193296686895</v>
      </c>
      <c r="H160">
        <v>517321.35842728999</v>
      </c>
      <c r="I160">
        <v>35839636624.799698</v>
      </c>
      <c r="J160">
        <v>302283.53867849102</v>
      </c>
      <c r="K160">
        <v>25754.398666533099</v>
      </c>
      <c r="L160">
        <v>32819192117.776901</v>
      </c>
      <c r="M160">
        <v>19190.560242977699</v>
      </c>
      <c r="N160">
        <v>302283.53867849102</v>
      </c>
      <c r="O160">
        <v>100</v>
      </c>
      <c r="P160">
        <v>19190.560242977699</v>
      </c>
      <c r="Q160">
        <v>100</v>
      </c>
      <c r="R160">
        <v>197976.386593373</v>
      </c>
      <c r="S160">
        <v>0.64341401707217305</v>
      </c>
      <c r="T160">
        <f t="shared" si="4"/>
        <v>-20806619.326664709</v>
      </c>
      <c r="U160">
        <f t="shared" si="5"/>
        <v>-20608642.940071337</v>
      </c>
    </row>
    <row r="161" spans="1:21" x14ac:dyDescent="0.2">
      <c r="A161">
        <v>159</v>
      </c>
      <c r="B161">
        <v>100800</v>
      </c>
      <c r="C161">
        <v>5615273.1139950398</v>
      </c>
      <c r="D161">
        <v>5039.9805830155901</v>
      </c>
      <c r="E161">
        <v>1118306.4259661799</v>
      </c>
      <c r="F161">
        <v>58.137828445356298</v>
      </c>
      <c r="G161">
        <v>4981.8427545702298</v>
      </c>
      <c r="H161">
        <v>190806.35227865999</v>
      </c>
      <c r="I161">
        <v>13056854226.757601</v>
      </c>
      <c r="J161">
        <v>112465.226918114</v>
      </c>
      <c r="K161">
        <v>24512.3923229268</v>
      </c>
      <c r="L161">
        <v>17115885565.1579</v>
      </c>
      <c r="M161">
        <v>21089.215209895301</v>
      </c>
      <c r="N161">
        <v>112465.226918114</v>
      </c>
      <c r="O161">
        <v>100</v>
      </c>
      <c r="P161">
        <v>21089.215209895301</v>
      </c>
      <c r="Q161">
        <v>100</v>
      </c>
      <c r="R161">
        <v>99636.855091404606</v>
      </c>
      <c r="S161">
        <v>8.9096201879838901</v>
      </c>
      <c r="T161">
        <f t="shared" si="4"/>
        <v>4496966.6880288599</v>
      </c>
      <c r="U161">
        <f t="shared" si="5"/>
        <v>4596603.5431202641</v>
      </c>
    </row>
    <row r="162" spans="1:21" x14ac:dyDescent="0.2">
      <c r="A162">
        <v>160</v>
      </c>
      <c r="B162">
        <v>100901</v>
      </c>
      <c r="C162">
        <v>3212988.0262695001</v>
      </c>
      <c r="D162">
        <v>2825.63029530412</v>
      </c>
      <c r="E162">
        <v>9350204.4701493904</v>
      </c>
      <c r="F162">
        <v>-864.32661643851804</v>
      </c>
      <c r="G162">
        <v>3689.9569117426299</v>
      </c>
      <c r="H162">
        <v>1368055.83333476</v>
      </c>
      <c r="I162">
        <v>98417979854.011795</v>
      </c>
      <c r="J162">
        <v>53306.758819200499</v>
      </c>
      <c r="K162">
        <v>16378.94870623</v>
      </c>
      <c r="L162">
        <v>5610755446.0467997</v>
      </c>
      <c r="M162">
        <v>8205.54391306855</v>
      </c>
      <c r="N162">
        <v>777547.95421069697</v>
      </c>
      <c r="O162">
        <v>6.8557519225053003</v>
      </c>
      <c r="P162">
        <v>15256.7976170206</v>
      </c>
      <c r="Q162">
        <v>53.782871865025903</v>
      </c>
      <c r="R162">
        <v>73799.138234852697</v>
      </c>
      <c r="S162">
        <v>0.78927833578888096</v>
      </c>
      <c r="T162">
        <f t="shared" si="4"/>
        <v>-6137216.4438798903</v>
      </c>
      <c r="U162">
        <f t="shared" si="5"/>
        <v>-6063417.3056450374</v>
      </c>
    </row>
    <row r="163" spans="1:21" x14ac:dyDescent="0.2">
      <c r="A163">
        <v>161</v>
      </c>
      <c r="B163">
        <v>100902</v>
      </c>
      <c r="C163">
        <v>88331.0992634289</v>
      </c>
      <c r="D163">
        <v>88.384946709776798</v>
      </c>
      <c r="E163">
        <v>39420.110606959497</v>
      </c>
      <c r="F163">
        <v>-12.303781329238699</v>
      </c>
      <c r="G163">
        <v>100.688728039015</v>
      </c>
      <c r="H163">
        <v>14715.051023352</v>
      </c>
      <c r="I163">
        <v>1947161908.26</v>
      </c>
      <c r="J163">
        <v>3032.0795737920498</v>
      </c>
      <c r="K163">
        <v>96.836529311171105</v>
      </c>
      <c r="L163">
        <v>8676159.7199999895</v>
      </c>
      <c r="M163">
        <v>2.46655518371831</v>
      </c>
      <c r="N163">
        <v>3032.0795737920498</v>
      </c>
      <c r="O163">
        <v>100</v>
      </c>
      <c r="P163">
        <v>95.101297367171099</v>
      </c>
      <c r="Q163">
        <v>2.5936083439485902</v>
      </c>
      <c r="R163">
        <v>2013.7745607803099</v>
      </c>
      <c r="S163">
        <v>5.1084954602455701</v>
      </c>
      <c r="T163">
        <f t="shared" si="4"/>
        <v>48910.988656469402</v>
      </c>
      <c r="U163">
        <f t="shared" si="5"/>
        <v>50924.763217249711</v>
      </c>
    </row>
    <row r="164" spans="1:21" x14ac:dyDescent="0.2">
      <c r="A164">
        <v>162</v>
      </c>
      <c r="B164">
        <v>101000</v>
      </c>
      <c r="C164">
        <v>3915674.3589948402</v>
      </c>
      <c r="D164">
        <v>3339.8133760921901</v>
      </c>
      <c r="E164">
        <v>7885950.0673286002</v>
      </c>
      <c r="F164">
        <v>-2199.6057824816398</v>
      </c>
      <c r="G164">
        <v>5539.4191585738299</v>
      </c>
      <c r="H164">
        <v>163417.21169486101</v>
      </c>
      <c r="I164">
        <v>5203712169.0054197</v>
      </c>
      <c r="J164">
        <v>132194.938680828</v>
      </c>
      <c r="K164">
        <v>10692.204552221099</v>
      </c>
      <c r="L164">
        <v>5203712169.0054197</v>
      </c>
      <c r="M164">
        <v>9651.4621184200496</v>
      </c>
      <c r="N164">
        <v>132194.938680828</v>
      </c>
      <c r="O164">
        <v>100</v>
      </c>
      <c r="P164">
        <v>9651.4621184200496</v>
      </c>
      <c r="Q164">
        <v>100</v>
      </c>
      <c r="R164">
        <v>110788.383171476</v>
      </c>
      <c r="S164">
        <v>1.40488314312909</v>
      </c>
      <c r="T164">
        <f t="shared" si="4"/>
        <v>-3970275.70833376</v>
      </c>
      <c r="U164">
        <f t="shared" si="5"/>
        <v>-3859487.3251622841</v>
      </c>
    </row>
    <row r="165" spans="1:21" x14ac:dyDescent="0.2">
      <c r="A165">
        <v>163</v>
      </c>
      <c r="B165">
        <v>101101</v>
      </c>
      <c r="C165">
        <v>2727862.7864725501</v>
      </c>
      <c r="D165">
        <v>2341.8825504391598</v>
      </c>
      <c r="E165">
        <v>6917216.3440110702</v>
      </c>
      <c r="F165">
        <v>-1107.5160073301699</v>
      </c>
      <c r="G165">
        <v>3449.3985577693302</v>
      </c>
      <c r="H165">
        <v>102710.63327185099</v>
      </c>
      <c r="I165">
        <v>3447287276.1674399</v>
      </c>
      <c r="J165">
        <v>82026.909614846503</v>
      </c>
      <c r="K165">
        <v>13102.735358911001</v>
      </c>
      <c r="L165">
        <v>3669150156.2674398</v>
      </c>
      <c r="M165">
        <v>12368.9053276575</v>
      </c>
      <c r="N165">
        <v>82026.909614846503</v>
      </c>
      <c r="O165">
        <v>99.999999999999901</v>
      </c>
      <c r="P165">
        <v>12368.9053276575</v>
      </c>
      <c r="Q165">
        <v>99.999999999999901</v>
      </c>
      <c r="R165">
        <v>68987.971155386695</v>
      </c>
      <c r="S165">
        <v>0.99733719063328796</v>
      </c>
      <c r="T165">
        <f t="shared" si="4"/>
        <v>-4189353.5575385201</v>
      </c>
      <c r="U165">
        <f t="shared" si="5"/>
        <v>-4120365.5863831332</v>
      </c>
    </row>
    <row r="166" spans="1:21" x14ac:dyDescent="0.2">
      <c r="A166">
        <v>164</v>
      </c>
      <c r="B166">
        <v>101102</v>
      </c>
      <c r="C166">
        <v>623920.82439122105</v>
      </c>
      <c r="D166">
        <v>592.93832187560599</v>
      </c>
      <c r="E166">
        <v>1148333.37769559</v>
      </c>
      <c r="F166">
        <v>-300.37606294072498</v>
      </c>
      <c r="G166">
        <v>893.31438481633199</v>
      </c>
      <c r="H166">
        <v>22603.4099557185</v>
      </c>
      <c r="I166">
        <v>1170983203.06636</v>
      </c>
      <c r="J166">
        <v>15577.510737320301</v>
      </c>
      <c r="K166">
        <v>2171.9361220075598</v>
      </c>
      <c r="L166">
        <v>1170983203.06636</v>
      </c>
      <c r="M166">
        <v>1937.7394813942799</v>
      </c>
      <c r="N166">
        <v>15577.510737320301</v>
      </c>
      <c r="O166">
        <v>100</v>
      </c>
      <c r="P166">
        <v>1937.7394813942799</v>
      </c>
      <c r="Q166">
        <v>100</v>
      </c>
      <c r="R166">
        <v>17866.287696326599</v>
      </c>
      <c r="S166">
        <v>1.5558450223035001</v>
      </c>
      <c r="T166">
        <f t="shared" si="4"/>
        <v>-524412.55330436898</v>
      </c>
      <c r="U166">
        <f t="shared" si="5"/>
        <v>-506546.26560804236</v>
      </c>
    </row>
    <row r="167" spans="1:21" x14ac:dyDescent="0.2">
      <c r="A167">
        <v>165</v>
      </c>
      <c r="B167">
        <v>101201</v>
      </c>
      <c r="C167">
        <v>16614879.842490699</v>
      </c>
      <c r="D167">
        <v>16403.121119796298</v>
      </c>
      <c r="E167">
        <v>45304211.100022703</v>
      </c>
      <c r="F167">
        <v>-7130.1042662527598</v>
      </c>
      <c r="G167">
        <v>23533.2253860491</v>
      </c>
      <c r="H167">
        <v>595386.62594002497</v>
      </c>
      <c r="I167">
        <v>15586482864.974199</v>
      </c>
      <c r="J167">
        <v>482697.42921601102</v>
      </c>
      <c r="K167">
        <v>68192.240182448004</v>
      </c>
      <c r="L167">
        <v>25699675070.814201</v>
      </c>
      <c r="M167">
        <v>63052.305168285202</v>
      </c>
      <c r="N167">
        <v>501867.728750179</v>
      </c>
      <c r="O167">
        <v>96.180208760999705</v>
      </c>
      <c r="P167">
        <v>63052.305168285202</v>
      </c>
      <c r="Q167">
        <v>100</v>
      </c>
      <c r="R167">
        <v>470664.50772098202</v>
      </c>
      <c r="S167">
        <v>1.03889792205375</v>
      </c>
      <c r="T167">
        <f t="shared" si="4"/>
        <v>-28689331.257532004</v>
      </c>
      <c r="U167">
        <f t="shared" si="5"/>
        <v>-28218666.749811023</v>
      </c>
    </row>
    <row r="168" spans="1:21" x14ac:dyDescent="0.2">
      <c r="A168">
        <v>166</v>
      </c>
      <c r="B168">
        <v>101202</v>
      </c>
      <c r="C168">
        <v>6579557.8215398705</v>
      </c>
      <c r="D168">
        <v>6408.4702228667602</v>
      </c>
      <c r="E168">
        <v>12426252.9759607</v>
      </c>
      <c r="F168">
        <v>-5071.2362092394196</v>
      </c>
      <c r="G168">
        <v>11479.706432106101</v>
      </c>
      <c r="H168">
        <v>258722.04741785099</v>
      </c>
      <c r="I168">
        <v>7772620713.3991404</v>
      </c>
      <c r="J168">
        <v>212086.323137456</v>
      </c>
      <c r="K168">
        <v>23098.174134095902</v>
      </c>
      <c r="L168">
        <v>7764014178.7252703</v>
      </c>
      <c r="M168">
        <v>21545.371298350801</v>
      </c>
      <c r="N168">
        <v>212086.323137456</v>
      </c>
      <c r="O168">
        <v>99.999999999999901</v>
      </c>
      <c r="P168">
        <v>21545.371298350801</v>
      </c>
      <c r="Q168">
        <v>99.999999999999901</v>
      </c>
      <c r="R168">
        <v>229594.12864212299</v>
      </c>
      <c r="S168">
        <v>1.8476537463568901</v>
      </c>
      <c r="T168">
        <f t="shared" si="4"/>
        <v>-5846695.1544208294</v>
      </c>
      <c r="U168">
        <f t="shared" si="5"/>
        <v>-5617101.0257787062</v>
      </c>
    </row>
    <row r="169" spans="1:21" x14ac:dyDescent="0.2">
      <c r="A169">
        <v>167</v>
      </c>
      <c r="B169">
        <v>101301</v>
      </c>
      <c r="C169">
        <v>20020048.241450999</v>
      </c>
      <c r="D169">
        <v>19105.999077964902</v>
      </c>
      <c r="E169">
        <v>28470498.011682801</v>
      </c>
      <c r="F169">
        <v>-9152.6593010820598</v>
      </c>
      <c r="G169">
        <v>28258.658379046999</v>
      </c>
      <c r="H169">
        <v>750311.969008727</v>
      </c>
      <c r="I169">
        <v>12328896084.884899</v>
      </c>
      <c r="J169">
        <v>676338.59249941795</v>
      </c>
      <c r="K169">
        <v>36441.086208315202</v>
      </c>
      <c r="L169">
        <v>12328896084.884899</v>
      </c>
      <c r="M169">
        <v>33975.306991338199</v>
      </c>
      <c r="N169">
        <v>676338.59249941795</v>
      </c>
      <c r="O169">
        <v>99.999999999999901</v>
      </c>
      <c r="P169">
        <v>33975.306991338199</v>
      </c>
      <c r="Q169">
        <v>100</v>
      </c>
      <c r="R169">
        <v>565173.16758093995</v>
      </c>
      <c r="S169">
        <v>1.98511865633338</v>
      </c>
      <c r="T169">
        <f t="shared" si="4"/>
        <v>-8450449.770231802</v>
      </c>
      <c r="U169">
        <f t="shared" si="5"/>
        <v>-7885276.6026508622</v>
      </c>
    </row>
    <row r="170" spans="1:21" x14ac:dyDescent="0.2">
      <c r="A170">
        <v>168</v>
      </c>
      <c r="B170">
        <v>101302</v>
      </c>
      <c r="C170">
        <v>5541846.6513848798</v>
      </c>
      <c r="D170">
        <v>5290.5126154891896</v>
      </c>
      <c r="E170">
        <v>10546108.9391788</v>
      </c>
      <c r="F170">
        <v>-2390.1054763384</v>
      </c>
      <c r="G170">
        <v>7680.6180918276004</v>
      </c>
      <c r="H170">
        <v>219867.25926753</v>
      </c>
      <c r="I170">
        <v>5939508916.7299995</v>
      </c>
      <c r="J170">
        <v>184230.20576715001</v>
      </c>
      <c r="K170">
        <v>17310.8807394615</v>
      </c>
      <c r="L170">
        <v>6173999924.5899897</v>
      </c>
      <c r="M170">
        <v>16076.0807545435</v>
      </c>
      <c r="N170">
        <v>184230.20576715001</v>
      </c>
      <c r="O170">
        <v>99.999999999999901</v>
      </c>
      <c r="P170">
        <v>16076.0807545435</v>
      </c>
      <c r="Q170">
        <v>100</v>
      </c>
      <c r="R170">
        <v>153612.36183655201</v>
      </c>
      <c r="S170">
        <v>1.4565785610831401</v>
      </c>
      <c r="T170">
        <f t="shared" si="4"/>
        <v>-5004262.2877939204</v>
      </c>
      <c r="U170">
        <f t="shared" si="5"/>
        <v>-4850649.9259573687</v>
      </c>
    </row>
    <row r="171" spans="1:21" x14ac:dyDescent="0.2">
      <c r="A171">
        <v>169</v>
      </c>
      <c r="B171">
        <v>101303</v>
      </c>
      <c r="C171">
        <v>19636.698015473699</v>
      </c>
      <c r="D171">
        <v>18.7461337551543</v>
      </c>
      <c r="E171">
        <v>38177.160892970001</v>
      </c>
      <c r="F171">
        <v>-11.0600152461219</v>
      </c>
      <c r="G171">
        <v>29.8061490012763</v>
      </c>
      <c r="H171">
        <v>578.46568272803097</v>
      </c>
      <c r="I171">
        <v>40068564.850000001</v>
      </c>
      <c r="J171">
        <v>338.05429362803102</v>
      </c>
      <c r="K171">
        <v>97.052083926800506</v>
      </c>
      <c r="L171">
        <v>40068564.850000001</v>
      </c>
      <c r="M171">
        <v>89.038370956800506</v>
      </c>
      <c r="N171">
        <v>338.05429362803102</v>
      </c>
      <c r="O171">
        <v>100</v>
      </c>
      <c r="P171">
        <v>89.038370956800506</v>
      </c>
      <c r="Q171">
        <v>100</v>
      </c>
      <c r="R171">
        <v>596.12298002552598</v>
      </c>
      <c r="S171">
        <v>1.56146493369886</v>
      </c>
      <c r="T171">
        <f t="shared" si="4"/>
        <v>-18540.462877496302</v>
      </c>
      <c r="U171">
        <f t="shared" si="5"/>
        <v>-17944.339897470774</v>
      </c>
    </row>
    <row r="172" spans="1:21" x14ac:dyDescent="0.2">
      <c r="A172">
        <v>170</v>
      </c>
      <c r="B172">
        <v>101401</v>
      </c>
      <c r="C172">
        <v>4018103.97588696</v>
      </c>
      <c r="D172">
        <v>3792.6935326941698</v>
      </c>
      <c r="E172">
        <v>7467028.3612539703</v>
      </c>
      <c r="F172">
        <v>-2469.92773650047</v>
      </c>
      <c r="G172">
        <v>6262.6212691946403</v>
      </c>
      <c r="H172">
        <v>122750.799759228</v>
      </c>
      <c r="I172">
        <v>4799185768.7125101</v>
      </c>
      <c r="J172">
        <v>93955.685146953503</v>
      </c>
      <c r="K172">
        <v>15161.442768283599</v>
      </c>
      <c r="L172">
        <v>6619486959.0929899</v>
      </c>
      <c r="M172">
        <v>13837.545376464999</v>
      </c>
      <c r="N172">
        <v>93955.685146953503</v>
      </c>
      <c r="O172">
        <v>100</v>
      </c>
      <c r="P172">
        <v>13837.545376464999</v>
      </c>
      <c r="Q172">
        <v>99.999999999999901</v>
      </c>
      <c r="R172">
        <v>125252.425383892</v>
      </c>
      <c r="S172">
        <v>1.6774065843089701</v>
      </c>
      <c r="T172">
        <f t="shared" si="4"/>
        <v>-3448924.3853670103</v>
      </c>
      <c r="U172">
        <f t="shared" si="5"/>
        <v>-3323671.9599831183</v>
      </c>
    </row>
    <row r="173" spans="1:21" x14ac:dyDescent="0.2">
      <c r="A173">
        <v>171</v>
      </c>
      <c r="B173">
        <v>101402</v>
      </c>
      <c r="C173">
        <v>1827586.6083766499</v>
      </c>
      <c r="D173">
        <v>1815.3819893508701</v>
      </c>
      <c r="E173">
        <v>3230346.4669660102</v>
      </c>
      <c r="F173">
        <v>-1049.4971922274201</v>
      </c>
      <c r="G173">
        <v>2864.8791815783002</v>
      </c>
      <c r="H173">
        <v>45763.140865741902</v>
      </c>
      <c r="I173">
        <v>1437208379.89118</v>
      </c>
      <c r="J173">
        <v>37139.890586394802</v>
      </c>
      <c r="K173">
        <v>8540.5280255789294</v>
      </c>
      <c r="L173">
        <v>1437208379.89118</v>
      </c>
      <c r="M173">
        <v>8253.0863496006896</v>
      </c>
      <c r="N173">
        <v>37139.890586394802</v>
      </c>
      <c r="O173">
        <v>100</v>
      </c>
      <c r="P173">
        <v>8253.0863496006896</v>
      </c>
      <c r="Q173">
        <v>100</v>
      </c>
      <c r="R173">
        <v>57297.583631565998</v>
      </c>
      <c r="S173">
        <v>1.77372873831024</v>
      </c>
      <c r="T173">
        <f t="shared" si="4"/>
        <v>-1402759.8585893603</v>
      </c>
      <c r="U173">
        <f t="shared" si="5"/>
        <v>-1345462.2749577942</v>
      </c>
    </row>
    <row r="174" spans="1:21" x14ac:dyDescent="0.2">
      <c r="A174">
        <v>172</v>
      </c>
      <c r="B174">
        <v>101500</v>
      </c>
      <c r="C174">
        <v>402446.57981861703</v>
      </c>
      <c r="D174">
        <v>381.50268233279598</v>
      </c>
      <c r="E174">
        <v>704205.57024365698</v>
      </c>
      <c r="F174">
        <v>-316.833353201222</v>
      </c>
      <c r="G174">
        <v>698.33603553401895</v>
      </c>
      <c r="H174">
        <v>16201.5546335173</v>
      </c>
      <c r="I174">
        <v>593836193.75</v>
      </c>
      <c r="J174">
        <v>12638.5374710173</v>
      </c>
      <c r="K174">
        <v>1771.9687269757201</v>
      </c>
      <c r="L174">
        <v>1139957824.4073999</v>
      </c>
      <c r="M174">
        <v>1543.9771620942399</v>
      </c>
      <c r="N174">
        <v>12638.5374710173</v>
      </c>
      <c r="O174">
        <v>100</v>
      </c>
      <c r="P174">
        <v>1543.9771620942399</v>
      </c>
      <c r="Q174">
        <v>100</v>
      </c>
      <c r="R174">
        <v>13966.7207106803</v>
      </c>
      <c r="S174">
        <v>1.9833300531615801</v>
      </c>
      <c r="T174">
        <f t="shared" si="4"/>
        <v>-301758.99042503996</v>
      </c>
      <c r="U174">
        <f t="shared" si="5"/>
        <v>-287792.26971435966</v>
      </c>
    </row>
    <row r="175" spans="1:21" x14ac:dyDescent="0.2">
      <c r="A175">
        <v>173</v>
      </c>
      <c r="B175">
        <v>101600</v>
      </c>
      <c r="C175">
        <v>37573585.704877503</v>
      </c>
      <c r="D175">
        <v>35754.0143233122</v>
      </c>
      <c r="E175">
        <v>7710499.6722695604</v>
      </c>
      <c r="F175">
        <v>450.11904894313398</v>
      </c>
      <c r="G175">
        <v>35303.895274369097</v>
      </c>
      <c r="H175">
        <v>530548.85331251996</v>
      </c>
      <c r="I175">
        <v>12613171423.390301</v>
      </c>
      <c r="J175">
        <v>454869.82477217802</v>
      </c>
      <c r="K175">
        <v>172449.19838683199</v>
      </c>
      <c r="L175">
        <v>14511062980.189301</v>
      </c>
      <c r="M175">
        <v>169546.98579079399</v>
      </c>
      <c r="N175">
        <v>454869.82477217802</v>
      </c>
      <c r="O175">
        <v>100</v>
      </c>
      <c r="P175">
        <v>169546.98579079399</v>
      </c>
      <c r="Q175">
        <v>100</v>
      </c>
      <c r="R175">
        <v>706077.90548738197</v>
      </c>
      <c r="S175">
        <v>9.1573560145104</v>
      </c>
      <c r="T175">
        <f t="shared" si="4"/>
        <v>29863086.032607943</v>
      </c>
      <c r="U175">
        <f t="shared" si="5"/>
        <v>30569163.938095324</v>
      </c>
    </row>
    <row r="176" spans="1:21" x14ac:dyDescent="0.2">
      <c r="A176">
        <v>174</v>
      </c>
      <c r="B176">
        <v>101701</v>
      </c>
      <c r="C176">
        <v>3856712.4495177302</v>
      </c>
      <c r="D176">
        <v>3646.6926862343598</v>
      </c>
      <c r="E176">
        <v>647941.36297970498</v>
      </c>
      <c r="F176">
        <v>42.547726444942803</v>
      </c>
      <c r="G176">
        <v>3604.1449597894202</v>
      </c>
      <c r="H176">
        <v>118454.785570483</v>
      </c>
      <c r="I176">
        <v>4698989000.7374201</v>
      </c>
      <c r="J176">
        <v>90260.8515660587</v>
      </c>
      <c r="K176">
        <v>17129.339451554799</v>
      </c>
      <c r="L176">
        <v>5514117861.07271</v>
      </c>
      <c r="M176">
        <v>16026.515879340301</v>
      </c>
      <c r="N176">
        <v>90260.8515660587</v>
      </c>
      <c r="O176">
        <v>100</v>
      </c>
      <c r="P176">
        <v>16026.515879340301</v>
      </c>
      <c r="Q176">
        <v>100</v>
      </c>
      <c r="R176">
        <v>72082.899195788501</v>
      </c>
      <c r="S176">
        <v>11.124910881487599</v>
      </c>
      <c r="T176">
        <f t="shared" si="4"/>
        <v>3208771.0865380252</v>
      </c>
      <c r="U176">
        <f t="shared" si="5"/>
        <v>3280853.9857338136</v>
      </c>
    </row>
    <row r="177" spans="1:21" x14ac:dyDescent="0.2">
      <c r="A177">
        <v>175</v>
      </c>
      <c r="B177">
        <v>101702</v>
      </c>
      <c r="C177">
        <v>76134450.327014506</v>
      </c>
      <c r="D177">
        <v>72084.129606626695</v>
      </c>
      <c r="E177">
        <v>55974200.782354698</v>
      </c>
      <c r="F177">
        <v>-2236.0190696845102</v>
      </c>
      <c r="G177">
        <v>74320.148676311204</v>
      </c>
      <c r="H177">
        <v>3361254.1801207499</v>
      </c>
      <c r="I177">
        <v>45599475006.656197</v>
      </c>
      <c r="J177">
        <v>2391172.1004726901</v>
      </c>
      <c r="K177">
        <v>285523.46713397902</v>
      </c>
      <c r="L177">
        <v>45691475232.755096</v>
      </c>
      <c r="M177">
        <v>188805.570497768</v>
      </c>
      <c r="N177">
        <v>3087657.3300808198</v>
      </c>
      <c r="O177">
        <v>77.442923383279293</v>
      </c>
      <c r="P177">
        <v>276385.17208742799</v>
      </c>
      <c r="Q177">
        <v>68.312481842565603</v>
      </c>
      <c r="R177">
        <v>1486402.9735262201</v>
      </c>
      <c r="S177">
        <v>2.65551442048422</v>
      </c>
      <c r="T177">
        <f t="shared" si="4"/>
        <v>20160249.544659808</v>
      </c>
      <c r="U177">
        <f t="shared" si="5"/>
        <v>21646652.518186029</v>
      </c>
    </row>
    <row r="178" spans="1:21" x14ac:dyDescent="0.2">
      <c r="A178">
        <v>176</v>
      </c>
      <c r="B178">
        <v>101800</v>
      </c>
      <c r="C178">
        <v>32375153.534765702</v>
      </c>
      <c r="D178">
        <v>32130.642073177802</v>
      </c>
      <c r="E178">
        <v>71525671.477833495</v>
      </c>
      <c r="F178">
        <v>-13497.707350811301</v>
      </c>
      <c r="G178">
        <v>45628.349423989101</v>
      </c>
      <c r="H178">
        <v>1073339.50932683</v>
      </c>
      <c r="I178">
        <v>28395067496.9659</v>
      </c>
      <c r="J178">
        <v>902969.10434503795</v>
      </c>
      <c r="K178">
        <v>94294.540498043105</v>
      </c>
      <c r="L178">
        <v>28310784831.597301</v>
      </c>
      <c r="M178">
        <v>88632.383531723593</v>
      </c>
      <c r="N178">
        <v>902969.10434503702</v>
      </c>
      <c r="O178">
        <v>100</v>
      </c>
      <c r="P178">
        <v>88632.383531723593</v>
      </c>
      <c r="Q178">
        <v>99.999999999999901</v>
      </c>
      <c r="R178">
        <v>912566.98847978294</v>
      </c>
      <c r="S178">
        <v>1.2758593797509401</v>
      </c>
      <c r="T178">
        <f t="shared" si="4"/>
        <v>-39150517.943067789</v>
      </c>
      <c r="U178">
        <f t="shared" si="5"/>
        <v>-38237950.954588003</v>
      </c>
    </row>
    <row r="179" spans="1:21" x14ac:dyDescent="0.2">
      <c r="A179">
        <v>177</v>
      </c>
      <c r="B179">
        <v>101900</v>
      </c>
      <c r="C179">
        <v>92410185.551345602</v>
      </c>
      <c r="D179">
        <v>91028.727680007505</v>
      </c>
      <c r="E179">
        <v>217162995.312235</v>
      </c>
      <c r="F179">
        <v>-23074.790273277202</v>
      </c>
      <c r="G179">
        <v>114103.517953284</v>
      </c>
      <c r="H179">
        <v>5694485.0225108303</v>
      </c>
      <c r="I179">
        <v>391479190651.46002</v>
      </c>
      <c r="J179">
        <v>2252247.8684984101</v>
      </c>
      <c r="K179">
        <v>841197.66103122896</v>
      </c>
      <c r="L179">
        <v>458610707637.57098</v>
      </c>
      <c r="M179">
        <v>292514.43472036201</v>
      </c>
      <c r="N179">
        <v>3345609.8786020698</v>
      </c>
      <c r="O179">
        <v>67.319500785294593</v>
      </c>
      <c r="P179">
        <v>749475.51950371498</v>
      </c>
      <c r="Q179">
        <v>39.029218047583299</v>
      </c>
      <c r="R179">
        <v>2282070.3590656901</v>
      </c>
      <c r="S179">
        <v>1.0508559967984099</v>
      </c>
      <c r="T179">
        <f t="shared" si="4"/>
        <v>-124752809.7608894</v>
      </c>
      <c r="U179">
        <f t="shared" si="5"/>
        <v>-122470739.4018237</v>
      </c>
    </row>
    <row r="180" spans="1:21" x14ac:dyDescent="0.2">
      <c r="A180">
        <v>178</v>
      </c>
      <c r="B180">
        <v>102001</v>
      </c>
      <c r="C180">
        <v>85919023.437752694</v>
      </c>
      <c r="D180">
        <v>81922.860410163601</v>
      </c>
      <c r="E180">
        <v>122886943.158338</v>
      </c>
      <c r="F180">
        <v>-46611.151935915601</v>
      </c>
      <c r="G180">
        <v>128534.01234607901</v>
      </c>
      <c r="H180">
        <v>46524727.137953997</v>
      </c>
      <c r="I180">
        <v>737309119988.49902</v>
      </c>
      <c r="J180">
        <v>1627397.9256041001</v>
      </c>
      <c r="K180">
        <v>16627573.8458362</v>
      </c>
      <c r="L180">
        <v>3453710440059.1899</v>
      </c>
      <c r="M180">
        <v>251634.12453719901</v>
      </c>
      <c r="N180">
        <v>42100872.418022998</v>
      </c>
      <c r="O180">
        <v>3.8654731651295502</v>
      </c>
      <c r="P180">
        <v>15936831.7578244</v>
      </c>
      <c r="Q180">
        <v>1.57894698495298</v>
      </c>
      <c r="R180">
        <v>2570680.2469215798</v>
      </c>
      <c r="S180">
        <v>2.0919067403355398</v>
      </c>
      <c r="T180">
        <f t="shared" si="4"/>
        <v>-36967919.720585302</v>
      </c>
      <c r="U180">
        <f t="shared" si="5"/>
        <v>-34397239.473663725</v>
      </c>
    </row>
    <row r="181" spans="1:21" x14ac:dyDescent="0.2">
      <c r="A181">
        <v>179</v>
      </c>
      <c r="B181">
        <v>102002</v>
      </c>
      <c r="C181">
        <v>51878717.561385199</v>
      </c>
      <c r="D181">
        <v>49465.796595311302</v>
      </c>
      <c r="E181">
        <v>85514630.675274894</v>
      </c>
      <c r="F181">
        <v>-39949.8374308559</v>
      </c>
      <c r="G181">
        <v>89415.634026167303</v>
      </c>
      <c r="H181">
        <v>1606906.5164328499</v>
      </c>
      <c r="I181">
        <v>57545005508.211098</v>
      </c>
      <c r="J181">
        <v>1259454.9934503201</v>
      </c>
      <c r="K181">
        <v>426978.37916825601</v>
      </c>
      <c r="L181">
        <v>57735602663.819397</v>
      </c>
      <c r="M181">
        <v>216371.62898618399</v>
      </c>
      <c r="N181">
        <v>1261636.4833835899</v>
      </c>
      <c r="O181">
        <v>99.827090452598497</v>
      </c>
      <c r="P181">
        <v>415431.25863549201</v>
      </c>
      <c r="Q181">
        <v>52.083617804030602</v>
      </c>
      <c r="R181">
        <v>1788312.6805233399</v>
      </c>
      <c r="S181">
        <v>2.0912359281701298</v>
      </c>
      <c r="T181">
        <f t="shared" si="4"/>
        <v>-33635913.113889694</v>
      </c>
      <c r="U181">
        <f t="shared" si="5"/>
        <v>-31847600.433366355</v>
      </c>
    </row>
    <row r="182" spans="1:21" x14ac:dyDescent="0.2">
      <c r="A182">
        <v>180</v>
      </c>
      <c r="B182">
        <v>102100</v>
      </c>
      <c r="C182">
        <v>20906196.8638652</v>
      </c>
      <c r="D182">
        <v>19933.832798119001</v>
      </c>
      <c r="E182">
        <v>3131055.99837361</v>
      </c>
      <c r="F182">
        <v>192.80064806190799</v>
      </c>
      <c r="G182">
        <v>19741.032150057101</v>
      </c>
      <c r="H182">
        <v>612385.26003072702</v>
      </c>
      <c r="I182">
        <v>14238171119.0651</v>
      </c>
      <c r="J182">
        <v>526956.23331633594</v>
      </c>
      <c r="K182">
        <v>76301.684699591104</v>
      </c>
      <c r="L182">
        <v>17520558054.409</v>
      </c>
      <c r="M182">
        <v>72600.549842690394</v>
      </c>
      <c r="N182">
        <v>526956.23331633594</v>
      </c>
      <c r="O182">
        <v>100</v>
      </c>
      <c r="P182">
        <v>72797.573088709294</v>
      </c>
      <c r="Q182">
        <v>99.729354650629801</v>
      </c>
      <c r="R182">
        <v>394820.64300114202</v>
      </c>
      <c r="S182">
        <v>12.6098237529519</v>
      </c>
      <c r="T182">
        <f t="shared" si="4"/>
        <v>17775140.865491591</v>
      </c>
      <c r="U182">
        <f t="shared" si="5"/>
        <v>18169961.508492734</v>
      </c>
    </row>
    <row r="183" spans="1:21" x14ac:dyDescent="0.2">
      <c r="A183">
        <v>181</v>
      </c>
      <c r="B183">
        <v>102200</v>
      </c>
      <c r="C183">
        <v>67260185.389688104</v>
      </c>
      <c r="D183">
        <v>64131.859958035602</v>
      </c>
      <c r="E183">
        <v>122688295.21677899</v>
      </c>
      <c r="F183">
        <v>-39970.889555416397</v>
      </c>
      <c r="G183">
        <v>104102.749513452</v>
      </c>
      <c r="H183">
        <v>915468.00180290604</v>
      </c>
      <c r="I183">
        <v>21952426830.135899</v>
      </c>
      <c r="J183">
        <v>783753.44082209095</v>
      </c>
      <c r="K183">
        <v>321919.774985175</v>
      </c>
      <c r="L183">
        <v>27198186745.060398</v>
      </c>
      <c r="M183">
        <v>280808.57887801901</v>
      </c>
      <c r="N183">
        <v>783753.44082209095</v>
      </c>
      <c r="O183">
        <v>100</v>
      </c>
      <c r="P183">
        <v>316480.13763616298</v>
      </c>
      <c r="Q183">
        <v>88.728657973742102</v>
      </c>
      <c r="R183">
        <v>2082054.99026904</v>
      </c>
      <c r="S183">
        <v>1.6970282182095899</v>
      </c>
      <c r="T183">
        <f t="shared" si="4"/>
        <v>-55428109.827090889</v>
      </c>
      <c r="U183">
        <f t="shared" si="5"/>
        <v>-53346054.836821847</v>
      </c>
    </row>
    <row r="184" spans="1:21" x14ac:dyDescent="0.2">
      <c r="A184">
        <v>182</v>
      </c>
      <c r="B184">
        <v>102300</v>
      </c>
      <c r="C184">
        <v>871678677.60588098</v>
      </c>
      <c r="D184">
        <v>828685.34068613197</v>
      </c>
      <c r="E184">
        <v>536185565.76577997</v>
      </c>
      <c r="F184">
        <v>24412.9392293397</v>
      </c>
      <c r="G184">
        <v>804272.40145679202</v>
      </c>
      <c r="H184">
        <v>51889589.688564301</v>
      </c>
      <c r="I184">
        <v>3712367432015.7598</v>
      </c>
      <c r="J184">
        <v>29460873.8970575</v>
      </c>
      <c r="K184">
        <v>8549560.7490747496</v>
      </c>
      <c r="L184">
        <v>3723723278616.4902</v>
      </c>
      <c r="M184">
        <v>1859664.0881531199</v>
      </c>
      <c r="N184">
        <v>29615385.0964697</v>
      </c>
      <c r="O184">
        <v>99.478273880589896</v>
      </c>
      <c r="P184">
        <v>7804816.0933514498</v>
      </c>
      <c r="Q184">
        <v>23.827135270199101</v>
      </c>
      <c r="R184">
        <v>16085448.029135801</v>
      </c>
      <c r="S184">
        <v>2.9999778166655</v>
      </c>
      <c r="T184">
        <f t="shared" si="4"/>
        <v>335493111.840101</v>
      </c>
      <c r="U184">
        <f t="shared" si="5"/>
        <v>351578559.86923683</v>
      </c>
    </row>
    <row r="185" spans="1:21" x14ac:dyDescent="0.2">
      <c r="A185">
        <v>183</v>
      </c>
      <c r="B185">
        <v>102400</v>
      </c>
      <c r="C185">
        <v>196903928.92726499</v>
      </c>
      <c r="D185">
        <v>186359.99988154601</v>
      </c>
      <c r="E185">
        <v>29482606.1116204</v>
      </c>
      <c r="F185">
        <v>1647.0391817192799</v>
      </c>
      <c r="G185">
        <v>184712.960699827</v>
      </c>
      <c r="H185">
        <v>1958964.1741844399</v>
      </c>
      <c r="I185">
        <v>93490847318.741699</v>
      </c>
      <c r="J185">
        <v>1362127.5636598601</v>
      </c>
      <c r="K185">
        <v>1745191.29095431</v>
      </c>
      <c r="L185">
        <v>1248665996240.6201</v>
      </c>
      <c r="M185">
        <v>854470.37066943105</v>
      </c>
      <c r="N185">
        <v>1398019.09027199</v>
      </c>
      <c r="O185">
        <v>97.432686945273204</v>
      </c>
      <c r="P185">
        <v>1495458.09170618</v>
      </c>
      <c r="Q185">
        <v>57.137700842860497</v>
      </c>
      <c r="R185">
        <v>3694259.2139965501</v>
      </c>
      <c r="S185">
        <v>12.5303007475329</v>
      </c>
      <c r="T185">
        <f t="shared" si="4"/>
        <v>167421322.81564459</v>
      </c>
      <c r="U185">
        <f t="shared" si="5"/>
        <v>171115582.02964115</v>
      </c>
    </row>
    <row r="186" spans="1:21" x14ac:dyDescent="0.2">
      <c r="A186">
        <v>184</v>
      </c>
      <c r="B186">
        <v>102500</v>
      </c>
      <c r="C186">
        <v>3886461.7255158499</v>
      </c>
      <c r="D186">
        <v>3696.1528471274401</v>
      </c>
      <c r="E186">
        <v>6752913.7323406003</v>
      </c>
      <c r="F186">
        <v>-2849.8778132672201</v>
      </c>
      <c r="G186">
        <v>6546.0306603946701</v>
      </c>
      <c r="H186">
        <v>146371.32574359301</v>
      </c>
      <c r="I186">
        <v>7696138980.0396404</v>
      </c>
      <c r="J186">
        <v>100194.491863355</v>
      </c>
      <c r="K186">
        <v>16231.1969043016</v>
      </c>
      <c r="L186">
        <v>8955916197.9065399</v>
      </c>
      <c r="M186">
        <v>14440.0136647203</v>
      </c>
      <c r="N186">
        <v>100194.491863355</v>
      </c>
      <c r="O186">
        <v>100</v>
      </c>
      <c r="P186">
        <v>14440.0136647203</v>
      </c>
      <c r="Q186">
        <v>99.999999999999901</v>
      </c>
      <c r="R186">
        <v>130920.61320789299</v>
      </c>
      <c r="S186">
        <v>1.93872776103887</v>
      </c>
      <c r="T186">
        <f t="shared" si="4"/>
        <v>-2866452.0068247505</v>
      </c>
      <c r="U186">
        <f t="shared" si="5"/>
        <v>-2735531.3936168575</v>
      </c>
    </row>
    <row r="187" spans="1:21" x14ac:dyDescent="0.2">
      <c r="A187">
        <v>185</v>
      </c>
      <c r="B187">
        <v>102600</v>
      </c>
      <c r="C187">
        <v>17081039.9477567</v>
      </c>
      <c r="D187">
        <v>16100.7902694156</v>
      </c>
      <c r="E187">
        <v>17283491.1259191</v>
      </c>
      <c r="F187">
        <v>-8939.6247126378494</v>
      </c>
      <c r="G187">
        <v>25040.414982053499</v>
      </c>
      <c r="H187">
        <v>593493.42494439695</v>
      </c>
      <c r="I187">
        <v>13101940116.9471</v>
      </c>
      <c r="J187">
        <v>514881.784242714</v>
      </c>
      <c r="K187">
        <v>42869.485871656099</v>
      </c>
      <c r="L187">
        <v>14576817112.7484</v>
      </c>
      <c r="M187">
        <v>39954.122449106399</v>
      </c>
      <c r="N187">
        <v>514881.784242714</v>
      </c>
      <c r="O187">
        <v>100</v>
      </c>
      <c r="P187">
        <v>39954.122449106399</v>
      </c>
      <c r="Q187">
        <v>100</v>
      </c>
      <c r="R187">
        <v>500808.29964107001</v>
      </c>
      <c r="S187">
        <v>2.8976107662070301</v>
      </c>
      <c r="T187">
        <f t="shared" si="4"/>
        <v>-202451.17816239968</v>
      </c>
      <c r="U187">
        <f t="shared" si="5"/>
        <v>298357.12147867033</v>
      </c>
    </row>
    <row r="188" spans="1:21" x14ac:dyDescent="0.2">
      <c r="A188">
        <v>186</v>
      </c>
      <c r="B188">
        <v>102701</v>
      </c>
      <c r="C188">
        <v>68851794.088743001</v>
      </c>
      <c r="D188">
        <v>64921.587688129599</v>
      </c>
      <c r="E188">
        <v>75498056.192309305</v>
      </c>
      <c r="F188">
        <v>-25980.907866563201</v>
      </c>
      <c r="G188">
        <v>90902.495554692796</v>
      </c>
      <c r="H188">
        <v>3670206.6051341998</v>
      </c>
      <c r="I188">
        <v>106706260471.028</v>
      </c>
      <c r="J188">
        <v>1987806.30679609</v>
      </c>
      <c r="K188">
        <v>272240.08177281602</v>
      </c>
      <c r="L188">
        <v>111549915569.68201</v>
      </c>
      <c r="M188">
        <v>249930.09865887999</v>
      </c>
      <c r="N188">
        <v>3029969.0423080302</v>
      </c>
      <c r="O188">
        <v>65.604838829703496</v>
      </c>
      <c r="P188">
        <v>249930.09865887999</v>
      </c>
      <c r="Q188">
        <v>99.999999999999901</v>
      </c>
      <c r="R188">
        <v>1818049.9110938499</v>
      </c>
      <c r="S188">
        <v>2.4080751250905101</v>
      </c>
      <c r="T188">
        <f t="shared" si="4"/>
        <v>-6646262.1035663038</v>
      </c>
      <c r="U188">
        <f t="shared" si="5"/>
        <v>-4828212.1924724542</v>
      </c>
    </row>
    <row r="189" spans="1:21" x14ac:dyDescent="0.2">
      <c r="A189">
        <v>187</v>
      </c>
      <c r="B189">
        <v>102702</v>
      </c>
      <c r="C189">
        <v>81850356.112649307</v>
      </c>
      <c r="D189">
        <v>78038.263099475604</v>
      </c>
      <c r="E189">
        <v>198976459.53026</v>
      </c>
      <c r="F189">
        <v>-42361.828061468303</v>
      </c>
      <c r="G189">
        <v>120400.091160943</v>
      </c>
      <c r="H189">
        <v>2931874.1480924902</v>
      </c>
      <c r="I189">
        <v>41774213423.097504</v>
      </c>
      <c r="J189">
        <v>2666422.4210359599</v>
      </c>
      <c r="K189">
        <v>233000.671969658</v>
      </c>
      <c r="L189">
        <v>38400699280.476402</v>
      </c>
      <c r="M189">
        <v>180516.06766053001</v>
      </c>
      <c r="N189">
        <v>2681228.8675539</v>
      </c>
      <c r="O189">
        <v>99.447773866038901</v>
      </c>
      <c r="P189">
        <v>225320.53211356301</v>
      </c>
      <c r="Q189">
        <v>80.115232272551495</v>
      </c>
      <c r="R189">
        <v>2408001.82321887</v>
      </c>
      <c r="S189">
        <v>1.21019432595375</v>
      </c>
      <c r="T189">
        <f t="shared" si="4"/>
        <v>-117126103.41761069</v>
      </c>
      <c r="U189">
        <f t="shared" si="5"/>
        <v>-114718101.59439182</v>
      </c>
    </row>
    <row r="190" spans="1:21" x14ac:dyDescent="0.2">
      <c r="A190">
        <v>188</v>
      </c>
      <c r="B190">
        <v>102801</v>
      </c>
      <c r="C190">
        <v>36829967.408192202</v>
      </c>
      <c r="D190">
        <v>40185.865305877298</v>
      </c>
      <c r="E190">
        <v>3251693.0785494801</v>
      </c>
      <c r="F190">
        <v>298.80720231096302</v>
      </c>
      <c r="G190">
        <v>39887.058103566298</v>
      </c>
      <c r="H190">
        <v>1264538.74842135</v>
      </c>
      <c r="I190">
        <v>35698261330.767403</v>
      </c>
      <c r="J190">
        <v>1050349.1804367499</v>
      </c>
      <c r="K190">
        <v>119899.346936966</v>
      </c>
      <c r="L190">
        <v>36065415817.487297</v>
      </c>
      <c r="M190">
        <v>112472.913119016</v>
      </c>
      <c r="N190">
        <v>1050349.1804367499</v>
      </c>
      <c r="O190">
        <v>100</v>
      </c>
      <c r="P190">
        <v>112686.263773468</v>
      </c>
      <c r="Q190">
        <v>99.810668445906003</v>
      </c>
      <c r="R190">
        <v>797741.16207132698</v>
      </c>
      <c r="S190">
        <v>24.533101458246598</v>
      </c>
      <c r="T190">
        <f t="shared" si="4"/>
        <v>33578274.329642721</v>
      </c>
      <c r="U190">
        <f t="shared" si="5"/>
        <v>34376015.491714045</v>
      </c>
    </row>
    <row r="191" spans="1:21" x14ac:dyDescent="0.2">
      <c r="A191">
        <v>189</v>
      </c>
      <c r="B191">
        <v>102802</v>
      </c>
      <c r="C191">
        <v>1355410.92712667</v>
      </c>
      <c r="D191">
        <v>1481.6208289962101</v>
      </c>
      <c r="E191">
        <v>131024.962202152</v>
      </c>
      <c r="F191">
        <v>13.9809665032199</v>
      </c>
      <c r="G191">
        <v>1467.63986249299</v>
      </c>
      <c r="H191">
        <v>60471.757466019801</v>
      </c>
      <c r="I191">
        <v>4496101259.3683596</v>
      </c>
      <c r="J191">
        <v>33495.149909809603</v>
      </c>
      <c r="K191">
        <v>6120.7827615385404</v>
      </c>
      <c r="L191">
        <v>4577828115.4025602</v>
      </c>
      <c r="M191">
        <v>5205.2171384580297</v>
      </c>
      <c r="N191">
        <v>33495.149909809603</v>
      </c>
      <c r="O191">
        <v>100</v>
      </c>
      <c r="P191">
        <v>5205.2171384580297</v>
      </c>
      <c r="Q191">
        <v>100</v>
      </c>
      <c r="R191">
        <v>29352.797249859901</v>
      </c>
      <c r="S191">
        <v>22.4024466456802</v>
      </c>
      <c r="T191">
        <f t="shared" si="4"/>
        <v>1224385.964924518</v>
      </c>
      <c r="U191">
        <f t="shared" si="5"/>
        <v>1253738.7621743779</v>
      </c>
    </row>
    <row r="192" spans="1:21" x14ac:dyDescent="0.2">
      <c r="A192">
        <v>190</v>
      </c>
      <c r="B192">
        <v>102901</v>
      </c>
      <c r="C192">
        <v>486059871.53890401</v>
      </c>
      <c r="D192">
        <v>488306.94834313501</v>
      </c>
      <c r="E192">
        <v>467557547.30953199</v>
      </c>
      <c r="F192">
        <v>-286687.21225055098</v>
      </c>
      <c r="G192">
        <v>774994.16059368604</v>
      </c>
      <c r="H192">
        <v>80538533.668778002</v>
      </c>
      <c r="I192">
        <v>6030382201278.6396</v>
      </c>
      <c r="J192">
        <v>14247184.691656999</v>
      </c>
      <c r="K192">
        <v>12138175.280089401</v>
      </c>
      <c r="L192">
        <v>7870669349275.7695</v>
      </c>
      <c r="M192">
        <v>1540687.7430263101</v>
      </c>
      <c r="N192">
        <v>44356240.461106203</v>
      </c>
      <c r="O192">
        <v>32.119910397161902</v>
      </c>
      <c r="P192">
        <v>10564041.4102343</v>
      </c>
      <c r="Q192">
        <v>14.5842645176846</v>
      </c>
      <c r="R192">
        <v>15499883.211873701</v>
      </c>
      <c r="S192">
        <v>3.3150749680044198</v>
      </c>
      <c r="T192">
        <f t="shared" si="4"/>
        <v>18502324.229372025</v>
      </c>
      <c r="U192">
        <f t="shared" si="5"/>
        <v>34002207.441245727</v>
      </c>
    </row>
    <row r="193" spans="1:21" x14ac:dyDescent="0.2">
      <c r="A193">
        <v>191</v>
      </c>
      <c r="B193">
        <v>102902</v>
      </c>
      <c r="C193">
        <v>74026295.343248606</v>
      </c>
      <c r="D193">
        <v>81017.1684620046</v>
      </c>
      <c r="E193">
        <v>69007055.326146707</v>
      </c>
      <c r="F193">
        <v>-20861.597658611601</v>
      </c>
      <c r="G193">
        <v>101878.766120616</v>
      </c>
      <c r="H193">
        <v>47430888.780835502</v>
      </c>
      <c r="I193">
        <v>2192122626505.53</v>
      </c>
      <c r="J193">
        <v>2514476.0100298598</v>
      </c>
      <c r="K193">
        <v>17724837.939820498</v>
      </c>
      <c r="L193">
        <v>2010446840280.95</v>
      </c>
      <c r="M193">
        <v>259151.14213204</v>
      </c>
      <c r="N193">
        <v>34278153.021802299</v>
      </c>
      <c r="O193">
        <v>7.3355061121016298</v>
      </c>
      <c r="P193">
        <v>17322748.571764302</v>
      </c>
      <c r="Q193">
        <v>1.4960162993674699</v>
      </c>
      <c r="R193">
        <v>2037575.3224123199</v>
      </c>
      <c r="S193">
        <v>2.95270579621485</v>
      </c>
      <c r="T193">
        <f t="shared" si="4"/>
        <v>5019240.0171018988</v>
      </c>
      <c r="U193">
        <f t="shared" si="5"/>
        <v>7056815.3395142183</v>
      </c>
    </row>
    <row r="194" spans="1:21" x14ac:dyDescent="0.2">
      <c r="A194">
        <v>192</v>
      </c>
      <c r="B194">
        <v>103001</v>
      </c>
      <c r="C194">
        <v>345203578.08418298</v>
      </c>
      <c r="D194">
        <v>364649.94515243103</v>
      </c>
      <c r="E194">
        <v>321827423.32758099</v>
      </c>
      <c r="F194">
        <v>-92850.625637255405</v>
      </c>
      <c r="G194">
        <v>457500.570789686</v>
      </c>
      <c r="H194">
        <v>75638618.506492302</v>
      </c>
      <c r="I194">
        <v>6815801783613.9102</v>
      </c>
      <c r="J194">
        <v>11298732.2194227</v>
      </c>
      <c r="K194">
        <v>8589244.0302473903</v>
      </c>
      <c r="L194">
        <v>7058711032379.9004</v>
      </c>
      <c r="M194">
        <v>1165794.1005590099</v>
      </c>
      <c r="N194">
        <v>34743807.804808803</v>
      </c>
      <c r="O194">
        <v>32.520132171174701</v>
      </c>
      <c r="P194">
        <v>7177501.8237714097</v>
      </c>
      <c r="Q194">
        <v>16.2423379217819</v>
      </c>
      <c r="R194">
        <v>9150011.4157937299</v>
      </c>
      <c r="S194">
        <v>2.8431422410140899</v>
      </c>
      <c r="T194">
        <f t="shared" si="4"/>
        <v>23376154.756601989</v>
      </c>
      <c r="U194">
        <f t="shared" si="5"/>
        <v>32526166.172395721</v>
      </c>
    </row>
    <row r="195" spans="1:21" x14ac:dyDescent="0.2">
      <c r="A195">
        <v>193</v>
      </c>
      <c r="B195">
        <v>103002</v>
      </c>
      <c r="C195">
        <v>35251284.068898201</v>
      </c>
      <c r="D195">
        <v>38580.334280801901</v>
      </c>
      <c r="E195">
        <v>28109577.1258705</v>
      </c>
      <c r="F195">
        <v>-6015.2876344322904</v>
      </c>
      <c r="G195">
        <v>44595.621915234202</v>
      </c>
      <c r="H195">
        <v>13906778.350767201</v>
      </c>
      <c r="I195">
        <v>908941150287.76794</v>
      </c>
      <c r="J195">
        <v>1161376.21665765</v>
      </c>
      <c r="K195">
        <v>3039618.7953807199</v>
      </c>
      <c r="L195">
        <v>916455613908.48901</v>
      </c>
      <c r="M195">
        <v>74966.450060542207</v>
      </c>
      <c r="N195">
        <v>8453131.4490406103</v>
      </c>
      <c r="O195">
        <v>13.739005759687499</v>
      </c>
      <c r="P195">
        <v>2856327.6725990199</v>
      </c>
      <c r="Q195">
        <v>2.6245745815405299</v>
      </c>
      <c r="R195">
        <v>891912.43830468506</v>
      </c>
      <c r="S195">
        <v>3.1729841908002898</v>
      </c>
      <c r="T195">
        <f t="shared" ref="T195:T258" si="6">C195-E195</f>
        <v>7141706.9430277012</v>
      </c>
      <c r="U195">
        <f t="shared" ref="U195:U258" si="7">T195+R195</f>
        <v>8033619.3813323863</v>
      </c>
    </row>
    <row r="196" spans="1:21" x14ac:dyDescent="0.2">
      <c r="A196">
        <v>194</v>
      </c>
      <c r="B196">
        <v>110100</v>
      </c>
      <c r="C196">
        <v>387790082.235403</v>
      </c>
      <c r="D196">
        <v>418659.68554827699</v>
      </c>
      <c r="E196">
        <v>409862097.69516402</v>
      </c>
      <c r="F196">
        <v>-132394.36075015899</v>
      </c>
      <c r="G196">
        <v>551054.04629843601</v>
      </c>
      <c r="H196">
        <v>132521063.00479899</v>
      </c>
      <c r="I196">
        <v>6919763402072.5596</v>
      </c>
      <c r="J196">
        <v>8021432.80450009</v>
      </c>
      <c r="K196">
        <v>37647640.1578549</v>
      </c>
      <c r="L196">
        <v>6972804220709.5703</v>
      </c>
      <c r="M196">
        <v>1645275.8068256499</v>
      </c>
      <c r="N196">
        <v>91002482.592363894</v>
      </c>
      <c r="O196">
        <v>8.81452085261372</v>
      </c>
      <c r="P196">
        <v>36253079.313712902</v>
      </c>
      <c r="Q196">
        <v>4.5383063672699198</v>
      </c>
      <c r="R196">
        <v>11021080.925968699</v>
      </c>
      <c r="S196">
        <v>2.6889729467411398</v>
      </c>
      <c r="T196">
        <f t="shared" si="6"/>
        <v>-22072015.459761024</v>
      </c>
      <c r="U196">
        <f t="shared" si="7"/>
        <v>-11050934.533792324</v>
      </c>
    </row>
    <row r="197" spans="1:21" x14ac:dyDescent="0.2">
      <c r="A197">
        <v>195</v>
      </c>
      <c r="B197">
        <v>110200</v>
      </c>
      <c r="C197">
        <v>19413897.498414502</v>
      </c>
      <c r="D197">
        <v>19109.4222947694</v>
      </c>
      <c r="E197">
        <v>57119247.996643104</v>
      </c>
      <c r="F197">
        <v>-5897.6310743062204</v>
      </c>
      <c r="G197">
        <v>25007.053369075598</v>
      </c>
      <c r="H197">
        <v>1300812.449516</v>
      </c>
      <c r="I197">
        <v>95857777054.291595</v>
      </c>
      <c r="J197">
        <v>636865.55372629699</v>
      </c>
      <c r="K197">
        <v>210959.60604360799</v>
      </c>
      <c r="L197">
        <v>94990250417.967606</v>
      </c>
      <c r="M197">
        <v>73255.220423315404</v>
      </c>
      <c r="N197">
        <v>725665.78719025699</v>
      </c>
      <c r="O197">
        <v>87.762929570127397</v>
      </c>
      <c r="P197">
        <v>191961.555960014</v>
      </c>
      <c r="Q197">
        <v>38.161401670746102</v>
      </c>
      <c r="R197">
        <v>500141.06738151301</v>
      </c>
      <c r="S197">
        <v>0.87560863443248804</v>
      </c>
      <c r="T197">
        <f t="shared" si="6"/>
        <v>-37705350.498228602</v>
      </c>
      <c r="U197">
        <f t="shared" si="7"/>
        <v>-37205209.430847086</v>
      </c>
    </row>
    <row r="198" spans="1:21" x14ac:dyDescent="0.2">
      <c r="A198">
        <v>196</v>
      </c>
      <c r="B198">
        <v>110300</v>
      </c>
      <c r="C198">
        <v>96170015.1399353</v>
      </c>
      <c r="D198">
        <v>90650.9936579114</v>
      </c>
      <c r="E198">
        <v>16598522.169879699</v>
      </c>
      <c r="F198">
        <v>899.96659402928299</v>
      </c>
      <c r="G198">
        <v>89751.027063882095</v>
      </c>
      <c r="H198">
        <v>3505630.5426566699</v>
      </c>
      <c r="I198">
        <v>76439195582.201599</v>
      </c>
      <c r="J198">
        <v>2970805.5499009402</v>
      </c>
      <c r="K198">
        <v>322135.32535894302</v>
      </c>
      <c r="L198">
        <v>86984379268.081207</v>
      </c>
      <c r="M198">
        <v>271998.00824439398</v>
      </c>
      <c r="N198">
        <v>3046995.3691634601</v>
      </c>
      <c r="O198">
        <v>97.499509843907802</v>
      </c>
      <c r="P198">
        <v>304738.44950532698</v>
      </c>
      <c r="Q198">
        <v>89.256215842116504</v>
      </c>
      <c r="R198">
        <v>1795020.54127764</v>
      </c>
      <c r="S198">
        <v>10.8143395111099</v>
      </c>
      <c r="T198">
        <f t="shared" si="6"/>
        <v>79571492.970055595</v>
      </c>
      <c r="U198">
        <f t="shared" si="7"/>
        <v>81366513.511333242</v>
      </c>
    </row>
    <row r="199" spans="1:21" x14ac:dyDescent="0.2">
      <c r="A199">
        <v>197</v>
      </c>
      <c r="B199">
        <v>110400</v>
      </c>
      <c r="C199">
        <v>3123478.1711166501</v>
      </c>
      <c r="D199">
        <v>2971.6724750130002</v>
      </c>
      <c r="E199">
        <v>4909511.7039732104</v>
      </c>
      <c r="F199">
        <v>-1925.36481325098</v>
      </c>
      <c r="G199">
        <v>4897.0372882639804</v>
      </c>
      <c r="H199">
        <v>91300.882374750101</v>
      </c>
      <c r="I199">
        <v>2808246223.0623298</v>
      </c>
      <c r="J199">
        <v>74451.405036376105</v>
      </c>
      <c r="K199">
        <v>11855.5132205543</v>
      </c>
      <c r="L199">
        <v>2808246223.0623298</v>
      </c>
      <c r="M199">
        <v>11293.8639759419</v>
      </c>
      <c r="N199">
        <v>74451.405036376105</v>
      </c>
      <c r="O199">
        <v>99.999999999999901</v>
      </c>
      <c r="P199">
        <v>11293.8639759419</v>
      </c>
      <c r="Q199">
        <v>100</v>
      </c>
      <c r="R199">
        <v>97940.745765279702</v>
      </c>
      <c r="S199">
        <v>1.9949182662303699</v>
      </c>
      <c r="T199">
        <f t="shared" si="6"/>
        <v>-1786033.5328565603</v>
      </c>
      <c r="U199">
        <f t="shared" si="7"/>
        <v>-1688092.7870912806</v>
      </c>
    </row>
    <row r="200" spans="1:21" x14ac:dyDescent="0.2">
      <c r="A200">
        <v>198</v>
      </c>
      <c r="B200">
        <v>110500</v>
      </c>
      <c r="C200">
        <v>12718817.739125101</v>
      </c>
      <c r="D200">
        <v>12268.3415116869</v>
      </c>
      <c r="E200">
        <v>20674862.006116498</v>
      </c>
      <c r="F200">
        <v>-6607.8675607269597</v>
      </c>
      <c r="G200">
        <v>18876.209072413902</v>
      </c>
      <c r="H200">
        <v>341261.83024893003</v>
      </c>
      <c r="I200">
        <v>27604710810.570301</v>
      </c>
      <c r="J200">
        <v>175633.565385508</v>
      </c>
      <c r="K200">
        <v>63418.089178769696</v>
      </c>
      <c r="L200">
        <v>28496799458.220299</v>
      </c>
      <c r="M200">
        <v>57718.7292871256</v>
      </c>
      <c r="N200">
        <v>175633.565385508</v>
      </c>
      <c r="O200">
        <v>100</v>
      </c>
      <c r="P200">
        <v>57718.7292871256</v>
      </c>
      <c r="Q200">
        <v>100</v>
      </c>
      <c r="R200">
        <v>377524.18144827802</v>
      </c>
      <c r="S200">
        <v>1.8260058100343699</v>
      </c>
      <c r="T200">
        <f t="shared" si="6"/>
        <v>-7956044.2669913974</v>
      </c>
      <c r="U200">
        <f t="shared" si="7"/>
        <v>-7578520.0855431193</v>
      </c>
    </row>
    <row r="201" spans="1:21" x14ac:dyDescent="0.2">
      <c r="A201">
        <v>199</v>
      </c>
      <c r="B201">
        <v>110600</v>
      </c>
      <c r="C201">
        <v>4485385.2871000301</v>
      </c>
      <c r="D201">
        <v>4319.9669117064204</v>
      </c>
      <c r="E201">
        <v>6245346.7246166002</v>
      </c>
      <c r="F201">
        <v>-2386.20522113578</v>
      </c>
      <c r="G201">
        <v>6706.17213284221</v>
      </c>
      <c r="H201">
        <v>117843.387005218</v>
      </c>
      <c r="I201">
        <v>8867903296.8604202</v>
      </c>
      <c r="J201">
        <v>64635.967224055697</v>
      </c>
      <c r="K201">
        <v>21815.643560339598</v>
      </c>
      <c r="L201">
        <v>8618508284.7388802</v>
      </c>
      <c r="M201">
        <v>20091.941903391798</v>
      </c>
      <c r="N201">
        <v>64635.967224055697</v>
      </c>
      <c r="O201">
        <v>99.999999999999901</v>
      </c>
      <c r="P201">
        <v>20091.941903391798</v>
      </c>
      <c r="Q201">
        <v>100</v>
      </c>
      <c r="R201">
        <v>134123.44265684401</v>
      </c>
      <c r="S201">
        <v>2.1475740030282702</v>
      </c>
      <c r="T201">
        <f t="shared" si="6"/>
        <v>-1759961.4375165701</v>
      </c>
      <c r="U201">
        <f t="shared" si="7"/>
        <v>-1625837.9948597262</v>
      </c>
    </row>
    <row r="202" spans="1:21" x14ac:dyDescent="0.2">
      <c r="A202">
        <v>200</v>
      </c>
      <c r="B202">
        <v>110701</v>
      </c>
      <c r="C202">
        <v>30259322.972595502</v>
      </c>
      <c r="D202">
        <v>29124.944441582102</v>
      </c>
      <c r="E202">
        <v>4759016.1959101902</v>
      </c>
      <c r="F202">
        <v>336.60831060593102</v>
      </c>
      <c r="G202">
        <v>28788.336130976099</v>
      </c>
      <c r="H202">
        <v>953494.99047590105</v>
      </c>
      <c r="I202">
        <v>67033254424.554703</v>
      </c>
      <c r="J202">
        <v>551295.46392857295</v>
      </c>
      <c r="K202">
        <v>137069.833798281</v>
      </c>
      <c r="L202">
        <v>68390968640.585899</v>
      </c>
      <c r="M202">
        <v>123391.64007016399</v>
      </c>
      <c r="N202">
        <v>551295.46392857295</v>
      </c>
      <c r="O202">
        <v>100</v>
      </c>
      <c r="P202">
        <v>123391.64007016399</v>
      </c>
      <c r="Q202">
        <v>100</v>
      </c>
      <c r="R202">
        <v>575766.72261952295</v>
      </c>
      <c r="S202">
        <v>12.0984400749534</v>
      </c>
      <c r="T202">
        <f t="shared" si="6"/>
        <v>25500306.776685312</v>
      </c>
      <c r="U202">
        <f t="shared" si="7"/>
        <v>26076073.499304835</v>
      </c>
    </row>
    <row r="203" spans="1:21" x14ac:dyDescent="0.2">
      <c r="A203">
        <v>201</v>
      </c>
      <c r="B203">
        <v>110702</v>
      </c>
      <c r="C203">
        <v>266332490.839306</v>
      </c>
      <c r="D203">
        <v>270280.83057929901</v>
      </c>
      <c r="E203">
        <v>328515260.28719401</v>
      </c>
      <c r="F203">
        <v>-168848.62106325099</v>
      </c>
      <c r="G203">
        <v>439129.45164255099</v>
      </c>
      <c r="H203">
        <v>12384271.528075701</v>
      </c>
      <c r="I203">
        <v>484894538422.72101</v>
      </c>
      <c r="J203">
        <v>7248934.6864325404</v>
      </c>
      <c r="K203">
        <v>1687315.3730704</v>
      </c>
      <c r="L203">
        <v>484263970922.14502</v>
      </c>
      <c r="M203">
        <v>909682.68408489099</v>
      </c>
      <c r="N203">
        <v>9474904.2975394093</v>
      </c>
      <c r="O203">
        <v>76.506679738338406</v>
      </c>
      <c r="P203">
        <v>1590462.5788859699</v>
      </c>
      <c r="Q203">
        <v>57.196107356519597</v>
      </c>
      <c r="R203">
        <v>8782589.0328510199</v>
      </c>
      <c r="S203">
        <v>2.67341889237446</v>
      </c>
      <c r="T203">
        <f t="shared" si="6"/>
        <v>-62182769.447888017</v>
      </c>
      <c r="U203">
        <f t="shared" si="7"/>
        <v>-53400180.415036999</v>
      </c>
    </row>
    <row r="204" spans="1:21" x14ac:dyDescent="0.2">
      <c r="A204">
        <v>202</v>
      </c>
      <c r="B204">
        <v>110800</v>
      </c>
      <c r="C204">
        <v>406840.996974707</v>
      </c>
      <c r="D204">
        <v>383.45908357563798</v>
      </c>
      <c r="E204">
        <v>4822648.9542155601</v>
      </c>
      <c r="F204">
        <v>-187.73609040871901</v>
      </c>
      <c r="G204">
        <v>571.19517398435801</v>
      </c>
      <c r="H204">
        <v>24955.624865759899</v>
      </c>
      <c r="I204">
        <v>1052520001.5650001</v>
      </c>
      <c r="J204">
        <v>9530.6723644542799</v>
      </c>
      <c r="K204">
        <v>3819.3190290879902</v>
      </c>
      <c r="L204">
        <v>1052520001.5650001</v>
      </c>
      <c r="M204">
        <v>1809.7248690660099</v>
      </c>
      <c r="N204">
        <v>18640.504856369898</v>
      </c>
      <c r="O204">
        <v>51.128831745119797</v>
      </c>
      <c r="P204">
        <v>3608.81502877499</v>
      </c>
      <c r="Q204">
        <v>50.147343508495801</v>
      </c>
      <c r="R204">
        <v>11423.9034796871</v>
      </c>
      <c r="S204">
        <v>0.23688026203319801</v>
      </c>
      <c r="T204">
        <f t="shared" si="6"/>
        <v>-4415807.9572408535</v>
      </c>
      <c r="U204">
        <f t="shared" si="7"/>
        <v>-4404384.0537611665</v>
      </c>
    </row>
    <row r="205" spans="1:21" x14ac:dyDescent="0.2">
      <c r="A205">
        <v>203</v>
      </c>
      <c r="B205">
        <v>110901</v>
      </c>
      <c r="C205">
        <v>5884145.6852982696</v>
      </c>
      <c r="D205">
        <v>5601.9931038625</v>
      </c>
      <c r="E205">
        <v>8957914.5533986595</v>
      </c>
      <c r="F205">
        <v>-3020.1221872750998</v>
      </c>
      <c r="G205">
        <v>8622.1152911375993</v>
      </c>
      <c r="H205">
        <v>225345.92642961</v>
      </c>
      <c r="I205">
        <v>21238341060.304199</v>
      </c>
      <c r="J205">
        <v>97915.880067785605</v>
      </c>
      <c r="K205">
        <v>30854.680239169698</v>
      </c>
      <c r="L205">
        <v>21288253962.4002</v>
      </c>
      <c r="M205">
        <v>26597.029446689699</v>
      </c>
      <c r="N205">
        <v>97915.880067785605</v>
      </c>
      <c r="O205">
        <v>100</v>
      </c>
      <c r="P205">
        <v>26597.029446689699</v>
      </c>
      <c r="Q205">
        <v>100</v>
      </c>
      <c r="R205">
        <v>172442.30582275201</v>
      </c>
      <c r="S205">
        <v>1.9250273575932499</v>
      </c>
      <c r="T205">
        <f t="shared" si="6"/>
        <v>-3073768.8681003898</v>
      </c>
      <c r="U205">
        <f t="shared" si="7"/>
        <v>-2901326.5622776379</v>
      </c>
    </row>
    <row r="206" spans="1:21" x14ac:dyDescent="0.2">
      <c r="A206">
        <v>204</v>
      </c>
      <c r="B206">
        <v>110902</v>
      </c>
      <c r="C206">
        <v>16931214.9120779</v>
      </c>
      <c r="D206">
        <v>16331.543623757099</v>
      </c>
      <c r="E206">
        <v>3023416.55166766</v>
      </c>
      <c r="F206">
        <v>203.98296386611401</v>
      </c>
      <c r="G206">
        <v>16127.560659891</v>
      </c>
      <c r="H206">
        <v>491929.36184748</v>
      </c>
      <c r="I206">
        <v>36579509728.339104</v>
      </c>
      <c r="J206">
        <v>272452.30347744498</v>
      </c>
      <c r="K206">
        <v>84236.8721040698</v>
      </c>
      <c r="L206">
        <v>37010206107.319099</v>
      </c>
      <c r="M206">
        <v>76834.830882605893</v>
      </c>
      <c r="N206">
        <v>272452.30347744498</v>
      </c>
      <c r="O206">
        <v>100</v>
      </c>
      <c r="P206">
        <v>76834.830882605893</v>
      </c>
      <c r="Q206">
        <v>100</v>
      </c>
      <c r="R206">
        <v>322551.21319782001</v>
      </c>
      <c r="S206">
        <v>10.6684344576967</v>
      </c>
      <c r="T206">
        <f t="shared" si="6"/>
        <v>13907798.36041024</v>
      </c>
      <c r="U206">
        <f t="shared" si="7"/>
        <v>14230349.573608059</v>
      </c>
    </row>
    <row r="207" spans="1:21" x14ac:dyDescent="0.2">
      <c r="A207">
        <v>205</v>
      </c>
      <c r="B207">
        <v>111001</v>
      </c>
      <c r="C207">
        <v>415918.14327225502</v>
      </c>
      <c r="D207">
        <v>401.07027903929298</v>
      </c>
      <c r="E207">
        <v>611700.07568907202</v>
      </c>
      <c r="F207">
        <v>-224.13783513217999</v>
      </c>
      <c r="G207">
        <v>625.20811417147399</v>
      </c>
      <c r="H207">
        <v>10449.207953089999</v>
      </c>
      <c r="I207">
        <v>792094771.25399995</v>
      </c>
      <c r="J207">
        <v>5696.6393255660696</v>
      </c>
      <c r="K207">
        <v>2068.4965257648801</v>
      </c>
      <c r="L207">
        <v>907928317.25399995</v>
      </c>
      <c r="M207">
        <v>1886.9108623140801</v>
      </c>
      <c r="N207">
        <v>5696.6393255660696</v>
      </c>
      <c r="O207">
        <v>100</v>
      </c>
      <c r="P207">
        <v>1886.9108623140801</v>
      </c>
      <c r="Q207">
        <v>99.999999999999901</v>
      </c>
      <c r="R207">
        <v>12504.162283429399</v>
      </c>
      <c r="S207">
        <v>2.0441655609317499</v>
      </c>
      <c r="T207">
        <f t="shared" si="6"/>
        <v>-195781.932416817</v>
      </c>
      <c r="U207">
        <f t="shared" si="7"/>
        <v>-183277.77013338759</v>
      </c>
    </row>
    <row r="208" spans="1:21" x14ac:dyDescent="0.2">
      <c r="A208">
        <v>206</v>
      </c>
      <c r="B208">
        <v>111003</v>
      </c>
      <c r="C208">
        <v>21558816.370009199</v>
      </c>
      <c r="D208">
        <v>20795.2442782006</v>
      </c>
      <c r="E208">
        <v>53365307.998500198</v>
      </c>
      <c r="F208">
        <v>-10405.883597591001</v>
      </c>
      <c r="G208">
        <v>31201.127875791601</v>
      </c>
      <c r="H208">
        <v>2115269.0728180702</v>
      </c>
      <c r="I208">
        <v>157462443568.095</v>
      </c>
      <c r="J208">
        <v>592621.25935561699</v>
      </c>
      <c r="K208">
        <v>422043.39857282198</v>
      </c>
      <c r="L208">
        <v>418960108127.03802</v>
      </c>
      <c r="M208">
        <v>97270.530541008804</v>
      </c>
      <c r="N208">
        <v>1170494.4114095001</v>
      </c>
      <c r="O208">
        <v>50.629994776479798</v>
      </c>
      <c r="P208">
        <v>338251.376947415</v>
      </c>
      <c r="Q208">
        <v>28.7568764446244</v>
      </c>
      <c r="R208">
        <v>624022.55751583294</v>
      </c>
      <c r="S208">
        <v>1.1693412460645201</v>
      </c>
      <c r="T208">
        <f t="shared" si="6"/>
        <v>-31806491.628490999</v>
      </c>
      <c r="U208">
        <f t="shared" si="7"/>
        <v>-31182469.070975166</v>
      </c>
    </row>
    <row r="209" spans="1:21" x14ac:dyDescent="0.2">
      <c r="A209">
        <v>207</v>
      </c>
      <c r="B209">
        <v>111101</v>
      </c>
      <c r="C209">
        <v>78727792.560794204</v>
      </c>
      <c r="D209">
        <v>75661.532929927504</v>
      </c>
      <c r="E209">
        <v>130461875.937214</v>
      </c>
      <c r="F209">
        <v>-28640.886091941102</v>
      </c>
      <c r="G209">
        <v>104302.419021868</v>
      </c>
      <c r="H209">
        <v>2698715.4876311999</v>
      </c>
      <c r="I209">
        <v>188365327716.569</v>
      </c>
      <c r="J209">
        <v>1482476.16844204</v>
      </c>
      <c r="K209">
        <v>339668.12869232002</v>
      </c>
      <c r="L209">
        <v>235204983807.168</v>
      </c>
      <c r="M209">
        <v>278138.87086929101</v>
      </c>
      <c r="N209">
        <v>1568523.5213317799</v>
      </c>
      <c r="O209">
        <v>94.514117785324501</v>
      </c>
      <c r="P209">
        <v>292627.13193088601</v>
      </c>
      <c r="Q209">
        <v>95.048900296430006</v>
      </c>
      <c r="R209">
        <v>2086048.3804373699</v>
      </c>
      <c r="S209">
        <v>1.5989716271145</v>
      </c>
      <c r="T209">
        <f t="shared" si="6"/>
        <v>-51734083.376419798</v>
      </c>
      <c r="U209">
        <f t="shared" si="7"/>
        <v>-49648034.995982431</v>
      </c>
    </row>
    <row r="210" spans="1:21" x14ac:dyDescent="0.2">
      <c r="A210">
        <v>208</v>
      </c>
      <c r="B210">
        <v>111102</v>
      </c>
      <c r="C210">
        <v>76241177.7905882</v>
      </c>
      <c r="D210">
        <v>67991.9629808881</v>
      </c>
      <c r="E210">
        <v>39341939.378292002</v>
      </c>
      <c r="F210">
        <v>-33549.940760501697</v>
      </c>
      <c r="G210">
        <v>101541.903741389</v>
      </c>
      <c r="H210">
        <v>2327028.0163876498</v>
      </c>
      <c r="I210">
        <v>134550879996.008</v>
      </c>
      <c r="J210">
        <v>1519652.9008352601</v>
      </c>
      <c r="K210">
        <v>300317.878288929</v>
      </c>
      <c r="L210">
        <v>104278735192.133</v>
      </c>
      <c r="M210">
        <v>259702.271094342</v>
      </c>
      <c r="N210">
        <v>1519722.7364115899</v>
      </c>
      <c r="O210">
        <v>99.995404715961797</v>
      </c>
      <c r="P210">
        <v>279462.13125050202</v>
      </c>
      <c r="Q210">
        <v>92.929324603751894</v>
      </c>
      <c r="R210">
        <v>2030838.07482779</v>
      </c>
      <c r="S210">
        <v>5.1620182098810403</v>
      </c>
      <c r="T210">
        <f t="shared" si="6"/>
        <v>36899238.412296198</v>
      </c>
      <c r="U210">
        <f t="shared" si="7"/>
        <v>38930076.487123989</v>
      </c>
    </row>
    <row r="211" spans="1:21" x14ac:dyDescent="0.2">
      <c r="A211">
        <v>209</v>
      </c>
      <c r="B211">
        <v>111201</v>
      </c>
      <c r="C211">
        <v>2322163.36636229</v>
      </c>
      <c r="D211">
        <v>2095.79220226694</v>
      </c>
      <c r="E211">
        <v>2916885.33383945</v>
      </c>
      <c r="F211">
        <v>-1250.74977628591</v>
      </c>
      <c r="G211">
        <v>3346.5419785528602</v>
      </c>
      <c r="H211">
        <v>60690.268811391303</v>
      </c>
      <c r="I211">
        <v>4658704844.0819998</v>
      </c>
      <c r="J211">
        <v>32738.0397468993</v>
      </c>
      <c r="K211">
        <v>11491.4630812573</v>
      </c>
      <c r="L211">
        <v>4975059919.7526903</v>
      </c>
      <c r="M211">
        <v>10496.451097306701</v>
      </c>
      <c r="N211">
        <v>32738.0397468993</v>
      </c>
      <c r="O211">
        <v>100</v>
      </c>
      <c r="P211">
        <v>10496.451097306701</v>
      </c>
      <c r="Q211">
        <v>100</v>
      </c>
      <c r="R211">
        <v>66930.839571057193</v>
      </c>
      <c r="S211">
        <v>2.2945996126271102</v>
      </c>
      <c r="T211">
        <f t="shared" si="6"/>
        <v>-594721.96747716004</v>
      </c>
      <c r="U211">
        <f t="shared" si="7"/>
        <v>-527791.1279061028</v>
      </c>
    </row>
    <row r="212" spans="1:21" x14ac:dyDescent="0.2">
      <c r="A212">
        <v>210</v>
      </c>
      <c r="B212">
        <v>111203</v>
      </c>
      <c r="C212">
        <v>1534517.35118933</v>
      </c>
      <c r="D212">
        <v>1479.04119677313</v>
      </c>
      <c r="E212">
        <v>2108896.0032390002</v>
      </c>
      <c r="F212">
        <v>-806.67828411345101</v>
      </c>
      <c r="G212">
        <v>2285.7194808865802</v>
      </c>
      <c r="H212">
        <v>37141.320892675802</v>
      </c>
      <c r="I212">
        <v>2906169033.8899999</v>
      </c>
      <c r="J212">
        <v>19704.306689335699</v>
      </c>
      <c r="K212">
        <v>7544.6398062701301</v>
      </c>
      <c r="L212">
        <v>2906169033.8899999</v>
      </c>
      <c r="M212">
        <v>6963.4059994921299</v>
      </c>
      <c r="N212">
        <v>19704.306689335699</v>
      </c>
      <c r="O212">
        <v>100</v>
      </c>
      <c r="P212">
        <v>6963.4059994921299</v>
      </c>
      <c r="Q212">
        <v>100</v>
      </c>
      <c r="R212">
        <v>45714.389617731598</v>
      </c>
      <c r="S212">
        <v>2.1676929325827299</v>
      </c>
      <c r="T212">
        <f t="shared" si="6"/>
        <v>-574378.65204967023</v>
      </c>
      <c r="U212">
        <f t="shared" si="7"/>
        <v>-528664.26243193867</v>
      </c>
    </row>
    <row r="213" spans="1:21" x14ac:dyDescent="0.2">
      <c r="A213">
        <v>211</v>
      </c>
      <c r="B213">
        <v>111301</v>
      </c>
      <c r="C213">
        <v>2111948.4700697898</v>
      </c>
      <c r="D213">
        <v>1904.8400401844499</v>
      </c>
      <c r="E213">
        <v>2493524.28788165</v>
      </c>
      <c r="F213">
        <v>-481.228928883077</v>
      </c>
      <c r="G213">
        <v>2386.0689690675299</v>
      </c>
      <c r="H213">
        <v>41520.555983455</v>
      </c>
      <c r="I213">
        <v>2928394475.1406999</v>
      </c>
      <c r="J213">
        <v>23950.1891326107</v>
      </c>
      <c r="K213">
        <v>10240.856105012799</v>
      </c>
      <c r="L213">
        <v>3473005117.7570901</v>
      </c>
      <c r="M213">
        <v>9546.2550814613896</v>
      </c>
      <c r="N213">
        <v>23950.1891326107</v>
      </c>
      <c r="O213">
        <v>99.999999999999901</v>
      </c>
      <c r="P213">
        <v>9546.2550814613896</v>
      </c>
      <c r="Q213">
        <v>100</v>
      </c>
      <c r="R213">
        <v>47721.379381350598</v>
      </c>
      <c r="S213">
        <v>1.9138124947598401</v>
      </c>
      <c r="T213">
        <f t="shared" si="6"/>
        <v>-381575.81781186024</v>
      </c>
      <c r="U213">
        <f t="shared" si="7"/>
        <v>-333854.43843050965</v>
      </c>
    </row>
    <row r="214" spans="1:21" x14ac:dyDescent="0.2">
      <c r="A214">
        <v>212</v>
      </c>
      <c r="B214">
        <v>111302</v>
      </c>
      <c r="C214">
        <v>16597906.475203</v>
      </c>
      <c r="D214">
        <v>15626.2661863989</v>
      </c>
      <c r="E214">
        <v>18220767.453117799</v>
      </c>
      <c r="F214">
        <v>-7608.3009116250896</v>
      </c>
      <c r="G214">
        <v>23234.567098023999</v>
      </c>
      <c r="H214">
        <v>627296.11396665499</v>
      </c>
      <c r="I214">
        <v>46405811179.691803</v>
      </c>
      <c r="J214">
        <v>348861.24688850401</v>
      </c>
      <c r="K214">
        <v>62956.134195773499</v>
      </c>
      <c r="L214">
        <v>28367227189.971802</v>
      </c>
      <c r="M214">
        <v>57282.6887577792</v>
      </c>
      <c r="N214">
        <v>348861.24688850302</v>
      </c>
      <c r="O214">
        <v>100</v>
      </c>
      <c r="P214">
        <v>57282.6887577792</v>
      </c>
      <c r="Q214">
        <v>100</v>
      </c>
      <c r="R214">
        <v>464691.34196048102</v>
      </c>
      <c r="S214">
        <v>2.5503390192325002</v>
      </c>
      <c r="T214">
        <f t="shared" si="6"/>
        <v>-1622860.977914799</v>
      </c>
      <c r="U214">
        <f t="shared" si="7"/>
        <v>-1158169.6359543181</v>
      </c>
    </row>
    <row r="215" spans="1:21" x14ac:dyDescent="0.2">
      <c r="A215">
        <v>213</v>
      </c>
      <c r="B215">
        <v>111303</v>
      </c>
      <c r="C215">
        <v>7938978.6739544701</v>
      </c>
      <c r="D215">
        <v>7657.7952152314001</v>
      </c>
      <c r="E215">
        <v>12610074.394874001</v>
      </c>
      <c r="F215">
        <v>-4423.1493236290398</v>
      </c>
      <c r="G215">
        <v>12080.9445388604</v>
      </c>
      <c r="H215">
        <v>193549.362267422</v>
      </c>
      <c r="I215">
        <v>15091950997.3346</v>
      </c>
      <c r="J215">
        <v>102997.65628341401</v>
      </c>
      <c r="K215">
        <v>40249.194525903498</v>
      </c>
      <c r="L215">
        <v>21108254526.7346</v>
      </c>
      <c r="M215">
        <v>36027.5436205566</v>
      </c>
      <c r="N215">
        <v>102997.65628341401</v>
      </c>
      <c r="O215">
        <v>99.999999999999901</v>
      </c>
      <c r="P215">
        <v>36027.5436205566</v>
      </c>
      <c r="Q215">
        <v>99.999999999999901</v>
      </c>
      <c r="R215">
        <v>241618.890777208</v>
      </c>
      <c r="S215">
        <v>1.91607823404615</v>
      </c>
      <c r="T215">
        <f t="shared" si="6"/>
        <v>-4671095.7209195308</v>
      </c>
      <c r="U215">
        <f t="shared" si="7"/>
        <v>-4429476.8301423229</v>
      </c>
    </row>
    <row r="216" spans="1:21" x14ac:dyDescent="0.2">
      <c r="A216">
        <v>214</v>
      </c>
      <c r="B216">
        <v>111401</v>
      </c>
      <c r="C216">
        <v>34878557.307079099</v>
      </c>
      <c r="D216">
        <v>32487.0580453855</v>
      </c>
      <c r="E216">
        <v>35708767.207685903</v>
      </c>
      <c r="F216">
        <v>-21576.866928312</v>
      </c>
      <c r="G216">
        <v>54063.924973697503</v>
      </c>
      <c r="H216">
        <v>946785.51508630696</v>
      </c>
      <c r="I216">
        <v>46144002635.579498</v>
      </c>
      <c r="J216">
        <v>669921.49927282997</v>
      </c>
      <c r="K216">
        <v>165128.69801605499</v>
      </c>
      <c r="L216">
        <v>150312122447.80701</v>
      </c>
      <c r="M216">
        <v>135066.27352649401</v>
      </c>
      <c r="N216">
        <v>669921.49927282997</v>
      </c>
      <c r="O216">
        <v>100</v>
      </c>
      <c r="P216">
        <v>135066.27352649401</v>
      </c>
      <c r="Q216">
        <v>100</v>
      </c>
      <c r="R216">
        <v>1081278.4994739499</v>
      </c>
      <c r="S216">
        <v>3.02804768695911</v>
      </c>
      <c r="T216">
        <f t="shared" si="6"/>
        <v>-830209.9006068036</v>
      </c>
      <c r="U216">
        <f t="shared" si="7"/>
        <v>251068.5988671463</v>
      </c>
    </row>
    <row r="217" spans="1:21" x14ac:dyDescent="0.2">
      <c r="A217">
        <v>215</v>
      </c>
      <c r="B217">
        <v>111402</v>
      </c>
      <c r="C217">
        <v>79968521.163613096</v>
      </c>
      <c r="D217">
        <v>75885.542262325005</v>
      </c>
      <c r="E217">
        <v>91149671.015296906</v>
      </c>
      <c r="F217">
        <v>-54101.684592858699</v>
      </c>
      <c r="G217">
        <v>129987.22685518301</v>
      </c>
      <c r="H217">
        <v>2008792.51735904</v>
      </c>
      <c r="I217">
        <v>100002563126.383</v>
      </c>
      <c r="J217">
        <v>1397486.99606694</v>
      </c>
      <c r="K217">
        <v>348063.11378798902</v>
      </c>
      <c r="L217">
        <v>145105804001.284</v>
      </c>
      <c r="M217">
        <v>319041.95298773202</v>
      </c>
      <c r="N217">
        <v>1408777.1386007401</v>
      </c>
      <c r="O217">
        <v>99.198585622633402</v>
      </c>
      <c r="P217">
        <v>319041.95298773202</v>
      </c>
      <c r="Q217">
        <v>100</v>
      </c>
      <c r="R217">
        <v>2599744.5371036702</v>
      </c>
      <c r="S217">
        <v>2.8521710590347298</v>
      </c>
      <c r="T217">
        <f t="shared" si="6"/>
        <v>-11181149.85168381</v>
      </c>
      <c r="U217">
        <f t="shared" si="7"/>
        <v>-8581405.3145801406</v>
      </c>
    </row>
    <row r="218" spans="1:21" x14ac:dyDescent="0.2">
      <c r="A218">
        <v>216</v>
      </c>
      <c r="B218">
        <v>111403</v>
      </c>
      <c r="C218">
        <v>32682658.880709801</v>
      </c>
      <c r="D218">
        <v>31036.568261622298</v>
      </c>
      <c r="E218">
        <v>24861264.285688199</v>
      </c>
      <c r="F218">
        <v>-12463.887064876501</v>
      </c>
      <c r="G218">
        <v>43500.455326498901</v>
      </c>
      <c r="H218">
        <v>979928.49032716802</v>
      </c>
      <c r="I218">
        <v>47393060558.833199</v>
      </c>
      <c r="J218">
        <v>695570.126974168</v>
      </c>
      <c r="K218">
        <v>123290.900901492</v>
      </c>
      <c r="L218">
        <v>101854976916.263</v>
      </c>
      <c r="M218">
        <v>102919.90551824</v>
      </c>
      <c r="N218">
        <v>695570.126974168</v>
      </c>
      <c r="O218">
        <v>99.999999999999901</v>
      </c>
      <c r="P218">
        <v>102919.90551824</v>
      </c>
      <c r="Q218">
        <v>100</v>
      </c>
      <c r="R218">
        <v>870009.10652997904</v>
      </c>
      <c r="S218">
        <v>3.4994564095069398</v>
      </c>
      <c r="T218">
        <f t="shared" si="6"/>
        <v>7821394.5950216018</v>
      </c>
      <c r="U218">
        <f t="shared" si="7"/>
        <v>8691403.7015515808</v>
      </c>
    </row>
    <row r="219" spans="1:21" x14ac:dyDescent="0.2">
      <c r="A219">
        <v>217</v>
      </c>
      <c r="B219">
        <v>120100</v>
      </c>
      <c r="C219">
        <v>53265259.400034197</v>
      </c>
      <c r="D219">
        <v>48976.119845447</v>
      </c>
      <c r="E219">
        <v>42306420.395013399</v>
      </c>
      <c r="F219">
        <v>-3858.21266956917</v>
      </c>
      <c r="G219">
        <v>52834.332515016198</v>
      </c>
      <c r="H219">
        <v>1051447.2510325201</v>
      </c>
      <c r="I219">
        <v>78109781939.806107</v>
      </c>
      <c r="J219">
        <v>582788.55939369195</v>
      </c>
      <c r="K219">
        <v>263726.12017245701</v>
      </c>
      <c r="L219">
        <v>141849074280.39001</v>
      </c>
      <c r="M219">
        <v>235356.305316379</v>
      </c>
      <c r="N219">
        <v>582788.55939369195</v>
      </c>
      <c r="O219">
        <v>100</v>
      </c>
      <c r="P219">
        <v>235356.305316379</v>
      </c>
      <c r="Q219">
        <v>100</v>
      </c>
      <c r="R219">
        <v>1056686.65030032</v>
      </c>
      <c r="S219">
        <v>2.4976980808919298</v>
      </c>
      <c r="T219">
        <f t="shared" si="6"/>
        <v>10958839.005020797</v>
      </c>
      <c r="U219">
        <f t="shared" si="7"/>
        <v>12015525.655321117</v>
      </c>
    </row>
    <row r="220" spans="1:21" x14ac:dyDescent="0.2">
      <c r="A220">
        <v>218</v>
      </c>
      <c r="B220">
        <v>120200</v>
      </c>
      <c r="C220">
        <v>53766371.2796432</v>
      </c>
      <c r="D220">
        <v>48095.319280793003</v>
      </c>
      <c r="E220">
        <v>86225279.785151303</v>
      </c>
      <c r="F220">
        <v>-6853.7944354819201</v>
      </c>
      <c r="G220">
        <v>54949.1137162749</v>
      </c>
      <c r="H220">
        <v>1531752.69402158</v>
      </c>
      <c r="I220">
        <v>82561425986.766006</v>
      </c>
      <c r="J220">
        <v>1036384.13810098</v>
      </c>
      <c r="K220">
        <v>205735.396179531</v>
      </c>
      <c r="L220">
        <v>167159053839.164</v>
      </c>
      <c r="M220">
        <v>172303.585411698</v>
      </c>
      <c r="N220">
        <v>1036384.13810098</v>
      </c>
      <c r="O220">
        <v>100</v>
      </c>
      <c r="P220">
        <v>172303.585411698</v>
      </c>
      <c r="Q220">
        <v>99.999999999999901</v>
      </c>
      <c r="R220">
        <v>1098982.27432549</v>
      </c>
      <c r="S220">
        <v>1.2745476466575001</v>
      </c>
      <c r="T220">
        <f t="shared" si="6"/>
        <v>-32458908.505508102</v>
      </c>
      <c r="U220">
        <f t="shared" si="7"/>
        <v>-31359926.231182612</v>
      </c>
    </row>
    <row r="221" spans="1:21" x14ac:dyDescent="0.2">
      <c r="A221">
        <v>219</v>
      </c>
      <c r="B221">
        <v>120301</v>
      </c>
      <c r="C221">
        <v>86974583.817387804</v>
      </c>
      <c r="D221">
        <v>78441.211642564507</v>
      </c>
      <c r="E221">
        <v>151323177.340673</v>
      </c>
      <c r="F221">
        <v>-35590.870120215899</v>
      </c>
      <c r="G221">
        <v>114032.08176278</v>
      </c>
      <c r="H221">
        <v>13779451.4460767</v>
      </c>
      <c r="I221">
        <v>971325629117.82605</v>
      </c>
      <c r="J221">
        <v>2091727.5223194701</v>
      </c>
      <c r="K221">
        <v>1718777.9534076501</v>
      </c>
      <c r="L221">
        <v>961759614539.54395</v>
      </c>
      <c r="M221">
        <v>332293.04505634197</v>
      </c>
      <c r="N221">
        <v>7951497.6713697398</v>
      </c>
      <c r="O221">
        <v>26.306082310141001</v>
      </c>
      <c r="P221">
        <v>1526426.03049974</v>
      </c>
      <c r="Q221">
        <v>21.769351309316299</v>
      </c>
      <c r="R221">
        <v>2280641.6352556101</v>
      </c>
      <c r="S221">
        <v>1.50713306139562</v>
      </c>
      <c r="T221">
        <f t="shared" si="6"/>
        <v>-64348593.523285195</v>
      </c>
      <c r="U221">
        <f t="shared" si="7"/>
        <v>-62067951.888029583</v>
      </c>
    </row>
    <row r="222" spans="1:21" x14ac:dyDescent="0.2">
      <c r="A222">
        <v>220</v>
      </c>
      <c r="B222">
        <v>120302</v>
      </c>
      <c r="C222">
        <v>20319703.8316181</v>
      </c>
      <c r="D222">
        <v>18121.4412899858</v>
      </c>
      <c r="E222">
        <v>22817997.770895299</v>
      </c>
      <c r="F222">
        <v>-6286.3117327465097</v>
      </c>
      <c r="G222">
        <v>24407.7530227323</v>
      </c>
      <c r="H222">
        <v>392465.38167324802</v>
      </c>
      <c r="I222">
        <v>24367943841.8162</v>
      </c>
      <c r="J222">
        <v>246257.71862235101</v>
      </c>
      <c r="K222">
        <v>95456.805894485107</v>
      </c>
      <c r="L222">
        <v>24396519901.9062</v>
      </c>
      <c r="M222">
        <v>90577.501914103894</v>
      </c>
      <c r="N222">
        <v>246257.71862235101</v>
      </c>
      <c r="O222">
        <v>99.999999999999901</v>
      </c>
      <c r="P222">
        <v>90577.501914103894</v>
      </c>
      <c r="Q222">
        <v>100</v>
      </c>
      <c r="R222">
        <v>488155.06045464601</v>
      </c>
      <c r="S222">
        <v>2.1393422216794802</v>
      </c>
      <c r="T222">
        <f t="shared" si="6"/>
        <v>-2498293.9392771982</v>
      </c>
      <c r="U222">
        <f t="shared" si="7"/>
        <v>-2010138.878822552</v>
      </c>
    </row>
    <row r="223" spans="1:21" x14ac:dyDescent="0.2">
      <c r="A223">
        <v>221</v>
      </c>
      <c r="B223">
        <v>120401</v>
      </c>
      <c r="C223">
        <v>19999354.4980761</v>
      </c>
      <c r="D223">
        <v>18014.523452284498</v>
      </c>
      <c r="E223">
        <v>34635270.850778498</v>
      </c>
      <c r="F223">
        <v>-8181.1034431503504</v>
      </c>
      <c r="G223">
        <v>26195.6268954349</v>
      </c>
      <c r="H223">
        <v>11916335.383610399</v>
      </c>
      <c r="I223">
        <v>807691408698.61096</v>
      </c>
      <c r="J223">
        <v>482594.77181681502</v>
      </c>
      <c r="K223">
        <v>1827589.47630179</v>
      </c>
      <c r="L223">
        <v>993269736035.40906</v>
      </c>
      <c r="M223">
        <v>76358.736040075601</v>
      </c>
      <c r="N223">
        <v>7070186.9314187504</v>
      </c>
      <c r="O223">
        <v>6.8257710368624398</v>
      </c>
      <c r="P223">
        <v>1628935.52909471</v>
      </c>
      <c r="Q223">
        <v>4.6876462988386196</v>
      </c>
      <c r="R223">
        <v>523912.53790869901</v>
      </c>
      <c r="S223">
        <v>1.51265610182725</v>
      </c>
      <c r="T223">
        <f t="shared" si="6"/>
        <v>-14635916.352702398</v>
      </c>
      <c r="U223">
        <f t="shared" si="7"/>
        <v>-14112003.814793698</v>
      </c>
    </row>
    <row r="224" spans="1:21" x14ac:dyDescent="0.2">
      <c r="A224">
        <v>222</v>
      </c>
      <c r="B224">
        <v>120402</v>
      </c>
      <c r="C224">
        <v>53556466.606000997</v>
      </c>
      <c r="D224">
        <v>48056.461142591397</v>
      </c>
      <c r="E224">
        <v>83393293.024226293</v>
      </c>
      <c r="F224">
        <v>-18001.892309068899</v>
      </c>
      <c r="G224">
        <v>66058.353451660398</v>
      </c>
      <c r="H224">
        <v>5825277.7349976702</v>
      </c>
      <c r="I224">
        <v>347294813315.83398</v>
      </c>
      <c r="J224">
        <v>1003125.8881534</v>
      </c>
      <c r="K224">
        <v>619979.52486773895</v>
      </c>
      <c r="L224">
        <v>473969085136.76599</v>
      </c>
      <c r="M224">
        <v>172410.555239012</v>
      </c>
      <c r="N224">
        <v>3741508.8551026601</v>
      </c>
      <c r="O224">
        <v>26.810731365378</v>
      </c>
      <c r="P224">
        <v>525185.70784038596</v>
      </c>
      <c r="Q224">
        <v>32.828493362468002</v>
      </c>
      <c r="R224">
        <v>1321167.0690331999</v>
      </c>
      <c r="S224">
        <v>1.58426058154269</v>
      </c>
      <c r="T224">
        <f t="shared" si="6"/>
        <v>-29836826.418225296</v>
      </c>
      <c r="U224">
        <f t="shared" si="7"/>
        <v>-28515659.349192098</v>
      </c>
    </row>
    <row r="225" spans="1:21" x14ac:dyDescent="0.2">
      <c r="A225">
        <v>223</v>
      </c>
      <c r="B225">
        <v>120500</v>
      </c>
      <c r="C225">
        <v>1291676.0868488201</v>
      </c>
      <c r="D225">
        <v>1164.94535363206</v>
      </c>
      <c r="E225">
        <v>1504972.6431831601</v>
      </c>
      <c r="F225">
        <v>-572.19196075183902</v>
      </c>
      <c r="G225">
        <v>1737.1373143839</v>
      </c>
      <c r="H225">
        <v>41239.159004847199</v>
      </c>
      <c r="I225">
        <v>3069676033.4299998</v>
      </c>
      <c r="J225">
        <v>22821.102804267201</v>
      </c>
      <c r="K225">
        <v>4977.7020632925996</v>
      </c>
      <c r="L225">
        <v>1930267623.4300001</v>
      </c>
      <c r="M225">
        <v>4591.6485386065997</v>
      </c>
      <c r="N225">
        <v>22821.102804267201</v>
      </c>
      <c r="O225">
        <v>100</v>
      </c>
      <c r="P225">
        <v>4591.6485386065997</v>
      </c>
      <c r="Q225">
        <v>100</v>
      </c>
      <c r="R225">
        <v>34742.746287677997</v>
      </c>
      <c r="S225">
        <v>2.3085300882409201</v>
      </c>
      <c r="T225">
        <f t="shared" si="6"/>
        <v>-213296.55633434001</v>
      </c>
      <c r="U225">
        <f t="shared" si="7"/>
        <v>-178553.81004666202</v>
      </c>
    </row>
    <row r="226" spans="1:21" x14ac:dyDescent="0.2">
      <c r="A226">
        <v>224</v>
      </c>
      <c r="B226">
        <v>120601</v>
      </c>
      <c r="C226">
        <v>4199551.2249484202</v>
      </c>
      <c r="D226">
        <v>3787.51897372245</v>
      </c>
      <c r="E226">
        <v>2634513.2962490399</v>
      </c>
      <c r="F226">
        <v>-1207.99299386127</v>
      </c>
      <c r="G226">
        <v>4995.5119675837204</v>
      </c>
      <c r="H226">
        <v>213575.92864553499</v>
      </c>
      <c r="I226">
        <v>15998911707.8666</v>
      </c>
      <c r="J226">
        <v>117582.458398335</v>
      </c>
      <c r="K226">
        <v>7469.6727847354496</v>
      </c>
      <c r="L226">
        <v>3083740092.9766202</v>
      </c>
      <c r="M226">
        <v>6852.9247661401196</v>
      </c>
      <c r="N226">
        <v>117582.458398335</v>
      </c>
      <c r="O226">
        <v>99.999999999999901</v>
      </c>
      <c r="P226">
        <v>6852.9247661401296</v>
      </c>
      <c r="Q226">
        <v>99.999999999999901</v>
      </c>
      <c r="R226">
        <v>99910.239351674507</v>
      </c>
      <c r="S226">
        <v>3.7923604141199201</v>
      </c>
      <c r="T226">
        <f t="shared" si="6"/>
        <v>1565037.9286993803</v>
      </c>
      <c r="U226">
        <f t="shared" si="7"/>
        <v>1664948.1680510547</v>
      </c>
    </row>
    <row r="227" spans="1:21" x14ac:dyDescent="0.2">
      <c r="A227">
        <v>225</v>
      </c>
      <c r="B227">
        <v>120602</v>
      </c>
      <c r="C227">
        <v>22310141.3656726</v>
      </c>
      <c r="D227">
        <v>20121.217530797701</v>
      </c>
      <c r="E227">
        <v>34976734.6729047</v>
      </c>
      <c r="F227">
        <v>-1469.4992861481701</v>
      </c>
      <c r="G227">
        <v>21590.716816945798</v>
      </c>
      <c r="H227">
        <v>652030.60174890503</v>
      </c>
      <c r="I227">
        <v>41720962214.946701</v>
      </c>
      <c r="J227">
        <v>401704.82845922402</v>
      </c>
      <c r="K227">
        <v>115217.002237868</v>
      </c>
      <c r="L227">
        <v>41720962214.946701</v>
      </c>
      <c r="M227">
        <v>99831.786577790001</v>
      </c>
      <c r="N227">
        <v>401704.82845922402</v>
      </c>
      <c r="O227">
        <v>99.999999999999901</v>
      </c>
      <c r="P227">
        <v>106872.80979487899</v>
      </c>
      <c r="Q227">
        <v>93.411773087464098</v>
      </c>
      <c r="R227">
        <v>431814.33633891703</v>
      </c>
      <c r="S227">
        <v>1.2345758984569499</v>
      </c>
      <c r="T227">
        <f t="shared" si="6"/>
        <v>-12666593.307232101</v>
      </c>
      <c r="U227">
        <f t="shared" si="7"/>
        <v>-12234778.970893184</v>
      </c>
    </row>
    <row r="228" spans="1:21" x14ac:dyDescent="0.2">
      <c r="A228">
        <v>226</v>
      </c>
      <c r="B228">
        <v>120701</v>
      </c>
      <c r="C228">
        <v>40199066.076681897</v>
      </c>
      <c r="D228">
        <v>36254.8278146433</v>
      </c>
      <c r="E228">
        <v>62821984.807888098</v>
      </c>
      <c r="F228">
        <v>-20769.816480511199</v>
      </c>
      <c r="G228">
        <v>57024.644295154503</v>
      </c>
      <c r="H228">
        <v>1194738.75763069</v>
      </c>
      <c r="I228">
        <v>71798512758.618301</v>
      </c>
      <c r="J228">
        <v>655277.38565199496</v>
      </c>
      <c r="K228">
        <v>190741.107177567</v>
      </c>
      <c r="L228">
        <v>72392788438.469299</v>
      </c>
      <c r="M228">
        <v>176262.549489873</v>
      </c>
      <c r="N228">
        <v>763947.68107898405</v>
      </c>
      <c r="O228">
        <v>85.775165221588793</v>
      </c>
      <c r="P228">
        <v>176262.549489873</v>
      </c>
      <c r="Q228">
        <v>100</v>
      </c>
      <c r="R228">
        <v>1140492.88590309</v>
      </c>
      <c r="S228">
        <v>1.8154359328040299</v>
      </c>
      <c r="T228">
        <f t="shared" si="6"/>
        <v>-22622918.731206201</v>
      </c>
      <c r="U228">
        <f t="shared" si="7"/>
        <v>-21482425.845303111</v>
      </c>
    </row>
    <row r="229" spans="1:21" x14ac:dyDescent="0.2">
      <c r="A229">
        <v>227</v>
      </c>
      <c r="B229">
        <v>120702</v>
      </c>
      <c r="C229">
        <v>37515736.9697477</v>
      </c>
      <c r="D229">
        <v>33834.940443629297</v>
      </c>
      <c r="E229">
        <v>57458372.913194902</v>
      </c>
      <c r="F229">
        <v>-8828.5618107441405</v>
      </c>
      <c r="G229">
        <v>42663.502254373401</v>
      </c>
      <c r="H229">
        <v>1337806.69375527</v>
      </c>
      <c r="I229">
        <v>98991582472.984802</v>
      </c>
      <c r="J229">
        <v>743857.19891736202</v>
      </c>
      <c r="K229">
        <v>174587.280587566</v>
      </c>
      <c r="L229">
        <v>99132386351.888306</v>
      </c>
      <c r="M229">
        <v>154760.80331718901</v>
      </c>
      <c r="N229">
        <v>743857.19891736202</v>
      </c>
      <c r="O229">
        <v>100</v>
      </c>
      <c r="P229">
        <v>154760.80331718901</v>
      </c>
      <c r="Q229">
        <v>100</v>
      </c>
      <c r="R229">
        <v>853270.04508746904</v>
      </c>
      <c r="S229">
        <v>1.4850229859041499</v>
      </c>
      <c r="T229">
        <f t="shared" si="6"/>
        <v>-19942635.943447202</v>
      </c>
      <c r="U229">
        <f t="shared" si="7"/>
        <v>-19089365.898359735</v>
      </c>
    </row>
    <row r="230" spans="1:21" x14ac:dyDescent="0.2">
      <c r="A230">
        <v>228</v>
      </c>
      <c r="B230">
        <v>120800</v>
      </c>
      <c r="C230">
        <v>7838008.6928168004</v>
      </c>
      <c r="D230">
        <v>7121.7502662975903</v>
      </c>
      <c r="E230">
        <v>10631329.118768301</v>
      </c>
      <c r="F230">
        <v>-4444.2119550893103</v>
      </c>
      <c r="G230">
        <v>11565.962221386901</v>
      </c>
      <c r="H230">
        <v>216996.896097822</v>
      </c>
      <c r="I230">
        <v>16188495135.5</v>
      </c>
      <c r="J230">
        <v>119865.92528482201</v>
      </c>
      <c r="K230">
        <v>39431.491550337902</v>
      </c>
      <c r="L230">
        <v>20013859380.967999</v>
      </c>
      <c r="M230">
        <v>35428.719674144297</v>
      </c>
      <c r="N230">
        <v>119865.92528482201</v>
      </c>
      <c r="O230">
        <v>100</v>
      </c>
      <c r="P230">
        <v>35428.719674144297</v>
      </c>
      <c r="Q230">
        <v>99.999999999999901</v>
      </c>
      <c r="R230">
        <v>231319.24442773801</v>
      </c>
      <c r="S230">
        <v>2.1758262005017901</v>
      </c>
      <c r="T230">
        <f t="shared" si="6"/>
        <v>-2793320.4259515004</v>
      </c>
      <c r="U230">
        <f t="shared" si="7"/>
        <v>-2562001.1815237626</v>
      </c>
    </row>
    <row r="231" spans="1:21" x14ac:dyDescent="0.2">
      <c r="A231">
        <v>229</v>
      </c>
      <c r="B231">
        <v>120901</v>
      </c>
      <c r="C231">
        <v>2312445.3560199901</v>
      </c>
      <c r="D231">
        <v>2085.5634786856699</v>
      </c>
      <c r="E231">
        <v>2676505.6233142801</v>
      </c>
      <c r="F231">
        <v>-1245.99241273444</v>
      </c>
      <c r="G231">
        <v>3331.5558914201101</v>
      </c>
      <c r="H231">
        <v>60634.643209790498</v>
      </c>
      <c r="I231">
        <v>4500084708.9171696</v>
      </c>
      <c r="J231">
        <v>33634.134956287402</v>
      </c>
      <c r="K231">
        <v>11352.5414912001</v>
      </c>
      <c r="L231">
        <v>4500084708.9171696</v>
      </c>
      <c r="M231">
        <v>10452.524549416699</v>
      </c>
      <c r="N231">
        <v>33634.134956287402</v>
      </c>
      <c r="O231">
        <v>100</v>
      </c>
      <c r="P231">
        <v>10452.524549416699</v>
      </c>
      <c r="Q231">
        <v>100</v>
      </c>
      <c r="R231">
        <v>66631.117828402203</v>
      </c>
      <c r="S231">
        <v>2.4894817051007601</v>
      </c>
      <c r="T231">
        <f t="shared" si="6"/>
        <v>-364060.26729429001</v>
      </c>
      <c r="U231">
        <f t="shared" si="7"/>
        <v>-297429.14946588781</v>
      </c>
    </row>
    <row r="232" spans="1:21" x14ac:dyDescent="0.2">
      <c r="A232">
        <v>230</v>
      </c>
      <c r="B232">
        <v>120902</v>
      </c>
      <c r="C232">
        <v>2952818.0420923298</v>
      </c>
      <c r="D232">
        <v>2663.1070229443599</v>
      </c>
      <c r="E232">
        <v>5451112.0753520997</v>
      </c>
      <c r="F232">
        <v>-1312.5930331090899</v>
      </c>
      <c r="G232">
        <v>3975.7000560534502</v>
      </c>
      <c r="H232">
        <v>1804445.2419285299</v>
      </c>
      <c r="I232">
        <v>132655730397.522</v>
      </c>
      <c r="J232">
        <v>76672.702727370997</v>
      </c>
      <c r="K232">
        <v>388971.21153863601</v>
      </c>
      <c r="L232">
        <v>132815773394.869</v>
      </c>
      <c r="M232">
        <v>12180.269939617099</v>
      </c>
      <c r="N232">
        <v>1008510.8595434</v>
      </c>
      <c r="O232">
        <v>7.6025659021742298</v>
      </c>
      <c r="P232">
        <v>362408.056859662</v>
      </c>
      <c r="Q232">
        <v>3.3609269189988802</v>
      </c>
      <c r="R232">
        <v>79514.001121069101</v>
      </c>
      <c r="S232">
        <v>1.4586748542669199</v>
      </c>
      <c r="T232">
        <f t="shared" si="6"/>
        <v>-2498294.0332597699</v>
      </c>
      <c r="U232">
        <f t="shared" si="7"/>
        <v>-2418780.0321387006</v>
      </c>
    </row>
    <row r="233" spans="1:21" x14ac:dyDescent="0.2">
      <c r="A233">
        <v>231</v>
      </c>
      <c r="B233">
        <v>120903</v>
      </c>
      <c r="C233">
        <v>6419761.3346889904</v>
      </c>
      <c r="D233">
        <v>5789.8967197865204</v>
      </c>
      <c r="E233">
        <v>5339554.3209408801</v>
      </c>
      <c r="F233">
        <v>-2784.50106132971</v>
      </c>
      <c r="G233">
        <v>8574.3977811162295</v>
      </c>
      <c r="H233">
        <v>257226.75225407101</v>
      </c>
      <c r="I233">
        <v>18955921579.477798</v>
      </c>
      <c r="J233">
        <v>143491.22277720401</v>
      </c>
      <c r="K233">
        <v>22276.4388789472</v>
      </c>
      <c r="L233">
        <v>22417818062.587101</v>
      </c>
      <c r="M233">
        <v>17792.875266429699</v>
      </c>
      <c r="N233">
        <v>143491.22277720401</v>
      </c>
      <c r="O233">
        <v>100</v>
      </c>
      <c r="P233">
        <v>17792.875266429699</v>
      </c>
      <c r="Q233">
        <v>100</v>
      </c>
      <c r="R233">
        <v>171487.95562232399</v>
      </c>
      <c r="S233">
        <v>3.2116529829048801</v>
      </c>
      <c r="T233">
        <f t="shared" si="6"/>
        <v>1080207.0137481103</v>
      </c>
      <c r="U233">
        <f t="shared" si="7"/>
        <v>1251694.9693704343</v>
      </c>
    </row>
    <row r="234" spans="1:21" x14ac:dyDescent="0.2">
      <c r="A234">
        <v>232</v>
      </c>
      <c r="B234">
        <v>120904</v>
      </c>
      <c r="C234">
        <v>9276730.4806649704</v>
      </c>
      <c r="D234">
        <v>8366.5589077460409</v>
      </c>
      <c r="E234">
        <v>5693042.5282595297</v>
      </c>
      <c r="F234">
        <v>-2835.1732328758999</v>
      </c>
      <c r="G234">
        <v>11201.7321406219</v>
      </c>
      <c r="H234">
        <v>362466.655342607</v>
      </c>
      <c r="I234">
        <v>16274871137.072201</v>
      </c>
      <c r="J234">
        <v>264817.428520174</v>
      </c>
      <c r="K234">
        <v>18183.044992839499</v>
      </c>
      <c r="L234">
        <v>18504915863.9879</v>
      </c>
      <c r="M234">
        <v>14482.061820041899</v>
      </c>
      <c r="N234">
        <v>264817.428520174</v>
      </c>
      <c r="O234">
        <v>99.999999999999901</v>
      </c>
      <c r="P234">
        <v>14482.061820041899</v>
      </c>
      <c r="Q234">
        <v>100</v>
      </c>
      <c r="R234">
        <v>224034.64281243901</v>
      </c>
      <c r="S234">
        <v>3.93523571447709</v>
      </c>
      <c r="T234">
        <f t="shared" si="6"/>
        <v>3583687.9524054406</v>
      </c>
      <c r="U234">
        <f t="shared" si="7"/>
        <v>3807722.5952178799</v>
      </c>
    </row>
    <row r="235" spans="1:21" x14ac:dyDescent="0.2">
      <c r="A235">
        <v>233</v>
      </c>
      <c r="B235">
        <v>121001</v>
      </c>
      <c r="C235">
        <v>1577431.7309133699</v>
      </c>
      <c r="D235">
        <v>1422.66453974725</v>
      </c>
      <c r="E235">
        <v>1841881.64059243</v>
      </c>
      <c r="F235">
        <v>-885.68402206115502</v>
      </c>
      <c r="G235">
        <v>2308.3485618084001</v>
      </c>
      <c r="H235">
        <v>46323.427328236197</v>
      </c>
      <c r="I235">
        <v>3208683431.6986699</v>
      </c>
      <c r="J235">
        <v>27071.326738044099</v>
      </c>
      <c r="K235">
        <v>7771.9133408830703</v>
      </c>
      <c r="L235">
        <v>3208683431.6986699</v>
      </c>
      <c r="M235">
        <v>7130.1766545433402</v>
      </c>
      <c r="N235">
        <v>27071.326738044099</v>
      </c>
      <c r="O235">
        <v>100</v>
      </c>
      <c r="P235">
        <v>7130.1766545433302</v>
      </c>
      <c r="Q235">
        <v>100</v>
      </c>
      <c r="R235">
        <v>46166.971236168101</v>
      </c>
      <c r="S235">
        <v>2.5065112881693499</v>
      </c>
      <c r="T235">
        <f t="shared" si="6"/>
        <v>-264449.9096790601</v>
      </c>
      <c r="U235">
        <f t="shared" si="7"/>
        <v>-218282.93844289199</v>
      </c>
    </row>
    <row r="236" spans="1:21" x14ac:dyDescent="0.2">
      <c r="A236">
        <v>234</v>
      </c>
      <c r="B236">
        <v>121002</v>
      </c>
      <c r="C236">
        <v>19283174.158988401</v>
      </c>
      <c r="D236">
        <v>17391.236369943399</v>
      </c>
      <c r="E236">
        <v>20888528.761594601</v>
      </c>
      <c r="F236">
        <v>-9749.5243013267991</v>
      </c>
      <c r="G236">
        <v>27140.7606712702</v>
      </c>
      <c r="H236">
        <v>597204.98959014995</v>
      </c>
      <c r="I236">
        <v>45869832515.956001</v>
      </c>
      <c r="J236">
        <v>321985.99449441402</v>
      </c>
      <c r="K236">
        <v>87931.5003245431</v>
      </c>
      <c r="L236">
        <v>45769511322.728104</v>
      </c>
      <c r="M236">
        <v>78777.598059997501</v>
      </c>
      <c r="N236">
        <v>321985.99449441402</v>
      </c>
      <c r="O236">
        <v>99.999999999999901</v>
      </c>
      <c r="P236">
        <v>78777.598059997501</v>
      </c>
      <c r="Q236">
        <v>100</v>
      </c>
      <c r="R236">
        <v>542815.21342540404</v>
      </c>
      <c r="S236">
        <v>2.5986282692317499</v>
      </c>
      <c r="T236">
        <f t="shared" si="6"/>
        <v>-1605354.6026061997</v>
      </c>
      <c r="U236">
        <f t="shared" si="7"/>
        <v>-1062539.3891807958</v>
      </c>
    </row>
    <row r="237" spans="1:21" x14ac:dyDescent="0.2">
      <c r="A237">
        <v>235</v>
      </c>
      <c r="B237">
        <v>121003</v>
      </c>
      <c r="C237">
        <v>27225961.3645746</v>
      </c>
      <c r="D237">
        <v>24554.729713393899</v>
      </c>
      <c r="E237">
        <v>49806624.124805301</v>
      </c>
      <c r="F237">
        <v>-13013.338445846401</v>
      </c>
      <c r="G237">
        <v>37568.0681592404</v>
      </c>
      <c r="H237">
        <v>3527456.3395525701</v>
      </c>
      <c r="I237">
        <v>260564662405.06299</v>
      </c>
      <c r="J237">
        <v>760339.72089818399</v>
      </c>
      <c r="K237">
        <v>541472.58670541598</v>
      </c>
      <c r="L237">
        <v>259572930943.72601</v>
      </c>
      <c r="M237">
        <v>120788.00820786699</v>
      </c>
      <c r="N237">
        <v>1964068.3651222</v>
      </c>
      <c r="O237">
        <v>38.712487528451</v>
      </c>
      <c r="P237">
        <v>489558.00051667099</v>
      </c>
      <c r="Q237">
        <v>24.6728698295993</v>
      </c>
      <c r="R237">
        <v>751361.36318480805</v>
      </c>
      <c r="S237">
        <v>1.5085570973492299</v>
      </c>
      <c r="T237">
        <f t="shared" si="6"/>
        <v>-22580662.760230701</v>
      </c>
      <c r="U237">
        <f t="shared" si="7"/>
        <v>-21829301.397045892</v>
      </c>
    </row>
    <row r="238" spans="1:21" x14ac:dyDescent="0.2">
      <c r="A238">
        <v>236</v>
      </c>
      <c r="B238">
        <v>121004</v>
      </c>
      <c r="C238">
        <v>14887748.347447099</v>
      </c>
      <c r="D238">
        <v>13427.060731388799</v>
      </c>
      <c r="E238">
        <v>16921814.112879802</v>
      </c>
      <c r="F238">
        <v>-11600.612627845099</v>
      </c>
      <c r="G238">
        <v>25027.673359233999</v>
      </c>
      <c r="H238">
        <v>168506.408964075</v>
      </c>
      <c r="I238">
        <v>11145298102.167101</v>
      </c>
      <c r="J238">
        <v>101634.62035107199</v>
      </c>
      <c r="K238">
        <v>91558.139325513999</v>
      </c>
      <c r="L238">
        <v>121328291417.218</v>
      </c>
      <c r="M238">
        <v>67292.481042070402</v>
      </c>
      <c r="N238">
        <v>101634.62035107199</v>
      </c>
      <c r="O238">
        <v>99.999999999999901</v>
      </c>
      <c r="P238">
        <v>67292.481042070402</v>
      </c>
      <c r="Q238">
        <v>100</v>
      </c>
      <c r="R238">
        <v>500553.46718467999</v>
      </c>
      <c r="S238">
        <v>2.9580366729338401</v>
      </c>
      <c r="T238">
        <f t="shared" si="6"/>
        <v>-2034065.7654327024</v>
      </c>
      <c r="U238">
        <f t="shared" si="7"/>
        <v>-1533512.2982480223</v>
      </c>
    </row>
    <row r="239" spans="1:21" x14ac:dyDescent="0.2">
      <c r="A239">
        <v>237</v>
      </c>
      <c r="B239">
        <v>121101</v>
      </c>
      <c r="C239">
        <v>7676404.8040406397</v>
      </c>
      <c r="D239">
        <v>6923.2466251522401</v>
      </c>
      <c r="E239">
        <v>8856784.87767037</v>
      </c>
      <c r="F239">
        <v>-4342.8956183170903</v>
      </c>
      <c r="G239">
        <v>11266.1422434693</v>
      </c>
      <c r="H239">
        <v>221109.755160236</v>
      </c>
      <c r="I239">
        <v>15355879655.5835</v>
      </c>
      <c r="J239">
        <v>128974.47722673501</v>
      </c>
      <c r="K239">
        <v>37690.333948072403</v>
      </c>
      <c r="L239">
        <v>17535814159.471699</v>
      </c>
      <c r="M239">
        <v>34183.171116177997</v>
      </c>
      <c r="N239">
        <v>128974.47722673501</v>
      </c>
      <c r="O239">
        <v>100</v>
      </c>
      <c r="P239">
        <v>34183.171116177997</v>
      </c>
      <c r="Q239">
        <v>100</v>
      </c>
      <c r="R239">
        <v>225322.844869386</v>
      </c>
      <c r="S239">
        <v>2.5440704271531702</v>
      </c>
      <c r="T239">
        <f t="shared" si="6"/>
        <v>-1180380.0736297304</v>
      </c>
      <c r="U239">
        <f t="shared" si="7"/>
        <v>-955057.22876034444</v>
      </c>
    </row>
    <row r="240" spans="1:21" x14ac:dyDescent="0.2">
      <c r="A240">
        <v>238</v>
      </c>
      <c r="B240">
        <v>121102</v>
      </c>
      <c r="C240">
        <v>89797702.314121902</v>
      </c>
      <c r="D240">
        <v>80986.785653155996</v>
      </c>
      <c r="E240">
        <v>134235828.88198301</v>
      </c>
      <c r="F240">
        <v>-19854.7182122218</v>
      </c>
      <c r="G240">
        <v>100841.503865377</v>
      </c>
      <c r="H240">
        <v>2561718.6739127901</v>
      </c>
      <c r="I240">
        <v>194868362120.14099</v>
      </c>
      <c r="J240">
        <v>1392508.5011919399</v>
      </c>
      <c r="K240">
        <v>455746.257646996</v>
      </c>
      <c r="L240">
        <v>249534720302.06799</v>
      </c>
      <c r="M240">
        <v>405839.31358658202</v>
      </c>
      <c r="N240">
        <v>1392508.5011919399</v>
      </c>
      <c r="O240">
        <v>100</v>
      </c>
      <c r="P240">
        <v>405839.31358658202</v>
      </c>
      <c r="Q240">
        <v>100</v>
      </c>
      <c r="R240">
        <v>2016830.07730755</v>
      </c>
      <c r="S240">
        <v>1.50245288020734</v>
      </c>
      <c r="T240">
        <f t="shared" si="6"/>
        <v>-44438126.56786111</v>
      </c>
      <c r="U240">
        <f t="shared" si="7"/>
        <v>-42421296.490553558</v>
      </c>
    </row>
    <row r="241" spans="1:21" x14ac:dyDescent="0.2">
      <c r="A241">
        <v>239</v>
      </c>
      <c r="B241">
        <v>130100</v>
      </c>
      <c r="C241">
        <v>2265866.3033580398</v>
      </c>
      <c r="D241">
        <v>2230.32989938743</v>
      </c>
      <c r="E241">
        <v>753994.58566757699</v>
      </c>
      <c r="F241">
        <v>26.888905659160201</v>
      </c>
      <c r="G241">
        <v>2203.4409937282699</v>
      </c>
      <c r="H241">
        <v>60043.434012097299</v>
      </c>
      <c r="I241">
        <v>4396156706.6326599</v>
      </c>
      <c r="J241">
        <v>33666.493772301299</v>
      </c>
      <c r="K241">
        <v>11007.550293962</v>
      </c>
      <c r="L241">
        <v>4396156706.6326599</v>
      </c>
      <c r="M241">
        <v>10128.3189526354</v>
      </c>
      <c r="N241">
        <v>33666.493772301299</v>
      </c>
      <c r="O241">
        <v>100</v>
      </c>
      <c r="P241">
        <v>10128.3189526354</v>
      </c>
      <c r="Q241">
        <v>100</v>
      </c>
      <c r="R241">
        <v>44068.819874565401</v>
      </c>
      <c r="S241">
        <v>5.8447130406841596</v>
      </c>
      <c r="T241">
        <f t="shared" si="6"/>
        <v>1511871.7176904627</v>
      </c>
      <c r="U241">
        <f t="shared" si="7"/>
        <v>1555940.5375650281</v>
      </c>
    </row>
    <row r="242" spans="1:21" x14ac:dyDescent="0.2">
      <c r="A242">
        <v>240</v>
      </c>
      <c r="B242">
        <v>130201</v>
      </c>
      <c r="C242">
        <v>400741.41600322502</v>
      </c>
      <c r="D242">
        <v>360.542462865755</v>
      </c>
      <c r="E242">
        <v>4470573.9963629404</v>
      </c>
      <c r="F242">
        <v>-147.25649467996999</v>
      </c>
      <c r="G242">
        <v>507.79895754572499</v>
      </c>
      <c r="H242">
        <v>287698.07281441498</v>
      </c>
      <c r="I242">
        <v>13124402790.0175</v>
      </c>
      <c r="J242">
        <v>7679.1774716308901</v>
      </c>
      <c r="K242">
        <v>15692.0865299167</v>
      </c>
      <c r="L242">
        <v>13124402790.0175</v>
      </c>
      <c r="M242">
        <v>1409.3755044173699</v>
      </c>
      <c r="N242">
        <v>208951.65607430899</v>
      </c>
      <c r="O242">
        <v>3.6750976833129001</v>
      </c>
      <c r="P242">
        <v>13067.205971913199</v>
      </c>
      <c r="Q242">
        <v>10.7855918659787</v>
      </c>
      <c r="R242">
        <v>10155.9791509145</v>
      </c>
      <c r="S242">
        <v>0.22717394140387601</v>
      </c>
      <c r="T242">
        <f t="shared" si="6"/>
        <v>-4069832.5803597155</v>
      </c>
      <c r="U242">
        <f t="shared" si="7"/>
        <v>-4059676.6012088009</v>
      </c>
    </row>
    <row r="243" spans="1:21" x14ac:dyDescent="0.2">
      <c r="A243">
        <v>241</v>
      </c>
      <c r="B243">
        <v>130202</v>
      </c>
      <c r="C243">
        <v>280074.95987375901</v>
      </c>
      <c r="D243">
        <v>251.99514855873099</v>
      </c>
      <c r="E243">
        <v>3088053.6590614999</v>
      </c>
      <c r="F243">
        <v>-127.469321378389</v>
      </c>
      <c r="G243">
        <v>379.46446993712101</v>
      </c>
      <c r="H243">
        <v>1533444.6990251399</v>
      </c>
      <c r="I243">
        <v>96543375136.020493</v>
      </c>
      <c r="J243">
        <v>6391.5771150146102</v>
      </c>
      <c r="K243">
        <v>250197.29862791701</v>
      </c>
      <c r="L243">
        <v>97126103127.783096</v>
      </c>
      <c r="M243">
        <v>1232.01381600689</v>
      </c>
      <c r="N243">
        <v>954184.44820902403</v>
      </c>
      <c r="O243">
        <v>0.66984712725211704</v>
      </c>
      <c r="P243">
        <v>230772.078002361</v>
      </c>
      <c r="Q243">
        <v>0.53386606675799597</v>
      </c>
      <c r="R243">
        <v>7589.2893987424304</v>
      </c>
      <c r="S243">
        <v>0.24576287320890999</v>
      </c>
      <c r="T243">
        <f t="shared" si="6"/>
        <v>-2807978.6991877407</v>
      </c>
      <c r="U243">
        <f t="shared" si="7"/>
        <v>-2800389.4097889983</v>
      </c>
    </row>
    <row r="244" spans="1:21" x14ac:dyDescent="0.2">
      <c r="A244">
        <v>242</v>
      </c>
      <c r="B244">
        <v>130301</v>
      </c>
      <c r="C244">
        <v>2435238.0986586302</v>
      </c>
      <c r="D244">
        <v>2190.6152265689302</v>
      </c>
      <c r="E244">
        <v>6398664.1493101995</v>
      </c>
      <c r="F244">
        <v>-1171.79614853313</v>
      </c>
      <c r="G244">
        <v>3362.41137510207</v>
      </c>
      <c r="H244">
        <v>559806.12018939899</v>
      </c>
      <c r="I244">
        <v>38368179010.067101</v>
      </c>
      <c r="J244">
        <v>81348.019189312094</v>
      </c>
      <c r="K244">
        <v>87256.174208215903</v>
      </c>
      <c r="L244">
        <v>38368179010.067101</v>
      </c>
      <c r="M244">
        <v>10267.5278675841</v>
      </c>
      <c r="N244">
        <v>329597.04612899601</v>
      </c>
      <c r="O244">
        <v>24.681052255994501</v>
      </c>
      <c r="P244">
        <v>79582.538406202395</v>
      </c>
      <c r="Q244">
        <v>12.901734567923601</v>
      </c>
      <c r="R244">
        <v>67248.227502041394</v>
      </c>
      <c r="S244">
        <v>1.0509729207977101</v>
      </c>
      <c r="T244">
        <f t="shared" si="6"/>
        <v>-3963426.0506515694</v>
      </c>
      <c r="U244">
        <f t="shared" si="7"/>
        <v>-3896177.8231495279</v>
      </c>
    </row>
    <row r="245" spans="1:21" x14ac:dyDescent="0.2">
      <c r="A245">
        <v>243</v>
      </c>
      <c r="B245">
        <v>130302</v>
      </c>
      <c r="C245">
        <v>232024.05441698901</v>
      </c>
      <c r="D245">
        <v>208.73489212212499</v>
      </c>
      <c r="E245">
        <v>337475.27590835001</v>
      </c>
      <c r="F245">
        <v>-129.720656664654</v>
      </c>
      <c r="G245">
        <v>338.45554878678001</v>
      </c>
      <c r="H245">
        <v>6784.7056764012495</v>
      </c>
      <c r="I245">
        <v>469956001.713</v>
      </c>
      <c r="J245">
        <v>3964.9696661232401</v>
      </c>
      <c r="K245">
        <v>1138.30404185673</v>
      </c>
      <c r="L245">
        <v>469956001.713</v>
      </c>
      <c r="M245">
        <v>1044.31284151413</v>
      </c>
      <c r="N245">
        <v>3964.9696661232401</v>
      </c>
      <c r="O245">
        <v>99.999999999999901</v>
      </c>
      <c r="P245">
        <v>1044.31284151413</v>
      </c>
      <c r="Q245">
        <v>100</v>
      </c>
      <c r="R245">
        <v>6769.1109757356098</v>
      </c>
      <c r="S245">
        <v>2.00580945004514</v>
      </c>
      <c r="T245">
        <f t="shared" si="6"/>
        <v>-105451.22149136101</v>
      </c>
      <c r="U245">
        <f t="shared" si="7"/>
        <v>-98682.110515625391</v>
      </c>
    </row>
    <row r="246" spans="1:21" x14ac:dyDescent="0.2">
      <c r="A246">
        <v>244</v>
      </c>
      <c r="B246">
        <v>130401</v>
      </c>
      <c r="C246">
        <v>2325115.2840598901</v>
      </c>
      <c r="D246">
        <v>2090.6906964388199</v>
      </c>
      <c r="E246">
        <v>4265957.7553681796</v>
      </c>
      <c r="F246">
        <v>-1158.67813328584</v>
      </c>
      <c r="G246">
        <v>3249.3688297246699</v>
      </c>
      <c r="H246">
        <v>805505.29180116905</v>
      </c>
      <c r="I246">
        <v>59236851458.480003</v>
      </c>
      <c r="J246">
        <v>78107.289240531303</v>
      </c>
      <c r="K246">
        <v>121869.913703087</v>
      </c>
      <c r="L246">
        <v>59236851458.480003</v>
      </c>
      <c r="M246">
        <v>10261.622130395501</v>
      </c>
      <c r="N246">
        <v>450084.18305028899</v>
      </c>
      <c r="O246">
        <v>17.353928927514399</v>
      </c>
      <c r="P246">
        <v>110022.543411391</v>
      </c>
      <c r="Q246">
        <v>9.3268359485435095</v>
      </c>
      <c r="R246">
        <v>64987.376594493398</v>
      </c>
      <c r="S246">
        <v>1.52339475262535</v>
      </c>
      <c r="T246">
        <f t="shared" si="6"/>
        <v>-1940842.4713082896</v>
      </c>
      <c r="U246">
        <f t="shared" si="7"/>
        <v>-1875855.0947137962</v>
      </c>
    </row>
    <row r="247" spans="1:21" x14ac:dyDescent="0.2">
      <c r="A247">
        <v>245</v>
      </c>
      <c r="B247">
        <v>130402</v>
      </c>
      <c r="C247">
        <v>94977.191184991505</v>
      </c>
      <c r="D247">
        <v>85.603963363109003</v>
      </c>
      <c r="E247">
        <v>137027.51548816601</v>
      </c>
      <c r="F247">
        <v>-50.9864042163885</v>
      </c>
      <c r="G247">
        <v>136.59036757949701</v>
      </c>
      <c r="H247">
        <v>2677.6965506146098</v>
      </c>
      <c r="I247">
        <v>185475925.52239001</v>
      </c>
      <c r="J247">
        <v>1564.8409974802701</v>
      </c>
      <c r="K247">
        <v>463.43876794996299</v>
      </c>
      <c r="L247">
        <v>196408189.60238999</v>
      </c>
      <c r="M247">
        <v>424.15713002948502</v>
      </c>
      <c r="N247">
        <v>1564.8409974802701</v>
      </c>
      <c r="O247">
        <v>100</v>
      </c>
      <c r="P247">
        <v>424.15713002948502</v>
      </c>
      <c r="Q247">
        <v>100</v>
      </c>
      <c r="R247">
        <v>2731.80735158995</v>
      </c>
      <c r="S247">
        <v>1.9936195601721101</v>
      </c>
      <c r="T247">
        <f t="shared" si="6"/>
        <v>-42050.324303174508</v>
      </c>
      <c r="U247">
        <f t="shared" si="7"/>
        <v>-39318.516951584555</v>
      </c>
    </row>
    <row r="248" spans="1:21" x14ac:dyDescent="0.2">
      <c r="A248">
        <v>246</v>
      </c>
      <c r="B248">
        <v>130403</v>
      </c>
      <c r="C248">
        <v>145023.03498929401</v>
      </c>
      <c r="D248">
        <v>130.794331876619</v>
      </c>
      <c r="E248">
        <v>169282.64915015799</v>
      </c>
      <c r="F248">
        <v>-81.686536564395396</v>
      </c>
      <c r="G248">
        <v>212.48086844101499</v>
      </c>
      <c r="H248">
        <v>4235.6005988435099</v>
      </c>
      <c r="I248">
        <v>293387217.8434</v>
      </c>
      <c r="J248">
        <v>2475.2772917831098</v>
      </c>
      <c r="K248">
        <v>716.96194043235596</v>
      </c>
      <c r="L248">
        <v>307203964.3434</v>
      </c>
      <c r="M248">
        <v>655.52114756367598</v>
      </c>
      <c r="N248">
        <v>2475.2772917831098</v>
      </c>
      <c r="O248">
        <v>100</v>
      </c>
      <c r="P248">
        <v>655.52114756367598</v>
      </c>
      <c r="Q248">
        <v>100</v>
      </c>
      <c r="R248">
        <v>4249.6173688202998</v>
      </c>
      <c r="S248">
        <v>2.5103679497895701</v>
      </c>
      <c r="T248">
        <f t="shared" si="6"/>
        <v>-24259.614160863974</v>
      </c>
      <c r="U248">
        <f t="shared" si="7"/>
        <v>-20009.996792043676</v>
      </c>
    </row>
    <row r="249" spans="1:21" x14ac:dyDescent="0.2">
      <c r="A249">
        <v>247</v>
      </c>
      <c r="B249">
        <v>130500</v>
      </c>
      <c r="C249">
        <v>68985.721688142105</v>
      </c>
      <c r="D249">
        <v>62.326589444863501</v>
      </c>
      <c r="E249">
        <v>197537.70989328701</v>
      </c>
      <c r="F249">
        <v>-38.733563077349203</v>
      </c>
      <c r="G249">
        <v>101.06015252221199</v>
      </c>
      <c r="H249">
        <v>2025.8595048396901</v>
      </c>
      <c r="I249">
        <v>140325148.69999999</v>
      </c>
      <c r="J249">
        <v>1183.9086126396901</v>
      </c>
      <c r="K249">
        <v>339.88859245786398</v>
      </c>
      <c r="L249">
        <v>140325148.69999999</v>
      </c>
      <c r="M249">
        <v>311.82356271786398</v>
      </c>
      <c r="N249">
        <v>1183.9086126396901</v>
      </c>
      <c r="O249">
        <v>100</v>
      </c>
      <c r="P249">
        <v>311.82356271786398</v>
      </c>
      <c r="Q249">
        <v>100</v>
      </c>
      <c r="R249">
        <v>2021.20305044425</v>
      </c>
      <c r="S249">
        <v>1.02319858397474</v>
      </c>
      <c r="T249">
        <f t="shared" si="6"/>
        <v>-128551.98820514491</v>
      </c>
      <c r="U249">
        <f t="shared" si="7"/>
        <v>-126530.78515470066</v>
      </c>
    </row>
    <row r="250" spans="1:21" x14ac:dyDescent="0.2">
      <c r="A250">
        <v>248</v>
      </c>
      <c r="B250">
        <v>130600</v>
      </c>
      <c r="C250">
        <v>1158927.4686107701</v>
      </c>
      <c r="D250">
        <v>1077.77365613488</v>
      </c>
      <c r="E250">
        <v>14457198.441435</v>
      </c>
      <c r="F250">
        <v>-446.68698458345801</v>
      </c>
      <c r="G250">
        <v>1524.4606407183401</v>
      </c>
      <c r="H250">
        <v>139346.574681522</v>
      </c>
      <c r="I250">
        <v>6866058267.6541901</v>
      </c>
      <c r="J250">
        <v>22589.843176689901</v>
      </c>
      <c r="K250">
        <v>21346.335063349601</v>
      </c>
      <c r="L250">
        <v>6866058267.6541901</v>
      </c>
      <c r="M250">
        <v>4326.5573777502204</v>
      </c>
      <c r="N250">
        <v>98150.2250755977</v>
      </c>
      <c r="O250">
        <v>23.015579596776899</v>
      </c>
      <c r="P250">
        <v>19973.1234098188</v>
      </c>
      <c r="Q250">
        <v>21.661896784872798</v>
      </c>
      <c r="R250">
        <v>30489.2128143669</v>
      </c>
      <c r="S250">
        <v>0.21089295369276501</v>
      </c>
      <c r="T250">
        <f t="shared" si="6"/>
        <v>-13298270.972824231</v>
      </c>
      <c r="U250">
        <f t="shared" si="7"/>
        <v>-13267781.760009864</v>
      </c>
    </row>
    <row r="251" spans="1:21" x14ac:dyDescent="0.2">
      <c r="A251">
        <v>249</v>
      </c>
      <c r="B251">
        <v>130700</v>
      </c>
      <c r="C251">
        <v>808552.96852752403</v>
      </c>
      <c r="D251">
        <v>729.19481394820798</v>
      </c>
      <c r="E251">
        <v>1044878.15265688</v>
      </c>
      <c r="F251">
        <v>-462.51641580752801</v>
      </c>
      <c r="G251">
        <v>1191.7112297557301</v>
      </c>
      <c r="H251">
        <v>26475.890359304802</v>
      </c>
      <c r="I251">
        <v>1933542040.9340999</v>
      </c>
      <c r="J251">
        <v>14874.638113700201</v>
      </c>
      <c r="K251">
        <v>4040.0982375538401</v>
      </c>
      <c r="L251">
        <v>1933542040.9340999</v>
      </c>
      <c r="M251">
        <v>3653.38982936702</v>
      </c>
      <c r="N251">
        <v>14874.638113700201</v>
      </c>
      <c r="O251">
        <v>100</v>
      </c>
      <c r="P251">
        <v>3653.38982936702</v>
      </c>
      <c r="Q251">
        <v>100</v>
      </c>
      <c r="R251">
        <v>23834.224595114702</v>
      </c>
      <c r="S251">
        <v>2.2810530141251202</v>
      </c>
      <c r="T251">
        <f t="shared" si="6"/>
        <v>-236325.18412935594</v>
      </c>
      <c r="U251">
        <f t="shared" si="7"/>
        <v>-212490.95953424124</v>
      </c>
    </row>
    <row r="252" spans="1:21" x14ac:dyDescent="0.2">
      <c r="A252">
        <v>250</v>
      </c>
      <c r="B252">
        <v>130800</v>
      </c>
      <c r="C252">
        <v>5056510.12164158</v>
      </c>
      <c r="D252">
        <v>4547.7965702967203</v>
      </c>
      <c r="E252">
        <v>8573733.1766649596</v>
      </c>
      <c r="F252">
        <v>-2312.4036739346502</v>
      </c>
      <c r="G252">
        <v>6860.2002442313697</v>
      </c>
      <c r="H252">
        <v>507049.22145029297</v>
      </c>
      <c r="I252">
        <v>37846881980.211998</v>
      </c>
      <c r="J252">
        <v>160834.719191568</v>
      </c>
      <c r="K252">
        <v>84120.998394734997</v>
      </c>
      <c r="L252">
        <v>37858465334.811996</v>
      </c>
      <c r="M252">
        <v>20247.440857027901</v>
      </c>
      <c r="N252">
        <v>279967.92956902098</v>
      </c>
      <c r="O252">
        <v>57.447551024560397</v>
      </c>
      <c r="P252">
        <v>76549.305327772599</v>
      </c>
      <c r="Q252">
        <v>26.450195426766399</v>
      </c>
      <c r="R252">
        <v>137204.00488462701</v>
      </c>
      <c r="S252">
        <v>1.60028312122022</v>
      </c>
      <c r="T252">
        <f t="shared" si="6"/>
        <v>-3517223.0550233796</v>
      </c>
      <c r="U252">
        <f t="shared" si="7"/>
        <v>-3380019.0501387524</v>
      </c>
    </row>
    <row r="253" spans="1:21" x14ac:dyDescent="0.2">
      <c r="A253">
        <v>251</v>
      </c>
      <c r="B253">
        <v>130900</v>
      </c>
      <c r="C253">
        <v>1720840.9031189601</v>
      </c>
      <c r="D253">
        <v>1550.9839043061299</v>
      </c>
      <c r="E253">
        <v>1612853.54067874</v>
      </c>
      <c r="F253">
        <v>-918.27625556234204</v>
      </c>
      <c r="G253">
        <v>2469.2601598684701</v>
      </c>
      <c r="H253">
        <v>44909.086147273199</v>
      </c>
      <c r="I253">
        <v>3316698357.18925</v>
      </c>
      <c r="J253">
        <v>25008.896004137699</v>
      </c>
      <c r="K253">
        <v>8345.7316488204506</v>
      </c>
      <c r="L253">
        <v>3316698357.18925</v>
      </c>
      <c r="M253">
        <v>7682.3919773826001</v>
      </c>
      <c r="N253">
        <v>25008.896004137699</v>
      </c>
      <c r="O253">
        <v>100</v>
      </c>
      <c r="P253">
        <v>7682.3919773826001</v>
      </c>
      <c r="Q253">
        <v>100</v>
      </c>
      <c r="R253">
        <v>49385.203197369498</v>
      </c>
      <c r="S253">
        <v>3.0619769217598298</v>
      </c>
      <c r="T253">
        <f t="shared" si="6"/>
        <v>107987.36244022008</v>
      </c>
      <c r="U253">
        <f t="shared" si="7"/>
        <v>157372.56563758958</v>
      </c>
    </row>
    <row r="254" spans="1:21" x14ac:dyDescent="0.2">
      <c r="A254">
        <v>252</v>
      </c>
      <c r="B254">
        <v>140100</v>
      </c>
      <c r="C254">
        <v>2104901.01172646</v>
      </c>
      <c r="D254">
        <v>2071.8890848709402</v>
      </c>
      <c r="E254">
        <v>8705969.3425640296</v>
      </c>
      <c r="F254">
        <v>-922.64457688018501</v>
      </c>
      <c r="G254">
        <v>2994.5336617511198</v>
      </c>
      <c r="H254">
        <v>671930.27119360305</v>
      </c>
      <c r="I254">
        <v>48640391483.9711</v>
      </c>
      <c r="J254">
        <v>63190.6294719336</v>
      </c>
      <c r="K254">
        <v>97892.380053670495</v>
      </c>
      <c r="L254">
        <v>46932139671.205101</v>
      </c>
      <c r="M254">
        <v>8185.7797236283204</v>
      </c>
      <c r="N254">
        <v>380087.92228977598</v>
      </c>
      <c r="O254">
        <v>16.625266357123898</v>
      </c>
      <c r="P254">
        <v>88505.952119429407</v>
      </c>
      <c r="Q254">
        <v>9.2488465776657307</v>
      </c>
      <c r="R254">
        <v>59890.673235022499</v>
      </c>
      <c r="S254">
        <v>0.68792653498345302</v>
      </c>
      <c r="T254">
        <f t="shared" si="6"/>
        <v>-6601068.3308375701</v>
      </c>
      <c r="U254">
        <f t="shared" si="7"/>
        <v>-6541177.6576025477</v>
      </c>
    </row>
    <row r="255" spans="1:21" x14ac:dyDescent="0.2">
      <c r="A255">
        <v>253</v>
      </c>
      <c r="B255">
        <v>140200</v>
      </c>
      <c r="C255">
        <v>2306811.3068411802</v>
      </c>
      <c r="D255">
        <v>2270.6327475138301</v>
      </c>
      <c r="E255">
        <v>9202538.0283889007</v>
      </c>
      <c r="F255">
        <v>-230.484683937131</v>
      </c>
      <c r="G255">
        <v>2501.1174314509599</v>
      </c>
      <c r="H255">
        <v>110101.84850801701</v>
      </c>
      <c r="I255">
        <v>8426711986.9604397</v>
      </c>
      <c r="J255">
        <v>59541.576586255302</v>
      </c>
      <c r="K255">
        <v>20799.146439103301</v>
      </c>
      <c r="L255">
        <v>8579347288.9804296</v>
      </c>
      <c r="M255">
        <v>10311.3412493082</v>
      </c>
      <c r="N255">
        <v>59541.576586255302</v>
      </c>
      <c r="O255">
        <v>100</v>
      </c>
      <c r="P255">
        <v>19083.276981307201</v>
      </c>
      <c r="Q255">
        <v>54.033388811620803</v>
      </c>
      <c r="R255">
        <v>50022.348629019303</v>
      </c>
      <c r="S255">
        <v>0.54357122431556903</v>
      </c>
      <c r="T255">
        <f t="shared" si="6"/>
        <v>-6895726.721547721</v>
      </c>
      <c r="U255">
        <f t="shared" si="7"/>
        <v>-6845704.3729187017</v>
      </c>
    </row>
    <row r="256" spans="1:21" x14ac:dyDescent="0.2">
      <c r="A256">
        <v>254</v>
      </c>
      <c r="B256">
        <v>140300</v>
      </c>
      <c r="C256">
        <v>658834.28507992695</v>
      </c>
      <c r="D256">
        <v>642.83100676858805</v>
      </c>
      <c r="E256">
        <v>2715026.4383703899</v>
      </c>
      <c r="F256">
        <v>-224.663837476803</v>
      </c>
      <c r="G256">
        <v>867.49484424539105</v>
      </c>
      <c r="H256">
        <v>18864.513336375301</v>
      </c>
      <c r="I256">
        <v>1317653005.85428</v>
      </c>
      <c r="J256">
        <v>10958.595301249499</v>
      </c>
      <c r="K256">
        <v>3211.7931837803999</v>
      </c>
      <c r="L256">
        <v>1317653005.85428</v>
      </c>
      <c r="M256">
        <v>2948.26258260954</v>
      </c>
      <c r="N256">
        <v>10958.595301249499</v>
      </c>
      <c r="O256">
        <v>100</v>
      </c>
      <c r="P256">
        <v>2948.26258260954</v>
      </c>
      <c r="Q256">
        <v>99.999999999999901</v>
      </c>
      <c r="R256">
        <v>17349.896884907801</v>
      </c>
      <c r="S256">
        <v>0.63903233647041602</v>
      </c>
      <c r="T256">
        <f t="shared" si="6"/>
        <v>-2056192.1532904629</v>
      </c>
      <c r="U256">
        <f t="shared" si="7"/>
        <v>-2038842.2564055552</v>
      </c>
    </row>
    <row r="257" spans="1:21" x14ac:dyDescent="0.2">
      <c r="A257">
        <v>255</v>
      </c>
      <c r="B257">
        <v>140401</v>
      </c>
      <c r="C257">
        <v>4905831.5743648401</v>
      </c>
      <c r="D257">
        <v>4347.46058284015</v>
      </c>
      <c r="E257">
        <v>10751032.2637788</v>
      </c>
      <c r="F257">
        <v>-1306.9023540875</v>
      </c>
      <c r="G257">
        <v>5654.3629369276596</v>
      </c>
      <c r="H257">
        <v>89194.549443937096</v>
      </c>
      <c r="I257">
        <v>6876565795.4832497</v>
      </c>
      <c r="J257">
        <v>47935.154671037599</v>
      </c>
      <c r="K257">
        <v>23396.379960152</v>
      </c>
      <c r="L257">
        <v>8642115845.2552509</v>
      </c>
      <c r="M257">
        <v>21667.9567911009</v>
      </c>
      <c r="N257">
        <v>47935.154671037599</v>
      </c>
      <c r="O257">
        <v>100</v>
      </c>
      <c r="P257">
        <v>21667.9567911009</v>
      </c>
      <c r="Q257">
        <v>100</v>
      </c>
      <c r="R257">
        <v>113087.25873855301</v>
      </c>
      <c r="S257">
        <v>1.05187349422765</v>
      </c>
      <c r="T257">
        <f t="shared" si="6"/>
        <v>-5845200.6894139601</v>
      </c>
      <c r="U257">
        <f t="shared" si="7"/>
        <v>-5732113.4306754069</v>
      </c>
    </row>
    <row r="258" spans="1:21" x14ac:dyDescent="0.2">
      <c r="A258">
        <v>256</v>
      </c>
      <c r="B258">
        <v>140500</v>
      </c>
      <c r="C258">
        <v>2346416.1954925</v>
      </c>
      <c r="D258">
        <v>2300.0171690540301</v>
      </c>
      <c r="E258">
        <v>7703180.8315345896</v>
      </c>
      <c r="F258">
        <v>-627.64025001199695</v>
      </c>
      <c r="G258">
        <v>2927.6574190660299</v>
      </c>
      <c r="H258">
        <v>31390.1006261683</v>
      </c>
      <c r="I258">
        <v>2174297145.2621002</v>
      </c>
      <c r="J258">
        <v>18344.317754595701</v>
      </c>
      <c r="K258">
        <v>15761.591875381</v>
      </c>
      <c r="L258">
        <v>10914811863.59</v>
      </c>
      <c r="M258">
        <v>10482.664512823099</v>
      </c>
      <c r="N258">
        <v>18344.317754595701</v>
      </c>
      <c r="O258">
        <v>99.999999999999901</v>
      </c>
      <c r="P258">
        <v>13578.629502663</v>
      </c>
      <c r="Q258">
        <v>77.199724101517305</v>
      </c>
      <c r="R258">
        <v>58553.1483813206</v>
      </c>
      <c r="S258">
        <v>0.76011649813049897</v>
      </c>
      <c r="T258">
        <f t="shared" si="6"/>
        <v>-5356764.6360420901</v>
      </c>
      <c r="U258">
        <f t="shared" si="7"/>
        <v>-5298211.4876607694</v>
      </c>
    </row>
    <row r="259" spans="1:21" x14ac:dyDescent="0.2">
      <c r="A259">
        <v>257</v>
      </c>
      <c r="B259">
        <v>140600</v>
      </c>
      <c r="C259">
        <v>2498187.1015804699</v>
      </c>
      <c r="D259">
        <v>2182.22614353677</v>
      </c>
      <c r="E259">
        <v>7205009.4974758504</v>
      </c>
      <c r="F259">
        <v>-605.449979899715</v>
      </c>
      <c r="G259">
        <v>2787.6761234364899</v>
      </c>
      <c r="H259">
        <v>50027.7377396062</v>
      </c>
      <c r="I259">
        <v>4248287483.3344798</v>
      </c>
      <c r="J259">
        <v>24538.0128395994</v>
      </c>
      <c r="K259">
        <v>12130.171161824001</v>
      </c>
      <c r="L259">
        <v>4248287483.3344798</v>
      </c>
      <c r="M259">
        <v>11280.513665157099</v>
      </c>
      <c r="N259">
        <v>24538.0128395994</v>
      </c>
      <c r="O259">
        <v>100</v>
      </c>
      <c r="P259">
        <v>11280.513665157099</v>
      </c>
      <c r="Q259">
        <v>100</v>
      </c>
      <c r="R259">
        <v>55753.522468729803</v>
      </c>
      <c r="S259">
        <v>0.77381608571455796</v>
      </c>
      <c r="T259">
        <f t="shared" ref="T259:T317" si="8">C259-E259</f>
        <v>-4706822.3958953805</v>
      </c>
      <c r="U259">
        <f t="shared" ref="U259:U317" si="9">T259+R259</f>
        <v>-4651068.8734266507</v>
      </c>
    </row>
    <row r="260" spans="1:21" x14ac:dyDescent="0.2">
      <c r="A260">
        <v>258</v>
      </c>
      <c r="B260">
        <v>140700</v>
      </c>
      <c r="C260">
        <v>3199.7854080577199</v>
      </c>
      <c r="D260">
        <v>2.7053379026806401</v>
      </c>
      <c r="E260">
        <v>15708.6975375969</v>
      </c>
      <c r="F260">
        <v>-1.0794955719200301</v>
      </c>
      <c r="G260">
        <v>3.78483347460068</v>
      </c>
      <c r="H260">
        <v>99.8822698451484</v>
      </c>
      <c r="I260">
        <v>2315514.6493090801</v>
      </c>
      <c r="J260">
        <v>85.989181949293894</v>
      </c>
      <c r="K260">
        <v>14.781345955844699</v>
      </c>
      <c r="L260">
        <v>2315514.6493090801</v>
      </c>
      <c r="M260">
        <v>14.3182430259829</v>
      </c>
      <c r="N260">
        <v>85.989181949293894</v>
      </c>
      <c r="O260">
        <v>100</v>
      </c>
      <c r="P260">
        <v>14.3182430259829</v>
      </c>
      <c r="Q260">
        <v>100</v>
      </c>
      <c r="R260">
        <v>75.696669492013697</v>
      </c>
      <c r="S260">
        <v>0.48187743962121798</v>
      </c>
      <c r="T260">
        <f t="shared" si="8"/>
        <v>-12508.91212953918</v>
      </c>
      <c r="U260">
        <f t="shared" si="9"/>
        <v>-12433.215460047166</v>
      </c>
    </row>
    <row r="261" spans="1:21" x14ac:dyDescent="0.2">
      <c r="A261">
        <v>259</v>
      </c>
      <c r="B261">
        <v>140801</v>
      </c>
      <c r="C261">
        <v>1454893.92006143</v>
      </c>
      <c r="D261">
        <v>1307.6266507192599</v>
      </c>
      <c r="E261">
        <v>10313736.432307599</v>
      </c>
      <c r="F261">
        <v>-618.43984852974495</v>
      </c>
      <c r="G261">
        <v>1926.0664992489999</v>
      </c>
      <c r="H261">
        <v>180293.72326028699</v>
      </c>
      <c r="I261">
        <v>13377282960.0436</v>
      </c>
      <c r="J261">
        <v>36935.5149069814</v>
      </c>
      <c r="K261">
        <v>32001.256834985801</v>
      </c>
      <c r="L261">
        <v>13377282960.0436</v>
      </c>
      <c r="M261">
        <v>5733.8265688513902</v>
      </c>
      <c r="N261">
        <v>100030.02550002599</v>
      </c>
      <c r="O261">
        <v>36.924428162793802</v>
      </c>
      <c r="P261">
        <v>29325.8002429771</v>
      </c>
      <c r="Q261">
        <v>19.552157217685799</v>
      </c>
      <c r="R261">
        <v>38521.329984980097</v>
      </c>
      <c r="S261">
        <v>0.37349538877406702</v>
      </c>
      <c r="T261">
        <f t="shared" si="8"/>
        <v>-8858842.5122461691</v>
      </c>
      <c r="U261">
        <f t="shared" si="9"/>
        <v>-8820321.1822611894</v>
      </c>
    </row>
    <row r="262" spans="1:21" x14ac:dyDescent="0.2">
      <c r="A262">
        <v>260</v>
      </c>
      <c r="B262">
        <v>140802</v>
      </c>
      <c r="C262">
        <v>788183.90731752105</v>
      </c>
      <c r="D262">
        <v>736.96143733883605</v>
      </c>
      <c r="E262">
        <v>4373638.3858081503</v>
      </c>
      <c r="F262">
        <v>32.734057122476599</v>
      </c>
      <c r="G262">
        <v>704.22738021635996</v>
      </c>
      <c r="H262">
        <v>22897.945144425699</v>
      </c>
      <c r="I262">
        <v>1586071269.819</v>
      </c>
      <c r="J262">
        <v>13381.517525511699</v>
      </c>
      <c r="K262">
        <v>3841.70290522298</v>
      </c>
      <c r="L262">
        <v>1586071269.819</v>
      </c>
      <c r="M262">
        <v>3524.4886512591802</v>
      </c>
      <c r="N262">
        <v>13381.517525511699</v>
      </c>
      <c r="O262">
        <v>100</v>
      </c>
      <c r="P262">
        <v>3524.4886512591802</v>
      </c>
      <c r="Q262">
        <v>99.999999999999901</v>
      </c>
      <c r="R262">
        <v>14084.547604327199</v>
      </c>
      <c r="S262">
        <v>0.32203274166491602</v>
      </c>
      <c r="T262">
        <f t="shared" si="8"/>
        <v>-3585454.4784906292</v>
      </c>
      <c r="U262">
        <f t="shared" si="9"/>
        <v>-3571369.9308863021</v>
      </c>
    </row>
    <row r="263" spans="1:21" x14ac:dyDescent="0.2">
      <c r="A263">
        <v>261</v>
      </c>
      <c r="B263">
        <v>150100</v>
      </c>
      <c r="C263">
        <v>327226.62823417399</v>
      </c>
      <c r="D263">
        <v>287.08815885444102</v>
      </c>
      <c r="E263">
        <v>3302610.8658970301</v>
      </c>
      <c r="F263">
        <v>-93.060596879395305</v>
      </c>
      <c r="G263">
        <v>380.14875573383603</v>
      </c>
      <c r="H263">
        <v>4004562.6557582701</v>
      </c>
      <c r="I263">
        <v>404235713209.84601</v>
      </c>
      <c r="J263">
        <v>4563.7527294710098</v>
      </c>
      <c r="K263">
        <v>36703.066446832199</v>
      </c>
      <c r="L263">
        <v>20686353020.895</v>
      </c>
      <c r="M263">
        <v>931.88484613542005</v>
      </c>
      <c r="N263">
        <v>1579148.37649919</v>
      </c>
      <c r="O263">
        <v>0.28900088157569798</v>
      </c>
      <c r="P263">
        <v>32565.795842653199</v>
      </c>
      <c r="Q263">
        <v>2.86154482647366</v>
      </c>
      <c r="R263">
        <v>7602.9751146767303</v>
      </c>
      <c r="S263">
        <v>0.23021104887607299</v>
      </c>
      <c r="T263">
        <f t="shared" si="8"/>
        <v>-2975384.237662856</v>
      </c>
      <c r="U263">
        <f t="shared" si="9"/>
        <v>-2967781.2625481794</v>
      </c>
    </row>
    <row r="264" spans="1:21" x14ac:dyDescent="0.2">
      <c r="A264">
        <v>262</v>
      </c>
      <c r="B264">
        <v>150200</v>
      </c>
      <c r="C264">
        <v>13588.119578232399</v>
      </c>
      <c r="D264">
        <v>12.135958643795099</v>
      </c>
      <c r="E264">
        <v>213756.07649926099</v>
      </c>
      <c r="F264">
        <v>-6.0645088893145704</v>
      </c>
      <c r="G264">
        <v>18.200467533109599</v>
      </c>
      <c r="H264">
        <v>85884.128752360193</v>
      </c>
      <c r="I264">
        <v>7904628579.6750498</v>
      </c>
      <c r="J264">
        <v>256.16113587372001</v>
      </c>
      <c r="K264">
        <v>19124.0952759352</v>
      </c>
      <c r="L264">
        <v>9174162982.0317097</v>
      </c>
      <c r="M264">
        <v>60.861560595215998</v>
      </c>
      <c r="N264">
        <v>38456.357274309899</v>
      </c>
      <c r="O264">
        <v>0.66610868535082002</v>
      </c>
      <c r="P264">
        <v>17289.262679528802</v>
      </c>
      <c r="Q264">
        <v>0.35201941067896603</v>
      </c>
      <c r="R264">
        <v>364.00935066219301</v>
      </c>
      <c r="S264">
        <v>0.17029193116924099</v>
      </c>
      <c r="T264">
        <f t="shared" si="8"/>
        <v>-200167.95692102858</v>
      </c>
      <c r="U264">
        <f t="shared" si="9"/>
        <v>-199803.94757036638</v>
      </c>
    </row>
    <row r="265" spans="1:21" x14ac:dyDescent="0.2">
      <c r="A265">
        <v>263</v>
      </c>
      <c r="B265">
        <v>150301</v>
      </c>
      <c r="C265">
        <v>7776569.7444295501</v>
      </c>
      <c r="D265">
        <v>7001.5409077697896</v>
      </c>
      <c r="E265">
        <v>18016984.9611362</v>
      </c>
      <c r="F265">
        <v>-1062.7252321399401</v>
      </c>
      <c r="G265">
        <v>8064.2661399097296</v>
      </c>
      <c r="H265">
        <v>478034.93114411598</v>
      </c>
      <c r="I265">
        <v>13432398681.059999</v>
      </c>
      <c r="J265">
        <v>229473.767910205</v>
      </c>
      <c r="K265">
        <v>18027.5362859827</v>
      </c>
      <c r="L265">
        <v>14577886459.519899</v>
      </c>
      <c r="M265">
        <v>15111.958994078699</v>
      </c>
      <c r="N265">
        <v>397440.53905775602</v>
      </c>
      <c r="O265">
        <v>57.737886641920497</v>
      </c>
      <c r="P265">
        <v>15111.958994078699</v>
      </c>
      <c r="Q265">
        <v>100</v>
      </c>
      <c r="R265">
        <v>161285.32279819401</v>
      </c>
      <c r="S265">
        <v>0.89518486664720598</v>
      </c>
      <c r="T265">
        <f t="shared" si="8"/>
        <v>-10240415.216706648</v>
      </c>
      <c r="U265">
        <f t="shared" si="9"/>
        <v>-10079129.893908454</v>
      </c>
    </row>
    <row r="266" spans="1:21" x14ac:dyDescent="0.2">
      <c r="A266">
        <v>264</v>
      </c>
      <c r="B266">
        <v>150302</v>
      </c>
      <c r="C266">
        <v>6378.1741592940098</v>
      </c>
      <c r="D266">
        <v>5.7046589181537399</v>
      </c>
      <c r="E266">
        <v>97676.7497090283</v>
      </c>
      <c r="F266">
        <v>-2.8143032879168399</v>
      </c>
      <c r="G266">
        <v>8.5189622060705901</v>
      </c>
      <c r="H266">
        <v>501.57900944543701</v>
      </c>
      <c r="I266">
        <v>37646280.990999997</v>
      </c>
      <c r="J266">
        <v>112.47262133293199</v>
      </c>
      <c r="K266">
        <v>246.22969554594101</v>
      </c>
      <c r="L266">
        <v>37646280.990999997</v>
      </c>
      <c r="M266">
        <v>28.540741339979299</v>
      </c>
      <c r="N266">
        <v>275.701323499436</v>
      </c>
      <c r="O266">
        <v>40.795096630416303</v>
      </c>
      <c r="P266">
        <v>238.700439347741</v>
      </c>
      <c r="Q266">
        <v>11.956719232678401</v>
      </c>
      <c r="R266">
        <v>170.37924412141101</v>
      </c>
      <c r="S266">
        <v>0.17443172979133501</v>
      </c>
      <c r="T266">
        <f t="shared" si="8"/>
        <v>-91298.575549734291</v>
      </c>
      <c r="U266">
        <f t="shared" si="9"/>
        <v>-91128.196305612873</v>
      </c>
    </row>
    <row r="267" spans="1:21" x14ac:dyDescent="0.2">
      <c r="A267">
        <v>265</v>
      </c>
      <c r="B267">
        <v>150400</v>
      </c>
      <c r="C267">
        <v>418778.341415881</v>
      </c>
      <c r="D267">
        <v>374.62594430992903</v>
      </c>
      <c r="E267">
        <v>4183032.1571678901</v>
      </c>
      <c r="F267">
        <v>-342.59373067126597</v>
      </c>
      <c r="G267">
        <v>717.219674981195</v>
      </c>
      <c r="H267">
        <v>379.54671829139801</v>
      </c>
      <c r="I267">
        <v>26290050.991</v>
      </c>
      <c r="J267">
        <v>221.806412345398</v>
      </c>
      <c r="K267">
        <v>2079.4878282816999</v>
      </c>
      <c r="L267">
        <v>1026061878.37</v>
      </c>
      <c r="M267">
        <v>1874.2754526076999</v>
      </c>
      <c r="N267">
        <v>221.806412345398</v>
      </c>
      <c r="O267">
        <v>100</v>
      </c>
      <c r="P267">
        <v>1874.2754526076999</v>
      </c>
      <c r="Q267">
        <v>100</v>
      </c>
      <c r="R267">
        <v>14344.3934996239</v>
      </c>
      <c r="S267">
        <v>0.34291855669920801</v>
      </c>
      <c r="T267">
        <f t="shared" si="8"/>
        <v>-3764253.8157520089</v>
      </c>
      <c r="U267">
        <f t="shared" si="9"/>
        <v>-3749909.4222523849</v>
      </c>
    </row>
    <row r="268" spans="1:21" x14ac:dyDescent="0.2">
      <c r="A268">
        <v>266</v>
      </c>
      <c r="B268">
        <v>150501</v>
      </c>
      <c r="C268">
        <v>767796.43753397197</v>
      </c>
      <c r="D268">
        <v>686.71953529560994</v>
      </c>
      <c r="E268">
        <v>7343433.5000377903</v>
      </c>
      <c r="F268">
        <v>-286.01202208333899</v>
      </c>
      <c r="G268">
        <v>972.73155737894899</v>
      </c>
      <c r="H268">
        <v>687.67419142060498</v>
      </c>
      <c r="I268">
        <v>84815896.459999993</v>
      </c>
      <c r="J268">
        <v>178.77881266060501</v>
      </c>
      <c r="K268">
        <v>3873.5946732111602</v>
      </c>
      <c r="L268">
        <v>2189483897.0254502</v>
      </c>
      <c r="M268">
        <v>3435.6978938060702</v>
      </c>
      <c r="N268">
        <v>178.77881266060501</v>
      </c>
      <c r="O268">
        <v>100</v>
      </c>
      <c r="P268">
        <v>3435.6978938060702</v>
      </c>
      <c r="Q268">
        <v>100</v>
      </c>
      <c r="R268">
        <v>19454.631147578999</v>
      </c>
      <c r="S268">
        <v>0.26492554399081603</v>
      </c>
      <c r="T268">
        <f t="shared" si="8"/>
        <v>-6575637.0625038184</v>
      </c>
      <c r="U268">
        <f t="shared" si="9"/>
        <v>-6556182.4313562391</v>
      </c>
    </row>
    <row r="269" spans="1:21" x14ac:dyDescent="0.2">
      <c r="A269">
        <v>267</v>
      </c>
      <c r="B269">
        <v>150502</v>
      </c>
      <c r="C269">
        <v>382200.95155740599</v>
      </c>
      <c r="D269">
        <v>344.27757766777802</v>
      </c>
      <c r="E269">
        <v>1424940.9920240601</v>
      </c>
      <c r="F269">
        <v>-322.48479167213497</v>
      </c>
      <c r="G269">
        <v>666.76236933991402</v>
      </c>
      <c r="H269">
        <v>755.73342241628302</v>
      </c>
      <c r="I269">
        <v>79645026.400000006</v>
      </c>
      <c r="J269">
        <v>277.86326401628298</v>
      </c>
      <c r="K269">
        <v>1803.6164876682401</v>
      </c>
      <c r="L269">
        <v>485240007.54181701</v>
      </c>
      <c r="M269">
        <v>1706.56848615987</v>
      </c>
      <c r="N269">
        <v>277.86326401628298</v>
      </c>
      <c r="O269">
        <v>100</v>
      </c>
      <c r="P269">
        <v>1706.56848615987</v>
      </c>
      <c r="Q269">
        <v>99.999999999999901</v>
      </c>
      <c r="R269">
        <v>13335.247386798201</v>
      </c>
      <c r="S269">
        <v>0.93584558669030604</v>
      </c>
      <c r="T269">
        <f t="shared" si="8"/>
        <v>-1042740.0404666541</v>
      </c>
      <c r="U269">
        <f t="shared" si="9"/>
        <v>-1029404.793079856</v>
      </c>
    </row>
    <row r="270" spans="1:21" x14ac:dyDescent="0.2">
      <c r="A270">
        <v>268</v>
      </c>
      <c r="B270">
        <v>150503</v>
      </c>
      <c r="C270">
        <v>1641675.43065356</v>
      </c>
      <c r="D270">
        <v>1468.32262136075</v>
      </c>
      <c r="E270">
        <v>16104224.6049954</v>
      </c>
      <c r="F270">
        <v>-780.21492642355304</v>
      </c>
      <c r="G270">
        <v>2248.5375477843099</v>
      </c>
      <c r="H270">
        <v>5932979.9003139799</v>
      </c>
      <c r="I270">
        <v>68969653660.157593</v>
      </c>
      <c r="J270">
        <v>43276.984689714896</v>
      </c>
      <c r="K270">
        <v>2042890.0265506201</v>
      </c>
      <c r="L270">
        <v>78659660648.955994</v>
      </c>
      <c r="M270">
        <v>7346.0843008451902</v>
      </c>
      <c r="N270">
        <v>5519161.9783530403</v>
      </c>
      <c r="O270">
        <v>0.78412238777288201</v>
      </c>
      <c r="P270">
        <v>2027158.09442083</v>
      </c>
      <c r="Q270">
        <v>0.362383393829182</v>
      </c>
      <c r="R270">
        <v>44970.750955686199</v>
      </c>
      <c r="S270">
        <v>0.279248160397219</v>
      </c>
      <c r="T270">
        <f t="shared" si="8"/>
        <v>-14462549.174341839</v>
      </c>
      <c r="U270">
        <f t="shared" si="9"/>
        <v>-14417578.423386153</v>
      </c>
    </row>
    <row r="271" spans="1:21" x14ac:dyDescent="0.2">
      <c r="A271">
        <v>269</v>
      </c>
      <c r="B271">
        <v>150601</v>
      </c>
      <c r="C271">
        <v>194182.60990486399</v>
      </c>
      <c r="D271">
        <v>173.67753367630999</v>
      </c>
      <c r="E271">
        <v>3360509.0078240801</v>
      </c>
      <c r="F271">
        <v>-55.826156679849298</v>
      </c>
      <c r="G271">
        <v>229.50369035615901</v>
      </c>
      <c r="H271">
        <v>144602.72313183799</v>
      </c>
      <c r="I271">
        <v>14594615952.8346</v>
      </c>
      <c r="J271">
        <v>2277.7428858288499</v>
      </c>
      <c r="K271">
        <v>814713.63360655401</v>
      </c>
      <c r="L271">
        <v>317019448689.65802</v>
      </c>
      <c r="M271">
        <v>577.99373547973903</v>
      </c>
      <c r="N271">
        <v>57035.027414830503</v>
      </c>
      <c r="O271">
        <v>3.9935860278671198</v>
      </c>
      <c r="P271">
        <v>751309.74386862305</v>
      </c>
      <c r="Q271">
        <v>7.6931484011314596E-2</v>
      </c>
      <c r="R271">
        <v>4590.0738071231899</v>
      </c>
      <c r="S271">
        <v>0.136588647625594</v>
      </c>
      <c r="T271">
        <f t="shared" si="8"/>
        <v>-3166326.3979192162</v>
      </c>
      <c r="U271">
        <f t="shared" si="9"/>
        <v>-3161736.3241120931</v>
      </c>
    </row>
    <row r="272" spans="1:21" x14ac:dyDescent="0.2">
      <c r="A272">
        <v>270</v>
      </c>
      <c r="B272">
        <v>150602</v>
      </c>
      <c r="C272">
        <v>19499.026166223201</v>
      </c>
      <c r="D272">
        <v>17.4399899934327</v>
      </c>
      <c r="E272">
        <v>375747.41073161399</v>
      </c>
      <c r="F272">
        <v>-8.4708345131165093</v>
      </c>
      <c r="G272">
        <v>25.910824506549201</v>
      </c>
      <c r="H272">
        <v>6056.3709672500399</v>
      </c>
      <c r="I272">
        <v>540730401.55745304</v>
      </c>
      <c r="J272">
        <v>338.68247602180799</v>
      </c>
      <c r="K272">
        <v>2868.3324076435501</v>
      </c>
      <c r="L272">
        <v>1968396317.0713899</v>
      </c>
      <c r="M272">
        <v>85.943128469540795</v>
      </c>
      <c r="N272">
        <v>2811.9885579053198</v>
      </c>
      <c r="O272">
        <v>12.0442337885647</v>
      </c>
      <c r="P272">
        <v>2474.6531442292699</v>
      </c>
      <c r="Q272">
        <v>3.4729363454411599</v>
      </c>
      <c r="R272">
        <v>518.21649013098397</v>
      </c>
      <c r="S272">
        <v>0.13791618393909</v>
      </c>
      <c r="T272">
        <f t="shared" si="8"/>
        <v>-356248.38456539076</v>
      </c>
      <c r="U272">
        <f t="shared" si="9"/>
        <v>-355730.16807525977</v>
      </c>
    </row>
    <row r="273" spans="1:21" x14ac:dyDescent="0.2">
      <c r="A273">
        <v>271</v>
      </c>
      <c r="B273">
        <v>150701</v>
      </c>
      <c r="C273">
        <v>1272399.94211777</v>
      </c>
      <c r="D273">
        <v>1138.0499300296401</v>
      </c>
      <c r="E273">
        <v>22257697.389552198</v>
      </c>
      <c r="F273">
        <v>-456.93561493261598</v>
      </c>
      <c r="G273">
        <v>1594.9855449622601</v>
      </c>
      <c r="H273">
        <v>97225.590013295994</v>
      </c>
      <c r="I273">
        <v>9871595983.4099998</v>
      </c>
      <c r="J273">
        <v>19350.306431196499</v>
      </c>
      <c r="K273">
        <v>36192.800504899598</v>
      </c>
      <c r="L273">
        <v>17392856525.045601</v>
      </c>
      <c r="M273">
        <v>4617.8338674821298</v>
      </c>
      <c r="N273">
        <v>37996.014112835997</v>
      </c>
      <c r="O273">
        <v>50.927200873576503</v>
      </c>
      <c r="P273">
        <v>32714.229199890498</v>
      </c>
      <c r="Q273">
        <v>14.115673761610701</v>
      </c>
      <c r="R273">
        <v>31899.710899245201</v>
      </c>
      <c r="S273">
        <v>0.14331990565303901</v>
      </c>
      <c r="T273">
        <f t="shared" si="8"/>
        <v>-20985297.447434429</v>
      </c>
      <c r="U273">
        <f t="shared" si="9"/>
        <v>-20953397.736535184</v>
      </c>
    </row>
    <row r="274" spans="1:21" x14ac:dyDescent="0.2">
      <c r="A274">
        <v>272</v>
      </c>
      <c r="B274">
        <v>160101</v>
      </c>
      <c r="C274">
        <v>790158.34734784998</v>
      </c>
      <c r="D274">
        <v>678.30362152411601</v>
      </c>
      <c r="E274">
        <v>1817200.69175756</v>
      </c>
      <c r="F274">
        <v>-268.242118575603</v>
      </c>
      <c r="G274">
        <v>946.54574009971998</v>
      </c>
      <c r="H274">
        <v>28365.102937989701</v>
      </c>
      <c r="I274">
        <v>1417469486.96</v>
      </c>
      <c r="J274">
        <v>19860.2860162297</v>
      </c>
      <c r="K274">
        <v>3873.4765345934902</v>
      </c>
      <c r="L274">
        <v>1417469486.96</v>
      </c>
      <c r="M274">
        <v>3589.98263720149</v>
      </c>
      <c r="N274">
        <v>19860.2860162297</v>
      </c>
      <c r="O274">
        <v>100</v>
      </c>
      <c r="P274">
        <v>3589.98263720149</v>
      </c>
      <c r="Q274">
        <v>100</v>
      </c>
      <c r="R274">
        <v>18930.9148019944</v>
      </c>
      <c r="S274">
        <v>1.04176246948732</v>
      </c>
      <c r="T274">
        <f t="shared" si="8"/>
        <v>-1027042.34440971</v>
      </c>
      <c r="U274">
        <f t="shared" si="9"/>
        <v>-1008111.4296077156</v>
      </c>
    </row>
    <row r="275" spans="1:21" x14ac:dyDescent="0.2">
      <c r="A275">
        <v>273</v>
      </c>
      <c r="B275">
        <v>160102</v>
      </c>
      <c r="C275">
        <v>5065301.7248117998</v>
      </c>
      <c r="D275">
        <v>4349.0385970719499</v>
      </c>
      <c r="E275">
        <v>2566572.8156227702</v>
      </c>
      <c r="F275">
        <v>87.995089222340098</v>
      </c>
      <c r="G275">
        <v>4261.0435078496103</v>
      </c>
      <c r="H275">
        <v>236179.10395709501</v>
      </c>
      <c r="I275">
        <v>10825769526.581699</v>
      </c>
      <c r="J275">
        <v>171224.48679760401</v>
      </c>
      <c r="K275">
        <v>16521215.446608299</v>
      </c>
      <c r="L275">
        <v>31943033663.609001</v>
      </c>
      <c r="M275">
        <v>385.92490021529397</v>
      </c>
      <c r="N275">
        <v>171224.48679760401</v>
      </c>
      <c r="O275">
        <v>100</v>
      </c>
      <c r="P275">
        <v>16514826.839875599</v>
      </c>
      <c r="Q275">
        <v>2.33683891425046E-3</v>
      </c>
      <c r="R275">
        <v>85220.8701569923</v>
      </c>
      <c r="S275">
        <v>3.3204150545915199</v>
      </c>
      <c r="T275">
        <f t="shared" si="8"/>
        <v>2498728.9091890296</v>
      </c>
      <c r="U275">
        <f t="shared" si="9"/>
        <v>2583949.7793460218</v>
      </c>
    </row>
    <row r="276" spans="1:21" x14ac:dyDescent="0.2">
      <c r="A276">
        <v>274</v>
      </c>
      <c r="B276">
        <v>160201</v>
      </c>
      <c r="C276">
        <v>1769421.61328343</v>
      </c>
      <c r="D276">
        <v>1518.9163390009201</v>
      </c>
      <c r="E276">
        <v>7483401.4555939604</v>
      </c>
      <c r="F276">
        <v>-487.73525265209997</v>
      </c>
      <c r="G276">
        <v>2006.65159165303</v>
      </c>
      <c r="H276">
        <v>755033.41354805697</v>
      </c>
      <c r="I276">
        <v>50547675114.091698</v>
      </c>
      <c r="J276">
        <v>30423.580617741001</v>
      </c>
      <c r="K276">
        <v>120987.26323404101</v>
      </c>
      <c r="L276">
        <v>103856713413.02901</v>
      </c>
      <c r="M276">
        <v>6228.0308230503497</v>
      </c>
      <c r="N276">
        <v>451747.36286350701</v>
      </c>
      <c r="O276">
        <v>6.7346448742708702</v>
      </c>
      <c r="P276">
        <v>100215.920551435</v>
      </c>
      <c r="Q276">
        <v>6.2146121981225901</v>
      </c>
      <c r="R276">
        <v>40133.031833060602</v>
      </c>
      <c r="S276">
        <v>0.53629398437605502</v>
      </c>
      <c r="T276">
        <f t="shared" si="8"/>
        <v>-5713979.8423105301</v>
      </c>
      <c r="U276">
        <f t="shared" si="9"/>
        <v>-5673846.8104774691</v>
      </c>
    </row>
    <row r="277" spans="1:21" x14ac:dyDescent="0.2">
      <c r="A277">
        <v>275</v>
      </c>
      <c r="B277">
        <v>160202</v>
      </c>
      <c r="C277">
        <v>2967515.6635783301</v>
      </c>
      <c r="D277">
        <v>2547.3906240390702</v>
      </c>
      <c r="E277">
        <v>11068661.0738164</v>
      </c>
      <c r="F277">
        <v>-974.59081895159704</v>
      </c>
      <c r="G277">
        <v>3521.9814429906701</v>
      </c>
      <c r="H277">
        <v>2563759.30001326</v>
      </c>
      <c r="I277">
        <v>167972111790.95999</v>
      </c>
      <c r="J277">
        <v>80975.863737994907</v>
      </c>
      <c r="K277">
        <v>592740.56915278605</v>
      </c>
      <c r="L277">
        <v>223193933370.56799</v>
      </c>
      <c r="M277">
        <v>12102.885492666201</v>
      </c>
      <c r="N277">
        <v>1555926.6292675</v>
      </c>
      <c r="O277">
        <v>5.2043497562681704</v>
      </c>
      <c r="P277">
        <v>548101.78247867199</v>
      </c>
      <c r="Q277">
        <v>2.2081456181246999</v>
      </c>
      <c r="R277">
        <v>70439.6288598135</v>
      </c>
      <c r="S277">
        <v>0.63638798216021397</v>
      </c>
      <c r="T277">
        <f t="shared" si="8"/>
        <v>-8101145.4102380704</v>
      </c>
      <c r="U277">
        <f t="shared" si="9"/>
        <v>-8030705.7813782571</v>
      </c>
    </row>
    <row r="278" spans="1:21" x14ac:dyDescent="0.2">
      <c r="A278">
        <v>276</v>
      </c>
      <c r="B278">
        <v>160203</v>
      </c>
      <c r="C278">
        <v>1389401.79063223</v>
      </c>
      <c r="D278">
        <v>1192.69769589413</v>
      </c>
      <c r="E278">
        <v>5774744.6141080298</v>
      </c>
      <c r="F278">
        <v>-1029.74039624068</v>
      </c>
      <c r="G278">
        <v>2222.4380921348202</v>
      </c>
      <c r="H278">
        <v>23441.822838874399</v>
      </c>
      <c r="I278">
        <v>1358459959.0076001</v>
      </c>
      <c r="J278">
        <v>15291.0630848288</v>
      </c>
      <c r="K278">
        <v>6584.1513150604096</v>
      </c>
      <c r="L278">
        <v>1358459959.0076001</v>
      </c>
      <c r="M278">
        <v>6312.4593232588904</v>
      </c>
      <c r="N278">
        <v>15291.0630848288</v>
      </c>
      <c r="O278">
        <v>100</v>
      </c>
      <c r="P278">
        <v>6312.4593232588904</v>
      </c>
      <c r="Q278">
        <v>100</v>
      </c>
      <c r="R278">
        <v>44448.761842696404</v>
      </c>
      <c r="S278">
        <v>0.76970956835226201</v>
      </c>
      <c r="T278">
        <f t="shared" si="8"/>
        <v>-4385342.8234757995</v>
      </c>
      <c r="U278">
        <f t="shared" si="9"/>
        <v>-4340894.0616331035</v>
      </c>
    </row>
    <row r="279" spans="1:21" x14ac:dyDescent="0.2">
      <c r="A279">
        <v>277</v>
      </c>
      <c r="B279">
        <v>160300</v>
      </c>
      <c r="C279">
        <v>2725748.5355767398</v>
      </c>
      <c r="D279">
        <v>2339.8515964844701</v>
      </c>
      <c r="E279">
        <v>11710891.465588599</v>
      </c>
      <c r="F279">
        <v>-1387.96722987314</v>
      </c>
      <c r="G279">
        <v>3727.8188263576099</v>
      </c>
      <c r="H279">
        <v>67576.966431058594</v>
      </c>
      <c r="I279">
        <v>5610492435.7600002</v>
      </c>
      <c r="J279">
        <v>33914.011816498598</v>
      </c>
      <c r="K279">
        <v>13519.676461323499</v>
      </c>
      <c r="L279">
        <v>5679012142.1700001</v>
      </c>
      <c r="M279">
        <v>12383.8740328895</v>
      </c>
      <c r="N279">
        <v>33914.011816498503</v>
      </c>
      <c r="O279">
        <v>100</v>
      </c>
      <c r="P279">
        <v>12383.8740328895</v>
      </c>
      <c r="Q279">
        <v>100</v>
      </c>
      <c r="R279">
        <v>74556.376527152199</v>
      </c>
      <c r="S279">
        <v>0.63664134149162699</v>
      </c>
      <c r="T279">
        <f t="shared" si="8"/>
        <v>-8985142.9300118592</v>
      </c>
      <c r="U279">
        <f t="shared" si="9"/>
        <v>-8910586.5534847062</v>
      </c>
    </row>
    <row r="280" spans="1:21" x14ac:dyDescent="0.2">
      <c r="A280">
        <v>278</v>
      </c>
      <c r="B280">
        <v>160401</v>
      </c>
      <c r="C280">
        <v>59876.8974148946</v>
      </c>
      <c r="D280">
        <v>51.320906048927199</v>
      </c>
      <c r="E280">
        <v>28460.2547650208</v>
      </c>
      <c r="F280">
        <v>0.72110463234451505</v>
      </c>
      <c r="G280">
        <v>50.5998014165827</v>
      </c>
      <c r="H280">
        <v>0</v>
      </c>
      <c r="I280">
        <v>0</v>
      </c>
      <c r="J280">
        <v>0</v>
      </c>
      <c r="K280">
        <v>2300.1550851853599</v>
      </c>
      <c r="L280">
        <v>10142672978.92</v>
      </c>
      <c r="M280">
        <v>271.62048940136299</v>
      </c>
      <c r="N280">
        <v>0</v>
      </c>
      <c r="P280">
        <v>271.62048940136299</v>
      </c>
      <c r="Q280">
        <v>100</v>
      </c>
      <c r="R280">
        <v>1011.99602833165</v>
      </c>
      <c r="S280">
        <v>3.5558220988782199</v>
      </c>
      <c r="T280">
        <f t="shared" si="8"/>
        <v>31416.6426498738</v>
      </c>
      <c r="U280">
        <f t="shared" si="9"/>
        <v>32428.638678205451</v>
      </c>
    </row>
    <row r="281" spans="1:21" x14ac:dyDescent="0.2">
      <c r="A281">
        <v>279</v>
      </c>
      <c r="B281">
        <v>160501</v>
      </c>
      <c r="C281">
        <v>117543.939094906</v>
      </c>
      <c r="D281">
        <v>100.747729347277</v>
      </c>
      <c r="E281">
        <v>436998.64797319297</v>
      </c>
      <c r="F281">
        <v>-51.743326383923701</v>
      </c>
      <c r="G281">
        <v>152.49105573120099</v>
      </c>
      <c r="H281">
        <v>242686.05135275499</v>
      </c>
      <c r="I281">
        <v>35155371964.067398</v>
      </c>
      <c r="J281">
        <v>2598.77788973314</v>
      </c>
      <c r="K281">
        <v>12192.8129751497</v>
      </c>
      <c r="L281">
        <v>35180571438.437401</v>
      </c>
      <c r="M281">
        <v>501.21728548657399</v>
      </c>
      <c r="N281">
        <v>31753.819568350998</v>
      </c>
      <c r="O281">
        <v>8.1841426482228297</v>
      </c>
      <c r="P281">
        <v>5156.6986874622498</v>
      </c>
      <c r="Q281">
        <v>9.7197318645979696</v>
      </c>
      <c r="R281">
        <v>3049.8211146240201</v>
      </c>
      <c r="S281">
        <v>0.69790172779003801</v>
      </c>
      <c r="T281">
        <f t="shared" si="8"/>
        <v>-319454.708878287</v>
      </c>
      <c r="U281">
        <f t="shared" si="9"/>
        <v>-316404.88776366296</v>
      </c>
    </row>
    <row r="282" spans="1:21" x14ac:dyDescent="0.2">
      <c r="A282">
        <v>280</v>
      </c>
      <c r="B282">
        <v>160502</v>
      </c>
      <c r="C282">
        <v>229477.76061771199</v>
      </c>
      <c r="D282">
        <v>196.68698782729899</v>
      </c>
      <c r="E282">
        <v>67458.472218455994</v>
      </c>
      <c r="F282">
        <v>2.7636280994131002</v>
      </c>
      <c r="G282">
        <v>193.92335972788601</v>
      </c>
      <c r="H282">
        <v>2364.3748039453399</v>
      </c>
      <c r="I282">
        <v>367840007.952847</v>
      </c>
      <c r="J282">
        <v>157.334756228267</v>
      </c>
      <c r="K282">
        <v>1414.46195514377</v>
      </c>
      <c r="L282">
        <v>1867392325.3528399</v>
      </c>
      <c r="M282">
        <v>1040.9834900732001</v>
      </c>
      <c r="N282">
        <v>157.334756228267</v>
      </c>
      <c r="O282">
        <v>100</v>
      </c>
      <c r="P282">
        <v>1040.9834900732001</v>
      </c>
      <c r="Q282">
        <v>100</v>
      </c>
      <c r="R282">
        <v>3878.4671945577302</v>
      </c>
      <c r="S282">
        <v>5.7494145168271604</v>
      </c>
      <c r="T282">
        <f t="shared" si="8"/>
        <v>162019.28839925601</v>
      </c>
      <c r="U282">
        <f t="shared" si="9"/>
        <v>165897.75559381375</v>
      </c>
    </row>
    <row r="283" spans="1:21" x14ac:dyDescent="0.2">
      <c r="A283">
        <v>281</v>
      </c>
      <c r="B283">
        <v>170101</v>
      </c>
      <c r="C283">
        <v>808720.65861883794</v>
      </c>
      <c r="D283">
        <v>690.954620997343</v>
      </c>
      <c r="E283">
        <v>1017581.31423362</v>
      </c>
      <c r="F283">
        <v>-205.04899305574699</v>
      </c>
      <c r="G283">
        <v>896.00361405309002</v>
      </c>
      <c r="H283">
        <v>76379.755587834996</v>
      </c>
      <c r="I283">
        <v>2994289351.0924101</v>
      </c>
      <c r="J283">
        <v>27575.275109695001</v>
      </c>
      <c r="K283">
        <v>30313.0221645612</v>
      </c>
      <c r="L283">
        <v>2880950390.2824101</v>
      </c>
      <c r="M283">
        <v>1910.89136535125</v>
      </c>
      <c r="N283">
        <v>58414.019481280397</v>
      </c>
      <c r="O283">
        <v>47.206604432574402</v>
      </c>
      <c r="P283">
        <v>29736.832086504699</v>
      </c>
      <c r="Q283">
        <v>6.4260085263704401</v>
      </c>
      <c r="R283">
        <v>17920.072281061799</v>
      </c>
      <c r="S283">
        <v>1.76104572975163</v>
      </c>
      <c r="T283">
        <f t="shared" si="8"/>
        <v>-208860.65561478201</v>
      </c>
      <c r="U283">
        <f t="shared" si="9"/>
        <v>-190940.58333372022</v>
      </c>
    </row>
    <row r="284" spans="1:21" x14ac:dyDescent="0.2">
      <c r="A284">
        <v>282</v>
      </c>
      <c r="B284">
        <v>170102</v>
      </c>
      <c r="C284">
        <v>14615493.7941867</v>
      </c>
      <c r="D284">
        <v>12467.7144142384</v>
      </c>
      <c r="E284">
        <v>5458279.1787801199</v>
      </c>
      <c r="F284">
        <v>265.40065635054202</v>
      </c>
      <c r="G284">
        <v>12202.3137578879</v>
      </c>
      <c r="H284">
        <v>638252.15888576698</v>
      </c>
      <c r="I284">
        <v>28152434181.311798</v>
      </c>
      <c r="J284">
        <v>441370.46001620998</v>
      </c>
      <c r="K284">
        <v>37615.951948334397</v>
      </c>
      <c r="L284">
        <v>25234847215.2388</v>
      </c>
      <c r="M284">
        <v>32568.9825052866</v>
      </c>
      <c r="N284">
        <v>469337.55379789602</v>
      </c>
      <c r="O284">
        <v>94.041155761908399</v>
      </c>
      <c r="P284">
        <v>32568.9825052866</v>
      </c>
      <c r="Q284">
        <v>100</v>
      </c>
      <c r="R284">
        <v>244046.27515775801</v>
      </c>
      <c r="S284">
        <v>4.4711211567653804</v>
      </c>
      <c r="T284">
        <f t="shared" si="8"/>
        <v>9157214.6154065803</v>
      </c>
      <c r="U284">
        <f t="shared" si="9"/>
        <v>9401260.8905643374</v>
      </c>
    </row>
    <row r="285" spans="1:21" x14ac:dyDescent="0.2">
      <c r="A285">
        <v>283</v>
      </c>
      <c r="B285">
        <v>170103</v>
      </c>
      <c r="C285">
        <v>20401523.313639201</v>
      </c>
      <c r="D285">
        <v>17489.4396247972</v>
      </c>
      <c r="E285">
        <v>12319798.399630001</v>
      </c>
      <c r="F285">
        <v>-12750.695386011201</v>
      </c>
      <c r="G285">
        <v>30240.135010808401</v>
      </c>
      <c r="H285">
        <v>677780.56982440595</v>
      </c>
      <c r="I285">
        <v>42683511469.489098</v>
      </c>
      <c r="J285">
        <v>421679.501007471</v>
      </c>
      <c r="K285">
        <v>72673.024383694996</v>
      </c>
      <c r="L285">
        <v>34643200316.1241</v>
      </c>
      <c r="M285">
        <v>65744.384320470199</v>
      </c>
      <c r="N285">
        <v>421679.501007471</v>
      </c>
      <c r="O285">
        <v>99.999999999999901</v>
      </c>
      <c r="P285">
        <v>65744.384320470199</v>
      </c>
      <c r="Q285">
        <v>99.999999999999901</v>
      </c>
      <c r="R285">
        <v>604802.70021616796</v>
      </c>
      <c r="S285">
        <v>4.9091931588290496</v>
      </c>
      <c r="T285">
        <f t="shared" si="8"/>
        <v>8081724.9140092004</v>
      </c>
      <c r="U285">
        <f t="shared" si="9"/>
        <v>8686527.6142253689</v>
      </c>
    </row>
    <row r="286" spans="1:21" x14ac:dyDescent="0.2">
      <c r="A286">
        <v>284</v>
      </c>
      <c r="B286">
        <v>170200</v>
      </c>
      <c r="C286">
        <v>5548695.2469530897</v>
      </c>
      <c r="D286">
        <v>4777.4825064959005</v>
      </c>
      <c r="E286">
        <v>5568942.6326975599</v>
      </c>
      <c r="F286">
        <v>-3008.0596536880398</v>
      </c>
      <c r="G286">
        <v>7785.5421601839498</v>
      </c>
      <c r="H286">
        <v>149857.64439043601</v>
      </c>
      <c r="I286">
        <v>11212768356.584299</v>
      </c>
      <c r="J286">
        <v>82581.034250929893</v>
      </c>
      <c r="K286">
        <v>27345.961655878898</v>
      </c>
      <c r="L286">
        <v>11212768356.584299</v>
      </c>
      <c r="M286">
        <v>25103.407984562</v>
      </c>
      <c r="N286">
        <v>82581.034250929893</v>
      </c>
      <c r="O286">
        <v>99.999999999999901</v>
      </c>
      <c r="P286">
        <v>25103.407984562</v>
      </c>
      <c r="Q286">
        <v>99.999999999999901</v>
      </c>
      <c r="R286">
        <v>155710.84320367899</v>
      </c>
      <c r="S286">
        <v>2.7960575907073602</v>
      </c>
      <c r="T286">
        <f t="shared" si="8"/>
        <v>-20247.385744470172</v>
      </c>
      <c r="U286">
        <f t="shared" si="9"/>
        <v>135463.45745920882</v>
      </c>
    </row>
    <row r="287" spans="1:21" x14ac:dyDescent="0.2">
      <c r="A287">
        <v>285</v>
      </c>
      <c r="B287">
        <v>170300</v>
      </c>
      <c r="C287">
        <v>10651931.2730105</v>
      </c>
      <c r="D287">
        <v>9119.9233768843496</v>
      </c>
      <c r="E287">
        <v>1517515.3638243701</v>
      </c>
      <c r="F287">
        <v>115.504385439553</v>
      </c>
      <c r="G287">
        <v>9004.4189914447907</v>
      </c>
      <c r="H287">
        <v>303363.19707330602</v>
      </c>
      <c r="I287">
        <v>20053079954.4715</v>
      </c>
      <c r="J287">
        <v>183044.717346477</v>
      </c>
      <c r="K287">
        <v>46407.398640435502</v>
      </c>
      <c r="L287">
        <v>19869808204.1996</v>
      </c>
      <c r="M287">
        <v>42433.4369995956</v>
      </c>
      <c r="N287">
        <v>183044.717346477</v>
      </c>
      <c r="O287">
        <v>100</v>
      </c>
      <c r="P287">
        <v>42433.4369995956</v>
      </c>
      <c r="Q287">
        <v>99.999999999999901</v>
      </c>
      <c r="R287">
        <v>180088.37982889501</v>
      </c>
      <c r="S287">
        <v>11.8673183891229</v>
      </c>
      <c r="T287">
        <f t="shared" si="8"/>
        <v>9134415.9091861304</v>
      </c>
      <c r="U287">
        <f t="shared" si="9"/>
        <v>9314504.2890150249</v>
      </c>
    </row>
    <row r="288" spans="1:21" x14ac:dyDescent="0.2">
      <c r="A288">
        <v>286</v>
      </c>
      <c r="B288">
        <v>170401</v>
      </c>
      <c r="C288">
        <v>2560715.8313963399</v>
      </c>
      <c r="D288">
        <v>2199.4520055877101</v>
      </c>
      <c r="E288">
        <v>5895406.5831225403</v>
      </c>
      <c r="F288">
        <v>-1253.8598183727399</v>
      </c>
      <c r="G288">
        <v>3453.3118239604601</v>
      </c>
      <c r="H288">
        <v>104939.70354679901</v>
      </c>
      <c r="I288">
        <v>3084887072.6133299</v>
      </c>
      <c r="J288">
        <v>73070.632224249101</v>
      </c>
      <c r="K288">
        <v>14226.6046315433</v>
      </c>
      <c r="L288">
        <v>3084887072.6133299</v>
      </c>
      <c r="M288">
        <v>11640.7966297982</v>
      </c>
      <c r="N288">
        <v>86430.381111119306</v>
      </c>
      <c r="O288">
        <v>84.542762955430902</v>
      </c>
      <c r="P288">
        <v>13609.627217020599</v>
      </c>
      <c r="Q288">
        <v>85.533545071976107</v>
      </c>
      <c r="R288">
        <v>69066.236479209198</v>
      </c>
      <c r="S288">
        <v>1.1715262638022701</v>
      </c>
      <c r="T288">
        <f t="shared" si="8"/>
        <v>-3334690.7517262003</v>
      </c>
      <c r="U288">
        <f t="shared" si="9"/>
        <v>-3265624.5152469911</v>
      </c>
    </row>
    <row r="289" spans="1:21" x14ac:dyDescent="0.2">
      <c r="A289">
        <v>287</v>
      </c>
      <c r="B289">
        <v>170402</v>
      </c>
      <c r="C289">
        <v>41261060.185707197</v>
      </c>
      <c r="D289">
        <v>35484.191333254799</v>
      </c>
      <c r="E289">
        <v>47177365.659455404</v>
      </c>
      <c r="F289">
        <v>-26161.877189616502</v>
      </c>
      <c r="G289">
        <v>61646.068522871399</v>
      </c>
      <c r="H289">
        <v>1051500.119246</v>
      </c>
      <c r="I289">
        <v>49584888566.980301</v>
      </c>
      <c r="J289">
        <v>753990.78784411796</v>
      </c>
      <c r="K289">
        <v>174534.049397161</v>
      </c>
      <c r="L289">
        <v>59197697266.986298</v>
      </c>
      <c r="M289">
        <v>162694.509943763</v>
      </c>
      <c r="N289">
        <v>753990.78784411796</v>
      </c>
      <c r="O289">
        <v>100</v>
      </c>
      <c r="P289">
        <v>162694.509943763</v>
      </c>
      <c r="Q289">
        <v>100</v>
      </c>
      <c r="R289">
        <v>1232921.3704574199</v>
      </c>
      <c r="S289">
        <v>2.61337476822494</v>
      </c>
      <c r="T289">
        <f t="shared" si="8"/>
        <v>-5916305.4737482071</v>
      </c>
      <c r="U289">
        <f t="shared" si="9"/>
        <v>-4683384.103290787</v>
      </c>
    </row>
    <row r="290" spans="1:21" x14ac:dyDescent="0.2">
      <c r="A290">
        <v>288</v>
      </c>
      <c r="B290">
        <v>170501</v>
      </c>
      <c r="C290">
        <v>49805807.945154399</v>
      </c>
      <c r="D290">
        <v>42755.1640100152</v>
      </c>
      <c r="E290">
        <v>40887861.503196903</v>
      </c>
      <c r="F290">
        <v>-15948.5994244989</v>
      </c>
      <c r="G290">
        <v>58703.763434514098</v>
      </c>
      <c r="H290">
        <v>1950428.82600709</v>
      </c>
      <c r="I290">
        <v>174861560059.35699</v>
      </c>
      <c r="J290">
        <v>901259.46565094905</v>
      </c>
      <c r="K290">
        <v>195842.00094383699</v>
      </c>
      <c r="L290">
        <v>67320409746.537697</v>
      </c>
      <c r="M290">
        <v>144900.489035987</v>
      </c>
      <c r="N290">
        <v>901259.465650948</v>
      </c>
      <c r="O290">
        <v>100</v>
      </c>
      <c r="P290">
        <v>182377.91899452999</v>
      </c>
      <c r="Q290">
        <v>79.450675736865506</v>
      </c>
      <c r="R290">
        <v>1174075.2686902799</v>
      </c>
      <c r="S290">
        <v>2.87145188211539</v>
      </c>
      <c r="T290">
        <f t="shared" si="8"/>
        <v>8917946.4419574961</v>
      </c>
      <c r="U290">
        <f t="shared" si="9"/>
        <v>10092021.710647777</v>
      </c>
    </row>
    <row r="291" spans="1:21" x14ac:dyDescent="0.2">
      <c r="A291">
        <v>289</v>
      </c>
      <c r="B291">
        <v>170502</v>
      </c>
      <c r="C291">
        <v>802971.46546758304</v>
      </c>
      <c r="D291">
        <v>687.206762947122</v>
      </c>
      <c r="E291">
        <v>1061306.83098148</v>
      </c>
      <c r="F291">
        <v>-223.11589940964799</v>
      </c>
      <c r="G291">
        <v>910.32266235677002</v>
      </c>
      <c r="H291">
        <v>34830.304133820799</v>
      </c>
      <c r="I291">
        <v>1864286665.3266599</v>
      </c>
      <c r="J291">
        <v>23644.5841418608</v>
      </c>
      <c r="K291">
        <v>2753.69107486965</v>
      </c>
      <c r="L291">
        <v>1864286665.3266599</v>
      </c>
      <c r="M291">
        <v>2380.8337418043102</v>
      </c>
      <c r="N291">
        <v>23644.5841418608</v>
      </c>
      <c r="O291">
        <v>99.999999999999901</v>
      </c>
      <c r="P291">
        <v>2380.8337418043102</v>
      </c>
      <c r="Q291">
        <v>100</v>
      </c>
      <c r="R291">
        <v>18206.4532471354</v>
      </c>
      <c r="S291">
        <v>1.7154749894804999</v>
      </c>
      <c r="T291">
        <f t="shared" si="8"/>
        <v>-258335.36551389692</v>
      </c>
      <c r="U291">
        <f t="shared" si="9"/>
        <v>-240128.91226676153</v>
      </c>
    </row>
    <row r="292" spans="1:21" x14ac:dyDescent="0.2">
      <c r="A292">
        <v>290</v>
      </c>
      <c r="B292">
        <v>170601</v>
      </c>
      <c r="C292">
        <v>5363817.2782147396</v>
      </c>
      <c r="D292">
        <v>4594.1070035666098</v>
      </c>
      <c r="E292">
        <v>831875.90654071805</v>
      </c>
      <c r="F292">
        <v>63.974064356836401</v>
      </c>
      <c r="G292">
        <v>4530.1329392097696</v>
      </c>
      <c r="H292">
        <v>136510.396760926</v>
      </c>
      <c r="I292">
        <v>11890924830.1138</v>
      </c>
      <c r="J292">
        <v>65164.847780243799</v>
      </c>
      <c r="K292">
        <v>26107.8216656029</v>
      </c>
      <c r="L292">
        <v>10486348449.6138</v>
      </c>
      <c r="M292">
        <v>24010.551975680199</v>
      </c>
      <c r="N292">
        <v>65164.847780243799</v>
      </c>
      <c r="O292">
        <v>99.999999999999901</v>
      </c>
      <c r="P292">
        <v>24010.551975680199</v>
      </c>
      <c r="Q292">
        <v>100</v>
      </c>
      <c r="R292">
        <v>90602.658784195504</v>
      </c>
      <c r="S292">
        <v>10.891367098364199</v>
      </c>
      <c r="T292">
        <f t="shared" si="8"/>
        <v>4531941.3716740217</v>
      </c>
      <c r="U292">
        <f t="shared" si="9"/>
        <v>4622544.0304582175</v>
      </c>
    </row>
    <row r="293" spans="1:21" x14ac:dyDescent="0.2">
      <c r="A293">
        <v>291</v>
      </c>
      <c r="B293">
        <v>170602</v>
      </c>
      <c r="C293">
        <v>850380.08870965196</v>
      </c>
      <c r="D293">
        <v>730.78402096064497</v>
      </c>
      <c r="E293">
        <v>945450.84933464904</v>
      </c>
      <c r="F293">
        <v>-375.39975210978702</v>
      </c>
      <c r="G293">
        <v>1106.1837730704301</v>
      </c>
      <c r="H293">
        <v>30171.826695034099</v>
      </c>
      <c r="I293">
        <v>2211153373.3319998</v>
      </c>
      <c r="J293">
        <v>16904.906455042099</v>
      </c>
      <c r="K293">
        <v>4309.9705238184897</v>
      </c>
      <c r="L293">
        <v>2211153373.3319998</v>
      </c>
      <c r="M293">
        <v>3867.7398491520898</v>
      </c>
      <c r="N293">
        <v>16904.906455042099</v>
      </c>
      <c r="O293">
        <v>100</v>
      </c>
      <c r="P293">
        <v>3867.7398491520898</v>
      </c>
      <c r="Q293">
        <v>100</v>
      </c>
      <c r="R293">
        <v>22123.675461408598</v>
      </c>
      <c r="S293">
        <v>2.34001328328997</v>
      </c>
      <c r="T293">
        <f t="shared" si="8"/>
        <v>-95070.760624997085</v>
      </c>
      <c r="U293">
        <f t="shared" si="9"/>
        <v>-72947.08516358849</v>
      </c>
    </row>
    <row r="294" spans="1:21" x14ac:dyDescent="0.2">
      <c r="A294">
        <v>292</v>
      </c>
      <c r="B294">
        <v>170603</v>
      </c>
      <c r="C294">
        <v>12685342.491025399</v>
      </c>
      <c r="D294">
        <v>10886.3109878204</v>
      </c>
      <c r="E294">
        <v>13511998.151600501</v>
      </c>
      <c r="F294">
        <v>-9867.0311886292493</v>
      </c>
      <c r="G294">
        <v>20753.3421764497</v>
      </c>
      <c r="H294">
        <v>233748.08670793599</v>
      </c>
      <c r="I294">
        <v>15649236512.6576</v>
      </c>
      <c r="J294">
        <v>139852.667631991</v>
      </c>
      <c r="K294">
        <v>66675.724683931403</v>
      </c>
      <c r="L294">
        <v>51625273478.537598</v>
      </c>
      <c r="M294">
        <v>56350.669988223897</v>
      </c>
      <c r="N294">
        <v>139852.66763199001</v>
      </c>
      <c r="O294">
        <v>100</v>
      </c>
      <c r="P294">
        <v>56350.669988223897</v>
      </c>
      <c r="Q294">
        <v>100</v>
      </c>
      <c r="R294">
        <v>415066.84352899401</v>
      </c>
      <c r="S294">
        <v>3.07183910826563</v>
      </c>
      <c r="T294">
        <f t="shared" si="8"/>
        <v>-826655.66057510115</v>
      </c>
      <c r="U294">
        <f t="shared" si="9"/>
        <v>-411588.81704610714</v>
      </c>
    </row>
    <row r="295" spans="1:21" x14ac:dyDescent="0.2">
      <c r="A295">
        <v>293</v>
      </c>
      <c r="B295">
        <v>170701</v>
      </c>
      <c r="C295">
        <v>8320755.3836069601</v>
      </c>
      <c r="D295">
        <v>7118.5601985087997</v>
      </c>
      <c r="E295">
        <v>11395209.191255501</v>
      </c>
      <c r="F295">
        <v>-4512.97556142548</v>
      </c>
      <c r="G295">
        <v>11631.535759934201</v>
      </c>
      <c r="H295">
        <v>212197.91401748601</v>
      </c>
      <c r="I295">
        <v>16120871704.8804</v>
      </c>
      <c r="J295">
        <v>115472.68378820299</v>
      </c>
      <c r="K295">
        <v>41398.4472816118</v>
      </c>
      <c r="L295">
        <v>18618360304.350399</v>
      </c>
      <c r="M295">
        <v>37674.7752207417</v>
      </c>
      <c r="N295">
        <v>115472.683788204</v>
      </c>
      <c r="O295">
        <v>99.999999999999901</v>
      </c>
      <c r="P295">
        <v>37674.7752207417</v>
      </c>
      <c r="Q295">
        <v>100</v>
      </c>
      <c r="R295">
        <v>232630.71519868501</v>
      </c>
      <c r="S295">
        <v>2.0414782325997298</v>
      </c>
      <c r="T295">
        <f t="shared" si="8"/>
        <v>-3074453.8076485405</v>
      </c>
      <c r="U295">
        <f t="shared" si="9"/>
        <v>-2841823.0924498555</v>
      </c>
    </row>
    <row r="296" spans="1:21" x14ac:dyDescent="0.2">
      <c r="A296">
        <v>294</v>
      </c>
      <c r="B296">
        <v>170703</v>
      </c>
      <c r="C296">
        <v>4652430.05441547</v>
      </c>
      <c r="D296">
        <v>3978.2110782844002</v>
      </c>
      <c r="E296">
        <v>8053842.7981336899</v>
      </c>
      <c r="F296">
        <v>-42.377140529614799</v>
      </c>
      <c r="G296">
        <v>4020.5882188140099</v>
      </c>
      <c r="H296">
        <v>108822.283588042</v>
      </c>
      <c r="I296">
        <v>8471864927.71</v>
      </c>
      <c r="J296">
        <v>57991.094021782003</v>
      </c>
      <c r="K296">
        <v>22824.638209434401</v>
      </c>
      <c r="L296">
        <v>8847999783.4627209</v>
      </c>
      <c r="M296">
        <v>21055.038252741899</v>
      </c>
      <c r="N296">
        <v>57991.094021782003</v>
      </c>
      <c r="O296">
        <v>100</v>
      </c>
      <c r="P296">
        <v>21055.038252741899</v>
      </c>
      <c r="Q296">
        <v>100</v>
      </c>
      <c r="R296">
        <v>80411.764376280305</v>
      </c>
      <c r="S296">
        <v>0.99842728982634299</v>
      </c>
      <c r="T296">
        <f t="shared" si="8"/>
        <v>-3401412.7437182199</v>
      </c>
      <c r="U296">
        <f t="shared" si="9"/>
        <v>-3321000.9793419396</v>
      </c>
    </row>
    <row r="297" spans="1:21" x14ac:dyDescent="0.2">
      <c r="A297">
        <v>295</v>
      </c>
      <c r="B297">
        <v>170800</v>
      </c>
      <c r="C297">
        <v>7244890.2255826201</v>
      </c>
      <c r="D297">
        <v>6274.9345788698001</v>
      </c>
      <c r="E297">
        <v>10538980.357241999</v>
      </c>
      <c r="F297">
        <v>-1095.24155621348</v>
      </c>
      <c r="G297">
        <v>7370.1761350832803</v>
      </c>
      <c r="H297">
        <v>271107.20726953202</v>
      </c>
      <c r="I297">
        <v>20568441902.932499</v>
      </c>
      <c r="J297">
        <v>147696.55585193701</v>
      </c>
      <c r="K297">
        <v>94242.0337748444</v>
      </c>
      <c r="L297">
        <v>101089684726.452</v>
      </c>
      <c r="M297">
        <v>30510.5374231895</v>
      </c>
      <c r="N297">
        <v>147696.55585193701</v>
      </c>
      <c r="O297">
        <v>100</v>
      </c>
      <c r="P297">
        <v>74024.096829553906</v>
      </c>
      <c r="Q297">
        <v>41.2170343576664</v>
      </c>
      <c r="R297">
        <v>147403.522701665</v>
      </c>
      <c r="S297">
        <v>1.3986507015394001</v>
      </c>
      <c r="T297">
        <f t="shared" si="8"/>
        <v>-3294090.1316593792</v>
      </c>
      <c r="U297">
        <f t="shared" si="9"/>
        <v>-3146686.6089577144</v>
      </c>
    </row>
    <row r="298" spans="1:21" x14ac:dyDescent="0.2">
      <c r="A298">
        <v>296</v>
      </c>
      <c r="B298">
        <v>170900</v>
      </c>
      <c r="C298">
        <v>59456104.486981899</v>
      </c>
      <c r="D298">
        <v>50875.424826303097</v>
      </c>
      <c r="E298">
        <v>95313859.253943697</v>
      </c>
      <c r="F298">
        <v>-17292.955886117601</v>
      </c>
      <c r="G298">
        <v>68168.380712420796</v>
      </c>
      <c r="H298">
        <v>7426509.3986869399</v>
      </c>
      <c r="I298">
        <v>578571427080.59204</v>
      </c>
      <c r="J298">
        <v>1820370.4106581099</v>
      </c>
      <c r="K298">
        <v>1143333.3770506501</v>
      </c>
      <c r="L298">
        <v>625813467862.73706</v>
      </c>
      <c r="M298">
        <v>215360.409682128</v>
      </c>
      <c r="N298">
        <v>3955080.83620338</v>
      </c>
      <c r="O298">
        <v>46.0261240173676</v>
      </c>
      <c r="P298">
        <v>1018170.6834781</v>
      </c>
      <c r="Q298">
        <v>21.151700120303001</v>
      </c>
      <c r="R298">
        <v>1363367.6142484101</v>
      </c>
      <c r="S298">
        <v>1.43039808158015</v>
      </c>
      <c r="T298">
        <f t="shared" si="8"/>
        <v>-35857754.766961798</v>
      </c>
      <c r="U298">
        <f t="shared" si="9"/>
        <v>-34494387.152713388</v>
      </c>
    </row>
    <row r="299" spans="1:21" x14ac:dyDescent="0.2">
      <c r="A299">
        <v>297</v>
      </c>
      <c r="B299">
        <v>171001</v>
      </c>
      <c r="C299">
        <v>2276441.8000621698</v>
      </c>
      <c r="D299">
        <v>1949.03386591566</v>
      </c>
      <c r="E299">
        <v>2699497.2539535798</v>
      </c>
      <c r="F299">
        <v>-1240.7004160430599</v>
      </c>
      <c r="G299">
        <v>3189.7342819587202</v>
      </c>
      <c r="H299">
        <v>62135.882099641101</v>
      </c>
      <c r="I299">
        <v>4611064677.1472797</v>
      </c>
      <c r="J299">
        <v>34469.494036757402</v>
      </c>
      <c r="K299">
        <v>11237.649144118701</v>
      </c>
      <c r="L299">
        <v>4611064677.1472797</v>
      </c>
      <c r="M299">
        <v>10315.4362086892</v>
      </c>
      <c r="N299">
        <v>34469.494036757402</v>
      </c>
      <c r="O299">
        <v>100</v>
      </c>
      <c r="P299">
        <v>10315.4362086892</v>
      </c>
      <c r="Q299">
        <v>99.999999999999901</v>
      </c>
      <c r="R299">
        <v>63794.685639174502</v>
      </c>
      <c r="S299">
        <v>2.3632061690651098</v>
      </c>
      <c r="T299">
        <f t="shared" si="8"/>
        <v>-423055.45389141003</v>
      </c>
      <c r="U299">
        <f t="shared" si="9"/>
        <v>-359260.76825223555</v>
      </c>
    </row>
    <row r="300" spans="1:21" x14ac:dyDescent="0.2">
      <c r="A300">
        <v>298</v>
      </c>
      <c r="B300">
        <v>171002</v>
      </c>
      <c r="C300">
        <v>1939536.690735</v>
      </c>
      <c r="D300">
        <v>1658.4636973742699</v>
      </c>
      <c r="E300">
        <v>3076841.5762095102</v>
      </c>
      <c r="F300">
        <v>-530.20745854588199</v>
      </c>
      <c r="G300">
        <v>2188.6711559201499</v>
      </c>
      <c r="H300">
        <v>272720.07445021602</v>
      </c>
      <c r="I300">
        <v>19601289857.953499</v>
      </c>
      <c r="J300">
        <v>55590.067848148698</v>
      </c>
      <c r="K300">
        <v>63865.9971114332</v>
      </c>
      <c r="L300">
        <v>39066098070.380096</v>
      </c>
      <c r="M300">
        <v>6610.8641259918604</v>
      </c>
      <c r="N300">
        <v>155112.33530249499</v>
      </c>
      <c r="O300">
        <v>35.838586105830203</v>
      </c>
      <c r="P300">
        <v>56052.777497357201</v>
      </c>
      <c r="Q300">
        <v>11.7939991935342</v>
      </c>
      <c r="R300">
        <v>43773.423118403101</v>
      </c>
      <c r="S300">
        <v>1.4226739347538799</v>
      </c>
      <c r="T300">
        <f t="shared" si="8"/>
        <v>-1137304.8854745103</v>
      </c>
      <c r="U300">
        <f t="shared" si="9"/>
        <v>-1093531.4623561071</v>
      </c>
    </row>
    <row r="301" spans="1:21" x14ac:dyDescent="0.2">
      <c r="A301">
        <v>299</v>
      </c>
      <c r="B301">
        <v>171003</v>
      </c>
      <c r="C301">
        <v>11427078.270867901</v>
      </c>
      <c r="D301">
        <v>9771.0935657046302</v>
      </c>
      <c r="E301">
        <v>19023508.882128201</v>
      </c>
      <c r="F301">
        <v>-2448.6872864933198</v>
      </c>
      <c r="G301">
        <v>12219.7808521979</v>
      </c>
      <c r="H301">
        <v>366938.59814227</v>
      </c>
      <c r="I301">
        <v>24371856774.466</v>
      </c>
      <c r="J301">
        <v>220707.45749547399</v>
      </c>
      <c r="K301">
        <v>96034.023416294702</v>
      </c>
      <c r="L301">
        <v>47928878198.964302</v>
      </c>
      <c r="M301">
        <v>45788.422602837498</v>
      </c>
      <c r="N301">
        <v>220707.45749547399</v>
      </c>
      <c r="O301">
        <v>99.999999999999901</v>
      </c>
      <c r="P301">
        <v>86448.247776501797</v>
      </c>
      <c r="Q301">
        <v>52.9662818860321</v>
      </c>
      <c r="R301">
        <v>244395.61704395901</v>
      </c>
      <c r="S301">
        <v>1.28470314576696</v>
      </c>
      <c r="T301">
        <f t="shared" si="8"/>
        <v>-7596430.6112603005</v>
      </c>
      <c r="U301">
        <f t="shared" si="9"/>
        <v>-7352034.9942163415</v>
      </c>
    </row>
    <row r="302" spans="1:21" x14ac:dyDescent="0.2">
      <c r="A302">
        <v>300</v>
      </c>
      <c r="B302">
        <v>171100</v>
      </c>
      <c r="C302">
        <v>21508878.2543278</v>
      </c>
      <c r="D302">
        <v>18415.7012353748</v>
      </c>
      <c r="E302">
        <v>29931498.852035601</v>
      </c>
      <c r="F302">
        <v>-7146.7490226639502</v>
      </c>
      <c r="G302">
        <v>25562.450258038702</v>
      </c>
      <c r="H302">
        <v>5095646.5969276503</v>
      </c>
      <c r="I302">
        <v>384879096649.67297</v>
      </c>
      <c r="J302">
        <v>730289.17799142899</v>
      </c>
      <c r="K302">
        <v>929391.67225299706</v>
      </c>
      <c r="L302">
        <v>384599781695.67999</v>
      </c>
      <c r="M302">
        <v>88706.650064229805</v>
      </c>
      <c r="N302">
        <v>2786372.01702961</v>
      </c>
      <c r="O302">
        <v>26.209320705493798</v>
      </c>
      <c r="P302">
        <v>852471.71591386094</v>
      </c>
      <c r="Q302">
        <v>10.405817390567</v>
      </c>
      <c r="R302">
        <v>511249.00516077498</v>
      </c>
      <c r="S302">
        <v>1.7080634942075501</v>
      </c>
      <c r="T302">
        <f t="shared" si="8"/>
        <v>-8422620.5977078006</v>
      </c>
      <c r="U302">
        <f t="shared" si="9"/>
        <v>-7911371.5925470255</v>
      </c>
    </row>
    <row r="303" spans="1:21" x14ac:dyDescent="0.2">
      <c r="A303">
        <v>301</v>
      </c>
      <c r="B303">
        <v>180101</v>
      </c>
      <c r="C303">
        <v>9741485.8826044109</v>
      </c>
      <c r="D303">
        <v>7565.6990017407397</v>
      </c>
      <c r="E303">
        <v>4358337.7149560396</v>
      </c>
      <c r="F303">
        <v>-6474.3034868806599</v>
      </c>
      <c r="G303">
        <v>14040.0024886214</v>
      </c>
      <c r="H303">
        <v>236573.97794515101</v>
      </c>
      <c r="I303">
        <v>15189986966.305201</v>
      </c>
      <c r="J303">
        <v>145434.056147319</v>
      </c>
      <c r="K303">
        <v>36089.850420021801</v>
      </c>
      <c r="L303">
        <v>13323196883.165199</v>
      </c>
      <c r="M303">
        <v>33425.211043388699</v>
      </c>
      <c r="N303">
        <v>145434.056147319</v>
      </c>
      <c r="O303">
        <v>99.999999999999901</v>
      </c>
      <c r="P303">
        <v>33425.211043388699</v>
      </c>
      <c r="Q303">
        <v>100</v>
      </c>
      <c r="R303">
        <v>280800.049772428</v>
      </c>
      <c r="S303">
        <v>6.4428244926692102</v>
      </c>
      <c r="T303">
        <f t="shared" si="8"/>
        <v>5383148.1676483713</v>
      </c>
      <c r="U303">
        <f t="shared" si="9"/>
        <v>5663948.2174207997</v>
      </c>
    </row>
    <row r="304" spans="1:21" x14ac:dyDescent="0.2">
      <c r="A304">
        <v>302</v>
      </c>
      <c r="B304">
        <v>180102</v>
      </c>
      <c r="C304">
        <v>6182900.5292387698</v>
      </c>
      <c r="D304">
        <v>5286.88945210559</v>
      </c>
      <c r="E304">
        <v>734926.00850140897</v>
      </c>
      <c r="F304">
        <v>45.606161391206498</v>
      </c>
      <c r="G304">
        <v>5241.2832907143802</v>
      </c>
      <c r="H304">
        <v>194508.82284313801</v>
      </c>
      <c r="I304">
        <v>3666180941.23</v>
      </c>
      <c r="J304">
        <v>172511.737195758</v>
      </c>
      <c r="K304">
        <v>17978.461453060401</v>
      </c>
      <c r="L304">
        <v>3999308377.46</v>
      </c>
      <c r="M304">
        <v>17178.599777568401</v>
      </c>
      <c r="N304">
        <v>172511.737195758</v>
      </c>
      <c r="O304">
        <v>100</v>
      </c>
      <c r="P304">
        <v>17178.599777568401</v>
      </c>
      <c r="Q304">
        <v>100</v>
      </c>
      <c r="R304">
        <v>104825.665814287</v>
      </c>
      <c r="S304">
        <v>14.263431230041499</v>
      </c>
      <c r="T304">
        <f t="shared" si="8"/>
        <v>5447974.5207373612</v>
      </c>
      <c r="U304">
        <f t="shared" si="9"/>
        <v>5552800.1865516482</v>
      </c>
    </row>
    <row r="305" spans="1:21" x14ac:dyDescent="0.2">
      <c r="A305">
        <v>303</v>
      </c>
      <c r="B305">
        <v>180200</v>
      </c>
      <c r="C305">
        <v>580185.11361904303</v>
      </c>
      <c r="D305">
        <v>464.38439967281897</v>
      </c>
      <c r="E305">
        <v>64669.8608160535</v>
      </c>
      <c r="F305">
        <v>6.5134831033978999</v>
      </c>
      <c r="G305">
        <v>457.87091656942101</v>
      </c>
      <c r="H305">
        <v>13615.9894205117</v>
      </c>
      <c r="I305">
        <v>609868237.89020002</v>
      </c>
      <c r="J305">
        <v>9956.7799931705194</v>
      </c>
      <c r="K305">
        <v>2575.42546149899</v>
      </c>
      <c r="L305">
        <v>609868237.89020002</v>
      </c>
      <c r="M305">
        <v>2453.4518139209499</v>
      </c>
      <c r="N305">
        <v>9956.7799931705194</v>
      </c>
      <c r="O305">
        <v>99.999999999999901</v>
      </c>
      <c r="P305">
        <v>2453.4518139209499</v>
      </c>
      <c r="Q305">
        <v>100</v>
      </c>
      <c r="R305">
        <v>9157.4183313884205</v>
      </c>
      <c r="S305">
        <v>14.1602567499499</v>
      </c>
      <c r="T305">
        <f t="shared" si="8"/>
        <v>515515.2528029895</v>
      </c>
      <c r="U305">
        <f t="shared" si="9"/>
        <v>524672.67113437795</v>
      </c>
    </row>
    <row r="306" spans="1:21" x14ac:dyDescent="0.2">
      <c r="A306">
        <v>304</v>
      </c>
      <c r="B306">
        <v>180201</v>
      </c>
      <c r="C306">
        <v>91258988.088516995</v>
      </c>
      <c r="D306">
        <v>70641.380770982199</v>
      </c>
      <c r="E306">
        <v>9402169.2875400092</v>
      </c>
      <c r="F306">
        <v>544.71039616426697</v>
      </c>
      <c r="G306">
        <v>70096.670374818001</v>
      </c>
      <c r="H306">
        <v>4027524.6734149</v>
      </c>
      <c r="I306">
        <v>307336005362.31</v>
      </c>
      <c r="J306">
        <v>2183508.6412410401</v>
      </c>
      <c r="K306">
        <v>140523.259903094</v>
      </c>
      <c r="L306">
        <v>38574190973.479897</v>
      </c>
      <c r="M306">
        <v>132808.421708398</v>
      </c>
      <c r="N306">
        <v>2183508.6412410401</v>
      </c>
      <c r="O306">
        <v>100</v>
      </c>
      <c r="P306">
        <v>132808.421708398</v>
      </c>
      <c r="Q306">
        <v>100</v>
      </c>
      <c r="R306">
        <v>1401933.4074963599</v>
      </c>
      <c r="S306">
        <v>14.91074415512</v>
      </c>
      <c r="T306">
        <f t="shared" si="8"/>
        <v>81856818.800976992</v>
      </c>
      <c r="U306">
        <f t="shared" si="9"/>
        <v>83258752.208473355</v>
      </c>
    </row>
    <row r="307" spans="1:21" x14ac:dyDescent="0.2">
      <c r="A307">
        <v>305</v>
      </c>
      <c r="B307">
        <v>180300</v>
      </c>
      <c r="C307">
        <v>3568023.1610328099</v>
      </c>
      <c r="D307">
        <v>2761.9206392440601</v>
      </c>
      <c r="E307">
        <v>388970.45206637098</v>
      </c>
      <c r="F307">
        <v>40.127552864926102</v>
      </c>
      <c r="G307">
        <v>2721.7930863791298</v>
      </c>
      <c r="H307">
        <v>14005.5658098156</v>
      </c>
      <c r="I307">
        <v>1701544444.7869999</v>
      </c>
      <c r="J307">
        <v>3796.2991410936202</v>
      </c>
      <c r="K307">
        <v>15455.2659406311</v>
      </c>
      <c r="L307">
        <v>1701544444.7869999</v>
      </c>
      <c r="M307">
        <v>15114.9570516737</v>
      </c>
      <c r="N307">
        <v>3796.2991410936202</v>
      </c>
      <c r="O307">
        <v>99.999999999999901</v>
      </c>
      <c r="P307">
        <v>15114.9570516737</v>
      </c>
      <c r="Q307">
        <v>99.999999999999901</v>
      </c>
      <c r="R307">
        <v>54435.861727582698</v>
      </c>
      <c r="S307">
        <v>13.9948578197641</v>
      </c>
      <c r="T307">
        <f t="shared" si="8"/>
        <v>3179052.7089664387</v>
      </c>
      <c r="U307">
        <f t="shared" si="9"/>
        <v>3233488.5706940214</v>
      </c>
    </row>
    <row r="308" spans="1:21" x14ac:dyDescent="0.2">
      <c r="A308">
        <v>306</v>
      </c>
      <c r="B308">
        <v>180400</v>
      </c>
      <c r="C308">
        <v>35845230.057527497</v>
      </c>
      <c r="D308">
        <v>27746.927709314401</v>
      </c>
      <c r="E308">
        <v>3778623.2257155501</v>
      </c>
      <c r="F308">
        <v>291.33866801074601</v>
      </c>
      <c r="G308">
        <v>27455.5890413036</v>
      </c>
      <c r="H308">
        <v>1369848.3852465099</v>
      </c>
      <c r="I308">
        <v>101531958748.32201</v>
      </c>
      <c r="J308">
        <v>760656.63275657594</v>
      </c>
      <c r="K308">
        <v>102027.315545184</v>
      </c>
      <c r="L308">
        <v>43605333461.715897</v>
      </c>
      <c r="M308">
        <v>93306.248852841207</v>
      </c>
      <c r="N308">
        <v>760656.63275657594</v>
      </c>
      <c r="O308">
        <v>100</v>
      </c>
      <c r="P308">
        <v>93306.248852841207</v>
      </c>
      <c r="Q308">
        <v>100</v>
      </c>
      <c r="R308">
        <v>549111.78082607302</v>
      </c>
      <c r="S308">
        <v>14.532059642492801</v>
      </c>
      <c r="T308">
        <f t="shared" si="8"/>
        <v>32066606.831811946</v>
      </c>
      <c r="U308">
        <f t="shared" si="9"/>
        <v>32615718.612638019</v>
      </c>
    </row>
    <row r="309" spans="1:21" x14ac:dyDescent="0.2">
      <c r="A309">
        <v>307</v>
      </c>
      <c r="B309">
        <v>180500</v>
      </c>
      <c r="C309">
        <v>12069715.406738499</v>
      </c>
      <c r="D309">
        <v>9342.8754767454393</v>
      </c>
      <c r="E309">
        <v>12454132.344749101</v>
      </c>
      <c r="F309">
        <v>-1181.23407607473</v>
      </c>
      <c r="G309">
        <v>10524.1095528201</v>
      </c>
      <c r="H309">
        <v>9583950.9302888308</v>
      </c>
      <c r="I309">
        <v>632001235789.96899</v>
      </c>
      <c r="J309">
        <v>229338.86323123399</v>
      </c>
      <c r="K309">
        <v>1390617.14942263</v>
      </c>
      <c r="L309">
        <v>811743871786.86694</v>
      </c>
      <c r="M309">
        <v>38655.535833967799</v>
      </c>
      <c r="N309">
        <v>5791943.5155490097</v>
      </c>
      <c r="O309">
        <v>3.95961843577295</v>
      </c>
      <c r="P309">
        <v>1228268.3750652601</v>
      </c>
      <c r="Q309">
        <v>3.1471571375363201</v>
      </c>
      <c r="R309">
        <v>210482.19105640301</v>
      </c>
      <c r="S309">
        <v>1.6900590521277501</v>
      </c>
      <c r="T309">
        <f t="shared" si="8"/>
        <v>-384416.93801060133</v>
      </c>
      <c r="U309">
        <f t="shared" si="9"/>
        <v>-173934.74695419832</v>
      </c>
    </row>
    <row r="310" spans="1:21" x14ac:dyDescent="0.2">
      <c r="A310">
        <v>308</v>
      </c>
      <c r="B310">
        <v>180600</v>
      </c>
      <c r="C310">
        <v>51931482.493013702</v>
      </c>
      <c r="D310">
        <v>40198.907588502901</v>
      </c>
      <c r="E310">
        <v>52728918.409941301</v>
      </c>
      <c r="F310">
        <v>-5939.56219080753</v>
      </c>
      <c r="G310">
        <v>46138.469779310399</v>
      </c>
      <c r="H310">
        <v>1310547.3332549799</v>
      </c>
      <c r="I310">
        <v>47695313086.890099</v>
      </c>
      <c r="J310">
        <v>1024375.45473364</v>
      </c>
      <c r="K310">
        <v>187923.22130328399</v>
      </c>
      <c r="L310">
        <v>51362618294.890099</v>
      </c>
      <c r="M310">
        <v>177650.697644306</v>
      </c>
      <c r="N310">
        <v>1024375.45473364</v>
      </c>
      <c r="O310">
        <v>99.999999999999901</v>
      </c>
      <c r="P310">
        <v>177650.697644306</v>
      </c>
      <c r="Q310">
        <v>100</v>
      </c>
      <c r="R310">
        <v>922769.39558620902</v>
      </c>
      <c r="S310">
        <v>1.75002526775181</v>
      </c>
      <c r="T310">
        <f t="shared" si="8"/>
        <v>-797435.91692759842</v>
      </c>
      <c r="U310">
        <f t="shared" si="9"/>
        <v>125333.47865861061</v>
      </c>
    </row>
    <row r="311" spans="1:21" x14ac:dyDescent="0.2">
      <c r="A311">
        <v>309</v>
      </c>
      <c r="B311">
        <v>180701</v>
      </c>
      <c r="C311">
        <v>9878541.7031227108</v>
      </c>
      <c r="D311">
        <v>7646.74078169103</v>
      </c>
      <c r="E311">
        <v>9941448.4174404796</v>
      </c>
      <c r="F311">
        <v>-2066.6610128030302</v>
      </c>
      <c r="G311">
        <v>9713.4017944940606</v>
      </c>
      <c r="H311">
        <v>17831065.882590599</v>
      </c>
      <c r="I311">
        <v>818438423892.86597</v>
      </c>
      <c r="J311">
        <v>184755.99326984299</v>
      </c>
      <c r="K311">
        <v>1655105.85468665</v>
      </c>
      <c r="L311">
        <v>764985532128.08606</v>
      </c>
      <c r="M311">
        <v>31141.001650391201</v>
      </c>
      <c r="N311">
        <v>12920435.3392334</v>
      </c>
      <c r="O311">
        <v>1.4299517657026899</v>
      </c>
      <c r="P311">
        <v>1502108.7482610301</v>
      </c>
      <c r="Q311">
        <v>2.07315227252638</v>
      </c>
      <c r="R311">
        <v>194268.03588988099</v>
      </c>
      <c r="S311">
        <v>1.95412205276922</v>
      </c>
      <c r="T311">
        <f t="shared" si="8"/>
        <v>-62906.714317768812</v>
      </c>
      <c r="U311">
        <f t="shared" si="9"/>
        <v>131361.32157211218</v>
      </c>
    </row>
    <row r="312" spans="1:21" x14ac:dyDescent="0.2">
      <c r="A312">
        <v>310</v>
      </c>
      <c r="B312">
        <v>180702</v>
      </c>
      <c r="C312">
        <v>5451838.3011038899</v>
      </c>
      <c r="D312">
        <v>4220.1364862445198</v>
      </c>
      <c r="E312">
        <v>7859765.5786087401</v>
      </c>
      <c r="F312">
        <v>-358.42128071415499</v>
      </c>
      <c r="G312">
        <v>4578.5577669586801</v>
      </c>
      <c r="H312">
        <v>14330424.333867099</v>
      </c>
      <c r="I312">
        <v>279705998755.31097</v>
      </c>
      <c r="J312">
        <v>107096.59272601501</v>
      </c>
      <c r="K312">
        <v>589707.91793951497</v>
      </c>
      <c r="L312">
        <v>279705998755.31097</v>
      </c>
      <c r="M312">
        <v>20348.794983051201</v>
      </c>
      <c r="N312">
        <v>12652188.3413353</v>
      </c>
      <c r="O312">
        <v>0.84646694972225101</v>
      </c>
      <c r="P312">
        <v>533766.718188453</v>
      </c>
      <c r="Q312">
        <v>3.8123011963190301</v>
      </c>
      <c r="R312">
        <v>91571.155339173594</v>
      </c>
      <c r="S312">
        <v>1.1650621691363801</v>
      </c>
      <c r="T312">
        <f t="shared" si="8"/>
        <v>-2407927.2775048502</v>
      </c>
      <c r="U312">
        <f t="shared" si="9"/>
        <v>-2316356.1221656767</v>
      </c>
    </row>
    <row r="313" spans="1:21" x14ac:dyDescent="0.2">
      <c r="A313">
        <v>311</v>
      </c>
      <c r="B313">
        <v>180703</v>
      </c>
      <c r="C313">
        <v>3529023.01663817</v>
      </c>
      <c r="D313">
        <v>2980.3191372537999</v>
      </c>
      <c r="E313">
        <v>5354369.4519294901</v>
      </c>
      <c r="F313">
        <v>-1142.11091145717</v>
      </c>
      <c r="G313">
        <v>4122.4300487109704</v>
      </c>
      <c r="H313">
        <v>45558822.328677401</v>
      </c>
      <c r="I313">
        <v>304054955901.65399</v>
      </c>
      <c r="J313">
        <v>64367.1797396209</v>
      </c>
      <c r="K313">
        <v>6420175.36566782</v>
      </c>
      <c r="L313">
        <v>315570416214.24902</v>
      </c>
      <c r="M313">
        <v>10794.405832435899</v>
      </c>
      <c r="N313">
        <v>43734492.5932675</v>
      </c>
      <c r="O313">
        <v>0.14717714994029499</v>
      </c>
      <c r="P313">
        <v>6357061.2824249696</v>
      </c>
      <c r="Q313">
        <v>0.16980182120123</v>
      </c>
      <c r="R313">
        <v>82448.600974219502</v>
      </c>
      <c r="S313">
        <v>1.5398377290627201</v>
      </c>
      <c r="T313">
        <f t="shared" si="8"/>
        <v>-1825346.4352913201</v>
      </c>
      <c r="U313">
        <f t="shared" si="9"/>
        <v>-1742897.8343171007</v>
      </c>
    </row>
    <row r="314" spans="1:21" x14ac:dyDescent="0.2">
      <c r="A314">
        <v>312</v>
      </c>
      <c r="B314">
        <v>180800</v>
      </c>
      <c r="C314">
        <v>979155.34751498804</v>
      </c>
      <c r="D314">
        <v>757.94052932801696</v>
      </c>
      <c r="E314">
        <v>822756.34416388196</v>
      </c>
      <c r="F314">
        <v>-491.32043717040398</v>
      </c>
      <c r="G314">
        <v>1249.26096649842</v>
      </c>
      <c r="H314">
        <v>21594.780784225899</v>
      </c>
      <c r="I314">
        <v>1434912656.24</v>
      </c>
      <c r="J314">
        <v>12985.304846785901</v>
      </c>
      <c r="K314">
        <v>4434.9071260876999</v>
      </c>
      <c r="L314">
        <v>1434912656.24</v>
      </c>
      <c r="M314">
        <v>4147.9245948397001</v>
      </c>
      <c r="N314">
        <v>12985.304846785901</v>
      </c>
      <c r="O314">
        <v>100</v>
      </c>
      <c r="P314">
        <v>4147.9245948397001</v>
      </c>
      <c r="Q314">
        <v>100</v>
      </c>
      <c r="R314">
        <v>24985.2193299684</v>
      </c>
      <c r="S314">
        <v>3.0367701819861801</v>
      </c>
      <c r="T314">
        <f t="shared" si="8"/>
        <v>156399.00335110608</v>
      </c>
      <c r="U314">
        <f t="shared" si="9"/>
        <v>181384.22268107446</v>
      </c>
    </row>
    <row r="315" spans="1:21" x14ac:dyDescent="0.2">
      <c r="A315">
        <v>313</v>
      </c>
      <c r="B315">
        <v>180902</v>
      </c>
      <c r="C315">
        <v>5400714.4564527897</v>
      </c>
      <c r="D315">
        <v>4180.5627516226596</v>
      </c>
      <c r="E315">
        <v>7642632.7297483897</v>
      </c>
      <c r="F315">
        <v>-284.98682994538098</v>
      </c>
      <c r="G315">
        <v>4465.5495815680397</v>
      </c>
      <c r="H315">
        <v>256924.73526863399</v>
      </c>
      <c r="I315">
        <v>20296914170.799999</v>
      </c>
      <c r="J315">
        <v>85154.314493060301</v>
      </c>
      <c r="K315">
        <v>20093.434255096701</v>
      </c>
      <c r="L315">
        <v>9729185073.7999992</v>
      </c>
      <c r="M315">
        <v>16188.295135758701</v>
      </c>
      <c r="N315">
        <v>135143.25024383399</v>
      </c>
      <c r="O315">
        <v>63.010408836119602</v>
      </c>
      <c r="P315">
        <v>18147.597240336701</v>
      </c>
      <c r="Q315">
        <v>89.203517806626905</v>
      </c>
      <c r="R315">
        <v>89310.991631360899</v>
      </c>
      <c r="S315">
        <v>1.1685893433518499</v>
      </c>
      <c r="T315">
        <f t="shared" si="8"/>
        <v>-2241918.2732956</v>
      </c>
      <c r="U315">
        <f t="shared" si="9"/>
        <v>-2152607.2816642392</v>
      </c>
    </row>
    <row r="316" spans="1:21" x14ac:dyDescent="0.2">
      <c r="A316">
        <v>314</v>
      </c>
      <c r="B316">
        <v>181002</v>
      </c>
      <c r="C316">
        <v>34144704.522308901</v>
      </c>
      <c r="D316">
        <v>29501.5652767994</v>
      </c>
      <c r="E316">
        <v>52966238.798526898</v>
      </c>
      <c r="F316">
        <v>-12876.1697806129</v>
      </c>
      <c r="G316">
        <v>42377.735057412399</v>
      </c>
      <c r="H316">
        <v>1096045.02916269</v>
      </c>
      <c r="I316">
        <v>31299951033.242001</v>
      </c>
      <c r="J316">
        <v>695013.64029356395</v>
      </c>
      <c r="K316">
        <v>134983.66546593999</v>
      </c>
      <c r="L316">
        <v>54754647412.304001</v>
      </c>
      <c r="M316">
        <v>122854.224873803</v>
      </c>
      <c r="N316">
        <v>908245.32296324102</v>
      </c>
      <c r="O316">
        <v>76.522677598384107</v>
      </c>
      <c r="P316">
        <v>124032.735983479</v>
      </c>
      <c r="Q316">
        <v>99.049838657245303</v>
      </c>
      <c r="R316">
        <v>847554.70114824898</v>
      </c>
      <c r="S316">
        <v>1.6001791336783</v>
      </c>
      <c r="T316">
        <f t="shared" si="8"/>
        <v>-18821534.276217997</v>
      </c>
      <c r="U316">
        <f t="shared" si="9"/>
        <v>-17973979.575069748</v>
      </c>
    </row>
    <row r="317" spans="1:21" x14ac:dyDescent="0.2">
      <c r="T317">
        <f t="shared" si="8"/>
        <v>0</v>
      </c>
      <c r="U317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2740-1C0F-4543-AE3A-A942613701E5}">
  <dimension ref="A1:C8"/>
  <sheetViews>
    <sheetView zoomScale="200" zoomScaleNormal="200" workbookViewId="0">
      <selection activeCell="B2" sqref="B2"/>
    </sheetView>
  </sheetViews>
  <sheetFormatPr baseColWidth="10" defaultRowHeight="16" x14ac:dyDescent="0.2"/>
  <cols>
    <col min="1" max="1" width="15.1640625" bestFit="1" customWidth="1"/>
    <col min="2" max="2" width="16" bestFit="1" customWidth="1"/>
    <col min="3" max="3" width="25.33203125" bestFit="1" customWidth="1"/>
  </cols>
  <sheetData>
    <row r="1" spans="1:3" x14ac:dyDescent="0.2">
      <c r="B1" t="s">
        <v>16</v>
      </c>
      <c r="C1" t="s">
        <v>17</v>
      </c>
    </row>
    <row r="2" spans="1:3" x14ac:dyDescent="0.2">
      <c r="A2" t="s">
        <v>18</v>
      </c>
      <c r="B2" s="1">
        <f>SUM('Level 3'!C2:C317)</f>
        <v>18281009021.724213</v>
      </c>
      <c r="C2" s="1">
        <f>SUM('Level 3'!D2:D317)</f>
        <v>17393356.022658218</v>
      </c>
    </row>
    <row r="3" spans="1:3" x14ac:dyDescent="0.2">
      <c r="A3" t="s">
        <v>19</v>
      </c>
      <c r="B3" s="1">
        <f>SUM('Level 3'!E2:E317)</f>
        <v>12398770659.228287</v>
      </c>
      <c r="C3" s="1">
        <f>SUM('Level 3'!F2:F317)</f>
        <v>-3820430.8259097468</v>
      </c>
    </row>
    <row r="4" spans="1:3" x14ac:dyDescent="0.2">
      <c r="A4" t="s">
        <v>20</v>
      </c>
      <c r="B4" s="1">
        <f>SUM('Level 3'!R2:R317)</f>
        <v>424275736.97135925</v>
      </c>
      <c r="C4" s="3">
        <f>C2-C3</f>
        <v>21213786.848567963</v>
      </c>
    </row>
    <row r="5" spans="1:3" x14ac:dyDescent="0.2">
      <c r="B5" s="5">
        <f>B4/B3</f>
        <v>3.4219177742075169E-2</v>
      </c>
      <c r="C5" s="4"/>
    </row>
    <row r="7" spans="1:3" x14ac:dyDescent="0.2">
      <c r="B7" s="6"/>
    </row>
    <row r="8" spans="1:3" x14ac:dyDescent="0.2">
      <c r="B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B961-AF36-1D46-8187-AA5E1DFE2787}">
  <dimension ref="A1:Y317"/>
  <sheetViews>
    <sheetView workbookViewId="0">
      <selection sqref="A1:S1"/>
    </sheetView>
  </sheetViews>
  <sheetFormatPr baseColWidth="10" defaultRowHeight="16" x14ac:dyDescent="0.2"/>
  <cols>
    <col min="23" max="23" width="12.1640625" bestFit="1" customWidth="1"/>
    <col min="24" max="24" width="7.5" bestFit="1" customWidth="1"/>
    <col min="25" max="25" width="17.6640625" bestFit="1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</v>
      </c>
      <c r="P1" t="s">
        <v>56</v>
      </c>
      <c r="Q1" t="s">
        <v>13</v>
      </c>
      <c r="R1" t="s">
        <v>14</v>
      </c>
      <c r="S1" t="s">
        <v>15</v>
      </c>
      <c r="T1">
        <f>COUNTIF(T2:T318,"&gt;0")</f>
        <v>163</v>
      </c>
      <c r="U1">
        <f>COUNTIF(U2:U318,"&gt;0")</f>
        <v>173</v>
      </c>
      <c r="W1" t="s">
        <v>38</v>
      </c>
      <c r="X1" t="s">
        <v>39</v>
      </c>
    </row>
    <row r="2" spans="1:25" x14ac:dyDescent="0.2">
      <c r="A2">
        <v>0</v>
      </c>
      <c r="B2">
        <v>10100</v>
      </c>
      <c r="C2">
        <v>5388674.3135430804</v>
      </c>
      <c r="D2">
        <v>4579.7935633709003</v>
      </c>
      <c r="E2">
        <v>746215.223258371</v>
      </c>
      <c r="F2">
        <v>49.227903704003502</v>
      </c>
      <c r="G2">
        <v>4530.5656596668996</v>
      </c>
      <c r="H2">
        <v>131461.42118640401</v>
      </c>
      <c r="I2">
        <v>11564693837.708099</v>
      </c>
      <c r="J2">
        <v>96767.339673280396</v>
      </c>
      <c r="K2">
        <v>18416.178202887299</v>
      </c>
      <c r="L2">
        <v>9225399793.38414</v>
      </c>
      <c r="M2">
        <v>17493.638223548802</v>
      </c>
      <c r="N2">
        <v>96767.339673280396</v>
      </c>
      <c r="O2">
        <v>100</v>
      </c>
      <c r="P2">
        <v>17493.638223548802</v>
      </c>
      <c r="Q2">
        <v>100</v>
      </c>
      <c r="R2">
        <v>90611.313193338006</v>
      </c>
      <c r="S2">
        <v>12.1427854014664</v>
      </c>
      <c r="T2">
        <f>C2-E2</f>
        <v>4642459.0902847089</v>
      </c>
      <c r="U2">
        <f>T2+R2</f>
        <v>4733070.4034780469</v>
      </c>
      <c r="W2">
        <f>SUM(J2:J315)</f>
        <v>505258089.55202484</v>
      </c>
      <c r="X2">
        <f>0.02*1000</f>
        <v>20</v>
      </c>
      <c r="Y2" s="15">
        <f>W2*X2</f>
        <v>10105161791.040497</v>
      </c>
    </row>
    <row r="3" spans="1:25" x14ac:dyDescent="0.2">
      <c r="A3">
        <v>1</v>
      </c>
      <c r="B3">
        <v>10200</v>
      </c>
      <c r="C3">
        <v>4426848.8807199197</v>
      </c>
      <c r="D3">
        <v>3559.2767773668002</v>
      </c>
      <c r="E3">
        <v>5497394.5556316096</v>
      </c>
      <c r="F3">
        <v>-689.85756157779804</v>
      </c>
      <c r="G3">
        <v>4249.1343389446001</v>
      </c>
      <c r="H3">
        <v>190551.701916461</v>
      </c>
      <c r="I3">
        <v>14396725970.42</v>
      </c>
      <c r="J3">
        <v>143778.16671445599</v>
      </c>
      <c r="K3">
        <v>35887.163314154102</v>
      </c>
      <c r="L3">
        <v>15111651481.5686</v>
      </c>
      <c r="M3">
        <v>8564.5678142272209</v>
      </c>
      <c r="N3">
        <v>147361.524005201</v>
      </c>
      <c r="O3">
        <v>97.568322318233697</v>
      </c>
      <c r="P3">
        <v>34375.998165997298</v>
      </c>
      <c r="Q3">
        <v>24.914382915864699</v>
      </c>
      <c r="R3">
        <v>84982.686778892094</v>
      </c>
      <c r="S3">
        <v>1.5458720657376499</v>
      </c>
      <c r="T3">
        <f t="shared" ref="T3:T66" si="0">C3-E3</f>
        <v>-1070545.6749116899</v>
      </c>
      <c r="U3">
        <f t="shared" ref="U3:U66" si="1">T3+R3</f>
        <v>-985562.98813279788</v>
      </c>
      <c r="W3">
        <f>SUM(M2:M315)</f>
        <v>52333869.289309673</v>
      </c>
      <c r="X3">
        <f>0.13*1000</f>
        <v>130</v>
      </c>
      <c r="Y3" s="15">
        <f>W3*X3</f>
        <v>6803403007.6102571</v>
      </c>
    </row>
    <row r="4" spans="1:25" x14ac:dyDescent="0.2">
      <c r="A4">
        <v>2</v>
      </c>
      <c r="B4">
        <v>10300</v>
      </c>
      <c r="C4">
        <v>7168889.5151317697</v>
      </c>
      <c r="D4">
        <v>5763.9333662023</v>
      </c>
      <c r="E4">
        <v>9352681.0078495294</v>
      </c>
      <c r="F4">
        <v>-1101.1302187564199</v>
      </c>
      <c r="G4">
        <v>6865.0635849587197</v>
      </c>
      <c r="H4">
        <v>527998.00937950902</v>
      </c>
      <c r="I4">
        <v>79833401228.514206</v>
      </c>
      <c r="J4">
        <v>227666.39144061701</v>
      </c>
      <c r="K4">
        <v>79144.375564987</v>
      </c>
      <c r="L4">
        <v>79833401228.514206</v>
      </c>
      <c r="M4">
        <v>13667.7028564297</v>
      </c>
      <c r="N4">
        <v>288497.80569396599</v>
      </c>
      <c r="O4">
        <v>78.914427405427901</v>
      </c>
      <c r="P4">
        <v>71161.035442135602</v>
      </c>
      <c r="Q4">
        <v>19.206722852625699</v>
      </c>
      <c r="R4">
        <v>137301.27169917399</v>
      </c>
      <c r="S4">
        <v>1.46804185435106</v>
      </c>
      <c r="T4">
        <f t="shared" si="0"/>
        <v>-2183791.4927177597</v>
      </c>
      <c r="U4">
        <f t="shared" si="1"/>
        <v>-2046490.2210185856</v>
      </c>
    </row>
    <row r="5" spans="1:25" x14ac:dyDescent="0.2">
      <c r="A5">
        <v>3</v>
      </c>
      <c r="B5">
        <v>10400</v>
      </c>
      <c r="C5">
        <v>3077509.8719621599</v>
      </c>
      <c r="D5">
        <v>2500.1445212897902</v>
      </c>
      <c r="E5">
        <v>3963960.0395873399</v>
      </c>
      <c r="F5">
        <v>-521.00434118380201</v>
      </c>
      <c r="G5">
        <v>3021.1488624735898</v>
      </c>
      <c r="H5">
        <v>535116.42325400701</v>
      </c>
      <c r="I5">
        <v>91259209902.126495</v>
      </c>
      <c r="J5">
        <v>97918.255927453196</v>
      </c>
      <c r="K5">
        <v>73525.844274849194</v>
      </c>
      <c r="L5">
        <v>88796346447.926605</v>
      </c>
      <c r="M5">
        <v>6475.8783648568797</v>
      </c>
      <c r="N5">
        <v>261338.79354762801</v>
      </c>
      <c r="O5">
        <v>37.467937537412602</v>
      </c>
      <c r="P5">
        <v>64646.209630056503</v>
      </c>
      <c r="Q5">
        <v>10.017413862182501</v>
      </c>
      <c r="R5">
        <v>60422.9772494719</v>
      </c>
      <c r="S5">
        <v>1.52430843515168</v>
      </c>
      <c r="T5">
        <f t="shared" si="0"/>
        <v>-886450.16762517998</v>
      </c>
      <c r="U5">
        <f t="shared" si="1"/>
        <v>-826027.19037570804</v>
      </c>
    </row>
    <row r="6" spans="1:25" x14ac:dyDescent="0.2">
      <c r="A6">
        <v>4</v>
      </c>
      <c r="B6">
        <v>10500</v>
      </c>
      <c r="C6">
        <v>6986515.5157693001</v>
      </c>
      <c r="D6">
        <v>5626.0794089112796</v>
      </c>
      <c r="E6">
        <v>8319738.5386148198</v>
      </c>
      <c r="F6">
        <v>-1262.7909654917901</v>
      </c>
      <c r="G6">
        <v>6888.8703744030799</v>
      </c>
      <c r="H6">
        <v>416801.67985890497</v>
      </c>
      <c r="I6">
        <v>57299059817.136101</v>
      </c>
      <c r="J6">
        <v>197657.974583184</v>
      </c>
      <c r="K6">
        <v>81055.741855891203</v>
      </c>
      <c r="L6">
        <v>68075224599.736702</v>
      </c>
      <c r="M6">
        <v>15669.518019200999</v>
      </c>
      <c r="N6">
        <v>244904.50040749699</v>
      </c>
      <c r="O6">
        <v>80.708183906094206</v>
      </c>
      <c r="P6">
        <v>74248.219395917593</v>
      </c>
      <c r="Q6">
        <v>21.104234076841099</v>
      </c>
      <c r="R6">
        <v>137777.407488061</v>
      </c>
      <c r="S6">
        <v>1.6560304972156099</v>
      </c>
      <c r="T6">
        <f t="shared" si="0"/>
        <v>-1333223.0228455197</v>
      </c>
      <c r="U6">
        <f t="shared" si="1"/>
        <v>-1195445.6153574586</v>
      </c>
    </row>
    <row r="7" spans="1:25" x14ac:dyDescent="0.2">
      <c r="A7">
        <v>5</v>
      </c>
      <c r="B7">
        <v>10600</v>
      </c>
      <c r="C7">
        <v>5582810.9834549101</v>
      </c>
      <c r="D7">
        <v>4464.2919025401497</v>
      </c>
      <c r="E7">
        <v>7386484.3852517297</v>
      </c>
      <c r="F7">
        <v>-1002.09215973081</v>
      </c>
      <c r="G7">
        <v>5466.3840622709604</v>
      </c>
      <c r="H7">
        <v>1084766.4107379201</v>
      </c>
      <c r="I7">
        <v>97854945976.239105</v>
      </c>
      <c r="J7">
        <v>178986.225563983</v>
      </c>
      <c r="K7">
        <v>177020.46924734101</v>
      </c>
      <c r="L7">
        <v>97624387699.608994</v>
      </c>
      <c r="M7">
        <v>12452.9090987043</v>
      </c>
      <c r="N7">
        <v>791201.57280920201</v>
      </c>
      <c r="O7">
        <v>22.6220765624218</v>
      </c>
      <c r="P7">
        <v>167258.03047738</v>
      </c>
      <c r="Q7">
        <v>7.4453280737324397</v>
      </c>
      <c r="R7">
        <v>109327.68124541899</v>
      </c>
      <c r="S7">
        <v>1.48010441156159</v>
      </c>
      <c r="T7">
        <f t="shared" si="0"/>
        <v>-1803673.4017968196</v>
      </c>
      <c r="U7">
        <f t="shared" si="1"/>
        <v>-1694345.7205514007</v>
      </c>
    </row>
    <row r="8" spans="1:25" x14ac:dyDescent="0.2">
      <c r="A8">
        <v>6</v>
      </c>
      <c r="B8">
        <v>10700</v>
      </c>
      <c r="C8">
        <v>8599410.8431067001</v>
      </c>
      <c r="D8">
        <v>6741.1531660464098</v>
      </c>
      <c r="E8">
        <v>9389967.6113252807</v>
      </c>
      <c r="F8">
        <v>-679.62897032541298</v>
      </c>
      <c r="G8">
        <v>7420.7821363718303</v>
      </c>
      <c r="H8">
        <v>6178223.7450160896</v>
      </c>
      <c r="I8">
        <v>223749110404.16199</v>
      </c>
      <c r="J8">
        <v>230843.61973678201</v>
      </c>
      <c r="K8">
        <v>263724.63462264399</v>
      </c>
      <c r="L8">
        <v>208535128791.35199</v>
      </c>
      <c r="M8">
        <v>16505.473541924799</v>
      </c>
      <c r="N8">
        <v>5506976.4138035998</v>
      </c>
      <c r="O8">
        <v>4.1918396301490697</v>
      </c>
      <c r="P8">
        <v>242871.12174350899</v>
      </c>
      <c r="Q8">
        <v>6.7959802809969103</v>
      </c>
      <c r="R8">
        <v>148415.642727436</v>
      </c>
      <c r="S8">
        <v>1.5805767268934099</v>
      </c>
      <c r="T8">
        <f t="shared" si="0"/>
        <v>-790556.76821858063</v>
      </c>
      <c r="U8">
        <f t="shared" si="1"/>
        <v>-642141.1254911446</v>
      </c>
    </row>
    <row r="9" spans="1:25" x14ac:dyDescent="0.2">
      <c r="A9">
        <v>7</v>
      </c>
      <c r="B9">
        <v>10801</v>
      </c>
      <c r="C9">
        <v>14796657.805774501</v>
      </c>
      <c r="D9">
        <v>11681.234500770501</v>
      </c>
      <c r="E9">
        <v>16036904.8515877</v>
      </c>
      <c r="F9">
        <v>-126.63031565875499</v>
      </c>
      <c r="G9">
        <v>11807.864816429301</v>
      </c>
      <c r="H9">
        <v>692487.192180546</v>
      </c>
      <c r="I9">
        <v>20288219500.8139</v>
      </c>
      <c r="J9">
        <v>462074.27164190501</v>
      </c>
      <c r="K9">
        <v>37605.896550381403</v>
      </c>
      <c r="L9">
        <v>19407022628.4986</v>
      </c>
      <c r="M9">
        <v>35665.194287531602</v>
      </c>
      <c r="N9">
        <v>631622.53367810405</v>
      </c>
      <c r="O9">
        <v>73.156711010787504</v>
      </c>
      <c r="P9">
        <v>35665.194287531602</v>
      </c>
      <c r="Q9">
        <v>100</v>
      </c>
      <c r="R9">
        <v>236157.296328586</v>
      </c>
      <c r="S9">
        <v>1.4725865029074101</v>
      </c>
      <c r="T9">
        <f t="shared" si="0"/>
        <v>-1240247.0458131991</v>
      </c>
      <c r="U9">
        <f t="shared" si="1"/>
        <v>-1004089.7494846131</v>
      </c>
    </row>
    <row r="10" spans="1:25" x14ac:dyDescent="0.2">
      <c r="A10">
        <v>8</v>
      </c>
      <c r="B10">
        <v>10802</v>
      </c>
      <c r="C10">
        <v>19223250.899317801</v>
      </c>
      <c r="D10">
        <v>15021.5046452939</v>
      </c>
      <c r="E10">
        <v>16005492.419071199</v>
      </c>
      <c r="F10">
        <v>-3579.1166711320702</v>
      </c>
      <c r="G10">
        <v>18600.621316426001</v>
      </c>
      <c r="H10">
        <v>5167602.0405101199</v>
      </c>
      <c r="I10">
        <v>321548541971.80499</v>
      </c>
      <c r="J10">
        <v>596837.48394428799</v>
      </c>
      <c r="K10">
        <v>612280.87025692698</v>
      </c>
      <c r="L10">
        <v>306460916844.58301</v>
      </c>
      <c r="M10">
        <v>44413.101046694399</v>
      </c>
      <c r="N10">
        <v>4202956.4145947099</v>
      </c>
      <c r="O10">
        <v>14.200420491437299</v>
      </c>
      <c r="P10">
        <v>581634.77857246797</v>
      </c>
      <c r="Q10">
        <v>7.6359087666145697</v>
      </c>
      <c r="R10">
        <v>372012.42632852</v>
      </c>
      <c r="S10">
        <v>2.3242797946363201</v>
      </c>
      <c r="T10">
        <f t="shared" si="0"/>
        <v>3217758.4802466016</v>
      </c>
      <c r="U10">
        <f t="shared" si="1"/>
        <v>3589770.9065751215</v>
      </c>
    </row>
    <row r="11" spans="1:25" x14ac:dyDescent="0.2">
      <c r="A11">
        <v>9</v>
      </c>
      <c r="B11">
        <v>10900</v>
      </c>
      <c r="C11">
        <v>13044823.641282</v>
      </c>
      <c r="D11">
        <v>10181.8149780645</v>
      </c>
      <c r="E11">
        <v>12429790.6559327</v>
      </c>
      <c r="F11">
        <v>-1382.53663586727</v>
      </c>
      <c r="G11">
        <v>11564.3516139318</v>
      </c>
      <c r="H11">
        <v>19882374.708278202</v>
      </c>
      <c r="I11">
        <v>855962163815.76697</v>
      </c>
      <c r="J11">
        <v>385828.32520001999</v>
      </c>
      <c r="K11">
        <v>1521475.2805625999</v>
      </c>
      <c r="L11">
        <v>854908180080.948</v>
      </c>
      <c r="M11">
        <v>33036.000421491197</v>
      </c>
      <c r="N11">
        <v>17314488.216830902</v>
      </c>
      <c r="O11">
        <v>2.2283553540148402</v>
      </c>
      <c r="P11">
        <v>1435984.46255451</v>
      </c>
      <c r="Q11">
        <v>2.3005820245939499</v>
      </c>
      <c r="R11">
        <v>231287.03227863699</v>
      </c>
      <c r="S11">
        <v>1.86074760775029</v>
      </c>
      <c r="T11">
        <f t="shared" si="0"/>
        <v>615032.98534929939</v>
      </c>
      <c r="U11">
        <f t="shared" si="1"/>
        <v>846320.01762793632</v>
      </c>
    </row>
    <row r="12" spans="1:25" x14ac:dyDescent="0.2">
      <c r="A12">
        <v>10</v>
      </c>
      <c r="B12">
        <v>11000</v>
      </c>
      <c r="C12">
        <v>28321948.0709107</v>
      </c>
      <c r="D12">
        <v>22183.488735117</v>
      </c>
      <c r="E12">
        <v>22142440.044070698</v>
      </c>
      <c r="F12">
        <v>-6014.7771498540496</v>
      </c>
      <c r="G12">
        <v>28198.265884971101</v>
      </c>
      <c r="H12">
        <v>4727361.5167028802</v>
      </c>
      <c r="I12">
        <v>340653896737.37701</v>
      </c>
      <c r="J12">
        <v>779135.20108706295</v>
      </c>
      <c r="K12">
        <v>562389.660378517</v>
      </c>
      <c r="L12">
        <v>324106259344.08899</v>
      </c>
      <c r="M12">
        <v>74842.650503757206</v>
      </c>
      <c r="N12">
        <v>3705399.8264907501</v>
      </c>
      <c r="O12">
        <v>21.027021038778202</v>
      </c>
      <c r="P12">
        <v>529979.03444410802</v>
      </c>
      <c r="Q12">
        <v>14.12181343782</v>
      </c>
      <c r="R12">
        <v>563965.31769942201</v>
      </c>
      <c r="S12">
        <v>2.54698812134952</v>
      </c>
      <c r="T12">
        <f t="shared" si="0"/>
        <v>6179508.0268400013</v>
      </c>
      <c r="U12">
        <f t="shared" si="1"/>
        <v>6743473.3445394235</v>
      </c>
    </row>
    <row r="13" spans="1:25" x14ac:dyDescent="0.2">
      <c r="A13">
        <v>11</v>
      </c>
      <c r="B13">
        <v>20200</v>
      </c>
      <c r="C13">
        <v>149504424.347417</v>
      </c>
      <c r="D13">
        <v>107364.38503524</v>
      </c>
      <c r="E13">
        <v>46191537.264517203</v>
      </c>
      <c r="F13">
        <v>-54208.468243021904</v>
      </c>
      <c r="G13">
        <v>161572.85327826199</v>
      </c>
      <c r="H13">
        <v>5081510.02350186</v>
      </c>
      <c r="I13">
        <v>798955244759.48901</v>
      </c>
      <c r="J13">
        <v>1676200.9669773499</v>
      </c>
      <c r="K13">
        <v>713639.83686546504</v>
      </c>
      <c r="L13">
        <v>442660686489.53998</v>
      </c>
      <c r="M13">
        <v>621216.98487737996</v>
      </c>
      <c r="N13">
        <v>2684644.2892233902</v>
      </c>
      <c r="O13">
        <v>62.436613062888902</v>
      </c>
      <c r="P13">
        <v>669373.768216511</v>
      </c>
      <c r="Q13">
        <v>92.805696066124398</v>
      </c>
      <c r="R13">
        <v>3231457.0655652299</v>
      </c>
      <c r="S13">
        <v>6.9957772720578699</v>
      </c>
      <c r="T13">
        <f t="shared" si="0"/>
        <v>103312887.08289979</v>
      </c>
      <c r="U13">
        <f t="shared" si="1"/>
        <v>106544344.14846502</v>
      </c>
    </row>
    <row r="14" spans="1:25" x14ac:dyDescent="0.2">
      <c r="A14">
        <v>12</v>
      </c>
      <c r="B14">
        <v>20301</v>
      </c>
      <c r="C14">
        <v>31573429.080665998</v>
      </c>
      <c r="D14">
        <v>26439.3682860343</v>
      </c>
      <c r="E14">
        <v>21424653.181444399</v>
      </c>
      <c r="F14">
        <v>-6589.6899505040101</v>
      </c>
      <c r="G14">
        <v>33029.058236538302</v>
      </c>
      <c r="H14">
        <v>60207125.012754798</v>
      </c>
      <c r="I14">
        <v>2688330219374.77</v>
      </c>
      <c r="J14">
        <v>911523.12875858694</v>
      </c>
      <c r="K14">
        <v>5265078.6413956601</v>
      </c>
      <c r="L14">
        <v>2681969087276.2202</v>
      </c>
      <c r="M14">
        <v>82071.669005756004</v>
      </c>
      <c r="N14">
        <v>52142134.354630403</v>
      </c>
      <c r="O14">
        <v>1.7481507806318599</v>
      </c>
      <c r="P14">
        <v>4996881.7326680301</v>
      </c>
      <c r="Q14">
        <v>1.6424577045559601</v>
      </c>
      <c r="R14">
        <v>660581.16473076702</v>
      </c>
      <c r="S14">
        <v>3.0832758837976701</v>
      </c>
      <c r="T14">
        <f t="shared" si="0"/>
        <v>10148775.899221599</v>
      </c>
      <c r="U14">
        <f t="shared" si="1"/>
        <v>10809357.063952366</v>
      </c>
    </row>
    <row r="15" spans="1:25" x14ac:dyDescent="0.2">
      <c r="A15">
        <v>13</v>
      </c>
      <c r="B15">
        <v>20302</v>
      </c>
      <c r="C15">
        <v>8237148.0862856498</v>
      </c>
      <c r="D15">
        <v>7705.3476334759598</v>
      </c>
      <c r="E15">
        <v>7572124.9176679701</v>
      </c>
      <c r="F15">
        <v>-3013.5159533947299</v>
      </c>
      <c r="G15">
        <v>10718.863586870601</v>
      </c>
      <c r="H15">
        <v>4445330.9219743703</v>
      </c>
      <c r="I15">
        <v>249987426466.293</v>
      </c>
      <c r="J15">
        <v>234479.629539727</v>
      </c>
      <c r="K15">
        <v>624499.55551647395</v>
      </c>
      <c r="L15">
        <v>286219696442.04199</v>
      </c>
      <c r="M15">
        <v>25223.897787937101</v>
      </c>
      <c r="N15">
        <v>3695368.6425754898</v>
      </c>
      <c r="O15">
        <v>6.3452297245317997</v>
      </c>
      <c r="P15">
        <v>595877.585872269</v>
      </c>
      <c r="Q15">
        <v>4.2330670570555702</v>
      </c>
      <c r="R15">
        <v>214377.27173741299</v>
      </c>
      <c r="S15">
        <v>2.83113754815651</v>
      </c>
      <c r="T15">
        <f t="shared" si="0"/>
        <v>665023.16861767974</v>
      </c>
      <c r="U15">
        <f t="shared" si="1"/>
        <v>879400.44035509275</v>
      </c>
    </row>
    <row r="16" spans="1:25" x14ac:dyDescent="0.2">
      <c r="A16">
        <v>14</v>
      </c>
      <c r="B16">
        <v>20401</v>
      </c>
      <c r="C16">
        <v>96004908.551587701</v>
      </c>
      <c r="D16">
        <v>81539.271194715504</v>
      </c>
      <c r="E16">
        <v>71643260.936812893</v>
      </c>
      <c r="F16">
        <v>-22705.069846696799</v>
      </c>
      <c r="G16">
        <v>104244.341041412</v>
      </c>
      <c r="H16">
        <v>2996045.29793191</v>
      </c>
      <c r="I16">
        <v>146712359296.55301</v>
      </c>
      <c r="J16">
        <v>2495291.2512828098</v>
      </c>
      <c r="K16">
        <v>332516.94750363298</v>
      </c>
      <c r="L16">
        <v>161889221959.78299</v>
      </c>
      <c r="M16">
        <v>289887.98971268698</v>
      </c>
      <c r="N16">
        <v>2555908.2200422501</v>
      </c>
      <c r="O16">
        <v>97.628358941682094</v>
      </c>
      <c r="P16">
        <v>316328.025307654</v>
      </c>
      <c r="Q16">
        <v>91.641576629433303</v>
      </c>
      <c r="R16">
        <v>2084886.8208282399</v>
      </c>
      <c r="S16">
        <v>2.91009481361694</v>
      </c>
      <c r="T16">
        <f t="shared" si="0"/>
        <v>24361647.614774808</v>
      </c>
      <c r="U16">
        <f t="shared" si="1"/>
        <v>26446534.435603049</v>
      </c>
    </row>
    <row r="17" spans="1:21" x14ac:dyDescent="0.2">
      <c r="A17">
        <v>15</v>
      </c>
      <c r="B17">
        <v>20402</v>
      </c>
      <c r="C17">
        <v>224980997.431382</v>
      </c>
      <c r="D17">
        <v>192270.428056651</v>
      </c>
      <c r="E17">
        <v>120935734.08927099</v>
      </c>
      <c r="F17">
        <v>-73015.239289834994</v>
      </c>
      <c r="G17">
        <v>265285.667346487</v>
      </c>
      <c r="H17">
        <v>20742122.5399599</v>
      </c>
      <c r="I17">
        <v>1203943288456.6899</v>
      </c>
      <c r="J17">
        <v>6824405.0761055797</v>
      </c>
      <c r="K17">
        <v>1592357.5574694001</v>
      </c>
      <c r="L17">
        <v>2005787579473.5801</v>
      </c>
      <c r="M17">
        <v>393332.83291498001</v>
      </c>
      <c r="N17">
        <v>17130292.674589802</v>
      </c>
      <c r="O17">
        <v>39.838228136221701</v>
      </c>
      <c r="P17">
        <v>1391778.7995220399</v>
      </c>
      <c r="Q17">
        <v>28.261159966659498</v>
      </c>
      <c r="R17">
        <v>5305713.3469297402</v>
      </c>
      <c r="S17">
        <v>4.3872172165533696</v>
      </c>
      <c r="T17">
        <f t="shared" si="0"/>
        <v>104045263.34211101</v>
      </c>
      <c r="U17">
        <f t="shared" si="1"/>
        <v>109350976.68904075</v>
      </c>
    </row>
    <row r="18" spans="1:21" x14ac:dyDescent="0.2">
      <c r="A18">
        <v>16</v>
      </c>
      <c r="B18">
        <v>20403</v>
      </c>
      <c r="C18">
        <v>46426975.007745698</v>
      </c>
      <c r="D18">
        <v>39099.127987501699</v>
      </c>
      <c r="E18">
        <v>30280145.631275401</v>
      </c>
      <c r="F18">
        <v>-21515.342964582102</v>
      </c>
      <c r="G18">
        <v>60614.470952083801</v>
      </c>
      <c r="H18">
        <v>2573438.0856780298</v>
      </c>
      <c r="I18">
        <v>174340165364.41699</v>
      </c>
      <c r="J18">
        <v>1544250.93649442</v>
      </c>
      <c r="K18">
        <v>341203.29751113901</v>
      </c>
      <c r="L18">
        <v>168009016170.76401</v>
      </c>
      <c r="M18">
        <v>115618.400166198</v>
      </c>
      <c r="N18">
        <v>2050417.5895847799</v>
      </c>
      <c r="O18">
        <v>75.313972350731802</v>
      </c>
      <c r="P18">
        <v>324402.395894063</v>
      </c>
      <c r="Q18">
        <v>35.640427330245203</v>
      </c>
      <c r="R18">
        <v>1212289.4190416699</v>
      </c>
      <c r="S18">
        <v>4.0035785620183297</v>
      </c>
      <c r="T18">
        <f t="shared" si="0"/>
        <v>16146829.376470298</v>
      </c>
      <c r="U18">
        <f t="shared" si="1"/>
        <v>17359118.795511968</v>
      </c>
    </row>
    <row r="19" spans="1:21" x14ac:dyDescent="0.2">
      <c r="A19">
        <v>17</v>
      </c>
      <c r="B19">
        <v>20501</v>
      </c>
      <c r="C19">
        <v>64809518.534204297</v>
      </c>
      <c r="D19">
        <v>51116.891346213</v>
      </c>
      <c r="E19">
        <v>7578400.1544909999</v>
      </c>
      <c r="F19">
        <v>296.11683279750099</v>
      </c>
      <c r="G19">
        <v>50820.774513415497</v>
      </c>
      <c r="H19">
        <v>2404521.1762189702</v>
      </c>
      <c r="I19">
        <v>188156495092.74701</v>
      </c>
      <c r="J19">
        <v>1756239.9513866501</v>
      </c>
      <c r="K19">
        <v>194601.21025117801</v>
      </c>
      <c r="L19">
        <v>186247439072.24399</v>
      </c>
      <c r="M19">
        <v>171701.50041872499</v>
      </c>
      <c r="N19">
        <v>1840051.69094073</v>
      </c>
      <c r="O19">
        <v>95.445142113848306</v>
      </c>
      <c r="P19">
        <v>175976.466343954</v>
      </c>
      <c r="Q19">
        <v>97.570717258935204</v>
      </c>
      <c r="R19">
        <v>1016415.4902683099</v>
      </c>
      <c r="S19">
        <v>13.4120060903088</v>
      </c>
      <c r="T19">
        <f t="shared" si="0"/>
        <v>57231118.379713297</v>
      </c>
      <c r="U19">
        <f t="shared" si="1"/>
        <v>58247533.869981609</v>
      </c>
    </row>
    <row r="20" spans="1:21" x14ac:dyDescent="0.2">
      <c r="A20">
        <v>18</v>
      </c>
      <c r="B20">
        <v>20502</v>
      </c>
      <c r="C20">
        <v>23074263.184893701</v>
      </c>
      <c r="D20">
        <v>20222.706143391399</v>
      </c>
      <c r="E20">
        <v>2955676.10417976</v>
      </c>
      <c r="F20">
        <v>231.383879505598</v>
      </c>
      <c r="G20">
        <v>19991.322263885799</v>
      </c>
      <c r="H20">
        <v>619604.73091647006</v>
      </c>
      <c r="I20">
        <v>48453276738.832703</v>
      </c>
      <c r="J20">
        <v>450630.38846771402</v>
      </c>
      <c r="K20">
        <v>103370.84572362401</v>
      </c>
      <c r="L20">
        <v>88459218306.847595</v>
      </c>
      <c r="M20">
        <v>87911.609896420501</v>
      </c>
      <c r="N20">
        <v>474244.900699972</v>
      </c>
      <c r="O20">
        <v>95.020608087213205</v>
      </c>
      <c r="P20">
        <v>94524.923892939696</v>
      </c>
      <c r="Q20">
        <v>93.003629387726804</v>
      </c>
      <c r="R20">
        <v>399826.44527771702</v>
      </c>
      <c r="S20">
        <v>13.5274106899705</v>
      </c>
      <c r="T20">
        <f t="shared" si="0"/>
        <v>20118587.080713943</v>
      </c>
      <c r="U20">
        <f t="shared" si="1"/>
        <v>20518413.52599166</v>
      </c>
    </row>
    <row r="21" spans="1:21" x14ac:dyDescent="0.2">
      <c r="A21">
        <v>19</v>
      </c>
      <c r="B21">
        <v>20503</v>
      </c>
      <c r="C21">
        <v>177780960.48422799</v>
      </c>
      <c r="D21">
        <v>152875.023590514</v>
      </c>
      <c r="E21">
        <v>147958264.01393899</v>
      </c>
      <c r="F21">
        <v>-106917.66348606801</v>
      </c>
      <c r="G21">
        <v>259792.68707658301</v>
      </c>
      <c r="H21">
        <v>4839944.4304965297</v>
      </c>
      <c r="I21">
        <v>286027018557.034</v>
      </c>
      <c r="J21">
        <v>2483209.70185566</v>
      </c>
      <c r="K21">
        <v>1244834.44107326</v>
      </c>
      <c r="L21">
        <v>874812055440.93005</v>
      </c>
      <c r="M21">
        <v>550691.71233124903</v>
      </c>
      <c r="N21">
        <v>3981863.3748254301</v>
      </c>
      <c r="O21">
        <v>62.363006163277397</v>
      </c>
      <c r="P21">
        <v>1157353.2355291699</v>
      </c>
      <c r="Q21">
        <v>47.5819909968505</v>
      </c>
      <c r="R21">
        <v>5195853.7415316598</v>
      </c>
      <c r="S21">
        <v>3.5117022872356398</v>
      </c>
      <c r="T21">
        <f t="shared" si="0"/>
        <v>29822696.470288992</v>
      </c>
      <c r="U21">
        <f t="shared" si="1"/>
        <v>35018550.211820655</v>
      </c>
    </row>
    <row r="22" spans="1:21" x14ac:dyDescent="0.2">
      <c r="A22">
        <v>20</v>
      </c>
      <c r="B22">
        <v>20600</v>
      </c>
      <c r="C22">
        <v>193464490.56534699</v>
      </c>
      <c r="D22">
        <v>164747.35765365601</v>
      </c>
      <c r="E22">
        <v>111106797.583866</v>
      </c>
      <c r="F22">
        <v>-15383.1933063011</v>
      </c>
      <c r="G22">
        <v>180130.55095995701</v>
      </c>
      <c r="H22">
        <v>12054790.036956601</v>
      </c>
      <c r="I22">
        <v>597895245542.73999</v>
      </c>
      <c r="J22">
        <v>6483912.2637007097</v>
      </c>
      <c r="K22">
        <v>1117343.07035265</v>
      </c>
      <c r="L22">
        <v>686906021031.00195</v>
      </c>
      <c r="M22">
        <v>251850.63703627</v>
      </c>
      <c r="N22">
        <v>10261104.3003284</v>
      </c>
      <c r="O22">
        <v>63.189224803934202</v>
      </c>
      <c r="P22">
        <v>1048652.4682495501</v>
      </c>
      <c r="Q22">
        <v>24.0165969815213</v>
      </c>
      <c r="R22">
        <v>3602611.0191991501</v>
      </c>
      <c r="S22">
        <v>3.2424757958483998</v>
      </c>
      <c r="T22">
        <f t="shared" si="0"/>
        <v>82357692.981480986</v>
      </c>
      <c r="U22">
        <f t="shared" si="1"/>
        <v>85960304.000680134</v>
      </c>
    </row>
    <row r="23" spans="1:21" x14ac:dyDescent="0.2">
      <c r="A23">
        <v>21</v>
      </c>
      <c r="B23">
        <v>20700</v>
      </c>
      <c r="C23">
        <v>119901139.140146</v>
      </c>
      <c r="D23">
        <v>104686.36188527499</v>
      </c>
      <c r="E23">
        <v>9955877.8983831797</v>
      </c>
      <c r="F23">
        <v>558.25381463465396</v>
      </c>
      <c r="G23">
        <v>104128.108070641</v>
      </c>
      <c r="H23">
        <v>7007150.1769666402</v>
      </c>
      <c r="I23">
        <v>1039540227848.1</v>
      </c>
      <c r="J23">
        <v>3885818.0448644198</v>
      </c>
      <c r="K23">
        <v>190066.819924037</v>
      </c>
      <c r="L23">
        <v>711992172166.13794</v>
      </c>
      <c r="M23">
        <v>105050.25697791501</v>
      </c>
      <c r="N23">
        <v>3888529.4934223201</v>
      </c>
      <c r="O23">
        <v>99.930270592971297</v>
      </c>
      <c r="P23">
        <v>118867.602707424</v>
      </c>
      <c r="Q23">
        <v>88.375852280357506</v>
      </c>
      <c r="R23">
        <v>2082562.16141282</v>
      </c>
      <c r="S23">
        <v>20.917915855024901</v>
      </c>
      <c r="T23">
        <f t="shared" si="0"/>
        <v>109945261.24176282</v>
      </c>
      <c r="U23">
        <f t="shared" si="1"/>
        <v>112027823.40317564</v>
      </c>
    </row>
    <row r="24" spans="1:21" x14ac:dyDescent="0.2">
      <c r="A24">
        <v>22</v>
      </c>
      <c r="B24">
        <v>20801</v>
      </c>
      <c r="C24">
        <v>135165288.15287101</v>
      </c>
      <c r="D24">
        <v>115402.159172079</v>
      </c>
      <c r="E24">
        <v>132196338.82123999</v>
      </c>
      <c r="F24">
        <v>-79032.458340494806</v>
      </c>
      <c r="G24">
        <v>194434.61751257299</v>
      </c>
      <c r="H24">
        <v>2854120.76563814</v>
      </c>
      <c r="I24">
        <v>207977470320.504</v>
      </c>
      <c r="J24">
        <v>2229990.55044903</v>
      </c>
      <c r="K24">
        <v>2223689.4132279502</v>
      </c>
      <c r="L24">
        <v>5986727566547.0801</v>
      </c>
      <c r="M24">
        <v>530964.41806635296</v>
      </c>
      <c r="N24">
        <v>2230188.3546766299</v>
      </c>
      <c r="O24">
        <v>99.991130604409193</v>
      </c>
      <c r="P24">
        <v>1625016.6565732399</v>
      </c>
      <c r="Q24">
        <v>32.674398500383603</v>
      </c>
      <c r="R24">
        <v>3888692.3502514702</v>
      </c>
      <c r="S24">
        <v>2.9416036668835899</v>
      </c>
      <c r="T24">
        <f t="shared" si="0"/>
        <v>2968949.3316310197</v>
      </c>
      <c r="U24">
        <f t="shared" si="1"/>
        <v>6857641.6818824895</v>
      </c>
    </row>
    <row r="25" spans="1:21" x14ac:dyDescent="0.2">
      <c r="A25">
        <v>23</v>
      </c>
      <c r="B25">
        <v>20802</v>
      </c>
      <c r="C25">
        <v>157931418.11720601</v>
      </c>
      <c r="D25">
        <v>139666.577815761</v>
      </c>
      <c r="E25">
        <v>105588196.93827599</v>
      </c>
      <c r="F25">
        <v>-31110.4200489627</v>
      </c>
      <c r="G25">
        <v>170776.99786472399</v>
      </c>
      <c r="H25">
        <v>7014956.66810741</v>
      </c>
      <c r="I25">
        <v>740820663863.99902</v>
      </c>
      <c r="J25">
        <v>4792494.67651542</v>
      </c>
      <c r="K25">
        <v>541179.02579507395</v>
      </c>
      <c r="L25">
        <v>518319872050.49402</v>
      </c>
      <c r="M25">
        <v>393046.65255176998</v>
      </c>
      <c r="N25">
        <v>4792494.67651542</v>
      </c>
      <c r="O25">
        <v>100</v>
      </c>
      <c r="P25">
        <v>489347.03859002498</v>
      </c>
      <c r="Q25">
        <v>80.320635777069498</v>
      </c>
      <c r="R25">
        <v>3415539.9572944799</v>
      </c>
      <c r="S25">
        <v>3.2347743936674198</v>
      </c>
      <c r="T25">
        <f t="shared" si="0"/>
        <v>52343221.178930014</v>
      </c>
      <c r="U25">
        <f t="shared" si="1"/>
        <v>55758761.136224493</v>
      </c>
    </row>
    <row r="26" spans="1:21" x14ac:dyDescent="0.2">
      <c r="A26">
        <v>24</v>
      </c>
      <c r="B26">
        <v>30101</v>
      </c>
      <c r="C26">
        <v>56111598.066274904</v>
      </c>
      <c r="D26">
        <v>48953.703788894803</v>
      </c>
      <c r="E26">
        <v>5137428.6860159999</v>
      </c>
      <c r="F26">
        <v>546.71970339983102</v>
      </c>
      <c r="G26">
        <v>48406.984085495002</v>
      </c>
      <c r="H26">
        <v>1950116.53081066</v>
      </c>
      <c r="I26">
        <v>96117616144.078506</v>
      </c>
      <c r="J26">
        <v>1661763.6823784199</v>
      </c>
      <c r="K26">
        <v>212640.87114042399</v>
      </c>
      <c r="L26">
        <v>91116911066.003006</v>
      </c>
      <c r="M26">
        <v>203529.180033824</v>
      </c>
      <c r="N26">
        <v>1661763.6823784199</v>
      </c>
      <c r="O26">
        <v>100</v>
      </c>
      <c r="P26">
        <v>203529.180033824</v>
      </c>
      <c r="Q26">
        <v>99.999999999999901</v>
      </c>
      <c r="R26">
        <v>968139.68170990003</v>
      </c>
      <c r="S26">
        <v>18.844829600168602</v>
      </c>
      <c r="T26">
        <f t="shared" si="0"/>
        <v>50974169.380258903</v>
      </c>
      <c r="U26">
        <f t="shared" si="1"/>
        <v>51942309.061968803</v>
      </c>
    </row>
    <row r="27" spans="1:21" x14ac:dyDescent="0.2">
      <c r="A27">
        <v>25</v>
      </c>
      <c r="B27">
        <v>30102</v>
      </c>
      <c r="C27">
        <v>48215892.405659303</v>
      </c>
      <c r="D27">
        <v>41231.333897145698</v>
      </c>
      <c r="E27">
        <v>4858750.5557847796</v>
      </c>
      <c r="F27">
        <v>544.73642255818697</v>
      </c>
      <c r="G27">
        <v>40686.597474587499</v>
      </c>
      <c r="H27">
        <v>1329152.4627584601</v>
      </c>
      <c r="I27">
        <v>121070868074.52299</v>
      </c>
      <c r="J27">
        <v>965939.85853489197</v>
      </c>
      <c r="K27">
        <v>216563.263838507</v>
      </c>
      <c r="L27">
        <v>129780498703.93201</v>
      </c>
      <c r="M27">
        <v>203585.213968114</v>
      </c>
      <c r="N27">
        <v>965939.85853489197</v>
      </c>
      <c r="O27">
        <v>100</v>
      </c>
      <c r="P27">
        <v>203585.213968114</v>
      </c>
      <c r="Q27">
        <v>100</v>
      </c>
      <c r="R27">
        <v>813731.94949174998</v>
      </c>
      <c r="S27">
        <v>16.7477613873988</v>
      </c>
      <c r="T27">
        <f t="shared" si="0"/>
        <v>43357141.849874526</v>
      </c>
      <c r="U27">
        <f t="shared" si="1"/>
        <v>44170873.799366273</v>
      </c>
    </row>
    <row r="28" spans="1:21" x14ac:dyDescent="0.2">
      <c r="A28">
        <v>26</v>
      </c>
      <c r="B28">
        <v>30201</v>
      </c>
      <c r="C28">
        <v>23127717.481185898</v>
      </c>
      <c r="D28">
        <v>19760.076171102999</v>
      </c>
      <c r="E28">
        <v>2257078.6565213902</v>
      </c>
      <c r="F28">
        <v>212.842314157121</v>
      </c>
      <c r="G28">
        <v>19547.233856945801</v>
      </c>
      <c r="H28">
        <v>543544.61487175897</v>
      </c>
      <c r="I28">
        <v>37960676704.386002</v>
      </c>
      <c r="J28">
        <v>429662.58475860098</v>
      </c>
      <c r="K28">
        <v>90849.536311136093</v>
      </c>
      <c r="L28">
        <v>108913219182.302</v>
      </c>
      <c r="M28">
        <v>79958.214392905895</v>
      </c>
      <c r="N28">
        <v>429662.58475860098</v>
      </c>
      <c r="O28">
        <v>100</v>
      </c>
      <c r="P28">
        <v>79958.214392905895</v>
      </c>
      <c r="Q28">
        <v>100</v>
      </c>
      <c r="R28">
        <v>390944.67713891697</v>
      </c>
      <c r="S28">
        <v>17.320826458987401</v>
      </c>
      <c r="T28">
        <f t="shared" si="0"/>
        <v>20870638.824664507</v>
      </c>
      <c r="U28">
        <f t="shared" si="1"/>
        <v>21261583.501803424</v>
      </c>
    </row>
    <row r="29" spans="1:21" x14ac:dyDescent="0.2">
      <c r="A29">
        <v>27</v>
      </c>
      <c r="B29">
        <v>30202</v>
      </c>
      <c r="C29">
        <v>17256522.3266025</v>
      </c>
      <c r="D29">
        <v>14743.789390345</v>
      </c>
      <c r="E29">
        <v>1914218.1773704099</v>
      </c>
      <c r="F29">
        <v>-31.939394994785999</v>
      </c>
      <c r="G29">
        <v>14775.728785339699</v>
      </c>
      <c r="H29">
        <v>1048874.9985406201</v>
      </c>
      <c r="I29">
        <v>175713807240.15302</v>
      </c>
      <c r="J29">
        <v>520355.849871137</v>
      </c>
      <c r="K29">
        <v>23979.236190522999</v>
      </c>
      <c r="L29">
        <v>13181437969.935301</v>
      </c>
      <c r="M29">
        <v>22661.0923935295</v>
      </c>
      <c r="N29">
        <v>521733.576820168</v>
      </c>
      <c r="O29">
        <v>99.735932857258604</v>
      </c>
      <c r="P29">
        <v>22661.0923935295</v>
      </c>
      <c r="Q29">
        <v>100</v>
      </c>
      <c r="R29">
        <v>295514.57570679497</v>
      </c>
      <c r="S29">
        <v>15.437873237247601</v>
      </c>
      <c r="T29">
        <f t="shared" si="0"/>
        <v>15342304.14923209</v>
      </c>
      <c r="U29">
        <f t="shared" si="1"/>
        <v>15637818.724938884</v>
      </c>
    </row>
    <row r="30" spans="1:21" x14ac:dyDescent="0.2">
      <c r="A30">
        <v>28</v>
      </c>
      <c r="B30">
        <v>30203</v>
      </c>
      <c r="C30">
        <v>2789081.6503122002</v>
      </c>
      <c r="D30">
        <v>2382.9617385471802</v>
      </c>
      <c r="E30">
        <v>263232.72837887198</v>
      </c>
      <c r="F30">
        <v>21.441657775075399</v>
      </c>
      <c r="G30">
        <v>2361.5200807720998</v>
      </c>
      <c r="H30">
        <v>118498.297469978</v>
      </c>
      <c r="I30">
        <v>11232884445.506201</v>
      </c>
      <c r="J30">
        <v>84799.644133459296</v>
      </c>
      <c r="K30">
        <v>7945.2678548725899</v>
      </c>
      <c r="L30">
        <v>10371147077.584999</v>
      </c>
      <c r="M30">
        <v>6908.1531471140897</v>
      </c>
      <c r="N30">
        <v>84799.644133459296</v>
      </c>
      <c r="O30">
        <v>100</v>
      </c>
      <c r="P30">
        <v>6908.1531471140897</v>
      </c>
      <c r="Q30">
        <v>100</v>
      </c>
      <c r="R30">
        <v>47230.401615442097</v>
      </c>
      <c r="S30">
        <v>17.942450358020398</v>
      </c>
      <c r="T30">
        <f t="shared" si="0"/>
        <v>2525848.9219333283</v>
      </c>
      <c r="U30">
        <f t="shared" si="1"/>
        <v>2573079.3235487705</v>
      </c>
    </row>
    <row r="31" spans="1:21" x14ac:dyDescent="0.2">
      <c r="A31">
        <v>29</v>
      </c>
      <c r="B31">
        <v>30300</v>
      </c>
      <c r="C31">
        <v>175199674.281082</v>
      </c>
      <c r="D31">
        <v>149688.740869603</v>
      </c>
      <c r="E31">
        <v>122761935.887145</v>
      </c>
      <c r="F31">
        <v>-73635.421485055296</v>
      </c>
      <c r="G31">
        <v>223324.16235465801</v>
      </c>
      <c r="H31">
        <v>6375632.8667444196</v>
      </c>
      <c r="I31">
        <v>295331550305.51801</v>
      </c>
      <c r="J31">
        <v>5448681.9567769403</v>
      </c>
      <c r="K31">
        <v>569328.91202502605</v>
      </c>
      <c r="L31">
        <v>306315463125.224</v>
      </c>
      <c r="M31">
        <v>403994.130046151</v>
      </c>
      <c r="N31">
        <v>5489638.2158278599</v>
      </c>
      <c r="O31">
        <v>99.2539351876989</v>
      </c>
      <c r="P31">
        <v>538697.36571250297</v>
      </c>
      <c r="Q31">
        <v>74.994636276309194</v>
      </c>
      <c r="R31">
        <v>4466483.2470931699</v>
      </c>
      <c r="S31">
        <v>3.6383291081359199</v>
      </c>
      <c r="T31">
        <f t="shared" si="0"/>
        <v>52437738.393937007</v>
      </c>
      <c r="U31">
        <f t="shared" si="1"/>
        <v>56904221.641030177</v>
      </c>
    </row>
    <row r="32" spans="1:21" x14ac:dyDescent="0.2">
      <c r="A32">
        <v>30</v>
      </c>
      <c r="B32">
        <v>30401</v>
      </c>
      <c r="C32">
        <v>149746977.96537599</v>
      </c>
      <c r="D32">
        <v>127942.69917219201</v>
      </c>
      <c r="E32">
        <v>106464454.318087</v>
      </c>
      <c r="F32">
        <v>-67429.310173014004</v>
      </c>
      <c r="G32">
        <v>195372.009345206</v>
      </c>
      <c r="H32">
        <v>6570597.44955373</v>
      </c>
      <c r="I32">
        <v>157311143604.422</v>
      </c>
      <c r="J32">
        <v>4939632.1943104798</v>
      </c>
      <c r="K32">
        <v>498033.67600970197</v>
      </c>
      <c r="L32">
        <v>158060617962.707</v>
      </c>
      <c r="M32">
        <v>361973.41307786899</v>
      </c>
      <c r="N32">
        <v>6098664.0187404603</v>
      </c>
      <c r="O32">
        <v>80.995316009073093</v>
      </c>
      <c r="P32">
        <v>482227.61421343102</v>
      </c>
      <c r="Q32">
        <v>75.062771688902401</v>
      </c>
      <c r="R32">
        <v>3907440.1869041198</v>
      </c>
      <c r="S32">
        <v>3.6701828905539799</v>
      </c>
      <c r="T32">
        <f t="shared" si="0"/>
        <v>43282523.647288993</v>
      </c>
      <c r="U32">
        <f t="shared" si="1"/>
        <v>47189963.83419311</v>
      </c>
    </row>
    <row r="33" spans="1:21" x14ac:dyDescent="0.2">
      <c r="A33">
        <v>31</v>
      </c>
      <c r="B33">
        <v>30402</v>
      </c>
      <c r="C33">
        <v>177878849.039363</v>
      </c>
      <c r="D33">
        <v>151495.30102692699</v>
      </c>
      <c r="E33">
        <v>88006350.864128694</v>
      </c>
      <c r="F33">
        <v>-81228.410778185804</v>
      </c>
      <c r="G33">
        <v>232723.71180511199</v>
      </c>
      <c r="H33">
        <v>6453145.1461919099</v>
      </c>
      <c r="I33">
        <v>271538314702.48599</v>
      </c>
      <c r="J33">
        <v>5468994.9800518304</v>
      </c>
      <c r="K33">
        <v>469783.13747336098</v>
      </c>
      <c r="L33">
        <v>272840989359.95001</v>
      </c>
      <c r="M33">
        <v>412752.718109974</v>
      </c>
      <c r="N33">
        <v>5638530.2020844501</v>
      </c>
      <c r="O33">
        <v>96.993272786409094</v>
      </c>
      <c r="P33">
        <v>442499.03853736602</v>
      </c>
      <c r="Q33">
        <v>93.277653093729796</v>
      </c>
      <c r="R33">
        <v>4654474.2361022504</v>
      </c>
      <c r="S33">
        <v>5.2887935818270702</v>
      </c>
      <c r="T33">
        <f t="shared" si="0"/>
        <v>89872498.175234303</v>
      </c>
      <c r="U33">
        <f t="shared" si="1"/>
        <v>94526972.411336556</v>
      </c>
    </row>
    <row r="34" spans="1:21" x14ac:dyDescent="0.2">
      <c r="A34">
        <v>32</v>
      </c>
      <c r="B34">
        <v>30501</v>
      </c>
      <c r="C34">
        <v>213927230.937877</v>
      </c>
      <c r="D34">
        <v>182218.80631166001</v>
      </c>
      <c r="E34">
        <v>144171275.87921</v>
      </c>
      <c r="F34">
        <v>-32772.859152531601</v>
      </c>
      <c r="G34">
        <v>214991.66546419199</v>
      </c>
      <c r="H34">
        <v>10563045.9031332</v>
      </c>
      <c r="I34">
        <v>463403841480.89899</v>
      </c>
      <c r="J34">
        <v>6245550.1473709801</v>
      </c>
      <c r="K34">
        <v>916582.77314394503</v>
      </c>
      <c r="L34">
        <v>478131211990.82001</v>
      </c>
      <c r="M34">
        <v>408735.07014276402</v>
      </c>
      <c r="N34">
        <v>9172834.3786905408</v>
      </c>
      <c r="O34">
        <v>68.087462277527194</v>
      </c>
      <c r="P34">
        <v>868769.65194486303</v>
      </c>
      <c r="Q34">
        <v>47.0475769069227</v>
      </c>
      <c r="R34">
        <v>4299833.3092838498</v>
      </c>
      <c r="S34">
        <v>2.9824479828328099</v>
      </c>
      <c r="T34">
        <f t="shared" si="0"/>
        <v>69755955.058667004</v>
      </c>
      <c r="U34">
        <f t="shared" si="1"/>
        <v>74055788.367950857</v>
      </c>
    </row>
    <row r="35" spans="1:21" x14ac:dyDescent="0.2">
      <c r="A35">
        <v>33</v>
      </c>
      <c r="B35">
        <v>30502</v>
      </c>
      <c r="C35">
        <v>49525346.414509103</v>
      </c>
      <c r="D35">
        <v>42134.100142780597</v>
      </c>
      <c r="E35">
        <v>73137000.814984605</v>
      </c>
      <c r="F35">
        <v>-17517.3992107554</v>
      </c>
      <c r="G35">
        <v>59651.499353535997</v>
      </c>
      <c r="H35">
        <v>85626603.816677794</v>
      </c>
      <c r="I35">
        <v>182621164264.513</v>
      </c>
      <c r="J35">
        <v>364789.03543029499</v>
      </c>
      <c r="K35">
        <v>326517.58878382301</v>
      </c>
      <c r="L35">
        <v>184787888453.29001</v>
      </c>
      <c r="M35">
        <v>189631.47763165599</v>
      </c>
      <c r="N35">
        <v>85078740.323884293</v>
      </c>
      <c r="O35">
        <v>0.42876638046307303</v>
      </c>
      <c r="P35">
        <v>308038.79993849399</v>
      </c>
      <c r="Q35">
        <v>61.560906505777602</v>
      </c>
      <c r="R35">
        <v>1193029.9870707199</v>
      </c>
      <c r="S35">
        <v>1.6312262928154999</v>
      </c>
      <c r="T35">
        <f t="shared" si="0"/>
        <v>-23611654.400475502</v>
      </c>
      <c r="U35">
        <f t="shared" si="1"/>
        <v>-22418624.413404781</v>
      </c>
    </row>
    <row r="36" spans="1:21" x14ac:dyDescent="0.2">
      <c r="A36">
        <v>34</v>
      </c>
      <c r="B36">
        <v>30601</v>
      </c>
      <c r="C36">
        <v>133040286.012363</v>
      </c>
      <c r="D36">
        <v>118061.95752775201</v>
      </c>
      <c r="E36">
        <v>95058486.2073434</v>
      </c>
      <c r="F36">
        <v>-7767.9341314749299</v>
      </c>
      <c r="G36">
        <v>125829.891659227</v>
      </c>
      <c r="H36">
        <v>4152757.12390478</v>
      </c>
      <c r="I36">
        <v>382232185446.79602</v>
      </c>
      <c r="J36">
        <v>3006060.5675643901</v>
      </c>
      <c r="K36">
        <v>1359538.7672421001</v>
      </c>
      <c r="L36">
        <v>441318426657.54602</v>
      </c>
      <c r="M36">
        <v>317840.97616774699</v>
      </c>
      <c r="N36">
        <v>3006060.5675643901</v>
      </c>
      <c r="O36">
        <v>100</v>
      </c>
      <c r="P36">
        <v>1315406.92457635</v>
      </c>
      <c r="Q36">
        <v>24.162939256999302</v>
      </c>
      <c r="R36">
        <v>2516597.8331845501</v>
      </c>
      <c r="S36">
        <v>2.6474204814237199</v>
      </c>
      <c r="T36">
        <f t="shared" si="0"/>
        <v>37981799.805019602</v>
      </c>
      <c r="U36">
        <f t="shared" si="1"/>
        <v>40498397.63820415</v>
      </c>
    </row>
    <row r="37" spans="1:21" x14ac:dyDescent="0.2">
      <c r="A37">
        <v>35</v>
      </c>
      <c r="B37">
        <v>30602</v>
      </c>
      <c r="C37">
        <v>26431411.728292201</v>
      </c>
      <c r="D37">
        <v>24200.1709903435</v>
      </c>
      <c r="E37">
        <v>16660393.139985399</v>
      </c>
      <c r="F37">
        <v>477.60981780891098</v>
      </c>
      <c r="G37">
        <v>23722.561172534599</v>
      </c>
      <c r="H37">
        <v>679419.82074426895</v>
      </c>
      <c r="I37">
        <v>54254618853.009399</v>
      </c>
      <c r="J37">
        <v>516655.96418524103</v>
      </c>
      <c r="K37">
        <v>113475.14077593001</v>
      </c>
      <c r="L37">
        <v>55285699571.803001</v>
      </c>
      <c r="M37">
        <v>97659.2292355885</v>
      </c>
      <c r="N37">
        <v>516655.96418523998</v>
      </c>
      <c r="O37">
        <v>100</v>
      </c>
      <c r="P37">
        <v>107946.57081874899</v>
      </c>
      <c r="Q37">
        <v>90.469969073464696</v>
      </c>
      <c r="R37">
        <v>474451.22345069301</v>
      </c>
      <c r="S37">
        <v>2.8477792778610702</v>
      </c>
      <c r="T37">
        <f t="shared" si="0"/>
        <v>9771018.5883068014</v>
      </c>
      <c r="U37">
        <f t="shared" si="1"/>
        <v>10245469.811757494</v>
      </c>
    </row>
    <row r="38" spans="1:21" x14ac:dyDescent="0.2">
      <c r="A38">
        <v>36</v>
      </c>
      <c r="B38">
        <v>30701</v>
      </c>
      <c r="C38">
        <v>174043000.52086699</v>
      </c>
      <c r="D38">
        <v>159347.077112431</v>
      </c>
      <c r="E38">
        <v>148774420.10315099</v>
      </c>
      <c r="F38">
        <v>-38630.280231491102</v>
      </c>
      <c r="G38">
        <v>197977.35734392199</v>
      </c>
      <c r="H38">
        <v>3480257.3889250401</v>
      </c>
      <c r="I38">
        <v>365252412407.89001</v>
      </c>
      <c r="J38">
        <v>2384500.1517013698</v>
      </c>
      <c r="K38">
        <v>834827.11088858801</v>
      </c>
      <c r="L38">
        <v>314037966945.47101</v>
      </c>
      <c r="M38">
        <v>555845.89089099795</v>
      </c>
      <c r="N38">
        <v>2384500.1517013698</v>
      </c>
      <c r="O38">
        <v>100</v>
      </c>
      <c r="P38">
        <v>803423.31419404096</v>
      </c>
      <c r="Q38">
        <v>69.184685217729694</v>
      </c>
      <c r="R38">
        <v>3959547.1468784502</v>
      </c>
      <c r="S38">
        <v>2.6614435089937798</v>
      </c>
      <c r="T38">
        <f t="shared" si="0"/>
        <v>25268580.417715997</v>
      </c>
      <c r="U38">
        <f t="shared" si="1"/>
        <v>29228127.564594448</v>
      </c>
    </row>
    <row r="39" spans="1:21" x14ac:dyDescent="0.2">
      <c r="A39">
        <v>37</v>
      </c>
      <c r="B39">
        <v>30702</v>
      </c>
      <c r="C39">
        <v>64994314.716087401</v>
      </c>
      <c r="D39">
        <v>58901.898649503702</v>
      </c>
      <c r="E39">
        <v>53488338.103370398</v>
      </c>
      <c r="F39">
        <v>-7455.9586526145904</v>
      </c>
      <c r="G39">
        <v>66357.857302118297</v>
      </c>
      <c r="H39">
        <v>1945760.83202371</v>
      </c>
      <c r="I39">
        <v>116564780121.718</v>
      </c>
      <c r="J39">
        <v>1596066.49165855</v>
      </c>
      <c r="K39">
        <v>189975.535493167</v>
      </c>
      <c r="L39">
        <v>129652507611.12199</v>
      </c>
      <c r="M39">
        <v>172072.60298202399</v>
      </c>
      <c r="N39">
        <v>1596066.49165855</v>
      </c>
      <c r="O39">
        <v>99.999999999999901</v>
      </c>
      <c r="P39">
        <v>177010.28473205399</v>
      </c>
      <c r="Q39">
        <v>97.2105113793219</v>
      </c>
      <c r="R39">
        <v>1327157.14604236</v>
      </c>
      <c r="S39">
        <v>2.48120841495866</v>
      </c>
      <c r="T39">
        <f t="shared" si="0"/>
        <v>11505976.612717003</v>
      </c>
      <c r="U39">
        <f t="shared" si="1"/>
        <v>12833133.758759363</v>
      </c>
    </row>
    <row r="40" spans="1:21" x14ac:dyDescent="0.2">
      <c r="A40">
        <v>38</v>
      </c>
      <c r="B40">
        <v>30801</v>
      </c>
      <c r="C40">
        <v>69183206.723795101</v>
      </c>
      <c r="D40">
        <v>62144.210434643101</v>
      </c>
      <c r="E40">
        <v>86531247.485798299</v>
      </c>
      <c r="F40">
        <v>-17128.246675354101</v>
      </c>
      <c r="G40">
        <v>79272.457109997194</v>
      </c>
      <c r="H40">
        <v>3480761.4687504498</v>
      </c>
      <c r="I40">
        <v>270343703701.46301</v>
      </c>
      <c r="J40">
        <v>1736820.9327634501</v>
      </c>
      <c r="K40">
        <v>1018267.20257976</v>
      </c>
      <c r="L40">
        <v>262722303053.043</v>
      </c>
      <c r="M40">
        <v>212592.121710412</v>
      </c>
      <c r="N40">
        <v>2669730.3576460602</v>
      </c>
      <c r="O40">
        <v>65.056043123951696</v>
      </c>
      <c r="P40">
        <v>991994.97227445804</v>
      </c>
      <c r="Q40">
        <v>21.430766047430499</v>
      </c>
      <c r="R40">
        <v>1585449.14219994</v>
      </c>
      <c r="S40">
        <v>1.8322273031602201</v>
      </c>
      <c r="T40">
        <f t="shared" si="0"/>
        <v>-17348040.762003198</v>
      </c>
      <c r="U40">
        <f t="shared" si="1"/>
        <v>-15762591.619803257</v>
      </c>
    </row>
    <row r="41" spans="1:21" x14ac:dyDescent="0.2">
      <c r="A41">
        <v>39</v>
      </c>
      <c r="B41">
        <v>30802</v>
      </c>
      <c r="C41">
        <v>9829156.8362765908</v>
      </c>
      <c r="D41">
        <v>8829.2223738896391</v>
      </c>
      <c r="E41">
        <v>11892868.545297399</v>
      </c>
      <c r="F41">
        <v>-2154.2675575411799</v>
      </c>
      <c r="G41">
        <v>10983.4899314308</v>
      </c>
      <c r="H41">
        <v>340318.602589519</v>
      </c>
      <c r="I41">
        <v>32697421939.568001</v>
      </c>
      <c r="J41">
        <v>242226.33677081499</v>
      </c>
      <c r="K41">
        <v>33838.3336964353</v>
      </c>
      <c r="L41">
        <v>31625677733.318001</v>
      </c>
      <c r="M41">
        <v>30675.7659231035</v>
      </c>
      <c r="N41">
        <v>242226.33677081499</v>
      </c>
      <c r="O41">
        <v>100</v>
      </c>
      <c r="P41">
        <v>30675.7659231035</v>
      </c>
      <c r="Q41">
        <v>100</v>
      </c>
      <c r="R41">
        <v>219669.798628616</v>
      </c>
      <c r="S41">
        <v>1.8470716109569401</v>
      </c>
      <c r="T41">
        <f t="shared" si="0"/>
        <v>-2063711.7090208083</v>
      </c>
      <c r="U41">
        <f t="shared" si="1"/>
        <v>-1844041.9103921924</v>
      </c>
    </row>
    <row r="42" spans="1:21" x14ac:dyDescent="0.2">
      <c r="A42">
        <v>40</v>
      </c>
      <c r="B42">
        <v>30901</v>
      </c>
      <c r="C42">
        <v>3630227.6954871202</v>
      </c>
      <c r="D42">
        <v>3260.87275391397</v>
      </c>
      <c r="E42">
        <v>398685.59400788398</v>
      </c>
      <c r="F42">
        <v>12.539779800295101</v>
      </c>
      <c r="G42">
        <v>3248.3329741136699</v>
      </c>
      <c r="H42">
        <v>130892.73797955</v>
      </c>
      <c r="I42">
        <v>2945336671.1599998</v>
      </c>
      <c r="J42">
        <v>122056.72796607</v>
      </c>
      <c r="K42">
        <v>169.48133458222</v>
      </c>
      <c r="L42">
        <v>443994524.31</v>
      </c>
      <c r="M42">
        <v>125.08188215122</v>
      </c>
      <c r="N42">
        <v>122056.72796607</v>
      </c>
      <c r="O42">
        <v>100</v>
      </c>
      <c r="P42">
        <v>125.08188215122</v>
      </c>
      <c r="Q42">
        <v>100</v>
      </c>
      <c r="R42">
        <v>64966.659482273499</v>
      </c>
      <c r="S42">
        <v>16.295211178608199</v>
      </c>
      <c r="T42">
        <f t="shared" si="0"/>
        <v>3231542.101479236</v>
      </c>
      <c r="U42">
        <f t="shared" si="1"/>
        <v>3296508.7609615093</v>
      </c>
    </row>
    <row r="43" spans="1:21" x14ac:dyDescent="0.2">
      <c r="A43">
        <v>41</v>
      </c>
      <c r="B43">
        <v>30902</v>
      </c>
      <c r="C43">
        <v>88467916.416837797</v>
      </c>
      <c r="D43">
        <v>79468.447820514804</v>
      </c>
      <c r="E43">
        <v>112730511.64862099</v>
      </c>
      <c r="F43">
        <v>-25179.759145719901</v>
      </c>
      <c r="G43">
        <v>104648.20696623401</v>
      </c>
      <c r="H43">
        <v>8695043.2561484594</v>
      </c>
      <c r="I43">
        <v>290889805384.29602</v>
      </c>
      <c r="J43">
        <v>2595540.4833932398</v>
      </c>
      <c r="K43">
        <v>463605.36177701002</v>
      </c>
      <c r="L43">
        <v>296919748120.68201</v>
      </c>
      <c r="M43">
        <v>312716.96545467898</v>
      </c>
      <c r="N43">
        <v>7822373.8399955695</v>
      </c>
      <c r="O43">
        <v>33.180982352470998</v>
      </c>
      <c r="P43">
        <v>433913.38696494198</v>
      </c>
      <c r="Q43">
        <v>72.068983084853599</v>
      </c>
      <c r="R43">
        <v>2092964.13932469</v>
      </c>
      <c r="S43">
        <v>1.8566083917443901</v>
      </c>
      <c r="T43">
        <f t="shared" si="0"/>
        <v>-24262595.231783196</v>
      </c>
      <c r="U43">
        <f t="shared" si="1"/>
        <v>-22169631.092458505</v>
      </c>
    </row>
    <row r="44" spans="1:21" x14ac:dyDescent="0.2">
      <c r="A44">
        <v>42</v>
      </c>
      <c r="B44">
        <v>31001</v>
      </c>
      <c r="C44">
        <v>39905645.837755203</v>
      </c>
      <c r="D44">
        <v>35845.474211285</v>
      </c>
      <c r="E44">
        <v>55003589.167984799</v>
      </c>
      <c r="F44">
        <v>-12529.6406831636</v>
      </c>
      <c r="G44">
        <v>48375.114894448699</v>
      </c>
      <c r="H44">
        <v>489516.88720405498</v>
      </c>
      <c r="I44">
        <v>77785097585.007996</v>
      </c>
      <c r="J44">
        <v>256161.59444903099</v>
      </c>
      <c r="K44">
        <v>234279.111293661</v>
      </c>
      <c r="L44">
        <v>108579383616.616</v>
      </c>
      <c r="M44">
        <v>167114.21287234899</v>
      </c>
      <c r="N44">
        <v>256161.59444903099</v>
      </c>
      <c r="O44">
        <v>100</v>
      </c>
      <c r="P44">
        <v>223421.172931999</v>
      </c>
      <c r="Q44">
        <v>74.797840634026002</v>
      </c>
      <c r="R44">
        <v>967502.29788897396</v>
      </c>
      <c r="S44">
        <v>1.7589803002385</v>
      </c>
      <c r="T44">
        <f t="shared" si="0"/>
        <v>-15097943.330229595</v>
      </c>
      <c r="U44">
        <f t="shared" si="1"/>
        <v>-14130441.032340622</v>
      </c>
    </row>
    <row r="45" spans="1:21" x14ac:dyDescent="0.2">
      <c r="A45">
        <v>43</v>
      </c>
      <c r="B45">
        <v>31002</v>
      </c>
      <c r="C45">
        <v>36718127.942338102</v>
      </c>
      <c r="D45">
        <v>32982.268062893803</v>
      </c>
      <c r="E45">
        <v>51567860.283963099</v>
      </c>
      <c r="F45">
        <v>-11420.7739228014</v>
      </c>
      <c r="G45">
        <v>44403.041985695199</v>
      </c>
      <c r="H45">
        <v>1240023.36386619</v>
      </c>
      <c r="I45">
        <v>217537009617.44601</v>
      </c>
      <c r="J45">
        <v>574783.11574389203</v>
      </c>
      <c r="K45">
        <v>553611.79159001994</v>
      </c>
      <c r="L45">
        <v>838824918811.23804</v>
      </c>
      <c r="M45">
        <v>152815.226148646</v>
      </c>
      <c r="N45">
        <v>587412.33501385199</v>
      </c>
      <c r="O45">
        <v>97.8500248433389</v>
      </c>
      <c r="P45">
        <v>469729.29970889603</v>
      </c>
      <c r="Q45">
        <v>32.532615326178401</v>
      </c>
      <c r="R45">
        <v>888060.83971390501</v>
      </c>
      <c r="S45">
        <v>1.7221207838054899</v>
      </c>
      <c r="T45">
        <f t="shared" si="0"/>
        <v>-14849732.341624998</v>
      </c>
      <c r="U45">
        <f t="shared" si="1"/>
        <v>-13961671.501911093</v>
      </c>
    </row>
    <row r="46" spans="1:21" x14ac:dyDescent="0.2">
      <c r="A46">
        <v>44</v>
      </c>
      <c r="B46">
        <v>31101</v>
      </c>
      <c r="C46">
        <v>743621.19234496297</v>
      </c>
      <c r="D46">
        <v>669.06104121972999</v>
      </c>
      <c r="E46">
        <v>507293.77148958301</v>
      </c>
      <c r="F46">
        <v>-260.78017264031701</v>
      </c>
      <c r="G46">
        <v>929.84121386004801</v>
      </c>
      <c r="H46">
        <v>171085.71410350999</v>
      </c>
      <c r="I46">
        <v>49521705045.215599</v>
      </c>
      <c r="J46">
        <v>22520.5989678632</v>
      </c>
      <c r="K46">
        <v>6189.6090783413201</v>
      </c>
      <c r="L46">
        <v>49521705045.215599</v>
      </c>
      <c r="M46">
        <v>1237.43857381976</v>
      </c>
      <c r="N46">
        <v>22520.598967863301</v>
      </c>
      <c r="O46">
        <v>99.999999999999901</v>
      </c>
      <c r="P46">
        <v>1237.43857381976</v>
      </c>
      <c r="Q46">
        <v>99.999999999999901</v>
      </c>
      <c r="R46">
        <v>18596.8242772009</v>
      </c>
      <c r="S46">
        <v>3.6658885486794901</v>
      </c>
      <c r="T46">
        <f t="shared" si="0"/>
        <v>236327.42085537995</v>
      </c>
      <c r="U46">
        <f t="shared" si="1"/>
        <v>254924.24513258087</v>
      </c>
    </row>
    <row r="47" spans="1:21" x14ac:dyDescent="0.2">
      <c r="A47">
        <v>45</v>
      </c>
      <c r="B47">
        <v>31102</v>
      </c>
      <c r="C47">
        <v>26380913.963444401</v>
      </c>
      <c r="D47">
        <v>23985.066755702399</v>
      </c>
      <c r="E47">
        <v>3078453.5437524202</v>
      </c>
      <c r="F47">
        <v>308.85989470330099</v>
      </c>
      <c r="G47">
        <v>23676.2068609991</v>
      </c>
      <c r="H47">
        <v>318875.918814982</v>
      </c>
      <c r="I47">
        <v>38519523175.878403</v>
      </c>
      <c r="J47">
        <v>203317.34928734699</v>
      </c>
      <c r="K47">
        <v>124891.451158722</v>
      </c>
      <c r="L47">
        <v>91265634367.505707</v>
      </c>
      <c r="M47">
        <v>115764.887721972</v>
      </c>
      <c r="N47">
        <v>203317.34928734699</v>
      </c>
      <c r="O47">
        <v>99.999999999999901</v>
      </c>
      <c r="P47">
        <v>115764.887721972</v>
      </c>
      <c r="Q47">
        <v>99.999999999999901</v>
      </c>
      <c r="R47">
        <v>473524.13721998199</v>
      </c>
      <c r="S47">
        <v>15.3818834843545</v>
      </c>
      <c r="T47">
        <f t="shared" si="0"/>
        <v>23302460.41969198</v>
      </c>
      <c r="U47">
        <f t="shared" si="1"/>
        <v>23775984.55691196</v>
      </c>
    </row>
    <row r="48" spans="1:21" x14ac:dyDescent="0.2">
      <c r="A48">
        <v>46</v>
      </c>
      <c r="B48">
        <v>31200</v>
      </c>
      <c r="C48">
        <v>7713895.7344827596</v>
      </c>
      <c r="D48">
        <v>7024.9957183249599</v>
      </c>
      <c r="E48">
        <v>853930.74416820705</v>
      </c>
      <c r="F48">
        <v>62.097392221029203</v>
      </c>
      <c r="G48">
        <v>6962.8983261039302</v>
      </c>
      <c r="H48">
        <v>240657.82782232799</v>
      </c>
      <c r="I48">
        <v>21999670356.987701</v>
      </c>
      <c r="J48">
        <v>174658.816751365</v>
      </c>
      <c r="K48">
        <v>24431.113273991999</v>
      </c>
      <c r="L48">
        <v>22795564544.258701</v>
      </c>
      <c r="M48">
        <v>22151.556819566202</v>
      </c>
      <c r="N48">
        <v>174658.816751365</v>
      </c>
      <c r="O48">
        <v>99.999999999999901</v>
      </c>
      <c r="P48">
        <v>22151.556819566202</v>
      </c>
      <c r="Q48">
        <v>100</v>
      </c>
      <c r="R48">
        <v>139257.966522078</v>
      </c>
      <c r="S48">
        <v>16.307875957519901</v>
      </c>
      <c r="T48">
        <f t="shared" si="0"/>
        <v>6859964.9903145526</v>
      </c>
      <c r="U48">
        <f t="shared" si="1"/>
        <v>6999222.9568366306</v>
      </c>
    </row>
    <row r="49" spans="1:21" x14ac:dyDescent="0.2">
      <c r="A49">
        <v>47</v>
      </c>
      <c r="B49">
        <v>31300</v>
      </c>
      <c r="C49">
        <v>385503538.61965603</v>
      </c>
      <c r="D49">
        <v>352981.48367110401</v>
      </c>
      <c r="E49">
        <v>294077119.85485601</v>
      </c>
      <c r="F49">
        <v>-92731.900175011993</v>
      </c>
      <c r="G49">
        <v>445713.38384611602</v>
      </c>
      <c r="H49">
        <v>8494856.2888958808</v>
      </c>
      <c r="I49">
        <v>704229516064.12305</v>
      </c>
      <c r="J49">
        <v>6359395.5787251303</v>
      </c>
      <c r="K49">
        <v>3708469.4721137402</v>
      </c>
      <c r="L49">
        <v>668304895615.51794</v>
      </c>
      <c r="M49">
        <v>1037110.90823867</v>
      </c>
      <c r="N49">
        <v>6382167.7407035101</v>
      </c>
      <c r="O49">
        <v>99.643190794984093</v>
      </c>
      <c r="P49">
        <v>3641638.9825521898</v>
      </c>
      <c r="Q49">
        <v>28.479234575631299</v>
      </c>
      <c r="R49">
        <v>8914267.6769223195</v>
      </c>
      <c r="S49">
        <v>3.0312686962256699</v>
      </c>
      <c r="T49">
        <f t="shared" si="0"/>
        <v>91426418.764800012</v>
      </c>
      <c r="U49">
        <f t="shared" si="1"/>
        <v>100340686.44172233</v>
      </c>
    </row>
    <row r="50" spans="1:21" x14ac:dyDescent="0.2">
      <c r="A50">
        <v>48</v>
      </c>
      <c r="B50">
        <v>31401</v>
      </c>
      <c r="C50">
        <v>21989017.504057799</v>
      </c>
      <c r="D50">
        <v>20123.554131143901</v>
      </c>
      <c r="E50">
        <v>26089231.911145601</v>
      </c>
      <c r="F50">
        <v>-5922.8965456720598</v>
      </c>
      <c r="G50">
        <v>26046.450676815901</v>
      </c>
      <c r="H50">
        <v>591364.21939756803</v>
      </c>
      <c r="I50">
        <v>98383229650.667801</v>
      </c>
      <c r="J50">
        <v>296214.530445565</v>
      </c>
      <c r="K50">
        <v>101659.312849237</v>
      </c>
      <c r="L50">
        <v>108262988870.742</v>
      </c>
      <c r="M50">
        <v>90833.013962163299</v>
      </c>
      <c r="N50">
        <v>296214.530445565</v>
      </c>
      <c r="O50">
        <v>99.999999999999901</v>
      </c>
      <c r="P50">
        <v>90833.013962163299</v>
      </c>
      <c r="Q50">
        <v>100</v>
      </c>
      <c r="R50">
        <v>520929.01353631902</v>
      </c>
      <c r="S50">
        <v>1.9967203914262099</v>
      </c>
      <c r="T50">
        <f t="shared" si="0"/>
        <v>-4100214.4070878029</v>
      </c>
      <c r="U50">
        <f t="shared" si="1"/>
        <v>-3579285.3935514838</v>
      </c>
    </row>
    <row r="51" spans="1:21" x14ac:dyDescent="0.2">
      <c r="A51">
        <v>49</v>
      </c>
      <c r="B51">
        <v>31402</v>
      </c>
      <c r="C51">
        <v>55004092.206227504</v>
      </c>
      <c r="D51">
        <v>50439.174483196301</v>
      </c>
      <c r="E51">
        <v>18805226.836085699</v>
      </c>
      <c r="F51">
        <v>-47549.303301329601</v>
      </c>
      <c r="G51">
        <v>97988.477784525996</v>
      </c>
      <c r="H51">
        <v>467406.02151172998</v>
      </c>
      <c r="I51">
        <v>36845417254.174103</v>
      </c>
      <c r="J51">
        <v>356869.769749208</v>
      </c>
      <c r="K51">
        <v>249298.46048673001</v>
      </c>
      <c r="L51">
        <v>47099966511.480103</v>
      </c>
      <c r="M51">
        <v>244588.46383558199</v>
      </c>
      <c r="N51">
        <v>356869.769749208</v>
      </c>
      <c r="O51">
        <v>100</v>
      </c>
      <c r="P51">
        <v>244588.46383558199</v>
      </c>
      <c r="Q51">
        <v>99.999999999999901</v>
      </c>
      <c r="R51">
        <v>1959769.55569052</v>
      </c>
      <c r="S51">
        <v>10.4214087539209</v>
      </c>
      <c r="T51">
        <f t="shared" si="0"/>
        <v>36198865.370141804</v>
      </c>
      <c r="U51">
        <f t="shared" si="1"/>
        <v>38158634.925832324</v>
      </c>
    </row>
    <row r="52" spans="1:21" x14ac:dyDescent="0.2">
      <c r="A52">
        <v>50</v>
      </c>
      <c r="B52">
        <v>31403</v>
      </c>
      <c r="C52">
        <v>18675543.8673102</v>
      </c>
      <c r="D52">
        <v>17125.060417758999</v>
      </c>
      <c r="E52">
        <v>6884895.00187313</v>
      </c>
      <c r="F52">
        <v>-8746.2146959013899</v>
      </c>
      <c r="G52">
        <v>25871.275113660398</v>
      </c>
      <c r="H52">
        <v>444920.75083985401</v>
      </c>
      <c r="I52">
        <v>76381065280.947205</v>
      </c>
      <c r="J52">
        <v>215777.55499701199</v>
      </c>
      <c r="K52">
        <v>91961.363176491504</v>
      </c>
      <c r="L52">
        <v>81793444498.947205</v>
      </c>
      <c r="M52">
        <v>83782.018726596798</v>
      </c>
      <c r="N52">
        <v>215777.55499701199</v>
      </c>
      <c r="O52">
        <v>99.999999999999901</v>
      </c>
      <c r="P52">
        <v>83782.018726596798</v>
      </c>
      <c r="Q52">
        <v>100</v>
      </c>
      <c r="R52">
        <v>517425.502273208</v>
      </c>
      <c r="S52">
        <v>7.5153724513218503</v>
      </c>
      <c r="T52">
        <f t="shared" si="0"/>
        <v>11790648.86543707</v>
      </c>
      <c r="U52">
        <f t="shared" si="1"/>
        <v>12308074.367710277</v>
      </c>
    </row>
    <row r="53" spans="1:21" x14ac:dyDescent="0.2">
      <c r="A53">
        <v>51</v>
      </c>
      <c r="B53">
        <v>31501</v>
      </c>
      <c r="C53">
        <v>112788064.763853</v>
      </c>
      <c r="D53">
        <v>103330.230970891</v>
      </c>
      <c r="E53">
        <v>61700239.938694902</v>
      </c>
      <c r="F53">
        <v>-36271.772209741001</v>
      </c>
      <c r="G53">
        <v>139602.00318063199</v>
      </c>
      <c r="H53">
        <v>3473089.8849408701</v>
      </c>
      <c r="I53">
        <v>263016928075.98199</v>
      </c>
      <c r="J53">
        <v>2684039.1007129201</v>
      </c>
      <c r="K53">
        <v>384792.63185204798</v>
      </c>
      <c r="L53">
        <v>302615038318.64398</v>
      </c>
      <c r="M53">
        <v>298443.08937727701</v>
      </c>
      <c r="N53">
        <v>2684039.1007129201</v>
      </c>
      <c r="O53">
        <v>100</v>
      </c>
      <c r="P53">
        <v>354531.128020184</v>
      </c>
      <c r="Q53">
        <v>84.179657522282994</v>
      </c>
      <c r="R53">
        <v>2792040.0636126501</v>
      </c>
      <c r="S53">
        <v>4.5251688913800097</v>
      </c>
      <c r="T53">
        <f t="shared" si="0"/>
        <v>51087824.825158097</v>
      </c>
      <c r="U53">
        <f t="shared" si="1"/>
        <v>53879864.888770744</v>
      </c>
    </row>
    <row r="54" spans="1:21" x14ac:dyDescent="0.2">
      <c r="A54">
        <v>52</v>
      </c>
      <c r="B54">
        <v>31502</v>
      </c>
      <c r="C54">
        <v>151784509.49280599</v>
      </c>
      <c r="D54">
        <v>139191.50125978299</v>
      </c>
      <c r="E54">
        <v>123288127.204604</v>
      </c>
      <c r="F54">
        <v>-40848.065261630101</v>
      </c>
      <c r="G54">
        <v>180039.56652141301</v>
      </c>
      <c r="H54">
        <v>8018200.8065176997</v>
      </c>
      <c r="I54">
        <v>748752946432.72595</v>
      </c>
      <c r="J54">
        <v>3990354.5862852801</v>
      </c>
      <c r="K54">
        <v>1179166.7463118001</v>
      </c>
      <c r="L54">
        <v>757948759289.427</v>
      </c>
      <c r="M54">
        <v>515526.70863044402</v>
      </c>
      <c r="N54">
        <v>5771941.9672195204</v>
      </c>
      <c r="O54">
        <v>69.133657423231696</v>
      </c>
      <c r="P54">
        <v>1103371.8703828601</v>
      </c>
      <c r="Q54">
        <v>46.722843174491899</v>
      </c>
      <c r="R54">
        <v>3600791.3304282702</v>
      </c>
      <c r="S54">
        <v>2.9206310551319699</v>
      </c>
      <c r="T54">
        <f t="shared" si="0"/>
        <v>28496382.288201988</v>
      </c>
      <c r="U54">
        <f t="shared" si="1"/>
        <v>32097173.618630257</v>
      </c>
    </row>
    <row r="55" spans="1:21" x14ac:dyDescent="0.2">
      <c r="A55">
        <v>53</v>
      </c>
      <c r="B55">
        <v>31601</v>
      </c>
      <c r="C55">
        <v>102226033.255602</v>
      </c>
      <c r="D55">
        <v>94024.622329248799</v>
      </c>
      <c r="E55">
        <v>18862231.6767102</v>
      </c>
      <c r="F55">
        <v>-879.27734297590496</v>
      </c>
      <c r="G55">
        <v>94903.899672224696</v>
      </c>
      <c r="H55">
        <v>3988395.8246383001</v>
      </c>
      <c r="I55">
        <v>339802257522.83301</v>
      </c>
      <c r="J55">
        <v>2614583.0404547998</v>
      </c>
      <c r="K55">
        <v>337296.52076200099</v>
      </c>
      <c r="L55">
        <v>451578345145.69202</v>
      </c>
      <c r="M55">
        <v>288458.345874466</v>
      </c>
      <c r="N55">
        <v>2968989.0520698</v>
      </c>
      <c r="O55">
        <v>88.0630744876633</v>
      </c>
      <c r="P55">
        <v>292138.68624743202</v>
      </c>
      <c r="Q55">
        <v>98.740207803273194</v>
      </c>
      <c r="R55">
        <v>1898077.99344449</v>
      </c>
      <c r="S55">
        <v>10.062849539633699</v>
      </c>
      <c r="T55">
        <f t="shared" si="0"/>
        <v>83363801.578891799</v>
      </c>
      <c r="U55">
        <f t="shared" si="1"/>
        <v>85261879.572336286</v>
      </c>
    </row>
    <row r="56" spans="1:21" x14ac:dyDescent="0.2">
      <c r="A56">
        <v>54</v>
      </c>
      <c r="B56">
        <v>31602</v>
      </c>
      <c r="C56">
        <v>44443369.084855102</v>
      </c>
      <c r="D56">
        <v>40758.664678012101</v>
      </c>
      <c r="E56">
        <v>44530308.6069398</v>
      </c>
      <c r="F56">
        <v>-17276.600957488201</v>
      </c>
      <c r="G56">
        <v>58035.265635500298</v>
      </c>
      <c r="H56">
        <v>8262463.4771530302</v>
      </c>
      <c r="I56">
        <v>848575725822.56104</v>
      </c>
      <c r="J56">
        <v>1066666.0768431099</v>
      </c>
      <c r="K56">
        <v>1996551.8993697499</v>
      </c>
      <c r="L56">
        <v>1061349927526.4301</v>
      </c>
      <c r="M56">
        <v>157965.93189414099</v>
      </c>
      <c r="N56">
        <v>5716736.2996853497</v>
      </c>
      <c r="O56">
        <v>18.658654535137799</v>
      </c>
      <c r="P56">
        <v>1890416.9066171099</v>
      </c>
      <c r="Q56">
        <v>8.35614257052009</v>
      </c>
      <c r="R56">
        <v>1160705.31271</v>
      </c>
      <c r="S56">
        <v>2.6065512434582998</v>
      </c>
      <c r="T56">
        <f t="shared" si="0"/>
        <v>-86939.522084698081</v>
      </c>
      <c r="U56">
        <f t="shared" si="1"/>
        <v>1073765.7906253019</v>
      </c>
    </row>
    <row r="57" spans="1:21" x14ac:dyDescent="0.2">
      <c r="A57">
        <v>55</v>
      </c>
      <c r="B57">
        <v>31700</v>
      </c>
      <c r="C57">
        <v>92962720.779068306</v>
      </c>
      <c r="D57">
        <v>85639.093403638806</v>
      </c>
      <c r="E57">
        <v>99089119.912497193</v>
      </c>
      <c r="F57">
        <v>-34670.528508124997</v>
      </c>
      <c r="G57">
        <v>120309.621911763</v>
      </c>
      <c r="H57">
        <v>4926796.4203217803</v>
      </c>
      <c r="I57">
        <v>210601026477.04501</v>
      </c>
      <c r="J57">
        <v>1999365.74318758</v>
      </c>
      <c r="K57">
        <v>555437.12895487796</v>
      </c>
      <c r="L57">
        <v>256616805395.10599</v>
      </c>
      <c r="M57">
        <v>327076.18742923101</v>
      </c>
      <c r="N57">
        <v>4294993.3408906497</v>
      </c>
      <c r="O57">
        <v>46.551079000578298</v>
      </c>
      <c r="P57">
        <v>529775.44841536798</v>
      </c>
      <c r="Q57">
        <v>61.738645761626302</v>
      </c>
      <c r="R57">
        <v>2406192.4382352699</v>
      </c>
      <c r="S57">
        <v>2.4283114436379201</v>
      </c>
      <c r="T57">
        <f t="shared" si="0"/>
        <v>-6126399.1334288865</v>
      </c>
      <c r="U57">
        <f t="shared" si="1"/>
        <v>-3720206.6951936167</v>
      </c>
    </row>
    <row r="58" spans="1:21" x14ac:dyDescent="0.2">
      <c r="A58">
        <v>56</v>
      </c>
      <c r="B58">
        <v>31800</v>
      </c>
      <c r="C58">
        <v>77001468.538645402</v>
      </c>
      <c r="D58">
        <v>69926.206312978</v>
      </c>
      <c r="E58">
        <v>56922584.024221003</v>
      </c>
      <c r="F58">
        <v>-25164.7665224763</v>
      </c>
      <c r="G58">
        <v>95090.972835454406</v>
      </c>
      <c r="H58">
        <v>2801215.97785541</v>
      </c>
      <c r="I58">
        <v>149103368355.345</v>
      </c>
      <c r="J58">
        <v>2289689.2626462402</v>
      </c>
      <c r="K58">
        <v>237309.038780331</v>
      </c>
      <c r="L58">
        <v>200265596102.992</v>
      </c>
      <c r="M58">
        <v>217244.31078187999</v>
      </c>
      <c r="N58">
        <v>2353905.8727893699</v>
      </c>
      <c r="O58">
        <v>97.271912573673106</v>
      </c>
      <c r="P58">
        <v>217282.479170031</v>
      </c>
      <c r="Q58">
        <v>99.982433747857797</v>
      </c>
      <c r="R58">
        <v>1901819.4567090799</v>
      </c>
      <c r="S58">
        <v>3.3410631110840798</v>
      </c>
      <c r="T58">
        <f t="shared" si="0"/>
        <v>20078884.514424399</v>
      </c>
      <c r="U58">
        <f t="shared" si="1"/>
        <v>21980703.971133478</v>
      </c>
    </row>
    <row r="59" spans="1:21" x14ac:dyDescent="0.2">
      <c r="A59">
        <v>57</v>
      </c>
      <c r="B59">
        <v>40101</v>
      </c>
      <c r="C59">
        <v>535581.92118715995</v>
      </c>
      <c r="D59">
        <v>501.38882872888797</v>
      </c>
      <c r="E59">
        <v>734994.16767671704</v>
      </c>
      <c r="F59">
        <v>-144.87519781237901</v>
      </c>
      <c r="G59">
        <v>646.26402654126696</v>
      </c>
      <c r="H59">
        <v>43671.842086567798</v>
      </c>
      <c r="I59">
        <v>2016848047.0069699</v>
      </c>
      <c r="J59">
        <v>12700.290559341</v>
      </c>
      <c r="K59">
        <v>3448.0687591891801</v>
      </c>
      <c r="L59">
        <v>2016848047.0069699</v>
      </c>
      <c r="M59">
        <v>1198.7839867384</v>
      </c>
      <c r="N59">
        <v>37621.297945546903</v>
      </c>
      <c r="O59">
        <v>33.758246665820501</v>
      </c>
      <c r="P59">
        <v>3246.38395448848</v>
      </c>
      <c r="Q59">
        <v>36.926746914238301</v>
      </c>
      <c r="R59">
        <v>12925.280530825299</v>
      </c>
      <c r="S59">
        <v>1.7585555231929999</v>
      </c>
      <c r="T59">
        <f t="shared" si="0"/>
        <v>-199412.24648955709</v>
      </c>
      <c r="U59">
        <f t="shared" si="1"/>
        <v>-186486.9659587318</v>
      </c>
    </row>
    <row r="60" spans="1:21" x14ac:dyDescent="0.2">
      <c r="A60">
        <v>58</v>
      </c>
      <c r="B60">
        <v>40102</v>
      </c>
      <c r="C60">
        <v>3567143.59716867</v>
      </c>
      <c r="D60">
        <v>3353.8093996377602</v>
      </c>
      <c r="E60">
        <v>4596524.5003915504</v>
      </c>
      <c r="F60">
        <v>-1112.4365493957</v>
      </c>
      <c r="G60">
        <v>4466.2459490334604</v>
      </c>
      <c r="H60">
        <v>1797292.4455617401</v>
      </c>
      <c r="I60">
        <v>58715097934.472603</v>
      </c>
      <c r="J60">
        <v>103021.01269217599</v>
      </c>
      <c r="K60">
        <v>24811.7354965841</v>
      </c>
      <c r="L60">
        <v>60687304849.432701</v>
      </c>
      <c r="M60">
        <v>8618.3354906132499</v>
      </c>
      <c r="N60">
        <v>1621147.1517583199</v>
      </c>
      <c r="O60">
        <v>6.3548218050679397</v>
      </c>
      <c r="P60">
        <v>18743.0050116409</v>
      </c>
      <c r="Q60">
        <v>45.981610127407897</v>
      </c>
      <c r="R60">
        <v>89324.918980669303</v>
      </c>
      <c r="S60">
        <v>1.94331432309477</v>
      </c>
      <c r="T60">
        <f t="shared" si="0"/>
        <v>-1029380.9032228803</v>
      </c>
      <c r="U60">
        <f t="shared" si="1"/>
        <v>-940055.98424221098</v>
      </c>
    </row>
    <row r="61" spans="1:21" x14ac:dyDescent="0.2">
      <c r="A61">
        <v>59</v>
      </c>
      <c r="B61">
        <v>40103</v>
      </c>
      <c r="C61">
        <v>1976735.3607399501</v>
      </c>
      <c r="D61">
        <v>1853.0661544791101</v>
      </c>
      <c r="E61">
        <v>194728.35717819299</v>
      </c>
      <c r="F61">
        <v>12.469637241541401</v>
      </c>
      <c r="G61">
        <v>1840.59651723757</v>
      </c>
      <c r="H61">
        <v>78385.722277712106</v>
      </c>
      <c r="I61">
        <v>5799712265.3432798</v>
      </c>
      <c r="J61">
        <v>60986.585481682298</v>
      </c>
      <c r="K61">
        <v>5134.8633348713201</v>
      </c>
      <c r="L61">
        <v>5789573423.1992798</v>
      </c>
      <c r="M61">
        <v>4555.9059925514002</v>
      </c>
      <c r="N61">
        <v>60986.585481682298</v>
      </c>
      <c r="O61">
        <v>100</v>
      </c>
      <c r="P61">
        <v>4555.9059925513902</v>
      </c>
      <c r="Q61">
        <v>100</v>
      </c>
      <c r="R61">
        <v>36811.930344751403</v>
      </c>
      <c r="S61">
        <v>18.9042473721818</v>
      </c>
      <c r="T61">
        <f t="shared" si="0"/>
        <v>1782007.003561757</v>
      </c>
      <c r="U61">
        <f t="shared" si="1"/>
        <v>1818818.9339065084</v>
      </c>
    </row>
    <row r="62" spans="1:21" x14ac:dyDescent="0.2">
      <c r="A62">
        <v>60</v>
      </c>
      <c r="B62">
        <v>40201</v>
      </c>
      <c r="C62">
        <v>4996211.9478822602</v>
      </c>
      <c r="D62">
        <v>5173.60672063532</v>
      </c>
      <c r="E62">
        <v>6601129.13520105</v>
      </c>
      <c r="F62">
        <v>-2047.9107148659</v>
      </c>
      <c r="G62">
        <v>7221.5174355012296</v>
      </c>
      <c r="H62">
        <v>267730.93706952699</v>
      </c>
      <c r="I62">
        <v>22136607207.614201</v>
      </c>
      <c r="J62">
        <v>155001.92982405101</v>
      </c>
      <c r="K62">
        <v>35381.725148690799</v>
      </c>
      <c r="L62">
        <v>26606049987.7528</v>
      </c>
      <c r="M62">
        <v>7909.1073094336398</v>
      </c>
      <c r="N62">
        <v>201321.11544668401</v>
      </c>
      <c r="O62">
        <v>76.992385761492898</v>
      </c>
      <c r="P62">
        <v>32721.120149915499</v>
      </c>
      <c r="Q62">
        <v>24.171260865145101</v>
      </c>
      <c r="R62">
        <v>144430.348710024</v>
      </c>
      <c r="S62">
        <v>2.1879642974993101</v>
      </c>
      <c r="T62">
        <f t="shared" si="0"/>
        <v>-1604917.1873187898</v>
      </c>
      <c r="U62">
        <f t="shared" si="1"/>
        <v>-1460486.8386087657</v>
      </c>
    </row>
    <row r="63" spans="1:21" x14ac:dyDescent="0.2">
      <c r="A63">
        <v>61</v>
      </c>
      <c r="B63">
        <v>40202</v>
      </c>
      <c r="C63">
        <v>984336.38120573701</v>
      </c>
      <c r="D63">
        <v>1024.24676570469</v>
      </c>
      <c r="E63">
        <v>667525.19672632602</v>
      </c>
      <c r="F63">
        <v>-347.07312301485399</v>
      </c>
      <c r="G63">
        <v>1371.3198887195399</v>
      </c>
      <c r="H63">
        <v>51511.219183296402</v>
      </c>
      <c r="I63">
        <v>6206107772.21</v>
      </c>
      <c r="J63">
        <v>32892.895866666397</v>
      </c>
      <c r="K63">
        <v>1731.23576903251</v>
      </c>
      <c r="L63">
        <v>6206107772.21</v>
      </c>
      <c r="M63">
        <v>1110.62499181151</v>
      </c>
      <c r="N63">
        <v>32892.895866666397</v>
      </c>
      <c r="O63">
        <v>100</v>
      </c>
      <c r="P63">
        <v>1110.62499181151</v>
      </c>
      <c r="Q63">
        <v>100</v>
      </c>
      <c r="R63">
        <v>27426.397774390902</v>
      </c>
      <c r="S63">
        <v>4.1086685429846499</v>
      </c>
      <c r="T63">
        <f t="shared" si="0"/>
        <v>316811.18447941099</v>
      </c>
      <c r="U63">
        <f t="shared" si="1"/>
        <v>344237.58225380187</v>
      </c>
    </row>
    <row r="64" spans="1:21" x14ac:dyDescent="0.2">
      <c r="A64">
        <v>62</v>
      </c>
      <c r="B64">
        <v>40301</v>
      </c>
      <c r="C64">
        <v>33795694.6431913</v>
      </c>
      <c r="D64">
        <v>33477.279782072401</v>
      </c>
      <c r="E64">
        <v>4443838.3530692598</v>
      </c>
      <c r="F64">
        <v>215.58581227336001</v>
      </c>
      <c r="G64">
        <v>33261.693969799097</v>
      </c>
      <c r="H64">
        <v>1419224.1121189799</v>
      </c>
      <c r="I64">
        <v>145464402207.92599</v>
      </c>
      <c r="J64">
        <v>982830.90549520496</v>
      </c>
      <c r="K64">
        <v>92408.853012081105</v>
      </c>
      <c r="L64">
        <v>148313186355.07199</v>
      </c>
      <c r="M64">
        <v>76082.362362719694</v>
      </c>
      <c r="N64">
        <v>982830.90549520496</v>
      </c>
      <c r="O64">
        <v>99.999999999999901</v>
      </c>
      <c r="P64">
        <v>77577.534376573894</v>
      </c>
      <c r="Q64">
        <v>98.072673969507207</v>
      </c>
      <c r="R64">
        <v>665233.87939598202</v>
      </c>
      <c r="S64">
        <v>14.9698037269181</v>
      </c>
      <c r="T64">
        <f t="shared" si="0"/>
        <v>29351856.29012204</v>
      </c>
      <c r="U64">
        <f t="shared" si="1"/>
        <v>30017090.16951802</v>
      </c>
    </row>
    <row r="65" spans="1:21" x14ac:dyDescent="0.2">
      <c r="A65">
        <v>63</v>
      </c>
      <c r="B65">
        <v>40302</v>
      </c>
      <c r="C65">
        <v>62965390.051280499</v>
      </c>
      <c r="D65">
        <v>61399.118844356002</v>
      </c>
      <c r="E65">
        <v>52740819.6724016</v>
      </c>
      <c r="F65">
        <v>-15299.8549336055</v>
      </c>
      <c r="G65">
        <v>76698.973777961597</v>
      </c>
      <c r="H65">
        <v>2390950.8870059801</v>
      </c>
      <c r="I65">
        <v>221283355748.146</v>
      </c>
      <c r="J65">
        <v>1727100.81976154</v>
      </c>
      <c r="K65">
        <v>304909.590977591</v>
      </c>
      <c r="L65">
        <v>228241472621.29501</v>
      </c>
      <c r="M65">
        <v>101032.910527631</v>
      </c>
      <c r="N65">
        <v>1727100.81976154</v>
      </c>
      <c r="O65">
        <v>100</v>
      </c>
      <c r="P65">
        <v>282085.443715462</v>
      </c>
      <c r="Q65">
        <v>35.816421151295899</v>
      </c>
      <c r="R65">
        <v>1533979.47555923</v>
      </c>
      <c r="S65">
        <v>2.90852414711699</v>
      </c>
      <c r="T65">
        <f t="shared" si="0"/>
        <v>10224570.378878899</v>
      </c>
      <c r="U65">
        <f t="shared" si="1"/>
        <v>11758549.85443813</v>
      </c>
    </row>
    <row r="66" spans="1:21" x14ac:dyDescent="0.2">
      <c r="A66">
        <v>64</v>
      </c>
      <c r="B66">
        <v>40400</v>
      </c>
      <c r="C66">
        <v>71250380.249300405</v>
      </c>
      <c r="D66">
        <v>66009.758714085998</v>
      </c>
      <c r="E66">
        <v>36778266.652810901</v>
      </c>
      <c r="F66">
        <v>-21818.010309969199</v>
      </c>
      <c r="G66">
        <v>87827.769024055204</v>
      </c>
      <c r="H66">
        <v>14701409.125626201</v>
      </c>
      <c r="I66">
        <v>1547027536199.48</v>
      </c>
      <c r="J66">
        <v>2062908.94670601</v>
      </c>
      <c r="K66">
        <v>245138.509375992</v>
      </c>
      <c r="L66">
        <v>433250093803.883</v>
      </c>
      <c r="M66">
        <v>117638.44904117299</v>
      </c>
      <c r="N66">
        <v>10060326.5170277</v>
      </c>
      <c r="O66">
        <v>20.505387605605101</v>
      </c>
      <c r="P66">
        <v>201813.49999560401</v>
      </c>
      <c r="Q66">
        <v>58.290673836852399</v>
      </c>
      <c r="R66">
        <v>1756555.3804810999</v>
      </c>
      <c r="S66">
        <v>4.7760689677496</v>
      </c>
      <c r="T66">
        <f t="shared" si="0"/>
        <v>34472113.596489504</v>
      </c>
      <c r="U66">
        <f t="shared" si="1"/>
        <v>36228668.976970606</v>
      </c>
    </row>
    <row r="67" spans="1:21" x14ac:dyDescent="0.2">
      <c r="A67">
        <v>65</v>
      </c>
      <c r="B67">
        <v>40500</v>
      </c>
      <c r="C67">
        <v>501682171.53918898</v>
      </c>
      <c r="D67">
        <v>494403.18593032501</v>
      </c>
      <c r="E67">
        <v>45259978.838078901</v>
      </c>
      <c r="F67">
        <v>2066.00469230933</v>
      </c>
      <c r="G67">
        <v>492337.18123801501</v>
      </c>
      <c r="H67">
        <v>127098169.270587</v>
      </c>
      <c r="I67">
        <v>1635128238710.8201</v>
      </c>
      <c r="J67">
        <v>15765696.7968044</v>
      </c>
      <c r="K67">
        <v>255854.39166897099</v>
      </c>
      <c r="L67">
        <v>464249939599.22498</v>
      </c>
      <c r="M67">
        <v>209429.397709048</v>
      </c>
      <c r="N67">
        <v>122192784.554454</v>
      </c>
      <c r="O67">
        <v>12.9023140394828</v>
      </c>
      <c r="P67">
        <v>209429.397709048</v>
      </c>
      <c r="Q67">
        <v>99.999999999999901</v>
      </c>
      <c r="R67">
        <v>9846743.6247603092</v>
      </c>
      <c r="S67">
        <v>21.755961618956501</v>
      </c>
      <c r="T67">
        <f t="shared" ref="T67:T130" si="2">C67-E67</f>
        <v>456422192.70111006</v>
      </c>
      <c r="U67">
        <f t="shared" ref="U67:U130" si="3">T67+R67</f>
        <v>466268936.32587039</v>
      </c>
    </row>
    <row r="68" spans="1:21" x14ac:dyDescent="0.2">
      <c r="A68">
        <v>66</v>
      </c>
      <c r="B68">
        <v>40601</v>
      </c>
      <c r="C68">
        <v>41968938.365778901</v>
      </c>
      <c r="D68">
        <v>41325.429706259201</v>
      </c>
      <c r="E68">
        <v>26602877.369786501</v>
      </c>
      <c r="F68">
        <v>-21102.390220818201</v>
      </c>
      <c r="G68">
        <v>62427.819927077398</v>
      </c>
      <c r="H68">
        <v>1069049.77153552</v>
      </c>
      <c r="I68">
        <v>123153741733.925</v>
      </c>
      <c r="J68">
        <v>699588.54633375001</v>
      </c>
      <c r="K68">
        <v>118833.760912072</v>
      </c>
      <c r="L68">
        <v>83848989620.1866</v>
      </c>
      <c r="M68">
        <v>110448.861950053</v>
      </c>
      <c r="N68">
        <v>699588.54633375001</v>
      </c>
      <c r="O68">
        <v>100</v>
      </c>
      <c r="P68">
        <v>110448.861950053</v>
      </c>
      <c r="Q68">
        <v>100</v>
      </c>
      <c r="R68">
        <v>1248556.3985415399</v>
      </c>
      <c r="S68">
        <v>4.6933133630107298</v>
      </c>
      <c r="T68">
        <f t="shared" si="2"/>
        <v>15366060.9959924</v>
      </c>
      <c r="U68">
        <f t="shared" si="3"/>
        <v>16614617.39453394</v>
      </c>
    </row>
    <row r="69" spans="1:21" x14ac:dyDescent="0.2">
      <c r="A69">
        <v>67</v>
      </c>
      <c r="B69">
        <v>40700</v>
      </c>
      <c r="C69">
        <v>5083119.4509822</v>
      </c>
      <c r="D69">
        <v>4896.71866948753</v>
      </c>
      <c r="E69">
        <v>577487.85128879105</v>
      </c>
      <c r="F69">
        <v>34.659281598950997</v>
      </c>
      <c r="G69">
        <v>4862.0593878885802</v>
      </c>
      <c r="H69">
        <v>149254.68676580099</v>
      </c>
      <c r="I69">
        <v>11862588018.437</v>
      </c>
      <c r="J69">
        <v>113666.92271049001</v>
      </c>
      <c r="K69">
        <v>14701.5360357543</v>
      </c>
      <c r="L69">
        <v>18999295937.833599</v>
      </c>
      <c r="M69">
        <v>12801.6064419709</v>
      </c>
      <c r="N69">
        <v>113666.92271049001</v>
      </c>
      <c r="O69">
        <v>100</v>
      </c>
      <c r="P69">
        <v>12801.6064419709</v>
      </c>
      <c r="Q69">
        <v>100</v>
      </c>
      <c r="R69">
        <v>97241.187757771593</v>
      </c>
      <c r="S69">
        <v>16.838655140667701</v>
      </c>
      <c r="T69">
        <f t="shared" si="2"/>
        <v>4505631.5996934092</v>
      </c>
      <c r="U69">
        <f t="shared" si="3"/>
        <v>4602872.7874511806</v>
      </c>
    </row>
    <row r="70" spans="1:21" x14ac:dyDescent="0.2">
      <c r="A70">
        <v>68</v>
      </c>
      <c r="B70">
        <v>40801</v>
      </c>
      <c r="C70">
        <v>5447698.4815214099</v>
      </c>
      <c r="D70">
        <v>5373.7007906686704</v>
      </c>
      <c r="E70">
        <v>526559.94924311398</v>
      </c>
      <c r="F70">
        <v>26.9219507303443</v>
      </c>
      <c r="G70">
        <v>5346.7788399383198</v>
      </c>
      <c r="H70">
        <v>232577.85944460801</v>
      </c>
      <c r="I70">
        <v>19467368067.169998</v>
      </c>
      <c r="J70">
        <v>174175.75524309801</v>
      </c>
      <c r="K70">
        <v>11249.3138656476</v>
      </c>
      <c r="L70">
        <v>18581869818.330002</v>
      </c>
      <c r="M70">
        <v>9391.1268838146898</v>
      </c>
      <c r="N70">
        <v>174175.75524309801</v>
      </c>
      <c r="O70">
        <v>100</v>
      </c>
      <c r="P70">
        <v>9391.1268838146898</v>
      </c>
      <c r="Q70">
        <v>99.999999999999901</v>
      </c>
      <c r="R70">
        <v>106935.57679876599</v>
      </c>
      <c r="S70">
        <v>20.3083384812075</v>
      </c>
      <c r="T70">
        <f t="shared" si="2"/>
        <v>4921138.5322782956</v>
      </c>
      <c r="U70">
        <f t="shared" si="3"/>
        <v>5028074.1090770615</v>
      </c>
    </row>
    <row r="71" spans="1:21" x14ac:dyDescent="0.2">
      <c r="A71">
        <v>69</v>
      </c>
      <c r="B71">
        <v>40802</v>
      </c>
      <c r="C71">
        <v>76905729.898092493</v>
      </c>
      <c r="D71">
        <v>75861.096747945398</v>
      </c>
      <c r="E71">
        <v>7354552.3769379295</v>
      </c>
      <c r="F71">
        <v>345.05986500536301</v>
      </c>
      <c r="G71">
        <v>75516.036882939996</v>
      </c>
      <c r="H71">
        <v>3295514.9858374302</v>
      </c>
      <c r="I71">
        <v>260416880360.77399</v>
      </c>
      <c r="J71">
        <v>2514264.3447551001</v>
      </c>
      <c r="K71">
        <v>110388.76925108201</v>
      </c>
      <c r="L71">
        <v>172247058735.23199</v>
      </c>
      <c r="M71">
        <v>93164.063377558807</v>
      </c>
      <c r="N71">
        <v>2514264.3447551001</v>
      </c>
      <c r="O71">
        <v>100</v>
      </c>
      <c r="P71">
        <v>93164.063377558807</v>
      </c>
      <c r="Q71">
        <v>99.999999999999901</v>
      </c>
      <c r="R71">
        <v>1510320.7376588001</v>
      </c>
      <c r="S71">
        <v>20.535862147025998</v>
      </c>
      <c r="T71">
        <f t="shared" si="2"/>
        <v>69551177.521154568</v>
      </c>
      <c r="U71">
        <f t="shared" si="3"/>
        <v>71061498.258813366</v>
      </c>
    </row>
    <row r="72" spans="1:21" x14ac:dyDescent="0.2">
      <c r="A72">
        <v>70</v>
      </c>
      <c r="B72">
        <v>40900</v>
      </c>
      <c r="C72">
        <v>69557941.187561899</v>
      </c>
      <c r="D72">
        <v>68033.029685128393</v>
      </c>
      <c r="E72">
        <v>62580421.055822097</v>
      </c>
      <c r="F72">
        <v>-12017.014913020599</v>
      </c>
      <c r="G72">
        <v>80050.044598149107</v>
      </c>
      <c r="H72">
        <v>14426798.717512701</v>
      </c>
      <c r="I72">
        <v>1243643616811.97</v>
      </c>
      <c r="J72">
        <v>1930527.89146809</v>
      </c>
      <c r="K72">
        <v>276699.24780153303</v>
      </c>
      <c r="L72">
        <v>998504429461.58398</v>
      </c>
      <c r="M72">
        <v>149740.126077928</v>
      </c>
      <c r="N72">
        <v>10695867.867076799</v>
      </c>
      <c r="O72">
        <v>18.049287028035302</v>
      </c>
      <c r="P72">
        <v>176848.80485537401</v>
      </c>
      <c r="Q72">
        <v>84.671268318937607</v>
      </c>
      <c r="R72">
        <v>1601000.8919629799</v>
      </c>
      <c r="S72">
        <v>2.5583095558511402</v>
      </c>
      <c r="T72">
        <f t="shared" si="2"/>
        <v>6977520.1317398027</v>
      </c>
      <c r="U72">
        <f t="shared" si="3"/>
        <v>8578521.0237027816</v>
      </c>
    </row>
    <row r="73" spans="1:21" x14ac:dyDescent="0.2">
      <c r="A73">
        <v>71</v>
      </c>
      <c r="B73">
        <v>41000</v>
      </c>
      <c r="C73">
        <v>270691169.41975403</v>
      </c>
      <c r="D73">
        <v>260241.19323292101</v>
      </c>
      <c r="E73">
        <v>22514610.267021801</v>
      </c>
      <c r="F73">
        <v>1450.6505111382501</v>
      </c>
      <c r="G73">
        <v>258790.54272178299</v>
      </c>
      <c r="H73">
        <v>10643343.788687401</v>
      </c>
      <c r="I73">
        <v>703612212819.37305</v>
      </c>
      <c r="J73">
        <v>8532507.1502293292</v>
      </c>
      <c r="K73">
        <v>456521.46632556798</v>
      </c>
      <c r="L73">
        <v>562294070618.96899</v>
      </c>
      <c r="M73">
        <v>400292.05926367099</v>
      </c>
      <c r="N73">
        <v>8532507.1502293199</v>
      </c>
      <c r="O73">
        <v>100</v>
      </c>
      <c r="P73">
        <v>400292.05926367099</v>
      </c>
      <c r="Q73">
        <v>100</v>
      </c>
      <c r="R73">
        <v>5175810.8544356599</v>
      </c>
      <c r="S73">
        <v>22.9886762109176</v>
      </c>
      <c r="T73">
        <f t="shared" si="2"/>
        <v>248176559.15273222</v>
      </c>
      <c r="U73">
        <f t="shared" si="3"/>
        <v>253352370.00716788</v>
      </c>
    </row>
    <row r="74" spans="1:21" x14ac:dyDescent="0.2">
      <c r="A74">
        <v>72</v>
      </c>
      <c r="B74">
        <v>41100</v>
      </c>
      <c r="C74">
        <v>103550125.869276</v>
      </c>
      <c r="D74">
        <v>99523.940065044793</v>
      </c>
      <c r="E74">
        <v>60382437.317774497</v>
      </c>
      <c r="F74">
        <v>2234.0699175657501</v>
      </c>
      <c r="G74">
        <v>97289.870147479</v>
      </c>
      <c r="H74">
        <v>8680129.2221530695</v>
      </c>
      <c r="I74">
        <v>975483679020.53003</v>
      </c>
      <c r="J74">
        <v>3255811.14154024</v>
      </c>
      <c r="K74">
        <v>465191.44524551299</v>
      </c>
      <c r="L74">
        <v>844352076519.00806</v>
      </c>
      <c r="M74">
        <v>199916.436898588</v>
      </c>
      <c r="N74">
        <v>5753678.1850914797</v>
      </c>
      <c r="O74">
        <v>56.586604895221001</v>
      </c>
      <c r="P74">
        <v>380756.23759361199</v>
      </c>
      <c r="Q74">
        <v>52.505098317512598</v>
      </c>
      <c r="R74">
        <v>1945797.40294958</v>
      </c>
      <c r="S74">
        <v>3.2224558818476199</v>
      </c>
      <c r="T74">
        <f t="shared" si="2"/>
        <v>43167688.551501505</v>
      </c>
      <c r="U74">
        <f t="shared" si="3"/>
        <v>45113485.954451084</v>
      </c>
    </row>
    <row r="75" spans="1:21" x14ac:dyDescent="0.2">
      <c r="A75">
        <v>73</v>
      </c>
      <c r="B75">
        <v>41201</v>
      </c>
      <c r="C75">
        <v>108918116.20667399</v>
      </c>
      <c r="D75">
        <v>91117.060511935793</v>
      </c>
      <c r="E75">
        <v>80442619.683619395</v>
      </c>
      <c r="F75">
        <v>-25261.6575524242</v>
      </c>
      <c r="G75">
        <v>116378.71806436</v>
      </c>
      <c r="H75">
        <v>3551155.6940523</v>
      </c>
      <c r="I75">
        <v>326477680266.84998</v>
      </c>
      <c r="J75">
        <v>2570255.8286723499</v>
      </c>
      <c r="K75">
        <v>342507.75141648401</v>
      </c>
      <c r="L75">
        <v>371930729032.14502</v>
      </c>
      <c r="M75">
        <v>303169.98241822497</v>
      </c>
      <c r="N75">
        <v>2571722.6532517499</v>
      </c>
      <c r="O75">
        <v>99.942963344918098</v>
      </c>
      <c r="P75">
        <v>305314.67851326999</v>
      </c>
      <c r="Q75">
        <v>99.297545697609905</v>
      </c>
      <c r="R75">
        <v>2327574.3612871999</v>
      </c>
      <c r="S75">
        <v>2.8934591767915299</v>
      </c>
      <c r="T75">
        <f t="shared" si="2"/>
        <v>28475496.5230546</v>
      </c>
      <c r="U75">
        <f t="shared" si="3"/>
        <v>30803070.884341799</v>
      </c>
    </row>
    <row r="76" spans="1:21" x14ac:dyDescent="0.2">
      <c r="A76">
        <v>74</v>
      </c>
      <c r="B76">
        <v>41300</v>
      </c>
      <c r="C76">
        <v>32596141.089586399</v>
      </c>
      <c r="D76">
        <v>23280.245616032102</v>
      </c>
      <c r="E76">
        <v>2481498.9046932799</v>
      </c>
      <c r="F76">
        <v>163.31778167489</v>
      </c>
      <c r="G76">
        <v>23116.9278343572</v>
      </c>
      <c r="H76">
        <v>1020791.32799196</v>
      </c>
      <c r="I76">
        <v>33166796251.896599</v>
      </c>
      <c r="J76">
        <v>921290.93923627795</v>
      </c>
      <c r="K76">
        <v>37183.878945733602</v>
      </c>
      <c r="L76">
        <v>23132271297.7225</v>
      </c>
      <c r="M76">
        <v>30291.407362332899</v>
      </c>
      <c r="N76">
        <v>921290.93923627795</v>
      </c>
      <c r="O76">
        <v>100</v>
      </c>
      <c r="P76">
        <v>34870.651815961399</v>
      </c>
      <c r="Q76">
        <v>86.867912656761803</v>
      </c>
      <c r="R76">
        <v>462338.55668714398</v>
      </c>
      <c r="S76">
        <v>18.631422960240599</v>
      </c>
      <c r="T76">
        <f t="shared" si="2"/>
        <v>30114642.18489312</v>
      </c>
      <c r="U76">
        <f t="shared" si="3"/>
        <v>30576980.741580263</v>
      </c>
    </row>
    <row r="77" spans="1:21" x14ac:dyDescent="0.2">
      <c r="A77">
        <v>75</v>
      </c>
      <c r="B77">
        <v>41401</v>
      </c>
      <c r="C77">
        <v>2890805.29543661</v>
      </c>
      <c r="D77">
        <v>2064.0154071544898</v>
      </c>
      <c r="E77">
        <v>231984.262643333</v>
      </c>
      <c r="F77">
        <v>22.476400091392101</v>
      </c>
      <c r="G77">
        <v>2041.5390070630999</v>
      </c>
      <c r="H77">
        <v>83875.464337862402</v>
      </c>
      <c r="I77">
        <v>7469594354.2978201</v>
      </c>
      <c r="J77">
        <v>61466.681274968898</v>
      </c>
      <c r="K77">
        <v>8893.8783330936094</v>
      </c>
      <c r="L77">
        <v>7617505483.5648603</v>
      </c>
      <c r="M77">
        <v>8132.1277847371202</v>
      </c>
      <c r="N77">
        <v>61466.681274968898</v>
      </c>
      <c r="O77">
        <v>99.999999999999901</v>
      </c>
      <c r="P77">
        <v>8132.1277847371202</v>
      </c>
      <c r="Q77">
        <v>99.999999999999901</v>
      </c>
      <c r="R77">
        <v>40830.780141262097</v>
      </c>
      <c r="S77">
        <v>17.600668112577001</v>
      </c>
      <c r="T77">
        <f t="shared" si="2"/>
        <v>2658821.0327932769</v>
      </c>
      <c r="U77">
        <f t="shared" si="3"/>
        <v>2699651.8129345388</v>
      </c>
    </row>
    <row r="78" spans="1:21" x14ac:dyDescent="0.2">
      <c r="A78">
        <v>76</v>
      </c>
      <c r="B78">
        <v>41402</v>
      </c>
      <c r="C78">
        <v>91161673.770173803</v>
      </c>
      <c r="D78">
        <v>65088.817811651199</v>
      </c>
      <c r="E78">
        <v>6767854.4647551402</v>
      </c>
      <c r="F78">
        <v>346.723131656296</v>
      </c>
      <c r="G78">
        <v>64742.094679994902</v>
      </c>
      <c r="H78">
        <v>3220942.0372833</v>
      </c>
      <c r="I78">
        <v>128046347933.623</v>
      </c>
      <c r="J78">
        <v>2836802.99348243</v>
      </c>
      <c r="K78">
        <v>74835.352854344397</v>
      </c>
      <c r="L78">
        <v>160470359453.53201</v>
      </c>
      <c r="M78">
        <v>38819.154372376899</v>
      </c>
      <c r="N78">
        <v>2836802.99348243</v>
      </c>
      <c r="O78">
        <v>100</v>
      </c>
      <c r="P78">
        <v>58788.316908991103</v>
      </c>
      <c r="Q78">
        <v>66.032090070671501</v>
      </c>
      <c r="R78">
        <v>1294841.8935998899</v>
      </c>
      <c r="S78">
        <v>19.132236077815001</v>
      </c>
      <c r="T78">
        <f t="shared" si="2"/>
        <v>84393819.30541867</v>
      </c>
      <c r="U78">
        <f t="shared" si="3"/>
        <v>85688661.199018553</v>
      </c>
    </row>
    <row r="79" spans="1:21" x14ac:dyDescent="0.2">
      <c r="A79">
        <v>77</v>
      </c>
      <c r="B79">
        <v>41501</v>
      </c>
      <c r="C79">
        <v>4722835.6193875298</v>
      </c>
      <c r="D79">
        <v>4256.6642942281196</v>
      </c>
      <c r="E79">
        <v>3322229.0105125601</v>
      </c>
      <c r="F79">
        <v>-2054.2690852829601</v>
      </c>
      <c r="G79">
        <v>6310.9333795110797</v>
      </c>
      <c r="H79">
        <v>223359.45103755401</v>
      </c>
      <c r="I79">
        <v>26248694512.4356</v>
      </c>
      <c r="J79">
        <v>144613.367500247</v>
      </c>
      <c r="K79">
        <v>11241.7133616339</v>
      </c>
      <c r="L79">
        <v>19957633088.910301</v>
      </c>
      <c r="M79">
        <v>9245.95005274293</v>
      </c>
      <c r="N79">
        <v>144613.367500247</v>
      </c>
      <c r="O79">
        <v>99.999999999999901</v>
      </c>
      <c r="P79">
        <v>9245.95005274293</v>
      </c>
      <c r="Q79">
        <v>100</v>
      </c>
      <c r="R79">
        <v>126218.667590221</v>
      </c>
      <c r="S79">
        <v>3.7992163451353398</v>
      </c>
      <c r="T79">
        <f t="shared" si="2"/>
        <v>1400606.6088749697</v>
      </c>
      <c r="U79">
        <f t="shared" si="3"/>
        <v>1526825.2764651906</v>
      </c>
    </row>
    <row r="80" spans="1:21" x14ac:dyDescent="0.2">
      <c r="A80">
        <v>78</v>
      </c>
      <c r="B80">
        <v>41503</v>
      </c>
      <c r="C80">
        <v>11836899.7361299</v>
      </c>
      <c r="D80">
        <v>10668.5289350969</v>
      </c>
      <c r="E80">
        <v>10146516.8471711</v>
      </c>
      <c r="F80">
        <v>-6206.66848661726</v>
      </c>
      <c r="G80">
        <v>16875.197421714201</v>
      </c>
      <c r="H80">
        <v>232719.37785614101</v>
      </c>
      <c r="I80">
        <v>20168869317.720501</v>
      </c>
      <c r="J80">
        <v>172212.76990297899</v>
      </c>
      <c r="K80">
        <v>52388.792083976703</v>
      </c>
      <c r="L80">
        <v>29638217413.9235</v>
      </c>
      <c r="M80">
        <v>49424.970342584398</v>
      </c>
      <c r="N80">
        <v>172212.76990297899</v>
      </c>
      <c r="O80">
        <v>100</v>
      </c>
      <c r="P80">
        <v>49424.970342584398</v>
      </c>
      <c r="Q80">
        <v>100</v>
      </c>
      <c r="R80">
        <v>337503.94843428402</v>
      </c>
      <c r="S80">
        <v>3.3263035336937499</v>
      </c>
      <c r="T80">
        <f t="shared" si="2"/>
        <v>1690382.8889588006</v>
      </c>
      <c r="U80">
        <f t="shared" si="3"/>
        <v>2027886.8373930845</v>
      </c>
    </row>
    <row r="81" spans="1:21" x14ac:dyDescent="0.2">
      <c r="A81">
        <v>79</v>
      </c>
      <c r="B81">
        <v>41504</v>
      </c>
      <c r="C81">
        <v>24693720.549311198</v>
      </c>
      <c r="D81">
        <v>22256.306809071499</v>
      </c>
      <c r="E81">
        <v>13955171.368600599</v>
      </c>
      <c r="F81">
        <v>-7943.1013132649796</v>
      </c>
      <c r="G81">
        <v>30199.408122336499</v>
      </c>
      <c r="H81">
        <v>886685.587640543</v>
      </c>
      <c r="I81">
        <v>44188153805.153397</v>
      </c>
      <c r="J81">
        <v>754121.12622508302</v>
      </c>
      <c r="K81">
        <v>33749.925448030597</v>
      </c>
      <c r="L81">
        <v>75642181479.232803</v>
      </c>
      <c r="M81">
        <v>26182.9006273226</v>
      </c>
      <c r="N81">
        <v>754121.12622508302</v>
      </c>
      <c r="O81">
        <v>100</v>
      </c>
      <c r="P81">
        <v>26185.7073001073</v>
      </c>
      <c r="Q81">
        <v>99.989281661356301</v>
      </c>
      <c r="R81">
        <v>603988.16244672996</v>
      </c>
      <c r="S81">
        <v>4.3280598030183501</v>
      </c>
      <c r="T81">
        <f t="shared" si="2"/>
        <v>10738549.180710599</v>
      </c>
      <c r="U81">
        <f t="shared" si="3"/>
        <v>11342537.343157329</v>
      </c>
    </row>
    <row r="82" spans="1:21" x14ac:dyDescent="0.2">
      <c r="A82">
        <v>80</v>
      </c>
      <c r="B82">
        <v>41505</v>
      </c>
      <c r="C82">
        <v>284310.03512237797</v>
      </c>
      <c r="D82">
        <v>256.24698222147998</v>
      </c>
      <c r="E82">
        <v>126070.50101392801</v>
      </c>
      <c r="F82">
        <v>-48.333738309791002</v>
      </c>
      <c r="G82">
        <v>304.58072053127103</v>
      </c>
      <c r="H82">
        <v>12098.1575290773</v>
      </c>
      <c r="I82">
        <v>838002709.57000005</v>
      </c>
      <c r="J82">
        <v>9584.1494003673197</v>
      </c>
      <c r="K82">
        <v>139.51129143999901</v>
      </c>
      <c r="L82">
        <v>838002709.57000005</v>
      </c>
      <c r="M82">
        <v>55.711020482999501</v>
      </c>
      <c r="N82">
        <v>9584.1494003673197</v>
      </c>
      <c r="O82">
        <v>100</v>
      </c>
      <c r="P82">
        <v>55.711020482999501</v>
      </c>
      <c r="Q82">
        <v>100</v>
      </c>
      <c r="R82">
        <v>6091.6144106254196</v>
      </c>
      <c r="S82">
        <v>4.8319110034728796</v>
      </c>
      <c r="T82">
        <f t="shared" si="2"/>
        <v>158239.53410844997</v>
      </c>
      <c r="U82">
        <f t="shared" si="3"/>
        <v>164331.14851907539</v>
      </c>
    </row>
    <row r="83" spans="1:21" x14ac:dyDescent="0.2">
      <c r="A83">
        <v>81</v>
      </c>
      <c r="B83">
        <v>50100</v>
      </c>
      <c r="C83">
        <v>200010911.86337599</v>
      </c>
      <c r="D83">
        <v>182679.35586539001</v>
      </c>
      <c r="E83">
        <v>138303785.24593699</v>
      </c>
      <c r="F83">
        <v>-82242.095661065905</v>
      </c>
      <c r="G83">
        <v>264921.45152645599</v>
      </c>
      <c r="H83">
        <v>5050270.2786530098</v>
      </c>
      <c r="I83">
        <v>227136516208.23099</v>
      </c>
      <c r="J83">
        <v>4364790.25570683</v>
      </c>
      <c r="K83">
        <v>898288.30915081105</v>
      </c>
      <c r="L83">
        <v>354704338768.85797</v>
      </c>
      <c r="M83">
        <v>541085.855471569</v>
      </c>
      <c r="N83">
        <v>4368860.7300283201</v>
      </c>
      <c r="O83">
        <v>99.906829844826206</v>
      </c>
      <c r="P83">
        <v>862817.87527392502</v>
      </c>
      <c r="Q83">
        <v>62.711479557581697</v>
      </c>
      <c r="R83">
        <v>5298429.03052912</v>
      </c>
      <c r="S83">
        <v>3.83100796634541</v>
      </c>
      <c r="T83">
        <f t="shared" si="2"/>
        <v>61707126.617439002</v>
      </c>
      <c r="U83">
        <f t="shared" si="3"/>
        <v>67005555.647968121</v>
      </c>
    </row>
    <row r="84" spans="1:21" x14ac:dyDescent="0.2">
      <c r="A84">
        <v>82</v>
      </c>
      <c r="B84">
        <v>50200</v>
      </c>
      <c r="C84">
        <v>92615774.776176602</v>
      </c>
      <c r="D84">
        <v>88771.570732904103</v>
      </c>
      <c r="E84">
        <v>66945328.180972099</v>
      </c>
      <c r="F84">
        <v>-31957.040343805598</v>
      </c>
      <c r="G84">
        <v>120728.611076709</v>
      </c>
      <c r="H84">
        <v>7896471.2893214496</v>
      </c>
      <c r="I84">
        <v>681279655139.57898</v>
      </c>
      <c r="J84">
        <v>2863488.2162449998</v>
      </c>
      <c r="K84">
        <v>1700294.2788472299</v>
      </c>
      <c r="L84">
        <v>608225896563.62903</v>
      </c>
      <c r="M84">
        <v>190220.997549205</v>
      </c>
      <c r="N84">
        <v>5852632.3239027103</v>
      </c>
      <c r="O84">
        <v>48.926501064320099</v>
      </c>
      <c r="P84">
        <v>1639471.6891908699</v>
      </c>
      <c r="Q84">
        <v>11.602578977321899</v>
      </c>
      <c r="R84">
        <v>2414572.2215341898</v>
      </c>
      <c r="S84">
        <v>3.6067822612011402</v>
      </c>
      <c r="T84">
        <f t="shared" si="2"/>
        <v>25670446.595204502</v>
      </c>
      <c r="U84">
        <f t="shared" si="3"/>
        <v>28085018.816738691</v>
      </c>
    </row>
    <row r="85" spans="1:21" x14ac:dyDescent="0.2">
      <c r="A85">
        <v>83</v>
      </c>
      <c r="B85">
        <v>50301</v>
      </c>
      <c r="C85">
        <v>278150588.822326</v>
      </c>
      <c r="D85">
        <v>267299.08586040098</v>
      </c>
      <c r="E85">
        <v>140178935.268592</v>
      </c>
      <c r="F85">
        <v>-79344.539290121698</v>
      </c>
      <c r="G85">
        <v>346643.62515052297</v>
      </c>
      <c r="H85">
        <v>13696900.951031599</v>
      </c>
      <c r="I85">
        <v>1176427050116.3701</v>
      </c>
      <c r="J85">
        <v>7432548.1121400204</v>
      </c>
      <c r="K85">
        <v>4809391.9413737198</v>
      </c>
      <c r="L85">
        <v>2184774972245.46</v>
      </c>
      <c r="M85">
        <v>428022.74149637303</v>
      </c>
      <c r="N85">
        <v>10167619.800682399</v>
      </c>
      <c r="O85">
        <v>73.100177404756195</v>
      </c>
      <c r="P85">
        <v>4590914.4441491701</v>
      </c>
      <c r="Q85">
        <v>9.3232567651497096</v>
      </c>
      <c r="R85">
        <v>6932872.5030104602</v>
      </c>
      <c r="S85">
        <v>4.9457306047635496</v>
      </c>
      <c r="T85">
        <f t="shared" si="2"/>
        <v>137971653.553734</v>
      </c>
      <c r="U85">
        <f t="shared" si="3"/>
        <v>144904526.05674446</v>
      </c>
    </row>
    <row r="86" spans="1:21" x14ac:dyDescent="0.2">
      <c r="A86">
        <v>84</v>
      </c>
      <c r="B86">
        <v>50302</v>
      </c>
      <c r="C86">
        <v>28120295.345718201</v>
      </c>
      <c r="D86">
        <v>27085.535853359499</v>
      </c>
      <c r="E86">
        <v>2808225.3410377102</v>
      </c>
      <c r="F86">
        <v>300.10888712438998</v>
      </c>
      <c r="G86">
        <v>26785.4269662351</v>
      </c>
      <c r="H86">
        <v>719218.43762614601</v>
      </c>
      <c r="I86">
        <v>54197221643.548798</v>
      </c>
      <c r="J86">
        <v>556626.77269549901</v>
      </c>
      <c r="K86">
        <v>133067.72545442599</v>
      </c>
      <c r="L86">
        <v>201574829094.30499</v>
      </c>
      <c r="M86">
        <v>112910.242544995</v>
      </c>
      <c r="N86">
        <v>556626.77269549901</v>
      </c>
      <c r="O86">
        <v>100</v>
      </c>
      <c r="P86">
        <v>112910.242544995</v>
      </c>
      <c r="Q86">
        <v>100</v>
      </c>
      <c r="R86">
        <v>535708.53932470304</v>
      </c>
      <c r="S86">
        <v>19.076408559390899</v>
      </c>
      <c r="T86">
        <f t="shared" si="2"/>
        <v>25312070.004680492</v>
      </c>
      <c r="U86">
        <f t="shared" si="3"/>
        <v>25847778.544005197</v>
      </c>
    </row>
    <row r="87" spans="1:21" x14ac:dyDescent="0.2">
      <c r="A87">
        <v>85</v>
      </c>
      <c r="B87">
        <v>50400</v>
      </c>
      <c r="C87">
        <v>208936455.98822001</v>
      </c>
      <c r="D87">
        <v>200812.689976113</v>
      </c>
      <c r="E87">
        <v>205660780.206103</v>
      </c>
      <c r="F87">
        <v>9061.7274307508105</v>
      </c>
      <c r="G87">
        <v>191750.96254536201</v>
      </c>
      <c r="H87">
        <v>3036695.2462492799</v>
      </c>
      <c r="I87">
        <v>292432336740.87598</v>
      </c>
      <c r="J87">
        <v>2159398.2360266498</v>
      </c>
      <c r="K87">
        <v>1275931.3514193499</v>
      </c>
      <c r="L87">
        <v>318936436705.73199</v>
      </c>
      <c r="M87">
        <v>818618.27845807304</v>
      </c>
      <c r="N87">
        <v>2159398.2360266498</v>
      </c>
      <c r="O87">
        <v>99.999999999999901</v>
      </c>
      <c r="P87">
        <v>1244037.70774878</v>
      </c>
      <c r="Q87">
        <v>65.803333239749406</v>
      </c>
      <c r="R87">
        <v>3835019.2509072502</v>
      </c>
      <c r="S87">
        <v>1.86473047854042</v>
      </c>
      <c r="T87">
        <f t="shared" si="2"/>
        <v>3275675.7821170092</v>
      </c>
      <c r="U87">
        <f t="shared" si="3"/>
        <v>7110695.0330242589</v>
      </c>
    </row>
    <row r="88" spans="1:21" x14ac:dyDescent="0.2">
      <c r="A88">
        <v>86</v>
      </c>
      <c r="B88">
        <v>50500</v>
      </c>
      <c r="C88">
        <v>80590690.911398605</v>
      </c>
      <c r="D88">
        <v>77627.535724921006</v>
      </c>
      <c r="E88">
        <v>90083427.534347996</v>
      </c>
      <c r="F88">
        <v>-20842.856459589701</v>
      </c>
      <c r="G88">
        <v>98470.392184510696</v>
      </c>
      <c r="H88">
        <v>2256114.9226625198</v>
      </c>
      <c r="I88">
        <v>234426878784.936</v>
      </c>
      <c r="J88">
        <v>1552834.28630771</v>
      </c>
      <c r="K88">
        <v>425890.53360911697</v>
      </c>
      <c r="L88">
        <v>399661441501.45203</v>
      </c>
      <c r="M88">
        <v>341436.97190586798</v>
      </c>
      <c r="N88">
        <v>1552834.28630771</v>
      </c>
      <c r="O88">
        <v>100</v>
      </c>
      <c r="P88">
        <v>385924.38945897197</v>
      </c>
      <c r="Q88">
        <v>88.472504260362797</v>
      </c>
      <c r="R88">
        <v>1969407.84369021</v>
      </c>
      <c r="S88">
        <v>2.1862043858614202</v>
      </c>
      <c r="T88">
        <f t="shared" si="2"/>
        <v>-9492736.6229493916</v>
      </c>
      <c r="U88">
        <f t="shared" si="3"/>
        <v>-7523328.7792591816</v>
      </c>
    </row>
    <row r="89" spans="1:21" x14ac:dyDescent="0.2">
      <c r="A89">
        <v>87</v>
      </c>
      <c r="B89">
        <v>50600</v>
      </c>
      <c r="C89">
        <v>255080418.899591</v>
      </c>
      <c r="D89">
        <v>245162.50568713</v>
      </c>
      <c r="E89">
        <v>244312062.65614</v>
      </c>
      <c r="F89">
        <v>10934.4695984481</v>
      </c>
      <c r="G89">
        <v>234228.03608868201</v>
      </c>
      <c r="H89">
        <v>4227376.6367234597</v>
      </c>
      <c r="I89">
        <v>470111399758.16498</v>
      </c>
      <c r="J89">
        <v>2817042.4374489598</v>
      </c>
      <c r="K89">
        <v>1863877.2891894099</v>
      </c>
      <c r="L89">
        <v>466643010080.867</v>
      </c>
      <c r="M89">
        <v>964023.26083547703</v>
      </c>
      <c r="N89">
        <v>2817042.4374489598</v>
      </c>
      <c r="O89">
        <v>100</v>
      </c>
      <c r="P89">
        <v>1817212.98818133</v>
      </c>
      <c r="Q89">
        <v>53.049547141982103</v>
      </c>
      <c r="R89">
        <v>4684560.7217736403</v>
      </c>
      <c r="S89">
        <v>1.9174496219480399</v>
      </c>
      <c r="T89">
        <f t="shared" si="2"/>
        <v>10768356.243450999</v>
      </c>
      <c r="U89">
        <f t="shared" si="3"/>
        <v>15452916.965224639</v>
      </c>
    </row>
    <row r="90" spans="1:21" x14ac:dyDescent="0.2">
      <c r="A90">
        <v>88</v>
      </c>
      <c r="B90">
        <v>50701</v>
      </c>
      <c r="C90">
        <v>1785607.6824451501</v>
      </c>
      <c r="D90">
        <v>1725.9365020313001</v>
      </c>
      <c r="E90">
        <v>2030359.0441451101</v>
      </c>
      <c r="F90">
        <v>-685.54043924150301</v>
      </c>
      <c r="G90">
        <v>2411.4769412728001</v>
      </c>
      <c r="H90">
        <v>93537.265896986297</v>
      </c>
      <c r="I90">
        <v>7407146038.5372496</v>
      </c>
      <c r="J90">
        <v>56951.582078334497</v>
      </c>
      <c r="K90">
        <v>18193.902277715799</v>
      </c>
      <c r="L90">
        <v>7407146038.5372496</v>
      </c>
      <c r="M90">
        <v>5568.58201968721</v>
      </c>
      <c r="N90">
        <v>71315.827781374493</v>
      </c>
      <c r="O90">
        <v>79.858264076980205</v>
      </c>
      <c r="P90">
        <v>17453.187673862099</v>
      </c>
      <c r="Q90">
        <v>31.905816425882499</v>
      </c>
      <c r="R90">
        <v>48229.538825456097</v>
      </c>
      <c r="S90">
        <v>2.3754192128990201</v>
      </c>
      <c r="T90">
        <f t="shared" si="2"/>
        <v>-244751.36169995996</v>
      </c>
      <c r="U90">
        <f t="shared" si="3"/>
        <v>-196521.82287450385</v>
      </c>
    </row>
    <row r="91" spans="1:21" x14ac:dyDescent="0.2">
      <c r="A91">
        <v>89</v>
      </c>
      <c r="B91">
        <v>50702</v>
      </c>
      <c r="C91">
        <v>8589464.3279105593</v>
      </c>
      <c r="D91">
        <v>8284.4025858738205</v>
      </c>
      <c r="E91">
        <v>7903515.4965654397</v>
      </c>
      <c r="F91">
        <v>-2421.7742603906099</v>
      </c>
      <c r="G91">
        <v>10706.1768462644</v>
      </c>
      <c r="H91">
        <v>1070558.38646163</v>
      </c>
      <c r="I91">
        <v>52656523660.444603</v>
      </c>
      <c r="J91">
        <v>157760.83095143101</v>
      </c>
      <c r="K91">
        <v>179020.35561650101</v>
      </c>
      <c r="L91">
        <v>117597848387.27499</v>
      </c>
      <c r="M91">
        <v>22409.123023361899</v>
      </c>
      <c r="N91">
        <v>912588.81548029801</v>
      </c>
      <c r="O91">
        <v>17.287175590509602</v>
      </c>
      <c r="P91">
        <v>167260.57077777301</v>
      </c>
      <c r="Q91">
        <v>13.397732005312299</v>
      </c>
      <c r="R91">
        <v>214123.536925288</v>
      </c>
      <c r="S91">
        <v>2.7092189168014902</v>
      </c>
      <c r="T91">
        <f t="shared" si="2"/>
        <v>685948.83134511951</v>
      </c>
      <c r="U91">
        <f t="shared" si="3"/>
        <v>900072.36827040755</v>
      </c>
    </row>
    <row r="92" spans="1:21" x14ac:dyDescent="0.2">
      <c r="A92">
        <v>90</v>
      </c>
      <c r="B92">
        <v>50800</v>
      </c>
      <c r="C92">
        <v>122117215.51238599</v>
      </c>
      <c r="D92">
        <v>117336.824365084</v>
      </c>
      <c r="E92">
        <v>11142319.021929599</v>
      </c>
      <c r="F92">
        <v>1332.9827375443499</v>
      </c>
      <c r="G92">
        <v>116003.84162753999</v>
      </c>
      <c r="H92">
        <v>3469679.8744632099</v>
      </c>
      <c r="I92">
        <v>305604851604.479</v>
      </c>
      <c r="J92">
        <v>2552865.3196497699</v>
      </c>
      <c r="K92">
        <v>561954.27130595699</v>
      </c>
      <c r="L92">
        <v>311951935185.86401</v>
      </c>
      <c r="M92">
        <v>499435.30788387603</v>
      </c>
      <c r="N92">
        <v>2552865.3196497699</v>
      </c>
      <c r="O92">
        <v>100</v>
      </c>
      <c r="P92">
        <v>530759.077787371</v>
      </c>
      <c r="Q92">
        <v>94.098307270771997</v>
      </c>
      <c r="R92">
        <v>2320076.8325507999</v>
      </c>
      <c r="S92">
        <v>20.822207908287002</v>
      </c>
      <c r="T92">
        <f t="shared" si="2"/>
        <v>110974896.4904564</v>
      </c>
      <c r="U92">
        <f t="shared" si="3"/>
        <v>113294973.3230072</v>
      </c>
    </row>
    <row r="93" spans="1:21" x14ac:dyDescent="0.2">
      <c r="A93">
        <v>91</v>
      </c>
      <c r="B93">
        <v>50901</v>
      </c>
      <c r="C93">
        <v>32031281.9909027</v>
      </c>
      <c r="D93">
        <v>30858.038219779999</v>
      </c>
      <c r="E93">
        <v>22463354.0877731</v>
      </c>
      <c r="F93">
        <v>-11606.0155931466</v>
      </c>
      <c r="G93">
        <v>42464.053812926701</v>
      </c>
      <c r="H93">
        <v>988888.41927522898</v>
      </c>
      <c r="I93">
        <v>45590308364.455902</v>
      </c>
      <c r="J93">
        <v>852117.49418186105</v>
      </c>
      <c r="K93">
        <v>258985.567088451</v>
      </c>
      <c r="L93">
        <v>86507257259.5345</v>
      </c>
      <c r="M93">
        <v>57478.054752791097</v>
      </c>
      <c r="N93">
        <v>852117.49418186105</v>
      </c>
      <c r="O93">
        <v>100</v>
      </c>
      <c r="P93">
        <v>250334.84136249701</v>
      </c>
      <c r="Q93">
        <v>22.9604694416307</v>
      </c>
      <c r="R93">
        <v>849281.07625853398</v>
      </c>
      <c r="S93">
        <v>3.7807402801026901</v>
      </c>
      <c r="T93">
        <f t="shared" si="2"/>
        <v>9567927.9031296</v>
      </c>
      <c r="U93">
        <f t="shared" si="3"/>
        <v>10417208.979388135</v>
      </c>
    </row>
    <row r="94" spans="1:21" x14ac:dyDescent="0.2">
      <c r="A94">
        <v>92</v>
      </c>
      <c r="B94">
        <v>50902</v>
      </c>
      <c r="C94">
        <v>198084220.46313399</v>
      </c>
      <c r="D94">
        <v>190439.132724428</v>
      </c>
      <c r="E94">
        <v>167549154.160319</v>
      </c>
      <c r="F94">
        <v>3995.0339441964502</v>
      </c>
      <c r="G94">
        <v>186444.098780231</v>
      </c>
      <c r="H94">
        <v>8099995.6953616096</v>
      </c>
      <c r="I94">
        <v>608138614223.77502</v>
      </c>
      <c r="J94">
        <v>6096532.5260158395</v>
      </c>
      <c r="K94">
        <v>742389.82962533599</v>
      </c>
      <c r="L94">
        <v>641582924369.26697</v>
      </c>
      <c r="M94">
        <v>568192.91410211299</v>
      </c>
      <c r="N94">
        <v>6275579.8526902804</v>
      </c>
      <c r="O94">
        <v>97.1469197926357</v>
      </c>
      <c r="P94">
        <v>678231.53718840994</v>
      </c>
      <c r="Q94">
        <v>83.775655207297007</v>
      </c>
      <c r="R94">
        <v>3728881.9756046301</v>
      </c>
      <c r="S94">
        <v>2.225545091106</v>
      </c>
      <c r="T94">
        <f t="shared" si="2"/>
        <v>30535066.30281499</v>
      </c>
      <c r="U94">
        <f t="shared" si="3"/>
        <v>34263948.278419621</v>
      </c>
    </row>
    <row r="95" spans="1:21" x14ac:dyDescent="0.2">
      <c r="A95">
        <v>93</v>
      </c>
      <c r="B95">
        <v>51001</v>
      </c>
      <c r="C95">
        <v>9896268.7360323407</v>
      </c>
      <c r="D95">
        <v>9245.28833176642</v>
      </c>
      <c r="E95">
        <v>858738.89093554404</v>
      </c>
      <c r="F95">
        <v>67.668972103508096</v>
      </c>
      <c r="G95">
        <v>9177.6193596629091</v>
      </c>
      <c r="H95">
        <v>368578.27737481397</v>
      </c>
      <c r="I95">
        <v>20805447831.6791</v>
      </c>
      <c r="J95">
        <v>306161.93387977697</v>
      </c>
      <c r="K95">
        <v>23751.773503369001</v>
      </c>
      <c r="L95">
        <v>18133790715.565701</v>
      </c>
      <c r="M95">
        <v>21938.394431812401</v>
      </c>
      <c r="N95">
        <v>306161.93387977697</v>
      </c>
      <c r="O95">
        <v>100</v>
      </c>
      <c r="P95">
        <v>21938.394431812401</v>
      </c>
      <c r="Q95">
        <v>100</v>
      </c>
      <c r="R95">
        <v>183552.38719325801</v>
      </c>
      <c r="S95">
        <v>21.3746447413472</v>
      </c>
      <c r="T95">
        <f t="shared" si="2"/>
        <v>9037529.8450967968</v>
      </c>
      <c r="U95">
        <f t="shared" si="3"/>
        <v>9221082.2322900556</v>
      </c>
    </row>
    <row r="96" spans="1:21" x14ac:dyDescent="0.2">
      <c r="A96">
        <v>94</v>
      </c>
      <c r="B96">
        <v>51002</v>
      </c>
      <c r="C96">
        <v>102211246.56573699</v>
      </c>
      <c r="D96">
        <v>95559.098367077706</v>
      </c>
      <c r="E96">
        <v>74558919.848783493</v>
      </c>
      <c r="F96">
        <v>-35096.129518614303</v>
      </c>
      <c r="G96">
        <v>130655.227885692</v>
      </c>
      <c r="H96">
        <v>4078100.9798738598</v>
      </c>
      <c r="I96">
        <v>129722068084.77699</v>
      </c>
      <c r="J96">
        <v>2824537.9032310098</v>
      </c>
      <c r="K96">
        <v>226298.15971885101</v>
      </c>
      <c r="L96">
        <v>171049600434.013</v>
      </c>
      <c r="M96">
        <v>209193.19967545001</v>
      </c>
      <c r="N96">
        <v>3688934.7756195301</v>
      </c>
      <c r="O96">
        <v>76.567846140805003</v>
      </c>
      <c r="P96">
        <v>209193.19967545001</v>
      </c>
      <c r="Q96">
        <v>99.999999999999901</v>
      </c>
      <c r="R96">
        <v>2613104.5577138402</v>
      </c>
      <c r="S96">
        <v>3.5047510921746201</v>
      </c>
      <c r="T96">
        <f t="shared" si="2"/>
        <v>27652326.716953501</v>
      </c>
      <c r="U96">
        <f t="shared" si="3"/>
        <v>30265431.274667341</v>
      </c>
    </row>
    <row r="97" spans="1:21" x14ac:dyDescent="0.2">
      <c r="A97">
        <v>95</v>
      </c>
      <c r="B97">
        <v>51100</v>
      </c>
      <c r="C97">
        <v>59566003.326531097</v>
      </c>
      <c r="D97">
        <v>55644.329770442797</v>
      </c>
      <c r="E97">
        <v>29228106.082941499</v>
      </c>
      <c r="F97">
        <v>-1987.29998809832</v>
      </c>
      <c r="G97">
        <v>57631.629758541101</v>
      </c>
      <c r="H97">
        <v>2269507.77048478</v>
      </c>
      <c r="I97">
        <v>92177505344.744202</v>
      </c>
      <c r="J97">
        <v>1902302.55538253</v>
      </c>
      <c r="K97">
        <v>148358.754854948</v>
      </c>
      <c r="L97">
        <v>92432614212.761902</v>
      </c>
      <c r="M97">
        <v>139115.493433672</v>
      </c>
      <c r="N97">
        <v>1992975.2544505401</v>
      </c>
      <c r="O97">
        <v>95.450385103099805</v>
      </c>
      <c r="P97">
        <v>139115.493433672</v>
      </c>
      <c r="Q97">
        <v>100</v>
      </c>
      <c r="R97">
        <v>1152632.5951708199</v>
      </c>
      <c r="S97">
        <v>3.94357606305369</v>
      </c>
      <c r="T97">
        <f t="shared" si="2"/>
        <v>30337897.243589599</v>
      </c>
      <c r="U97">
        <f t="shared" si="3"/>
        <v>31490529.838760417</v>
      </c>
    </row>
    <row r="98" spans="1:21" x14ac:dyDescent="0.2">
      <c r="A98">
        <v>96</v>
      </c>
      <c r="B98">
        <v>51201</v>
      </c>
      <c r="C98">
        <v>199822643.97618601</v>
      </c>
      <c r="D98">
        <v>198210.58369250299</v>
      </c>
      <c r="E98">
        <v>15580506.7189743</v>
      </c>
      <c r="F98">
        <v>1010.46073590139</v>
      </c>
      <c r="G98">
        <v>197200.12295660199</v>
      </c>
      <c r="H98">
        <v>7427651.9011716899</v>
      </c>
      <c r="I98">
        <v>277932069961.07098</v>
      </c>
      <c r="J98">
        <v>6239796.9445552398</v>
      </c>
      <c r="K98">
        <v>310696.217908511</v>
      </c>
      <c r="L98">
        <v>327265996577.85199</v>
      </c>
      <c r="M98">
        <v>266123.01184717502</v>
      </c>
      <c r="N98">
        <v>6593855.6912884703</v>
      </c>
      <c r="O98">
        <v>94.630474743313002</v>
      </c>
      <c r="P98">
        <v>277969.61825072602</v>
      </c>
      <c r="Q98">
        <v>95.738165027494105</v>
      </c>
      <c r="R98">
        <v>3944002.4591320399</v>
      </c>
      <c r="S98">
        <v>25.313698265852501</v>
      </c>
      <c r="T98">
        <f t="shared" si="2"/>
        <v>184242137.25721171</v>
      </c>
      <c r="U98">
        <f t="shared" si="3"/>
        <v>188186139.71634376</v>
      </c>
    </row>
    <row r="99" spans="1:21" x14ac:dyDescent="0.2">
      <c r="A99">
        <v>97</v>
      </c>
      <c r="B99">
        <v>51202</v>
      </c>
      <c r="C99">
        <v>255172210.17708299</v>
      </c>
      <c r="D99">
        <v>244319.696072074</v>
      </c>
      <c r="E99">
        <v>31954282.5700881</v>
      </c>
      <c r="F99">
        <v>1706.19028330693</v>
      </c>
      <c r="G99">
        <v>242613.50578876701</v>
      </c>
      <c r="H99">
        <v>9930243.2411842402</v>
      </c>
      <c r="I99">
        <v>529760303287.86401</v>
      </c>
      <c r="J99">
        <v>8128148.5183319198</v>
      </c>
      <c r="K99">
        <v>373385.79037986899</v>
      </c>
      <c r="L99">
        <v>554663560652.08105</v>
      </c>
      <c r="M99">
        <v>317919.43431466102</v>
      </c>
      <c r="N99">
        <v>8340962.3313206499</v>
      </c>
      <c r="O99">
        <v>97.448570026631003</v>
      </c>
      <c r="P99">
        <v>317919.43431466102</v>
      </c>
      <c r="Q99">
        <v>100</v>
      </c>
      <c r="R99">
        <v>4852270.1157753495</v>
      </c>
      <c r="S99">
        <v>15.185038515987401</v>
      </c>
      <c r="T99">
        <f t="shared" si="2"/>
        <v>223217927.6069949</v>
      </c>
      <c r="U99">
        <f t="shared" si="3"/>
        <v>228070197.72277024</v>
      </c>
    </row>
    <row r="100" spans="1:21" x14ac:dyDescent="0.2">
      <c r="A100">
        <v>98</v>
      </c>
      <c r="B100">
        <v>51301</v>
      </c>
      <c r="C100">
        <v>33311337.292106502</v>
      </c>
      <c r="D100">
        <v>31126.831843366999</v>
      </c>
      <c r="E100">
        <v>2753258.7079781499</v>
      </c>
      <c r="F100">
        <v>232.08370574633099</v>
      </c>
      <c r="G100">
        <v>30894.748137620601</v>
      </c>
      <c r="H100">
        <v>1203137.70892428</v>
      </c>
      <c r="I100">
        <v>55952564674.018303</v>
      </c>
      <c r="J100">
        <v>1035280.01490222</v>
      </c>
      <c r="K100">
        <v>92640.221728065197</v>
      </c>
      <c r="L100">
        <v>75769346776.374893</v>
      </c>
      <c r="M100">
        <v>85063.287050427694</v>
      </c>
      <c r="N100">
        <v>1035280.01490222</v>
      </c>
      <c r="O100">
        <v>99.999999999999901</v>
      </c>
      <c r="P100">
        <v>85063.287050427694</v>
      </c>
      <c r="Q100">
        <v>100</v>
      </c>
      <c r="R100">
        <v>617894.962752413</v>
      </c>
      <c r="S100">
        <v>22.4423139373692</v>
      </c>
      <c r="T100">
        <f t="shared" si="2"/>
        <v>30558078.58412835</v>
      </c>
      <c r="U100">
        <f t="shared" si="3"/>
        <v>31175973.546880763</v>
      </c>
    </row>
    <row r="101" spans="1:21" x14ac:dyDescent="0.2">
      <c r="A101">
        <v>99</v>
      </c>
      <c r="B101">
        <v>51302</v>
      </c>
      <c r="C101">
        <v>78532855.211134806</v>
      </c>
      <c r="D101">
        <v>73138.869434137494</v>
      </c>
      <c r="E101">
        <v>26157214.641632199</v>
      </c>
      <c r="F101">
        <v>-39046.724133887903</v>
      </c>
      <c r="G101">
        <v>112185.593568025</v>
      </c>
      <c r="H101">
        <v>2363751.0735310898</v>
      </c>
      <c r="I101">
        <v>184160897091.689</v>
      </c>
      <c r="J101">
        <v>1513001.16654529</v>
      </c>
      <c r="K101">
        <v>323028.51580328098</v>
      </c>
      <c r="L101">
        <v>228259862142.479</v>
      </c>
      <c r="M101">
        <v>266345.34329099098</v>
      </c>
      <c r="N101">
        <v>1811268.3822560201</v>
      </c>
      <c r="O101">
        <v>83.532687997389999</v>
      </c>
      <c r="P101">
        <v>300202.52958903299</v>
      </c>
      <c r="Q101">
        <v>88.721885073922806</v>
      </c>
      <c r="R101">
        <v>2243711.8713604999</v>
      </c>
      <c r="S101">
        <v>8.5777935537118601</v>
      </c>
      <c r="T101">
        <f t="shared" si="2"/>
        <v>52375640.569502607</v>
      </c>
      <c r="U101">
        <f t="shared" si="3"/>
        <v>54619352.44086311</v>
      </c>
    </row>
    <row r="102" spans="1:21" x14ac:dyDescent="0.2">
      <c r="A102">
        <v>100</v>
      </c>
      <c r="B102">
        <v>51401</v>
      </c>
      <c r="C102">
        <v>131040579.03239</v>
      </c>
      <c r="D102">
        <v>124410.19293485599</v>
      </c>
      <c r="E102">
        <v>10717742.434903299</v>
      </c>
      <c r="F102">
        <v>883.00556189328904</v>
      </c>
      <c r="G102">
        <v>123527.187372962</v>
      </c>
      <c r="H102">
        <v>4697041.7359080398</v>
      </c>
      <c r="I102">
        <v>231073043562.776</v>
      </c>
      <c r="J102">
        <v>4003822.6052197102</v>
      </c>
      <c r="K102">
        <v>314751.012582861</v>
      </c>
      <c r="L102">
        <v>276770481839.49298</v>
      </c>
      <c r="M102">
        <v>287073.96439891099</v>
      </c>
      <c r="N102">
        <v>4003822.6052197102</v>
      </c>
      <c r="O102">
        <v>100</v>
      </c>
      <c r="P102">
        <v>287073.96439891099</v>
      </c>
      <c r="Q102">
        <v>99.999999999999901</v>
      </c>
      <c r="R102">
        <v>2470543.74745925</v>
      </c>
      <c r="S102">
        <v>23.050971437918601</v>
      </c>
      <c r="T102">
        <f t="shared" si="2"/>
        <v>120322836.5974867</v>
      </c>
      <c r="U102">
        <f t="shared" si="3"/>
        <v>122793380.34494595</v>
      </c>
    </row>
    <row r="103" spans="1:21" x14ac:dyDescent="0.2">
      <c r="A103">
        <v>101</v>
      </c>
      <c r="B103">
        <v>51402</v>
      </c>
      <c r="C103">
        <v>129188231.11445899</v>
      </c>
      <c r="D103">
        <v>124518.51475580101</v>
      </c>
      <c r="E103">
        <v>34499674.305054702</v>
      </c>
      <c r="F103">
        <v>718.265471897873</v>
      </c>
      <c r="G103">
        <v>123800.249283903</v>
      </c>
      <c r="H103">
        <v>4733018.8387646796</v>
      </c>
      <c r="I103">
        <v>305561889096.79303</v>
      </c>
      <c r="J103">
        <v>3816333.1714742999</v>
      </c>
      <c r="K103">
        <v>437325.51292282902</v>
      </c>
      <c r="L103">
        <v>488034232809.58502</v>
      </c>
      <c r="M103">
        <v>248538.13358151499</v>
      </c>
      <c r="N103">
        <v>3816333.1714742999</v>
      </c>
      <c r="O103">
        <v>100</v>
      </c>
      <c r="P103">
        <v>388522.08964187099</v>
      </c>
      <c r="Q103">
        <v>63.970142292452699</v>
      </c>
      <c r="R103">
        <v>2476004.9856780702</v>
      </c>
      <c r="S103">
        <v>7.1768937984301697</v>
      </c>
      <c r="T103">
        <f t="shared" si="2"/>
        <v>94688556.809404284</v>
      </c>
      <c r="U103">
        <f t="shared" si="3"/>
        <v>97164561.795082361</v>
      </c>
    </row>
    <row r="104" spans="1:21" x14ac:dyDescent="0.2">
      <c r="A104">
        <v>102</v>
      </c>
      <c r="B104">
        <v>60101</v>
      </c>
      <c r="C104">
        <v>163657823.70471799</v>
      </c>
      <c r="D104">
        <v>150820.46298714701</v>
      </c>
      <c r="E104">
        <v>165521530.498638</v>
      </c>
      <c r="F104">
        <v>-118612.354771855</v>
      </c>
      <c r="G104">
        <v>269432.81775900302</v>
      </c>
      <c r="H104">
        <v>9820803.9073969703</v>
      </c>
      <c r="I104">
        <v>1024823039915.51</v>
      </c>
      <c r="J104">
        <v>4272767.5185905201</v>
      </c>
      <c r="K104">
        <v>613320.395923089</v>
      </c>
      <c r="L104">
        <v>268676486211.569</v>
      </c>
      <c r="M104">
        <v>542044.64185701299</v>
      </c>
      <c r="N104">
        <v>6746334.7876504399</v>
      </c>
      <c r="O104">
        <v>63.3346498962973</v>
      </c>
      <c r="P104">
        <v>586452.74730193196</v>
      </c>
      <c r="Q104">
        <v>92.427675435194701</v>
      </c>
      <c r="R104">
        <v>5388656.3551800596</v>
      </c>
      <c r="S104">
        <v>3.2555621851408598</v>
      </c>
      <c r="T104">
        <f t="shared" si="2"/>
        <v>-1863706.7939200103</v>
      </c>
      <c r="U104">
        <f t="shared" si="3"/>
        <v>3524949.5612600492</v>
      </c>
    </row>
    <row r="105" spans="1:21" x14ac:dyDescent="0.2">
      <c r="A105">
        <v>103</v>
      </c>
      <c r="B105">
        <v>60102</v>
      </c>
      <c r="C105">
        <v>56445349.687049098</v>
      </c>
      <c r="D105">
        <v>52606.084100729197</v>
      </c>
      <c r="E105">
        <v>22277135.485964999</v>
      </c>
      <c r="F105">
        <v>-29060.141410357999</v>
      </c>
      <c r="G105">
        <v>81666.225511087207</v>
      </c>
      <c r="H105">
        <v>2073760.73214597</v>
      </c>
      <c r="I105">
        <v>172225160488.40601</v>
      </c>
      <c r="J105">
        <v>1557085.25068075</v>
      </c>
      <c r="K105">
        <v>201356.43099807401</v>
      </c>
      <c r="L105">
        <v>174078835942.89301</v>
      </c>
      <c r="M105">
        <v>183948.547403784</v>
      </c>
      <c r="N105">
        <v>1557085.25068075</v>
      </c>
      <c r="O105">
        <v>100</v>
      </c>
      <c r="P105">
        <v>183948.547403784</v>
      </c>
      <c r="Q105">
        <v>99.999999999999901</v>
      </c>
      <c r="R105">
        <v>1633324.51022174</v>
      </c>
      <c r="S105">
        <v>7.3318426027025199</v>
      </c>
      <c r="T105">
        <f t="shared" si="2"/>
        <v>34168214.2010841</v>
      </c>
      <c r="U105">
        <f t="shared" si="3"/>
        <v>35801538.711305842</v>
      </c>
    </row>
    <row r="106" spans="1:21" x14ac:dyDescent="0.2">
      <c r="A106">
        <v>104</v>
      </c>
      <c r="B106">
        <v>60200</v>
      </c>
      <c r="C106">
        <v>68679654.7085004</v>
      </c>
      <c r="D106">
        <v>63829.4872945881</v>
      </c>
      <c r="E106">
        <v>76370222.591711</v>
      </c>
      <c r="F106">
        <v>-58754.469532455099</v>
      </c>
      <c r="G106">
        <v>122583.956827043</v>
      </c>
      <c r="H106">
        <v>3793364.22689868</v>
      </c>
      <c r="I106">
        <v>199345165886.284</v>
      </c>
      <c r="J106">
        <v>1948253.81128531</v>
      </c>
      <c r="K106">
        <v>291094.39929812198</v>
      </c>
      <c r="L106">
        <v>201678861596.909</v>
      </c>
      <c r="M106">
        <v>270926.51313843101</v>
      </c>
      <c r="N106">
        <v>3195328.7292398298</v>
      </c>
      <c r="O106">
        <v>60.971936735560902</v>
      </c>
      <c r="P106">
        <v>270926.51313843101</v>
      </c>
      <c r="Q106">
        <v>100</v>
      </c>
      <c r="R106">
        <v>2451679.1365408599</v>
      </c>
      <c r="S106">
        <v>3.21025532379024</v>
      </c>
      <c r="T106">
        <f t="shared" si="2"/>
        <v>-7690567.8832105994</v>
      </c>
      <c r="U106">
        <f t="shared" si="3"/>
        <v>-5238888.7466697395</v>
      </c>
    </row>
    <row r="107" spans="1:21" x14ac:dyDescent="0.2">
      <c r="A107">
        <v>105</v>
      </c>
      <c r="B107">
        <v>60300</v>
      </c>
      <c r="C107">
        <v>181962980.341961</v>
      </c>
      <c r="D107">
        <v>168542.59718375601</v>
      </c>
      <c r="E107">
        <v>35977779.187312298</v>
      </c>
      <c r="F107">
        <v>1366.7934705078101</v>
      </c>
      <c r="G107">
        <v>167175.80371324799</v>
      </c>
      <c r="H107">
        <v>4856694.1694016904</v>
      </c>
      <c r="I107">
        <v>409474350021.10199</v>
      </c>
      <c r="J107">
        <v>2762864.28974288</v>
      </c>
      <c r="K107">
        <v>778377.63473069598</v>
      </c>
      <c r="L107">
        <v>505535161489.29999</v>
      </c>
      <c r="M107">
        <v>706502.09457974404</v>
      </c>
      <c r="N107">
        <v>3628271.1193383802</v>
      </c>
      <c r="O107">
        <v>76.148231454287995</v>
      </c>
      <c r="P107">
        <v>727824.11858176603</v>
      </c>
      <c r="Q107">
        <v>97.070442781757393</v>
      </c>
      <c r="R107">
        <v>3343516.0742649599</v>
      </c>
      <c r="S107">
        <v>9.2932808800051507</v>
      </c>
      <c r="T107">
        <f t="shared" si="2"/>
        <v>145985201.15464869</v>
      </c>
      <c r="U107">
        <f t="shared" si="3"/>
        <v>149328717.22891366</v>
      </c>
    </row>
    <row r="108" spans="1:21" x14ac:dyDescent="0.2">
      <c r="A108">
        <v>106</v>
      </c>
      <c r="B108">
        <v>60400</v>
      </c>
      <c r="C108">
        <v>41936236.518800803</v>
      </c>
      <c r="D108">
        <v>39044.986717676897</v>
      </c>
      <c r="E108">
        <v>33432762.845410202</v>
      </c>
      <c r="F108">
        <v>-1202.41444370558</v>
      </c>
      <c r="G108">
        <v>40247.401161382397</v>
      </c>
      <c r="H108">
        <v>3124486.0301377499</v>
      </c>
      <c r="I108">
        <v>68269295265.067299</v>
      </c>
      <c r="J108">
        <v>945669.57037203305</v>
      </c>
      <c r="K108">
        <v>119994.50576449301</v>
      </c>
      <c r="L108">
        <v>152088236612.436</v>
      </c>
      <c r="M108">
        <v>104785.682103249</v>
      </c>
      <c r="N108">
        <v>2919678.1443425501</v>
      </c>
      <c r="O108">
        <v>32.389514310145799</v>
      </c>
      <c r="P108">
        <v>104785.682103249</v>
      </c>
      <c r="Q108">
        <v>99.999999999999901</v>
      </c>
      <c r="R108">
        <v>804948.02322764904</v>
      </c>
      <c r="S108">
        <v>2.40766228908346</v>
      </c>
      <c r="T108">
        <f t="shared" si="2"/>
        <v>8503473.6733906008</v>
      </c>
      <c r="U108">
        <f t="shared" si="3"/>
        <v>9308421.6966182496</v>
      </c>
    </row>
    <row r="109" spans="1:21" x14ac:dyDescent="0.2">
      <c r="A109">
        <v>107</v>
      </c>
      <c r="B109">
        <v>70101</v>
      </c>
      <c r="C109">
        <v>15295572.752440499</v>
      </c>
      <c r="D109">
        <v>14378.404443151599</v>
      </c>
      <c r="E109">
        <v>1530857.7831750801</v>
      </c>
      <c r="F109">
        <v>79.804118191270206</v>
      </c>
      <c r="G109">
        <v>14298.6003249604</v>
      </c>
      <c r="H109">
        <v>533709.41670462</v>
      </c>
      <c r="I109">
        <v>28020937053.544998</v>
      </c>
      <c r="J109">
        <v>449646.60554398497</v>
      </c>
      <c r="K109">
        <v>22184.063660101001</v>
      </c>
      <c r="L109">
        <v>25242210631.5168</v>
      </c>
      <c r="M109">
        <v>19565.4865796663</v>
      </c>
      <c r="N109">
        <v>449646.60554398497</v>
      </c>
      <c r="O109">
        <v>100</v>
      </c>
      <c r="P109">
        <v>19659.8425969493</v>
      </c>
      <c r="Q109">
        <v>99.520057107183305</v>
      </c>
      <c r="R109">
        <v>285972.00649920799</v>
      </c>
      <c r="S109">
        <v>18.680507728555</v>
      </c>
      <c r="T109">
        <f t="shared" si="2"/>
        <v>13764714.96926542</v>
      </c>
      <c r="U109">
        <f t="shared" si="3"/>
        <v>14050686.975764628</v>
      </c>
    </row>
    <row r="110" spans="1:21" x14ac:dyDescent="0.2">
      <c r="A110">
        <v>108</v>
      </c>
      <c r="B110">
        <v>70102</v>
      </c>
      <c r="C110">
        <v>262131272.51351199</v>
      </c>
      <c r="D110">
        <v>246413.09707058201</v>
      </c>
      <c r="E110">
        <v>151857168.369921</v>
      </c>
      <c r="F110">
        <v>-3921.1417337194498</v>
      </c>
      <c r="G110">
        <v>250334.238804302</v>
      </c>
      <c r="H110">
        <v>13347830.3406177</v>
      </c>
      <c r="I110">
        <v>295633252328.96698</v>
      </c>
      <c r="J110">
        <v>8773361.8151268009</v>
      </c>
      <c r="K110">
        <v>137384.10051036801</v>
      </c>
      <c r="L110">
        <v>299672706370.28998</v>
      </c>
      <c r="M110">
        <v>107416.829873339</v>
      </c>
      <c r="N110">
        <v>12460930.5836308</v>
      </c>
      <c r="O110">
        <v>70.406955212893905</v>
      </c>
      <c r="P110">
        <v>107416.829873339</v>
      </c>
      <c r="Q110">
        <v>100</v>
      </c>
      <c r="R110">
        <v>5006684.7760860398</v>
      </c>
      <c r="S110">
        <v>3.2969696655279699</v>
      </c>
      <c r="T110">
        <f t="shared" si="2"/>
        <v>110274104.14359099</v>
      </c>
      <c r="U110">
        <f t="shared" si="3"/>
        <v>115280788.91967702</v>
      </c>
    </row>
    <row r="111" spans="1:21" x14ac:dyDescent="0.2">
      <c r="A111">
        <v>109</v>
      </c>
      <c r="B111">
        <v>70200</v>
      </c>
      <c r="C111">
        <v>56316363.434229597</v>
      </c>
      <c r="D111">
        <v>52947.951320239998</v>
      </c>
      <c r="E111">
        <v>5548303.9736744501</v>
      </c>
      <c r="F111">
        <v>266.32466230613102</v>
      </c>
      <c r="G111">
        <v>52681.626657933899</v>
      </c>
      <c r="H111">
        <v>2012515.33695425</v>
      </c>
      <c r="I111">
        <v>94331741344.652206</v>
      </c>
      <c r="J111">
        <v>1729520.1129203001</v>
      </c>
      <c r="K111">
        <v>81367.225840429601</v>
      </c>
      <c r="L111">
        <v>84823137792.944595</v>
      </c>
      <c r="M111">
        <v>68784.599526437101</v>
      </c>
      <c r="N111">
        <v>1729520.1129203001</v>
      </c>
      <c r="O111">
        <v>99.999999999999901</v>
      </c>
      <c r="P111">
        <v>72884.912061135095</v>
      </c>
      <c r="Q111">
        <v>94.374264276728795</v>
      </c>
      <c r="R111">
        <v>1053632.5331586699</v>
      </c>
      <c r="S111">
        <v>18.990173180091499</v>
      </c>
      <c r="T111">
        <f t="shared" si="2"/>
        <v>50768059.460555151</v>
      </c>
      <c r="U111">
        <f t="shared" si="3"/>
        <v>51821691.993713818</v>
      </c>
    </row>
    <row r="112" spans="1:21" x14ac:dyDescent="0.2">
      <c r="A112">
        <v>110</v>
      </c>
      <c r="B112">
        <v>70300</v>
      </c>
      <c r="C112">
        <v>23860208.641644001</v>
      </c>
      <c r="D112">
        <v>22437.373756478501</v>
      </c>
      <c r="E112">
        <v>16465497.6961045</v>
      </c>
      <c r="F112">
        <v>-14838.037832997399</v>
      </c>
      <c r="G112">
        <v>37275.411589475902</v>
      </c>
      <c r="H112">
        <v>768390.34241166397</v>
      </c>
      <c r="I112">
        <v>51272107339.214104</v>
      </c>
      <c r="J112">
        <v>614574.02039402199</v>
      </c>
      <c r="K112">
        <v>181066.482872194</v>
      </c>
      <c r="L112">
        <v>50098218421.018898</v>
      </c>
      <c r="M112">
        <v>77853.931536660602</v>
      </c>
      <c r="N112">
        <v>614574.02039402199</v>
      </c>
      <c r="O112">
        <v>100</v>
      </c>
      <c r="P112">
        <v>176056.66103009199</v>
      </c>
      <c r="Q112">
        <v>44.220951982812799</v>
      </c>
      <c r="R112">
        <v>745508.23178951896</v>
      </c>
      <c r="S112">
        <v>4.5276993477451599</v>
      </c>
      <c r="T112">
        <f t="shared" si="2"/>
        <v>7394710.9455395006</v>
      </c>
      <c r="U112">
        <f t="shared" si="3"/>
        <v>8140219.1773290196</v>
      </c>
    </row>
    <row r="113" spans="1:21" x14ac:dyDescent="0.2">
      <c r="A113">
        <v>111</v>
      </c>
      <c r="B113">
        <v>70400</v>
      </c>
      <c r="C113">
        <v>116961527.59483001</v>
      </c>
      <c r="D113">
        <v>109956.38367226699</v>
      </c>
      <c r="E113">
        <v>10893220.7346531</v>
      </c>
      <c r="F113">
        <v>479.42076890241702</v>
      </c>
      <c r="G113">
        <v>109476.962903365</v>
      </c>
      <c r="H113">
        <v>4218565.8649786599</v>
      </c>
      <c r="I113">
        <v>117651977131.92799</v>
      </c>
      <c r="J113">
        <v>3865609.9335828801</v>
      </c>
      <c r="K113">
        <v>125121.91801748599</v>
      </c>
      <c r="L113">
        <v>101762239899.49001</v>
      </c>
      <c r="M113">
        <v>94386.653122165997</v>
      </c>
      <c r="N113">
        <v>3865609.9335828801</v>
      </c>
      <c r="O113">
        <v>99.999999999999901</v>
      </c>
      <c r="P113">
        <v>114945.694027537</v>
      </c>
      <c r="Q113">
        <v>82.114126954206796</v>
      </c>
      <c r="R113">
        <v>2189539.2580673001</v>
      </c>
      <c r="S113">
        <v>20.100017353931001</v>
      </c>
      <c r="T113">
        <f t="shared" si="2"/>
        <v>106068306.86017691</v>
      </c>
      <c r="U113">
        <f t="shared" si="3"/>
        <v>108257846.1182442</v>
      </c>
    </row>
    <row r="114" spans="1:21" x14ac:dyDescent="0.2">
      <c r="A114">
        <v>112</v>
      </c>
      <c r="B114">
        <v>70500</v>
      </c>
      <c r="C114">
        <v>24120872.686527099</v>
      </c>
      <c r="D114">
        <v>22684.514289716801</v>
      </c>
      <c r="E114">
        <v>2280758.4069065098</v>
      </c>
      <c r="F114">
        <v>110.564328677191</v>
      </c>
      <c r="G114">
        <v>22573.949961039601</v>
      </c>
      <c r="H114">
        <v>858658.13747295504</v>
      </c>
      <c r="I114">
        <v>35887399511.434196</v>
      </c>
      <c r="J114">
        <v>750995.93893865298</v>
      </c>
      <c r="K114">
        <v>28893.8664030482</v>
      </c>
      <c r="L114">
        <v>34937325574.863197</v>
      </c>
      <c r="M114">
        <v>20787.317520816199</v>
      </c>
      <c r="N114">
        <v>750995.93893865298</v>
      </c>
      <c r="O114">
        <v>100</v>
      </c>
      <c r="P114">
        <v>25400.133845561799</v>
      </c>
      <c r="Q114">
        <v>81.839401505548906</v>
      </c>
      <c r="R114">
        <v>451478.99922079197</v>
      </c>
      <c r="S114">
        <v>19.7951259481775</v>
      </c>
      <c r="T114">
        <f t="shared" si="2"/>
        <v>21840114.279620588</v>
      </c>
      <c r="U114">
        <f t="shared" si="3"/>
        <v>22291593.27884138</v>
      </c>
    </row>
    <row r="115" spans="1:21" x14ac:dyDescent="0.2">
      <c r="A115">
        <v>113</v>
      </c>
      <c r="B115">
        <v>70600</v>
      </c>
      <c r="C115">
        <v>49179297.822304003</v>
      </c>
      <c r="D115">
        <v>46971.744489978402</v>
      </c>
      <c r="E115">
        <v>4073572.0353146698</v>
      </c>
      <c r="F115">
        <v>323.52366491649002</v>
      </c>
      <c r="G115">
        <v>46648.220825061901</v>
      </c>
      <c r="H115">
        <v>1692298.25731279</v>
      </c>
      <c r="I115">
        <v>53061314827.454597</v>
      </c>
      <c r="J115">
        <v>1533114.31283042</v>
      </c>
      <c r="K115">
        <v>124218.976686016</v>
      </c>
      <c r="L115">
        <v>54140699916.236</v>
      </c>
      <c r="M115">
        <v>118804.90669439299</v>
      </c>
      <c r="N115">
        <v>1533114.31283042</v>
      </c>
      <c r="O115">
        <v>100</v>
      </c>
      <c r="P115">
        <v>118804.90669439299</v>
      </c>
      <c r="Q115">
        <v>99.999999999999901</v>
      </c>
      <c r="R115">
        <v>932964.41650123894</v>
      </c>
      <c r="S115">
        <v>22.9028579441622</v>
      </c>
      <c r="T115">
        <f t="shared" si="2"/>
        <v>45105725.786989331</v>
      </c>
      <c r="U115">
        <f t="shared" si="3"/>
        <v>46038690.20349057</v>
      </c>
    </row>
    <row r="116" spans="1:21" x14ac:dyDescent="0.2">
      <c r="A116">
        <v>114</v>
      </c>
      <c r="B116">
        <v>70700</v>
      </c>
      <c r="C116">
        <v>60147758.820851199</v>
      </c>
      <c r="D116">
        <v>64202.246831019402</v>
      </c>
      <c r="E116">
        <v>7049027.7809454799</v>
      </c>
      <c r="F116">
        <v>362.26576376634603</v>
      </c>
      <c r="G116">
        <v>63839.981067253102</v>
      </c>
      <c r="H116">
        <v>2709788.8116906001</v>
      </c>
      <c r="I116">
        <v>327117507649.43103</v>
      </c>
      <c r="J116">
        <v>1728436.2887423099</v>
      </c>
      <c r="K116">
        <v>332353.83231819898</v>
      </c>
      <c r="L116">
        <v>176115696238.21701</v>
      </c>
      <c r="M116">
        <v>98155.440376122599</v>
      </c>
      <c r="N116">
        <v>1728436.2887423099</v>
      </c>
      <c r="O116">
        <v>99.999999999999901</v>
      </c>
      <c r="P116">
        <v>314742.26269437798</v>
      </c>
      <c r="Q116">
        <v>31.185974052500701</v>
      </c>
      <c r="R116">
        <v>1276799.6213450599</v>
      </c>
      <c r="S116">
        <v>18.113130789417902</v>
      </c>
      <c r="T116">
        <f t="shared" si="2"/>
        <v>53098731.039905719</v>
      </c>
      <c r="U116">
        <f t="shared" si="3"/>
        <v>54375530.661250778</v>
      </c>
    </row>
    <row r="117" spans="1:21" x14ac:dyDescent="0.2">
      <c r="A117">
        <v>115</v>
      </c>
      <c r="B117">
        <v>70801</v>
      </c>
      <c r="C117">
        <v>130377353.72245</v>
      </c>
      <c r="D117">
        <v>126939.442779662</v>
      </c>
      <c r="E117">
        <v>10580215.007231999</v>
      </c>
      <c r="F117">
        <v>896.07922739787296</v>
      </c>
      <c r="G117">
        <v>126043.363552265</v>
      </c>
      <c r="H117">
        <v>4594357.3255125601</v>
      </c>
      <c r="I117">
        <v>231663938838.92499</v>
      </c>
      <c r="J117">
        <v>3834487.85774505</v>
      </c>
      <c r="K117">
        <v>326472.59696884599</v>
      </c>
      <c r="L117">
        <v>250745990648.164</v>
      </c>
      <c r="M117">
        <v>301397.99790402898</v>
      </c>
      <c r="N117">
        <v>3899365.50899579</v>
      </c>
      <c r="O117">
        <v>98.3361997970934</v>
      </c>
      <c r="P117">
        <v>301397.99790402898</v>
      </c>
      <c r="Q117">
        <v>100</v>
      </c>
      <c r="R117">
        <v>2520867.2710453002</v>
      </c>
      <c r="S117">
        <v>23.8262385908243</v>
      </c>
      <c r="T117">
        <f t="shared" si="2"/>
        <v>119797138.71521801</v>
      </c>
      <c r="U117">
        <f t="shared" si="3"/>
        <v>122318005.9862633</v>
      </c>
    </row>
    <row r="118" spans="1:21" x14ac:dyDescent="0.2">
      <c r="A118">
        <v>116</v>
      </c>
      <c r="B118">
        <v>70802</v>
      </c>
      <c r="C118">
        <v>376954551.79589701</v>
      </c>
      <c r="D118">
        <v>358186.41622754798</v>
      </c>
      <c r="E118">
        <v>30682091.930837002</v>
      </c>
      <c r="F118">
        <v>3536.81936750146</v>
      </c>
      <c r="G118">
        <v>354649.59686004702</v>
      </c>
      <c r="H118">
        <v>11661160.3681488</v>
      </c>
      <c r="I118">
        <v>251771294255.71799</v>
      </c>
      <c r="J118">
        <v>10905846.4853817</v>
      </c>
      <c r="K118">
        <v>1349170.37015049</v>
      </c>
      <c r="L118">
        <v>281360178852.80402</v>
      </c>
      <c r="M118">
        <v>1321034.3522652099</v>
      </c>
      <c r="N118">
        <v>10905846.4853817</v>
      </c>
      <c r="O118">
        <v>100</v>
      </c>
      <c r="P118">
        <v>1321034.3522652099</v>
      </c>
      <c r="Q118">
        <v>100</v>
      </c>
      <c r="R118">
        <v>7092991.9372009402</v>
      </c>
      <c r="S118">
        <v>23.117693386715001</v>
      </c>
      <c r="T118">
        <f t="shared" si="2"/>
        <v>346272459.86506003</v>
      </c>
      <c r="U118">
        <f t="shared" si="3"/>
        <v>353365451.80226099</v>
      </c>
    </row>
    <row r="119" spans="1:21" x14ac:dyDescent="0.2">
      <c r="A119">
        <v>117</v>
      </c>
      <c r="B119">
        <v>70900</v>
      </c>
      <c r="C119">
        <v>457712434.16379797</v>
      </c>
      <c r="D119">
        <v>482191.73711235798</v>
      </c>
      <c r="E119">
        <v>39642818.192053899</v>
      </c>
      <c r="F119">
        <v>2912.8998746335201</v>
      </c>
      <c r="G119">
        <v>479278.83723772498</v>
      </c>
      <c r="H119">
        <v>15329913.636414301</v>
      </c>
      <c r="I119">
        <v>923502159168.49902</v>
      </c>
      <c r="J119">
        <v>12557152.4188802</v>
      </c>
      <c r="K119">
        <v>858427.91186467395</v>
      </c>
      <c r="L119">
        <v>319031336515.43903</v>
      </c>
      <c r="M119">
        <v>826524.77821312996</v>
      </c>
      <c r="N119">
        <v>12559407.158908799</v>
      </c>
      <c r="O119">
        <v>99.982047400804404</v>
      </c>
      <c r="P119">
        <v>826524.77821312996</v>
      </c>
      <c r="Q119">
        <v>100</v>
      </c>
      <c r="R119">
        <v>9585576.7447545007</v>
      </c>
      <c r="S119">
        <v>24.179856987755301</v>
      </c>
      <c r="T119">
        <f t="shared" si="2"/>
        <v>418069615.97174406</v>
      </c>
      <c r="U119">
        <f t="shared" si="3"/>
        <v>427655192.71649855</v>
      </c>
    </row>
    <row r="120" spans="1:21" x14ac:dyDescent="0.2">
      <c r="A120">
        <v>118</v>
      </c>
      <c r="B120">
        <v>71000</v>
      </c>
      <c r="C120">
        <v>156904161.60168099</v>
      </c>
      <c r="D120">
        <v>151367.83992272601</v>
      </c>
      <c r="E120">
        <v>12960348.301057501</v>
      </c>
      <c r="F120">
        <v>1229.4417016636801</v>
      </c>
      <c r="G120">
        <v>150138.39822106299</v>
      </c>
      <c r="H120">
        <v>5543230.0972916</v>
      </c>
      <c r="I120">
        <v>331871438414.40698</v>
      </c>
      <c r="J120">
        <v>4543687.2395771602</v>
      </c>
      <c r="K120">
        <v>478652.34111338801</v>
      </c>
      <c r="L120">
        <v>336303896882.10999</v>
      </c>
      <c r="M120">
        <v>445021.95142517699</v>
      </c>
      <c r="N120">
        <v>4547615.7820483698</v>
      </c>
      <c r="O120">
        <v>99.913613140170597</v>
      </c>
      <c r="P120">
        <v>445021.95142517699</v>
      </c>
      <c r="Q120">
        <v>100</v>
      </c>
      <c r="R120">
        <v>3002767.9644212602</v>
      </c>
      <c r="S120">
        <v>23.168883232684699</v>
      </c>
      <c r="T120">
        <f t="shared" si="2"/>
        <v>143943813.30062351</v>
      </c>
      <c r="U120">
        <f t="shared" si="3"/>
        <v>146946581.26504478</v>
      </c>
    </row>
    <row r="121" spans="1:21" x14ac:dyDescent="0.2">
      <c r="A121">
        <v>119</v>
      </c>
      <c r="B121">
        <v>71100</v>
      </c>
      <c r="C121">
        <v>569953712.56750798</v>
      </c>
      <c r="D121">
        <v>623531.13242971303</v>
      </c>
      <c r="E121">
        <v>473908820.88374001</v>
      </c>
      <c r="F121">
        <v>-303932.22837703</v>
      </c>
      <c r="G121">
        <v>927463.36080674303</v>
      </c>
      <c r="H121">
        <v>91611262.6977292</v>
      </c>
      <c r="I121">
        <v>7980566502944.9102</v>
      </c>
      <c r="J121">
        <v>17906119.796453498</v>
      </c>
      <c r="K121">
        <v>16318398.397012699</v>
      </c>
      <c r="L121">
        <v>8910815778165.1895</v>
      </c>
      <c r="M121">
        <v>1651696.77201424</v>
      </c>
      <c r="N121">
        <v>67669563.188894406</v>
      </c>
      <c r="O121">
        <v>26.461113316883601</v>
      </c>
      <c r="P121">
        <v>15427316.8191962</v>
      </c>
      <c r="Q121">
        <v>10.706312648995601</v>
      </c>
      <c r="R121">
        <v>18549267.216134802</v>
      </c>
      <c r="S121">
        <v>3.9141004342447898</v>
      </c>
      <c r="T121">
        <f t="shared" si="2"/>
        <v>96044891.683767974</v>
      </c>
      <c r="U121">
        <f t="shared" si="3"/>
        <v>114594158.89990278</v>
      </c>
    </row>
    <row r="122" spans="1:21" x14ac:dyDescent="0.2">
      <c r="A122">
        <v>120</v>
      </c>
      <c r="B122">
        <v>71200</v>
      </c>
      <c r="C122">
        <v>1132336073.3599899</v>
      </c>
      <c r="D122">
        <v>1085512.78342859</v>
      </c>
      <c r="E122">
        <v>514351968.77389199</v>
      </c>
      <c r="F122">
        <v>22315.001463824799</v>
      </c>
      <c r="G122">
        <v>1063197.7819647701</v>
      </c>
      <c r="H122">
        <v>133584943.889469</v>
      </c>
      <c r="I122">
        <v>5801396221462.5898</v>
      </c>
      <c r="J122">
        <v>29566768.9434602</v>
      </c>
      <c r="K122">
        <v>3365065.3797564399</v>
      </c>
      <c r="L122">
        <v>2530454780836.23</v>
      </c>
      <c r="M122">
        <v>1876276.07542249</v>
      </c>
      <c r="N122">
        <v>116180755.225082</v>
      </c>
      <c r="O122">
        <v>25.448938497756501</v>
      </c>
      <c r="P122">
        <v>3112019.9016728201</v>
      </c>
      <c r="Q122">
        <v>60.291262096811302</v>
      </c>
      <c r="R122">
        <v>21263955.639295399</v>
      </c>
      <c r="S122">
        <v>4.1341254491519299</v>
      </c>
      <c r="T122">
        <f t="shared" si="2"/>
        <v>617984104.58609796</v>
      </c>
      <c r="U122">
        <f t="shared" si="3"/>
        <v>639248060.2253933</v>
      </c>
    </row>
    <row r="123" spans="1:21" x14ac:dyDescent="0.2">
      <c r="A123">
        <v>121</v>
      </c>
      <c r="B123">
        <v>71300</v>
      </c>
      <c r="C123">
        <v>379412894.55024099</v>
      </c>
      <c r="D123">
        <v>413878.50699772598</v>
      </c>
      <c r="E123">
        <v>145539072.216977</v>
      </c>
      <c r="F123">
        <v>1967.8435659138199</v>
      </c>
      <c r="G123">
        <v>411910.66343181202</v>
      </c>
      <c r="H123">
        <v>7761206.9129192904</v>
      </c>
      <c r="I123">
        <v>485803813348.216</v>
      </c>
      <c r="J123">
        <v>5883209.4919557897</v>
      </c>
      <c r="K123">
        <v>2567382.0173852001</v>
      </c>
      <c r="L123">
        <v>1496225852614.3201</v>
      </c>
      <c r="M123">
        <v>1369707.6357752499</v>
      </c>
      <c r="N123">
        <v>6303795.4728746396</v>
      </c>
      <c r="O123">
        <v>93.328051604328707</v>
      </c>
      <c r="P123">
        <v>2417759.43212377</v>
      </c>
      <c r="Q123">
        <v>56.651940535378102</v>
      </c>
      <c r="R123">
        <v>8238213.2686362397</v>
      </c>
      <c r="S123">
        <v>5.6604821943307702</v>
      </c>
      <c r="T123">
        <f t="shared" si="2"/>
        <v>233873822.33326399</v>
      </c>
      <c r="U123">
        <f t="shared" si="3"/>
        <v>242112035.60190022</v>
      </c>
    </row>
    <row r="124" spans="1:21" x14ac:dyDescent="0.2">
      <c r="A124">
        <v>122</v>
      </c>
      <c r="B124">
        <v>71401</v>
      </c>
      <c r="C124">
        <v>378963391.62483901</v>
      </c>
      <c r="D124">
        <v>414723.96419395303</v>
      </c>
      <c r="E124">
        <v>284674304.88269001</v>
      </c>
      <c r="F124">
        <v>-203134.572282924</v>
      </c>
      <c r="G124">
        <v>617858.53647687798</v>
      </c>
      <c r="H124">
        <v>115050096.96585201</v>
      </c>
      <c r="I124">
        <v>6973877987329.6602</v>
      </c>
      <c r="J124">
        <v>12301079.938696999</v>
      </c>
      <c r="K124">
        <v>14895859.340283399</v>
      </c>
      <c r="L124">
        <v>9554816216163.4492</v>
      </c>
      <c r="M124">
        <v>1090657.01746854</v>
      </c>
      <c r="N124">
        <v>94128463.003863305</v>
      </c>
      <c r="O124">
        <v>13.068395622472</v>
      </c>
      <c r="P124">
        <v>13940377.718667001</v>
      </c>
      <c r="Q124">
        <v>7.8237264404111402</v>
      </c>
      <c r="R124">
        <v>12357170.7295375</v>
      </c>
      <c r="S124">
        <v>4.3408100125614499</v>
      </c>
      <c r="T124">
        <f t="shared" si="2"/>
        <v>94289086.742148995</v>
      </c>
      <c r="U124">
        <f t="shared" si="3"/>
        <v>106646257.4716865</v>
      </c>
    </row>
    <row r="125" spans="1:21" x14ac:dyDescent="0.2">
      <c r="A125">
        <v>123</v>
      </c>
      <c r="B125">
        <v>71402</v>
      </c>
      <c r="C125">
        <v>45984873.706104398</v>
      </c>
      <c r="D125">
        <v>50235.107072341503</v>
      </c>
      <c r="E125">
        <v>3758787.8085770099</v>
      </c>
      <c r="F125">
        <v>339.445738075436</v>
      </c>
      <c r="G125">
        <v>49895.661334265998</v>
      </c>
      <c r="H125">
        <v>1457467.21239435</v>
      </c>
      <c r="I125">
        <v>80652694211.2724</v>
      </c>
      <c r="J125">
        <v>1215509.1297605301</v>
      </c>
      <c r="K125">
        <v>117037.54092897099</v>
      </c>
      <c r="L125">
        <v>82384193741.012497</v>
      </c>
      <c r="M125">
        <v>108799.12155486899</v>
      </c>
      <c r="N125">
        <v>1215509.1297605301</v>
      </c>
      <c r="O125">
        <v>99.999999999999901</v>
      </c>
      <c r="P125">
        <v>108799.12155486899</v>
      </c>
      <c r="Q125">
        <v>100</v>
      </c>
      <c r="R125">
        <v>997913.22668532096</v>
      </c>
      <c r="S125">
        <v>26.548804495114702</v>
      </c>
      <c r="T125">
        <f t="shared" si="2"/>
        <v>42226085.897527389</v>
      </c>
      <c r="U125">
        <f t="shared" si="3"/>
        <v>43223999.124212712</v>
      </c>
    </row>
    <row r="126" spans="1:21" x14ac:dyDescent="0.2">
      <c r="A126">
        <v>124</v>
      </c>
      <c r="B126">
        <v>80101</v>
      </c>
      <c r="C126">
        <v>1375053.4635836501</v>
      </c>
      <c r="D126">
        <v>1276.97040252739</v>
      </c>
      <c r="E126">
        <v>119316.39907544</v>
      </c>
      <c r="F126">
        <v>14.1966499455835</v>
      </c>
      <c r="G126">
        <v>1262.7737525818</v>
      </c>
      <c r="H126">
        <v>33398.352996863199</v>
      </c>
      <c r="I126">
        <v>2875499642.0700002</v>
      </c>
      <c r="J126">
        <v>24771.8540706532</v>
      </c>
      <c r="K126">
        <v>5789.9349825756199</v>
      </c>
      <c r="L126">
        <v>6468439715.6470098</v>
      </c>
      <c r="M126">
        <v>5143.0910110109198</v>
      </c>
      <c r="N126">
        <v>24771.8540706532</v>
      </c>
      <c r="O126">
        <v>99.999999999999901</v>
      </c>
      <c r="P126">
        <v>5143.0910110109198</v>
      </c>
      <c r="Q126">
        <v>99.999999999999901</v>
      </c>
      <c r="R126">
        <v>25255.475051636098</v>
      </c>
      <c r="S126">
        <v>21.166809631648199</v>
      </c>
      <c r="T126">
        <f t="shared" si="2"/>
        <v>1255737.0645082102</v>
      </c>
      <c r="U126">
        <f t="shared" si="3"/>
        <v>1280992.5395598463</v>
      </c>
    </row>
    <row r="127" spans="1:21" x14ac:dyDescent="0.2">
      <c r="A127">
        <v>125</v>
      </c>
      <c r="B127">
        <v>80102</v>
      </c>
      <c r="C127">
        <v>72261006.970362797</v>
      </c>
      <c r="D127">
        <v>67115.7747903938</v>
      </c>
      <c r="E127">
        <v>5949300.7579814699</v>
      </c>
      <c r="F127">
        <v>606.51098792651396</v>
      </c>
      <c r="G127">
        <v>66509.263802467307</v>
      </c>
      <c r="H127">
        <v>2553072.18259246</v>
      </c>
      <c r="I127">
        <v>181856375044.09</v>
      </c>
      <c r="J127">
        <v>1606291.95159304</v>
      </c>
      <c r="K127">
        <v>339440.13146261702</v>
      </c>
      <c r="L127">
        <v>178670578608.01099</v>
      </c>
      <c r="M127">
        <v>211155.04975592799</v>
      </c>
      <c r="N127">
        <v>2007503.05746019</v>
      </c>
      <c r="O127">
        <v>80.014421179774203</v>
      </c>
      <c r="P127">
        <v>321573.07360181602</v>
      </c>
      <c r="Q127">
        <v>65.663162462846003</v>
      </c>
      <c r="R127">
        <v>1330185.2760493399</v>
      </c>
      <c r="S127">
        <v>22.358682644591301</v>
      </c>
      <c r="T127">
        <f t="shared" si="2"/>
        <v>66311706.212381326</v>
      </c>
      <c r="U127">
        <f t="shared" si="3"/>
        <v>67641891.488430664</v>
      </c>
    </row>
    <row r="128" spans="1:21" x14ac:dyDescent="0.2">
      <c r="A128">
        <v>126</v>
      </c>
      <c r="B128">
        <v>80201</v>
      </c>
      <c r="C128">
        <v>3910688.05662863</v>
      </c>
      <c r="D128">
        <v>3475.2874548575201</v>
      </c>
      <c r="E128">
        <v>1710699.95259942</v>
      </c>
      <c r="F128">
        <v>-1374.0633448155199</v>
      </c>
      <c r="G128">
        <v>4849.3507996730395</v>
      </c>
      <c r="H128">
        <v>138203.649206879</v>
      </c>
      <c r="I128">
        <v>1677231891.98</v>
      </c>
      <c r="J128">
        <v>133171.953530939</v>
      </c>
      <c r="K128">
        <v>4506.3684811999901</v>
      </c>
      <c r="L128">
        <v>1677231891.98</v>
      </c>
      <c r="M128">
        <v>4338.6452920019901</v>
      </c>
      <c r="N128">
        <v>133171.953530939</v>
      </c>
      <c r="O128">
        <v>100</v>
      </c>
      <c r="P128">
        <v>4338.6452920019901</v>
      </c>
      <c r="Q128">
        <v>100</v>
      </c>
      <c r="R128">
        <v>96987.015993460896</v>
      </c>
      <c r="S128">
        <v>5.6694346572049596</v>
      </c>
      <c r="T128">
        <f t="shared" si="2"/>
        <v>2199988.1040292103</v>
      </c>
      <c r="U128">
        <f t="shared" si="3"/>
        <v>2296975.1200226713</v>
      </c>
    </row>
    <row r="129" spans="1:21" x14ac:dyDescent="0.2">
      <c r="A129">
        <v>127</v>
      </c>
      <c r="B129">
        <v>80202</v>
      </c>
      <c r="C129">
        <v>387682557.28659701</v>
      </c>
      <c r="D129">
        <v>416916.462092851</v>
      </c>
      <c r="E129">
        <v>390058688.81088603</v>
      </c>
      <c r="F129">
        <v>-105989.37984274401</v>
      </c>
      <c r="G129">
        <v>522905.84193559497</v>
      </c>
      <c r="H129">
        <v>33109336.966605801</v>
      </c>
      <c r="I129">
        <v>2822845093703.4102</v>
      </c>
      <c r="J129">
        <v>11761849.4584565</v>
      </c>
      <c r="K129">
        <v>1893214.43158032</v>
      </c>
      <c r="L129">
        <v>2828554936044.25</v>
      </c>
      <c r="M129">
        <v>1308346.97609733</v>
      </c>
      <c r="N129">
        <v>24640801.6854956</v>
      </c>
      <c r="O129">
        <v>47.733225601096997</v>
      </c>
      <c r="P129">
        <v>1610358.9379759</v>
      </c>
      <c r="Q129">
        <v>81.245674193718997</v>
      </c>
      <c r="R129">
        <v>10458116.838711901</v>
      </c>
      <c r="S129">
        <v>2.68116494740676</v>
      </c>
      <c r="T129">
        <f t="shared" si="2"/>
        <v>-2376131.524289012</v>
      </c>
      <c r="U129">
        <f t="shared" si="3"/>
        <v>8081985.3144228887</v>
      </c>
    </row>
    <row r="130" spans="1:21" x14ac:dyDescent="0.2">
      <c r="A130">
        <v>128</v>
      </c>
      <c r="B130">
        <v>80203</v>
      </c>
      <c r="C130">
        <v>5414174.2110828599</v>
      </c>
      <c r="D130">
        <v>4956.8927121442002</v>
      </c>
      <c r="E130">
        <v>529158.943437565</v>
      </c>
      <c r="F130">
        <v>56.4315689381203</v>
      </c>
      <c r="G130">
        <v>4900.4611432060801</v>
      </c>
      <c r="H130">
        <v>159443.81440166401</v>
      </c>
      <c r="I130">
        <v>12141725646.9018</v>
      </c>
      <c r="J130">
        <v>123018.63746095799</v>
      </c>
      <c r="K130">
        <v>34281.910546928397</v>
      </c>
      <c r="L130">
        <v>11400440549.322201</v>
      </c>
      <c r="M130">
        <v>20881.070442316701</v>
      </c>
      <c r="N130">
        <v>123018.63746095799</v>
      </c>
      <c r="O130">
        <v>99.999999999999901</v>
      </c>
      <c r="P130">
        <v>33141.866491996203</v>
      </c>
      <c r="Q130">
        <v>63.005113026327201</v>
      </c>
      <c r="R130">
        <v>98009.222864121693</v>
      </c>
      <c r="S130">
        <v>18.521698268468501</v>
      </c>
      <c r="T130">
        <f t="shared" si="2"/>
        <v>4885015.2676452948</v>
      </c>
      <c r="U130">
        <f t="shared" si="3"/>
        <v>4983024.4905094169</v>
      </c>
    </row>
    <row r="131" spans="1:21" x14ac:dyDescent="0.2">
      <c r="A131">
        <v>129</v>
      </c>
      <c r="B131">
        <v>80204</v>
      </c>
      <c r="C131">
        <v>10423158.3649792</v>
      </c>
      <c r="D131">
        <v>9286.31564435562</v>
      </c>
      <c r="E131">
        <v>6710529.9876709199</v>
      </c>
      <c r="F131">
        <v>-8498.7539966178902</v>
      </c>
      <c r="G131">
        <v>17785.069640973499</v>
      </c>
      <c r="H131">
        <v>320876.48194725002</v>
      </c>
      <c r="I131">
        <v>24067190675.992802</v>
      </c>
      <c r="J131">
        <v>248674.90991927101</v>
      </c>
      <c r="K131">
        <v>44903.435483774098</v>
      </c>
      <c r="L131">
        <v>24715764750.060101</v>
      </c>
      <c r="M131">
        <v>42431.8590087681</v>
      </c>
      <c r="N131">
        <v>248674.90991927101</v>
      </c>
      <c r="O131">
        <v>100</v>
      </c>
      <c r="P131">
        <v>42431.8590087681</v>
      </c>
      <c r="Q131">
        <v>100</v>
      </c>
      <c r="R131">
        <v>355701.39281947003</v>
      </c>
      <c r="S131">
        <v>5.3006453063020498</v>
      </c>
      <c r="T131">
        <f t="shared" ref="T131:T194" si="4">C131-E131</f>
        <v>3712628.3773082802</v>
      </c>
      <c r="U131">
        <f t="shared" ref="U131:U194" si="5">T131+R131</f>
        <v>4068329.77012775</v>
      </c>
    </row>
    <row r="132" spans="1:21" x14ac:dyDescent="0.2">
      <c r="A132">
        <v>130</v>
      </c>
      <c r="B132">
        <v>80301</v>
      </c>
      <c r="C132">
        <v>3146223.3339229501</v>
      </c>
      <c r="D132">
        <v>2801.2165870141398</v>
      </c>
      <c r="E132">
        <v>294197.352180355</v>
      </c>
      <c r="F132">
        <v>37.717200114970701</v>
      </c>
      <c r="G132">
        <v>2763.4993868991701</v>
      </c>
      <c r="H132">
        <v>121881.55839151901</v>
      </c>
      <c r="I132">
        <v>9849371841.2999992</v>
      </c>
      <c r="J132">
        <v>92333.442867619495</v>
      </c>
      <c r="K132">
        <v>15191.979955119899</v>
      </c>
      <c r="L132">
        <v>9849371841.2999992</v>
      </c>
      <c r="M132">
        <v>14207.0427709899</v>
      </c>
      <c r="N132">
        <v>92333.442867619495</v>
      </c>
      <c r="O132">
        <v>99.999999999999901</v>
      </c>
      <c r="P132">
        <v>14207.0427709899</v>
      </c>
      <c r="Q132">
        <v>100</v>
      </c>
      <c r="R132">
        <v>55269.9877379834</v>
      </c>
      <c r="S132">
        <v>18.786704682542599</v>
      </c>
      <c r="T132">
        <f t="shared" si="4"/>
        <v>2852025.9817425953</v>
      </c>
      <c r="U132">
        <f t="shared" si="5"/>
        <v>2907295.9694805788</v>
      </c>
    </row>
    <row r="133" spans="1:21" x14ac:dyDescent="0.2">
      <c r="A133">
        <v>131</v>
      </c>
      <c r="B133">
        <v>80302</v>
      </c>
      <c r="C133">
        <v>49039065.775413699</v>
      </c>
      <c r="D133">
        <v>44171.914341544601</v>
      </c>
      <c r="E133">
        <v>7605549.8655745704</v>
      </c>
      <c r="F133">
        <v>347.39272407268999</v>
      </c>
      <c r="G133">
        <v>43824.521617471903</v>
      </c>
      <c r="H133">
        <v>1684091.1147000999</v>
      </c>
      <c r="I133">
        <v>73743396243.2659</v>
      </c>
      <c r="J133">
        <v>1448997.5457005501</v>
      </c>
      <c r="K133">
        <v>159684.91574818399</v>
      </c>
      <c r="L133">
        <v>77096255391.926895</v>
      </c>
      <c r="M133">
        <v>149148.27502479099</v>
      </c>
      <c r="N133">
        <v>1462860.9259703001</v>
      </c>
      <c r="O133">
        <v>99.052310440204295</v>
      </c>
      <c r="P133">
        <v>151975.290208992</v>
      </c>
      <c r="Q133">
        <v>98.139819190137601</v>
      </c>
      <c r="R133">
        <v>876490.43234943796</v>
      </c>
      <c r="S133">
        <v>11.524353239950999</v>
      </c>
      <c r="T133">
        <f t="shared" si="4"/>
        <v>41433515.909839131</v>
      </c>
      <c r="U133">
        <f t="shared" si="5"/>
        <v>42310006.342188567</v>
      </c>
    </row>
    <row r="134" spans="1:21" x14ac:dyDescent="0.2">
      <c r="A134">
        <v>132</v>
      </c>
      <c r="B134">
        <v>80401</v>
      </c>
      <c r="C134">
        <v>11221399.6622285</v>
      </c>
      <c r="D134">
        <v>10068.2509263759</v>
      </c>
      <c r="E134">
        <v>5230834.0383824604</v>
      </c>
      <c r="F134">
        <v>-5392.3780806754903</v>
      </c>
      <c r="G134">
        <v>15460.629007051401</v>
      </c>
      <c r="H134">
        <v>415869.649979204</v>
      </c>
      <c r="I134">
        <v>31016389514.7999</v>
      </c>
      <c r="J134">
        <v>322820.48143480398</v>
      </c>
      <c r="K134">
        <v>31942.464877741</v>
      </c>
      <c r="L134">
        <v>32184785786.773399</v>
      </c>
      <c r="M134">
        <v>28723.986299063701</v>
      </c>
      <c r="N134">
        <v>322820.48143480398</v>
      </c>
      <c r="O134">
        <v>100</v>
      </c>
      <c r="P134">
        <v>28723.986299063701</v>
      </c>
      <c r="Q134">
        <v>100</v>
      </c>
      <c r="R134">
        <v>309212.58014102798</v>
      </c>
      <c r="S134">
        <v>5.9113437335635002</v>
      </c>
      <c r="T134">
        <f t="shared" si="4"/>
        <v>5990565.6238460401</v>
      </c>
      <c r="U134">
        <f t="shared" si="5"/>
        <v>6299778.2039870685</v>
      </c>
    </row>
    <row r="135" spans="1:21" x14ac:dyDescent="0.2">
      <c r="A135">
        <v>133</v>
      </c>
      <c r="B135">
        <v>80402</v>
      </c>
      <c r="C135">
        <v>48080783.746639699</v>
      </c>
      <c r="D135">
        <v>42892.229105607599</v>
      </c>
      <c r="E135">
        <v>39262688.036619298</v>
      </c>
      <c r="F135">
        <v>-23793.455465876999</v>
      </c>
      <c r="G135">
        <v>66685.684571484599</v>
      </c>
      <c r="H135">
        <v>1743918.7295897801</v>
      </c>
      <c r="I135">
        <v>139633462499.97299</v>
      </c>
      <c r="J135">
        <v>1110204.92653472</v>
      </c>
      <c r="K135">
        <v>153710.673755725</v>
      </c>
      <c r="L135">
        <v>122489938256.629</v>
      </c>
      <c r="M135">
        <v>141417.183054792</v>
      </c>
      <c r="N135">
        <v>1325018.34208986</v>
      </c>
      <c r="O135">
        <v>83.787891176183194</v>
      </c>
      <c r="P135">
        <v>141461.679930062</v>
      </c>
      <c r="Q135">
        <v>99.968544926588706</v>
      </c>
      <c r="R135">
        <v>1333713.69142969</v>
      </c>
      <c r="S135">
        <v>3.3968985775649698</v>
      </c>
      <c r="T135">
        <f t="shared" si="4"/>
        <v>8818095.7100204006</v>
      </c>
      <c r="U135">
        <f t="shared" si="5"/>
        <v>10151809.40145009</v>
      </c>
    </row>
    <row r="136" spans="1:21" x14ac:dyDescent="0.2">
      <c r="A136">
        <v>134</v>
      </c>
      <c r="B136">
        <v>80403</v>
      </c>
      <c r="C136">
        <v>29923084.893383801</v>
      </c>
      <c r="D136">
        <v>27031.425496097101</v>
      </c>
      <c r="E136">
        <v>2827713.7878328701</v>
      </c>
      <c r="F136">
        <v>148.98832153227701</v>
      </c>
      <c r="G136">
        <v>26882.4371745649</v>
      </c>
      <c r="H136">
        <v>1082524.1505793</v>
      </c>
      <c r="I136">
        <v>33387729728.327202</v>
      </c>
      <c r="J136">
        <v>982360.96139432699</v>
      </c>
      <c r="K136">
        <v>43889.619964853096</v>
      </c>
      <c r="L136">
        <v>34530870629.052498</v>
      </c>
      <c r="M136">
        <v>40436.532901947801</v>
      </c>
      <c r="N136">
        <v>982360.96139432699</v>
      </c>
      <c r="O136">
        <v>100</v>
      </c>
      <c r="P136">
        <v>40436.532901947801</v>
      </c>
      <c r="Q136">
        <v>100</v>
      </c>
      <c r="R136">
        <v>537648.74349129805</v>
      </c>
      <c r="S136">
        <v>19.013548889024801</v>
      </c>
      <c r="T136">
        <f t="shared" si="4"/>
        <v>27095371.10555093</v>
      </c>
      <c r="U136">
        <f t="shared" si="5"/>
        <v>27633019.849042229</v>
      </c>
    </row>
    <row r="137" spans="1:21" x14ac:dyDescent="0.2">
      <c r="A137">
        <v>135</v>
      </c>
      <c r="B137">
        <v>80500</v>
      </c>
      <c r="C137">
        <v>21802028.041204501</v>
      </c>
      <c r="D137">
        <v>19436.264409019401</v>
      </c>
      <c r="E137">
        <v>2027174.48948633</v>
      </c>
      <c r="F137">
        <v>256.05391177754899</v>
      </c>
      <c r="G137">
        <v>19180.210497241798</v>
      </c>
      <c r="H137">
        <v>389499.05714898102</v>
      </c>
      <c r="I137">
        <v>40288921067.999001</v>
      </c>
      <c r="J137">
        <v>268632.29394498398</v>
      </c>
      <c r="K137">
        <v>100524.682381648</v>
      </c>
      <c r="L137">
        <v>40612539266.617798</v>
      </c>
      <c r="M137">
        <v>96407.701949957205</v>
      </c>
      <c r="N137">
        <v>268632.29394498398</v>
      </c>
      <c r="O137">
        <v>99.999999999999901</v>
      </c>
      <c r="P137">
        <v>96463.428454986701</v>
      </c>
      <c r="Q137">
        <v>99.942230432898697</v>
      </c>
      <c r="R137">
        <v>383604.20994483703</v>
      </c>
      <c r="S137">
        <v>18.923097736990499</v>
      </c>
      <c r="T137">
        <f t="shared" si="4"/>
        <v>19774853.551718172</v>
      </c>
      <c r="U137">
        <f t="shared" si="5"/>
        <v>20158457.761663008</v>
      </c>
    </row>
    <row r="138" spans="1:21" x14ac:dyDescent="0.2">
      <c r="A138">
        <v>136</v>
      </c>
      <c r="B138">
        <v>80601</v>
      </c>
      <c r="C138">
        <v>4433595.0465275701</v>
      </c>
      <c r="D138">
        <v>3963.12199974952</v>
      </c>
      <c r="E138">
        <v>2198026.8482133001</v>
      </c>
      <c r="F138">
        <v>-372.93587911278701</v>
      </c>
      <c r="G138">
        <v>4336.0578788623097</v>
      </c>
      <c r="H138">
        <v>179711.39448984101</v>
      </c>
      <c r="I138">
        <v>8487090036.0004997</v>
      </c>
      <c r="J138">
        <v>137525.09060938301</v>
      </c>
      <c r="K138">
        <v>14370.480213762399</v>
      </c>
      <c r="L138">
        <v>8548160055.5305004</v>
      </c>
      <c r="M138">
        <v>13515.6642082094</v>
      </c>
      <c r="N138">
        <v>154250.12438183901</v>
      </c>
      <c r="O138">
        <v>89.1571991663007</v>
      </c>
      <c r="P138">
        <v>13515.6642082094</v>
      </c>
      <c r="Q138">
        <v>100</v>
      </c>
      <c r="R138">
        <v>86721.157577246195</v>
      </c>
      <c r="S138">
        <v>3.9454093860472401</v>
      </c>
      <c r="T138">
        <f t="shared" si="4"/>
        <v>2235568.19831427</v>
      </c>
      <c r="U138">
        <f t="shared" si="5"/>
        <v>2322289.3558915164</v>
      </c>
    </row>
    <row r="139" spans="1:21" x14ac:dyDescent="0.2">
      <c r="A139">
        <v>137</v>
      </c>
      <c r="B139">
        <v>80602</v>
      </c>
      <c r="C139">
        <v>17738183.8682198</v>
      </c>
      <c r="D139">
        <v>15784.294064670001</v>
      </c>
      <c r="E139">
        <v>3175873.9180180598</v>
      </c>
      <c r="F139">
        <v>205.33940356813301</v>
      </c>
      <c r="G139">
        <v>15578.9546611019</v>
      </c>
      <c r="H139">
        <v>365883.19864800799</v>
      </c>
      <c r="I139">
        <v>20253560107.488201</v>
      </c>
      <c r="J139">
        <v>305122.51832554297</v>
      </c>
      <c r="K139">
        <v>83541.8705339921</v>
      </c>
      <c r="L139">
        <v>21599311216.5882</v>
      </c>
      <c r="M139">
        <v>76785.705049647993</v>
      </c>
      <c r="N139">
        <v>305122.51832554297</v>
      </c>
      <c r="O139">
        <v>100</v>
      </c>
      <c r="P139">
        <v>81381.939412333304</v>
      </c>
      <c r="Q139">
        <v>94.352267350870306</v>
      </c>
      <c r="R139">
        <v>311579.09322203801</v>
      </c>
      <c r="S139">
        <v>9.8108143227701596</v>
      </c>
      <c r="T139">
        <f t="shared" si="4"/>
        <v>14562309.95020174</v>
      </c>
      <c r="U139">
        <f t="shared" si="5"/>
        <v>14873889.043423779</v>
      </c>
    </row>
    <row r="140" spans="1:21" x14ac:dyDescent="0.2">
      <c r="A140">
        <v>138</v>
      </c>
      <c r="B140">
        <v>80701</v>
      </c>
      <c r="C140">
        <v>2065059.5912593501</v>
      </c>
      <c r="D140">
        <v>1843.11722478248</v>
      </c>
      <c r="E140">
        <v>2084318.1225845499</v>
      </c>
      <c r="F140">
        <v>-753.81189283555204</v>
      </c>
      <c r="G140">
        <v>2596.92911761803</v>
      </c>
      <c r="H140">
        <v>0</v>
      </c>
      <c r="I140">
        <v>0</v>
      </c>
      <c r="J140">
        <v>0</v>
      </c>
      <c r="K140">
        <v>181248.960727136</v>
      </c>
      <c r="L140">
        <v>535017281838.79999</v>
      </c>
      <c r="M140">
        <v>9353.3966461508298</v>
      </c>
      <c r="N140">
        <v>0</v>
      </c>
      <c r="P140">
        <v>127747.232543256</v>
      </c>
      <c r="Q140">
        <v>7.3217998229305401</v>
      </c>
      <c r="R140">
        <v>51938.582352360601</v>
      </c>
      <c r="S140">
        <v>2.4918740469404401</v>
      </c>
      <c r="T140">
        <f t="shared" si="4"/>
        <v>-19258.531325199874</v>
      </c>
      <c r="U140">
        <f t="shared" si="5"/>
        <v>32680.051027160727</v>
      </c>
    </row>
    <row r="141" spans="1:21" x14ac:dyDescent="0.2">
      <c r="A141">
        <v>139</v>
      </c>
      <c r="B141">
        <v>80702</v>
      </c>
      <c r="C141">
        <v>85609175.919463605</v>
      </c>
      <c r="D141">
        <v>76430.208862442494</v>
      </c>
      <c r="E141">
        <v>74965232.752384499</v>
      </c>
      <c r="F141">
        <v>-21947.654135964902</v>
      </c>
      <c r="G141">
        <v>98377.862998407407</v>
      </c>
      <c r="H141">
        <v>7081622.6878048396</v>
      </c>
      <c r="I141">
        <v>860929221401.41296</v>
      </c>
      <c r="J141">
        <v>1317956.4881481701</v>
      </c>
      <c r="K141">
        <v>1907733.42672186</v>
      </c>
      <c r="L141">
        <v>1238459255975.3201</v>
      </c>
      <c r="M141">
        <v>276168.15598765999</v>
      </c>
      <c r="N141">
        <v>4498835.0236005997</v>
      </c>
      <c r="O141">
        <v>29.295506086225899</v>
      </c>
      <c r="P141">
        <v>1783887.5011243201</v>
      </c>
      <c r="Q141">
        <v>15.481254048453099</v>
      </c>
      <c r="R141">
        <v>1967557.2599681399</v>
      </c>
      <c r="S141">
        <v>2.6246263604184699</v>
      </c>
      <c r="T141">
        <f t="shared" si="4"/>
        <v>10643943.167079106</v>
      </c>
      <c r="U141">
        <f t="shared" si="5"/>
        <v>12611500.427047245</v>
      </c>
    </row>
    <row r="142" spans="1:21" x14ac:dyDescent="0.2">
      <c r="A142">
        <v>140</v>
      </c>
      <c r="B142">
        <v>80703</v>
      </c>
      <c r="C142">
        <v>5765652.0361266602</v>
      </c>
      <c r="D142">
        <v>5198.9763726101901</v>
      </c>
      <c r="E142">
        <v>532422.20765524195</v>
      </c>
      <c r="F142">
        <v>62.551499832823197</v>
      </c>
      <c r="G142">
        <v>5136.4248727773702</v>
      </c>
      <c r="H142">
        <v>205731.37802695701</v>
      </c>
      <c r="I142">
        <v>31799576022.8125</v>
      </c>
      <c r="J142">
        <v>106785.833322245</v>
      </c>
      <c r="K142">
        <v>30806.082923018799</v>
      </c>
      <c r="L142">
        <v>60580903184.376999</v>
      </c>
      <c r="M142">
        <v>23429.518616118599</v>
      </c>
      <c r="N142">
        <v>110332.649958519</v>
      </c>
      <c r="O142">
        <v>96.785342654592696</v>
      </c>
      <c r="P142">
        <v>24747.992604581101</v>
      </c>
      <c r="Q142">
        <v>94.672400264826294</v>
      </c>
      <c r="R142">
        <v>102728.497455547</v>
      </c>
      <c r="S142">
        <v>19.294555331934401</v>
      </c>
      <c r="T142">
        <f t="shared" si="4"/>
        <v>5233229.8284714185</v>
      </c>
      <c r="U142">
        <f t="shared" si="5"/>
        <v>5335958.3259269651</v>
      </c>
    </row>
    <row r="143" spans="1:21" x14ac:dyDescent="0.2">
      <c r="A143">
        <v>141</v>
      </c>
      <c r="B143">
        <v>80801</v>
      </c>
      <c r="C143">
        <v>122793181.846185</v>
      </c>
      <c r="D143">
        <v>118157.60800207499</v>
      </c>
      <c r="E143">
        <v>60971218.277710803</v>
      </c>
      <c r="F143">
        <v>-41155.0101409493</v>
      </c>
      <c r="G143">
        <v>159312.61814302401</v>
      </c>
      <c r="H143">
        <v>3455768.4106382602</v>
      </c>
      <c r="I143">
        <v>136573724375.94701</v>
      </c>
      <c r="J143">
        <v>2989524.7218158599</v>
      </c>
      <c r="K143">
        <v>613769.15386395704</v>
      </c>
      <c r="L143">
        <v>142039176840.46899</v>
      </c>
      <c r="M143">
        <v>469540.383147466</v>
      </c>
      <c r="N143">
        <v>3046047.2375104101</v>
      </c>
      <c r="O143">
        <v>98.144397926646903</v>
      </c>
      <c r="P143">
        <v>599565.23617991002</v>
      </c>
      <c r="Q143">
        <v>78.313476968596802</v>
      </c>
      <c r="R143">
        <v>3186252.3628604901</v>
      </c>
      <c r="S143">
        <v>5.2258302406682997</v>
      </c>
      <c r="T143">
        <f t="shared" si="4"/>
        <v>61821963.568474196</v>
      </c>
      <c r="U143">
        <f t="shared" si="5"/>
        <v>65008215.931334689</v>
      </c>
    </row>
    <row r="144" spans="1:21" x14ac:dyDescent="0.2">
      <c r="A144">
        <v>142</v>
      </c>
      <c r="B144">
        <v>80802</v>
      </c>
      <c r="C144">
        <v>72669854.627497703</v>
      </c>
      <c r="D144">
        <v>65293.110164383303</v>
      </c>
      <c r="E144">
        <v>61523221.674645796</v>
      </c>
      <c r="F144">
        <v>-42748.2648330472</v>
      </c>
      <c r="G144">
        <v>108041.37499743</v>
      </c>
      <c r="H144">
        <v>2982319.7861496601</v>
      </c>
      <c r="I144">
        <v>280369660359.44897</v>
      </c>
      <c r="J144">
        <v>2140897.17100569</v>
      </c>
      <c r="K144">
        <v>203993.12791494801</v>
      </c>
      <c r="L144">
        <v>289152956459.87701</v>
      </c>
      <c r="M144">
        <v>175054.523029834</v>
      </c>
      <c r="N144">
        <v>2141210.8050713101</v>
      </c>
      <c r="O144">
        <v>99.985352490054893</v>
      </c>
      <c r="P144">
        <v>175077.83226895999</v>
      </c>
      <c r="Q144">
        <v>99.986686356105807</v>
      </c>
      <c r="R144">
        <v>2160827.4999486101</v>
      </c>
      <c r="S144">
        <v>3.51221447955984</v>
      </c>
      <c r="T144">
        <f t="shared" si="4"/>
        <v>11146632.952851906</v>
      </c>
      <c r="U144">
        <f t="shared" si="5"/>
        <v>13307460.452800516</v>
      </c>
    </row>
    <row r="145" spans="1:21" x14ac:dyDescent="0.2">
      <c r="A145">
        <v>143</v>
      </c>
      <c r="B145">
        <v>80901</v>
      </c>
      <c r="C145">
        <v>168280.55711199099</v>
      </c>
      <c r="D145">
        <v>150.194597154436</v>
      </c>
      <c r="E145">
        <v>200031.595970897</v>
      </c>
      <c r="F145">
        <v>-74.327906586590302</v>
      </c>
      <c r="G145">
        <v>224.52250374102599</v>
      </c>
      <c r="H145">
        <v>884874.33330588299</v>
      </c>
      <c r="I145">
        <v>28972676422.75</v>
      </c>
      <c r="J145">
        <v>2878.3363810272599</v>
      </c>
      <c r="K145">
        <v>42556.497669647899</v>
      </c>
      <c r="L145">
        <v>28972676422.75</v>
      </c>
      <c r="M145">
        <v>758.09731128845306</v>
      </c>
      <c r="N145">
        <v>797956.304037633</v>
      </c>
      <c r="O145">
        <v>0.36071353361869302</v>
      </c>
      <c r="P145">
        <v>39659.230027372898</v>
      </c>
      <c r="Q145">
        <v>1.91152806235827</v>
      </c>
      <c r="R145">
        <v>4490.4500748205301</v>
      </c>
      <c r="S145">
        <v>2.24487039311221</v>
      </c>
      <c r="T145">
        <f t="shared" si="4"/>
        <v>-31751.038858906017</v>
      </c>
      <c r="U145">
        <f t="shared" si="5"/>
        <v>-27260.588784085485</v>
      </c>
    </row>
    <row r="146" spans="1:21" x14ac:dyDescent="0.2">
      <c r="A146">
        <v>144</v>
      </c>
      <c r="B146">
        <v>80902</v>
      </c>
      <c r="C146">
        <v>7264849.6434629802</v>
      </c>
      <c r="D146">
        <v>6520.49446488373</v>
      </c>
      <c r="E146">
        <v>7664952.3817273397</v>
      </c>
      <c r="F146">
        <v>-2511.3034914529599</v>
      </c>
      <c r="G146">
        <v>9031.7979563367007</v>
      </c>
      <c r="H146">
        <v>8218268.0710486704</v>
      </c>
      <c r="I146">
        <v>285279651226.95599</v>
      </c>
      <c r="J146">
        <v>106400.056158165</v>
      </c>
      <c r="K146">
        <v>450990.72656874597</v>
      </c>
      <c r="L146">
        <v>341622418591.94702</v>
      </c>
      <c r="M146">
        <v>25537.899298587701</v>
      </c>
      <c r="N146">
        <v>7362429.1173678003</v>
      </c>
      <c r="O146">
        <v>1.44517596654575</v>
      </c>
      <c r="P146">
        <v>416828.48470955202</v>
      </c>
      <c r="Q146">
        <v>6.1267164398284004</v>
      </c>
      <c r="R146">
        <v>180635.959126734</v>
      </c>
      <c r="S146">
        <v>2.35664815814585</v>
      </c>
      <c r="T146">
        <f t="shared" si="4"/>
        <v>-400102.73826435953</v>
      </c>
      <c r="U146">
        <f t="shared" si="5"/>
        <v>-219466.77913762553</v>
      </c>
    </row>
    <row r="147" spans="1:21" x14ac:dyDescent="0.2">
      <c r="A147">
        <v>145</v>
      </c>
      <c r="B147">
        <v>80903</v>
      </c>
      <c r="C147">
        <v>43914930.418245398</v>
      </c>
      <c r="D147">
        <v>39271.946071385399</v>
      </c>
      <c r="E147">
        <v>44789825.993272699</v>
      </c>
      <c r="F147">
        <v>-13122.134282466401</v>
      </c>
      <c r="G147">
        <v>52394.080353851801</v>
      </c>
      <c r="H147">
        <v>26276968.322958902</v>
      </c>
      <c r="I147">
        <v>1776485829413.3899</v>
      </c>
      <c r="J147">
        <v>525313.10015056201</v>
      </c>
      <c r="K147">
        <v>3178500.5994254299</v>
      </c>
      <c r="L147">
        <v>3479908833002.0898</v>
      </c>
      <c r="M147">
        <v>136072.957495087</v>
      </c>
      <c r="N147">
        <v>20947510.8347187</v>
      </c>
      <c r="O147">
        <v>2.5077590568894701</v>
      </c>
      <c r="P147">
        <v>2830509.7161252201</v>
      </c>
      <c r="Q147">
        <v>4.8073658507472796</v>
      </c>
      <c r="R147">
        <v>1047881.60707703</v>
      </c>
      <c r="S147">
        <v>2.3395527529721201</v>
      </c>
      <c r="T147">
        <f t="shared" si="4"/>
        <v>-874895.57502730191</v>
      </c>
      <c r="U147">
        <f t="shared" si="5"/>
        <v>172986.03204972809</v>
      </c>
    </row>
    <row r="148" spans="1:21" x14ac:dyDescent="0.2">
      <c r="A148">
        <v>146</v>
      </c>
      <c r="B148">
        <v>90100</v>
      </c>
      <c r="C148">
        <v>2179965.6887064702</v>
      </c>
      <c r="D148">
        <v>2018.0875680376801</v>
      </c>
      <c r="E148">
        <v>277363.93564723199</v>
      </c>
      <c r="F148">
        <v>19.6570672718019</v>
      </c>
      <c r="G148">
        <v>1998.43050076588</v>
      </c>
      <c r="H148">
        <v>77925.832630995894</v>
      </c>
      <c r="I148">
        <v>7415050378.5</v>
      </c>
      <c r="J148">
        <v>55680.681495495897</v>
      </c>
      <c r="K148">
        <v>8145.78729187315</v>
      </c>
      <c r="L148">
        <v>7415050378.5</v>
      </c>
      <c r="M148">
        <v>7404.28225402315</v>
      </c>
      <c r="N148">
        <v>55680.681495495897</v>
      </c>
      <c r="O148">
        <v>100</v>
      </c>
      <c r="P148">
        <v>7404.28225402315</v>
      </c>
      <c r="Q148">
        <v>99.999999999999901</v>
      </c>
      <c r="R148">
        <v>39968.610015317601</v>
      </c>
      <c r="S148">
        <v>14.410168330662801</v>
      </c>
      <c r="T148">
        <f t="shared" si="4"/>
        <v>1902601.7530592382</v>
      </c>
      <c r="U148">
        <f t="shared" si="5"/>
        <v>1942570.3630745558</v>
      </c>
    </row>
    <row r="149" spans="1:21" x14ac:dyDescent="0.2">
      <c r="A149">
        <v>147</v>
      </c>
      <c r="B149">
        <v>90201</v>
      </c>
      <c r="C149">
        <v>68231629.412971303</v>
      </c>
      <c r="D149">
        <v>64567.589088521097</v>
      </c>
      <c r="E149">
        <v>55121820.690108098</v>
      </c>
      <c r="F149">
        <v>455.71569883478799</v>
      </c>
      <c r="G149">
        <v>64111.8733896864</v>
      </c>
      <c r="H149">
        <v>2078161.95307134</v>
      </c>
      <c r="I149">
        <v>53213354296.599998</v>
      </c>
      <c r="J149">
        <v>1918521.89018154</v>
      </c>
      <c r="K149">
        <v>248890.44194533699</v>
      </c>
      <c r="L149">
        <v>50328787219.690804</v>
      </c>
      <c r="M149">
        <v>186567.963194957</v>
      </c>
      <c r="N149">
        <v>1918521.89018154</v>
      </c>
      <c r="O149">
        <v>100</v>
      </c>
      <c r="P149">
        <v>243857.56322336799</v>
      </c>
      <c r="Q149">
        <v>76.506941482091705</v>
      </c>
      <c r="R149">
        <v>1282237.4677937201</v>
      </c>
      <c r="S149">
        <v>2.3261885252346701</v>
      </c>
      <c r="T149">
        <f t="shared" si="4"/>
        <v>13109808.722863205</v>
      </c>
      <c r="U149">
        <f t="shared" si="5"/>
        <v>14392046.190656925</v>
      </c>
    </row>
    <row r="150" spans="1:21" x14ac:dyDescent="0.2">
      <c r="A150">
        <v>148</v>
      </c>
      <c r="B150">
        <v>90202</v>
      </c>
      <c r="C150">
        <v>4097869.0661508399</v>
      </c>
      <c r="D150">
        <v>3912.0223555222801</v>
      </c>
      <c r="E150">
        <v>872885.82323381002</v>
      </c>
      <c r="F150">
        <v>48.605832163144903</v>
      </c>
      <c r="G150">
        <v>3863.4165233591302</v>
      </c>
      <c r="H150">
        <v>252276.855934408</v>
      </c>
      <c r="I150">
        <v>8617591856.4799995</v>
      </c>
      <c r="J150">
        <v>106302.397739897</v>
      </c>
      <c r="K150">
        <v>48257.106583542802</v>
      </c>
      <c r="L150">
        <v>8617591856.4799995</v>
      </c>
      <c r="M150">
        <v>18308.494118238301</v>
      </c>
      <c r="N150">
        <v>226424.08036496799</v>
      </c>
      <c r="O150">
        <v>46.948362368768699</v>
      </c>
      <c r="P150">
        <v>47395.347397894802</v>
      </c>
      <c r="Q150">
        <v>38.629306721890501</v>
      </c>
      <c r="R150">
        <v>77268.330467182706</v>
      </c>
      <c r="S150">
        <v>8.8520546915201308</v>
      </c>
      <c r="T150">
        <f t="shared" si="4"/>
        <v>3224983.2429170301</v>
      </c>
      <c r="U150">
        <f t="shared" si="5"/>
        <v>3302251.5733842128</v>
      </c>
    </row>
    <row r="151" spans="1:21" x14ac:dyDescent="0.2">
      <c r="A151">
        <v>149</v>
      </c>
      <c r="B151">
        <v>90203</v>
      </c>
      <c r="C151">
        <v>28373775.4538907</v>
      </c>
      <c r="D151">
        <v>27013.763983229699</v>
      </c>
      <c r="E151">
        <v>3990982.8017424601</v>
      </c>
      <c r="F151">
        <v>332.889497342764</v>
      </c>
      <c r="G151">
        <v>26680.874485887001</v>
      </c>
      <c r="H151">
        <v>764012.253808073</v>
      </c>
      <c r="I151">
        <v>31875987693.231098</v>
      </c>
      <c r="J151">
        <v>668384.29072837997</v>
      </c>
      <c r="K151">
        <v>127490.919902831</v>
      </c>
      <c r="L151">
        <v>28605798492.101101</v>
      </c>
      <c r="M151">
        <v>124630.340053621</v>
      </c>
      <c r="N151">
        <v>668384.29072837997</v>
      </c>
      <c r="O151">
        <v>100</v>
      </c>
      <c r="P151">
        <v>124630.340053621</v>
      </c>
      <c r="Q151">
        <v>99.999999999999901</v>
      </c>
      <c r="R151">
        <v>533617.48971773998</v>
      </c>
      <c r="S151">
        <v>13.3705785323044</v>
      </c>
      <c r="T151">
        <f t="shared" si="4"/>
        <v>24382792.652148239</v>
      </c>
      <c r="U151">
        <f t="shared" si="5"/>
        <v>24916410.14186598</v>
      </c>
    </row>
    <row r="152" spans="1:21" x14ac:dyDescent="0.2">
      <c r="A152">
        <v>150</v>
      </c>
      <c r="B152">
        <v>90300</v>
      </c>
      <c r="C152">
        <v>7503637.7000411898</v>
      </c>
      <c r="D152">
        <v>7052.8582148093501</v>
      </c>
      <c r="E152">
        <v>5768005.1091494402</v>
      </c>
      <c r="F152">
        <v>-4886.93685498376</v>
      </c>
      <c r="G152">
        <v>11939.795069793099</v>
      </c>
      <c r="H152">
        <v>103196.210325551</v>
      </c>
      <c r="I152">
        <v>4394654877.2190905</v>
      </c>
      <c r="J152">
        <v>90012.245693893798</v>
      </c>
      <c r="K152">
        <v>34107.452916422801</v>
      </c>
      <c r="L152">
        <v>107794105284.45799</v>
      </c>
      <c r="M152">
        <v>23328.042387976999</v>
      </c>
      <c r="N152">
        <v>90012.245693893798</v>
      </c>
      <c r="O152">
        <v>100</v>
      </c>
      <c r="P152">
        <v>23328.042387976999</v>
      </c>
      <c r="Q152">
        <v>100</v>
      </c>
      <c r="R152">
        <v>238795.90139586199</v>
      </c>
      <c r="S152">
        <v>4.1400084930069596</v>
      </c>
      <c r="T152">
        <f t="shared" si="4"/>
        <v>1735632.5908917496</v>
      </c>
      <c r="U152">
        <f t="shared" si="5"/>
        <v>1974428.4922876116</v>
      </c>
    </row>
    <row r="153" spans="1:21" x14ac:dyDescent="0.2">
      <c r="A153">
        <v>151</v>
      </c>
      <c r="B153">
        <v>100200</v>
      </c>
      <c r="C153">
        <v>3947845.2616351801</v>
      </c>
      <c r="D153">
        <v>3363.9215653873098</v>
      </c>
      <c r="E153">
        <v>5637087.2289860602</v>
      </c>
      <c r="F153">
        <v>-1540.5832348312999</v>
      </c>
      <c r="G153">
        <v>4904.5048002186104</v>
      </c>
      <c r="H153">
        <v>162452.13011293599</v>
      </c>
      <c r="I153">
        <v>11235439668.127501</v>
      </c>
      <c r="J153">
        <v>128745.811108554</v>
      </c>
      <c r="K153">
        <v>8024.7591799105603</v>
      </c>
      <c r="L153">
        <v>10535328088.627501</v>
      </c>
      <c r="M153">
        <v>6971.2263710478001</v>
      </c>
      <c r="N153">
        <v>128745.811108554</v>
      </c>
      <c r="O153">
        <v>100</v>
      </c>
      <c r="P153">
        <v>6971.2263710478001</v>
      </c>
      <c r="Q153">
        <v>100</v>
      </c>
      <c r="R153">
        <v>98090.096004372303</v>
      </c>
      <c r="S153">
        <v>1.74008476398928</v>
      </c>
      <c r="T153">
        <f t="shared" si="4"/>
        <v>-1689241.9673508801</v>
      </c>
      <c r="U153">
        <f t="shared" si="5"/>
        <v>-1591151.8713465079</v>
      </c>
    </row>
    <row r="154" spans="1:21" x14ac:dyDescent="0.2">
      <c r="A154">
        <v>152</v>
      </c>
      <c r="B154">
        <v>100301</v>
      </c>
      <c r="C154">
        <v>12517374.4374584</v>
      </c>
      <c r="D154">
        <v>10665.936231440101</v>
      </c>
      <c r="E154">
        <v>2690701.14757988</v>
      </c>
      <c r="F154">
        <v>56.533640977033201</v>
      </c>
      <c r="G154">
        <v>10609.4025904631</v>
      </c>
      <c r="H154">
        <v>461943.07484143099</v>
      </c>
      <c r="I154">
        <v>15429165087.1807</v>
      </c>
      <c r="J154">
        <v>415655.57957988902</v>
      </c>
      <c r="K154">
        <v>20039.689973448701</v>
      </c>
      <c r="L154">
        <v>15571799335.9807</v>
      </c>
      <c r="M154">
        <v>18482.5100398506</v>
      </c>
      <c r="N154">
        <v>415655.57957988803</v>
      </c>
      <c r="O154">
        <v>100</v>
      </c>
      <c r="P154">
        <v>18482.5100398506</v>
      </c>
      <c r="Q154">
        <v>100</v>
      </c>
      <c r="R154">
        <v>212188.05180926301</v>
      </c>
      <c r="S154">
        <v>7.8859761887756603</v>
      </c>
      <c r="T154">
        <f t="shared" si="4"/>
        <v>9826673.2898785193</v>
      </c>
      <c r="U154">
        <f t="shared" si="5"/>
        <v>10038861.341687782</v>
      </c>
    </row>
    <row r="155" spans="1:21" x14ac:dyDescent="0.2">
      <c r="A155">
        <v>153</v>
      </c>
      <c r="B155">
        <v>100302</v>
      </c>
      <c r="C155">
        <v>400628.141427795</v>
      </c>
      <c r="D155">
        <v>341.37144577236899</v>
      </c>
      <c r="E155">
        <v>912241.06138353504</v>
      </c>
      <c r="F155">
        <v>-158.38350025654699</v>
      </c>
      <c r="G155">
        <v>499.75494602891598</v>
      </c>
      <c r="H155">
        <v>15505.4014440424</v>
      </c>
      <c r="I155">
        <v>2169627551.6320701</v>
      </c>
      <c r="J155">
        <v>8996.5187891461901</v>
      </c>
      <c r="K155">
        <v>1415.6167354612401</v>
      </c>
      <c r="L155">
        <v>753461327.25778997</v>
      </c>
      <c r="M155">
        <v>1340.27060273546</v>
      </c>
      <c r="N155">
        <v>8996.5187891461901</v>
      </c>
      <c r="O155">
        <v>100</v>
      </c>
      <c r="P155">
        <v>1340.27060273546</v>
      </c>
      <c r="Q155">
        <v>99.999999999999901</v>
      </c>
      <c r="R155">
        <v>9995.0989205783299</v>
      </c>
      <c r="S155">
        <v>1.0956642211894501</v>
      </c>
      <c r="T155">
        <f t="shared" si="4"/>
        <v>-511612.91995574004</v>
      </c>
      <c r="U155">
        <f t="shared" si="5"/>
        <v>-501617.82103516173</v>
      </c>
    </row>
    <row r="156" spans="1:21" x14ac:dyDescent="0.2">
      <c r="A156">
        <v>154</v>
      </c>
      <c r="B156">
        <v>100401</v>
      </c>
      <c r="C156">
        <v>180833.38503737599</v>
      </c>
      <c r="D156">
        <v>154.08641508336501</v>
      </c>
      <c r="E156">
        <v>365249.347843553</v>
      </c>
      <c r="F156">
        <v>-109.60168993627499</v>
      </c>
      <c r="G156">
        <v>263.68810501963998</v>
      </c>
      <c r="H156">
        <v>13077.6352071741</v>
      </c>
      <c r="I156">
        <v>2319385823.6228199</v>
      </c>
      <c r="J156">
        <v>6119.4777363056601</v>
      </c>
      <c r="K156">
        <v>677.18412957583803</v>
      </c>
      <c r="L156">
        <v>2307684356.6599998</v>
      </c>
      <c r="M156">
        <v>446.41569390983801</v>
      </c>
      <c r="N156">
        <v>6119.4777363056601</v>
      </c>
      <c r="O156">
        <v>100</v>
      </c>
      <c r="P156">
        <v>446.41569390983801</v>
      </c>
      <c r="Q156">
        <v>100</v>
      </c>
      <c r="R156">
        <v>5273.7621003928098</v>
      </c>
      <c r="S156">
        <v>1.4438799498285999</v>
      </c>
      <c r="T156">
        <f t="shared" si="4"/>
        <v>-184415.96280617701</v>
      </c>
      <c r="U156">
        <f t="shared" si="5"/>
        <v>-179142.2007057842</v>
      </c>
    </row>
    <row r="157" spans="1:21" x14ac:dyDescent="0.2">
      <c r="A157">
        <v>155</v>
      </c>
      <c r="B157">
        <v>100402</v>
      </c>
      <c r="C157">
        <v>274841.59282288898</v>
      </c>
      <c r="D157">
        <v>234.189918775938</v>
      </c>
      <c r="E157">
        <v>64733.549625862601</v>
      </c>
      <c r="F157">
        <v>2.6400570170722601</v>
      </c>
      <c r="G157">
        <v>231.54986175886501</v>
      </c>
      <c r="H157">
        <v>45773.932146495797</v>
      </c>
      <c r="I157">
        <v>255515175</v>
      </c>
      <c r="J157">
        <v>5241.8600394958503</v>
      </c>
      <c r="K157">
        <v>1019.98914396926</v>
      </c>
      <c r="L157">
        <v>255515175</v>
      </c>
      <c r="M157">
        <v>994.43762646926496</v>
      </c>
      <c r="N157">
        <v>45007.386621495803</v>
      </c>
      <c r="O157">
        <v>11.646666098564999</v>
      </c>
      <c r="P157">
        <v>994.43762646926496</v>
      </c>
      <c r="Q157">
        <v>100</v>
      </c>
      <c r="R157">
        <v>4630.9972351773104</v>
      </c>
      <c r="S157">
        <v>7.1539368101129304</v>
      </c>
      <c r="T157">
        <f t="shared" si="4"/>
        <v>210108.04319702639</v>
      </c>
      <c r="U157">
        <f t="shared" si="5"/>
        <v>214739.04043220371</v>
      </c>
    </row>
    <row r="158" spans="1:21" x14ac:dyDescent="0.2">
      <c r="A158">
        <v>156</v>
      </c>
      <c r="B158">
        <v>100500</v>
      </c>
      <c r="C158">
        <v>1427068.64030712</v>
      </c>
      <c r="D158">
        <v>1215.9916755269901</v>
      </c>
      <c r="E158">
        <v>1987460.9227050799</v>
      </c>
      <c r="F158">
        <v>-645.61326895970001</v>
      </c>
      <c r="G158">
        <v>1861.6049444866901</v>
      </c>
      <c r="H158">
        <v>53651.213965443298</v>
      </c>
      <c r="I158">
        <v>2627314421.4317002</v>
      </c>
      <c r="J158">
        <v>45769.270701148198</v>
      </c>
      <c r="K158">
        <v>4728.6460488249304</v>
      </c>
      <c r="L158">
        <v>2627314421.4317002</v>
      </c>
      <c r="M158">
        <v>4465.9146066817602</v>
      </c>
      <c r="N158">
        <v>45769.270701148198</v>
      </c>
      <c r="O158">
        <v>100</v>
      </c>
      <c r="P158">
        <v>4465.9146066817602</v>
      </c>
      <c r="Q158">
        <v>100</v>
      </c>
      <c r="R158">
        <v>37232.098889733898</v>
      </c>
      <c r="S158">
        <v>1.87334998461545</v>
      </c>
      <c r="T158">
        <f t="shared" si="4"/>
        <v>-560392.28239795985</v>
      </c>
      <c r="U158">
        <f t="shared" si="5"/>
        <v>-523160.18350822595</v>
      </c>
    </row>
    <row r="159" spans="1:21" x14ac:dyDescent="0.2">
      <c r="A159">
        <v>157</v>
      </c>
      <c r="B159">
        <v>100600</v>
      </c>
      <c r="C159">
        <v>246332.57022949701</v>
      </c>
      <c r="D159">
        <v>218.875148650055</v>
      </c>
      <c r="E159">
        <v>46858.290860312904</v>
      </c>
      <c r="F159">
        <v>2.9492497268817299</v>
      </c>
      <c r="G159">
        <v>215.92589892317301</v>
      </c>
      <c r="H159">
        <v>6826.6069542690702</v>
      </c>
      <c r="I159">
        <v>210158392.38</v>
      </c>
      <c r="J159">
        <v>6196.1317771290696</v>
      </c>
      <c r="K159">
        <v>1131.91794449549</v>
      </c>
      <c r="L159">
        <v>210158392.38</v>
      </c>
      <c r="M159">
        <v>1110.9021052574899</v>
      </c>
      <c r="N159">
        <v>6196.1317771290696</v>
      </c>
      <c r="O159">
        <v>100</v>
      </c>
      <c r="P159">
        <v>1110.9021052574899</v>
      </c>
      <c r="Q159">
        <v>100</v>
      </c>
      <c r="R159">
        <v>4318.5179784634602</v>
      </c>
      <c r="S159">
        <v>9.2161235486313409</v>
      </c>
      <c r="T159">
        <f t="shared" si="4"/>
        <v>199474.27936918411</v>
      </c>
      <c r="U159">
        <f t="shared" si="5"/>
        <v>203792.79734764757</v>
      </c>
    </row>
    <row r="160" spans="1:21" x14ac:dyDescent="0.2">
      <c r="A160">
        <v>158</v>
      </c>
      <c r="B160">
        <v>100700</v>
      </c>
      <c r="C160">
        <v>10644441.510955401</v>
      </c>
      <c r="D160">
        <v>9070.6079665794405</v>
      </c>
      <c r="E160">
        <v>33018119.638799202</v>
      </c>
      <c r="F160">
        <v>-1477.2501536474599</v>
      </c>
      <c r="G160">
        <v>10547.8581202269</v>
      </c>
      <c r="H160">
        <v>523118.57262984902</v>
      </c>
      <c r="I160">
        <v>36890920689.999603</v>
      </c>
      <c r="J160">
        <v>325986.78359213198</v>
      </c>
      <c r="K160">
        <v>26329.347920221298</v>
      </c>
      <c r="L160">
        <v>37602274293.679901</v>
      </c>
      <c r="M160">
        <v>22569.1204908533</v>
      </c>
      <c r="N160">
        <v>412445.81055985001</v>
      </c>
      <c r="O160">
        <v>79.037482075436699</v>
      </c>
      <c r="P160">
        <v>22569.1204908533</v>
      </c>
      <c r="Q160">
        <v>100</v>
      </c>
      <c r="R160">
        <v>210957.16240453799</v>
      </c>
      <c r="S160">
        <v>0.63891331399939799</v>
      </c>
      <c r="T160">
        <f t="shared" si="4"/>
        <v>-22373678.127843801</v>
      </c>
      <c r="U160">
        <f t="shared" si="5"/>
        <v>-22162720.965439264</v>
      </c>
    </row>
    <row r="161" spans="1:21" x14ac:dyDescent="0.2">
      <c r="A161">
        <v>159</v>
      </c>
      <c r="B161">
        <v>100800</v>
      </c>
      <c r="C161">
        <v>6463258.6662309105</v>
      </c>
      <c r="D161">
        <v>5813.0341589162699</v>
      </c>
      <c r="E161">
        <v>1260933.9455578399</v>
      </c>
      <c r="F161">
        <v>63.294855123932997</v>
      </c>
      <c r="G161">
        <v>5749.7393037923302</v>
      </c>
      <c r="H161">
        <v>203755.91051763701</v>
      </c>
      <c r="I161">
        <v>16160436304.7474</v>
      </c>
      <c r="J161">
        <v>155274.601603394</v>
      </c>
      <c r="K161">
        <v>24512.3923229268</v>
      </c>
      <c r="L161">
        <v>17115885565.1579</v>
      </c>
      <c r="M161">
        <v>22800.803766411002</v>
      </c>
      <c r="N161">
        <v>155274.601603394</v>
      </c>
      <c r="O161">
        <v>100</v>
      </c>
      <c r="P161">
        <v>22800.8037664111</v>
      </c>
      <c r="Q161">
        <v>99.999999999999901</v>
      </c>
      <c r="R161">
        <v>114994.786075846</v>
      </c>
      <c r="S161">
        <v>9.1198104770644903</v>
      </c>
      <c r="T161">
        <f t="shared" si="4"/>
        <v>5202324.7206730703</v>
      </c>
      <c r="U161">
        <f t="shared" si="5"/>
        <v>5317319.5067489166</v>
      </c>
    </row>
    <row r="162" spans="1:21" x14ac:dyDescent="0.2">
      <c r="A162">
        <v>160</v>
      </c>
      <c r="B162">
        <v>100901</v>
      </c>
      <c r="C162">
        <v>3229895.1127541498</v>
      </c>
      <c r="D162">
        <v>2840.5437759729398</v>
      </c>
      <c r="E162">
        <v>9398339.2193253506</v>
      </c>
      <c r="F162">
        <v>-864.00674135428198</v>
      </c>
      <c r="G162">
        <v>3704.5505173272199</v>
      </c>
      <c r="H162">
        <v>1368055.83333476</v>
      </c>
      <c r="I162">
        <v>98417979854.011795</v>
      </c>
      <c r="J162">
        <v>53306.758819200499</v>
      </c>
      <c r="K162">
        <v>16378.94870623</v>
      </c>
      <c r="L162">
        <v>5610755446.0467997</v>
      </c>
      <c r="M162">
        <v>8205.54391306855</v>
      </c>
      <c r="N162">
        <v>1072801.8937727299</v>
      </c>
      <c r="O162">
        <v>4.9689284786528596</v>
      </c>
      <c r="P162">
        <v>15817.873161625301</v>
      </c>
      <c r="Q162">
        <v>51.8751404137913</v>
      </c>
      <c r="R162">
        <v>74091.010346544499</v>
      </c>
      <c r="S162">
        <v>0.78834152095930599</v>
      </c>
      <c r="T162">
        <f t="shared" si="4"/>
        <v>-6168444.1065712012</v>
      </c>
      <c r="U162">
        <f t="shared" si="5"/>
        <v>-6094353.0962246563</v>
      </c>
    </row>
    <row r="163" spans="1:21" x14ac:dyDescent="0.2">
      <c r="A163">
        <v>161</v>
      </c>
      <c r="B163">
        <v>100902</v>
      </c>
      <c r="C163">
        <v>258506.334722745</v>
      </c>
      <c r="D163">
        <v>258.72416484426998</v>
      </c>
      <c r="E163">
        <v>113451.574091836</v>
      </c>
      <c r="F163">
        <v>-35.2206399306001</v>
      </c>
      <c r="G163">
        <v>293.94480477487002</v>
      </c>
      <c r="H163">
        <v>14715.051023352</v>
      </c>
      <c r="I163">
        <v>1947161908.26</v>
      </c>
      <c r="J163">
        <v>8873.5652985720499</v>
      </c>
      <c r="K163">
        <v>96.836529311171105</v>
      </c>
      <c r="L163">
        <v>8676159.7199999895</v>
      </c>
      <c r="M163">
        <v>3.2243942657183098</v>
      </c>
      <c r="N163">
        <v>8873.5652985720499</v>
      </c>
      <c r="O163">
        <v>99.999999999999901</v>
      </c>
      <c r="P163">
        <v>95.968913339171095</v>
      </c>
      <c r="Q163">
        <v>3.35983200551905</v>
      </c>
      <c r="R163">
        <v>5878.89609549741</v>
      </c>
      <c r="S163">
        <v>5.1818550271842003</v>
      </c>
      <c r="T163">
        <f t="shared" si="4"/>
        <v>145054.760630909</v>
      </c>
      <c r="U163">
        <f t="shared" si="5"/>
        <v>150933.65672640642</v>
      </c>
    </row>
    <row r="164" spans="1:21" x14ac:dyDescent="0.2">
      <c r="A164">
        <v>162</v>
      </c>
      <c r="B164">
        <v>101000</v>
      </c>
      <c r="C164">
        <v>4336306.9898639796</v>
      </c>
      <c r="D164">
        <v>3698.4387320011101</v>
      </c>
      <c r="E164">
        <v>8510671.4816686809</v>
      </c>
      <c r="F164">
        <v>-2580.6490538562498</v>
      </c>
      <c r="G164">
        <v>6279.0877858573704</v>
      </c>
      <c r="H164">
        <v>163417.21169486101</v>
      </c>
      <c r="I164">
        <v>5203712169.0054197</v>
      </c>
      <c r="J164">
        <v>147806.07518784501</v>
      </c>
      <c r="K164">
        <v>10692.204552221099</v>
      </c>
      <c r="L164">
        <v>5203712169.0054197</v>
      </c>
      <c r="M164">
        <v>10171.8333353205</v>
      </c>
      <c r="N164">
        <v>147806.07518784501</v>
      </c>
      <c r="O164">
        <v>100</v>
      </c>
      <c r="P164">
        <v>10171.8333353205</v>
      </c>
      <c r="Q164">
        <v>100</v>
      </c>
      <c r="R164">
        <v>125581.755717147</v>
      </c>
      <c r="S164">
        <v>1.47557987624878</v>
      </c>
      <c r="T164">
        <f t="shared" si="4"/>
        <v>-4174364.4918047013</v>
      </c>
      <c r="U164">
        <f t="shared" si="5"/>
        <v>-4048782.7360875541</v>
      </c>
    </row>
    <row r="165" spans="1:21" x14ac:dyDescent="0.2">
      <c r="A165">
        <v>163</v>
      </c>
      <c r="B165">
        <v>101101</v>
      </c>
      <c r="C165">
        <v>2808782.9479914699</v>
      </c>
      <c r="D165">
        <v>2411.7301543385001</v>
      </c>
      <c r="E165">
        <v>7380597.7244854998</v>
      </c>
      <c r="F165">
        <v>-1192.3266293403401</v>
      </c>
      <c r="G165">
        <v>3604.05678367884</v>
      </c>
      <c r="H165">
        <v>102710.63327185099</v>
      </c>
      <c r="I165">
        <v>3447287276.1674399</v>
      </c>
      <c r="J165">
        <v>92368.7714433488</v>
      </c>
      <c r="K165">
        <v>13102.735358911001</v>
      </c>
      <c r="L165">
        <v>3669150156.2674398</v>
      </c>
      <c r="M165">
        <v>12735.8203432842</v>
      </c>
      <c r="N165">
        <v>92368.771443348902</v>
      </c>
      <c r="O165">
        <v>99.999999999999901</v>
      </c>
      <c r="P165">
        <v>12735.8203432842</v>
      </c>
      <c r="Q165">
        <v>100</v>
      </c>
      <c r="R165">
        <v>72081.135673576893</v>
      </c>
      <c r="S165">
        <v>0.976630055780498</v>
      </c>
      <c r="T165">
        <f t="shared" si="4"/>
        <v>-4571814.7764940299</v>
      </c>
      <c r="U165">
        <f t="shared" si="5"/>
        <v>-4499733.6408204529</v>
      </c>
    </row>
    <row r="166" spans="1:21" x14ac:dyDescent="0.2">
      <c r="A166">
        <v>164</v>
      </c>
      <c r="B166">
        <v>101102</v>
      </c>
      <c r="C166">
        <v>685698.43318953202</v>
      </c>
      <c r="D166">
        <v>651.87553664913605</v>
      </c>
      <c r="E166">
        <v>1293250.5455205301</v>
      </c>
      <c r="F166">
        <v>-261.84953524853302</v>
      </c>
      <c r="G166">
        <v>913.72507189766998</v>
      </c>
      <c r="H166">
        <v>22603.4099557185</v>
      </c>
      <c r="I166">
        <v>1170983203.06636</v>
      </c>
      <c r="J166">
        <v>19090.460346519401</v>
      </c>
      <c r="K166">
        <v>2171.9361220075598</v>
      </c>
      <c r="L166">
        <v>1170983203.06636</v>
      </c>
      <c r="M166">
        <v>2054.83780170092</v>
      </c>
      <c r="N166">
        <v>19090.460346519401</v>
      </c>
      <c r="O166">
        <v>100</v>
      </c>
      <c r="P166">
        <v>2054.83780170092</v>
      </c>
      <c r="Q166">
        <v>100</v>
      </c>
      <c r="R166">
        <v>18274.5014379534</v>
      </c>
      <c r="S166">
        <v>1.4130673674371299</v>
      </c>
      <c r="T166">
        <f t="shared" si="4"/>
        <v>-607552.11233099806</v>
      </c>
      <c r="U166">
        <f t="shared" si="5"/>
        <v>-589277.61089304462</v>
      </c>
    </row>
    <row r="167" spans="1:21" x14ac:dyDescent="0.2">
      <c r="A167">
        <v>165</v>
      </c>
      <c r="B167">
        <v>101201</v>
      </c>
      <c r="C167">
        <v>16741097.1849552</v>
      </c>
      <c r="D167">
        <v>16527.749258017499</v>
      </c>
      <c r="E167">
        <v>45832602.082879998</v>
      </c>
      <c r="F167">
        <v>-7343.1284244378003</v>
      </c>
      <c r="G167">
        <v>23870.877682455299</v>
      </c>
      <c r="H167">
        <v>599131.45972450299</v>
      </c>
      <c r="I167">
        <v>16372693594.9242</v>
      </c>
      <c r="J167">
        <v>482697.42921600997</v>
      </c>
      <c r="K167">
        <v>68197.595582738606</v>
      </c>
      <c r="L167">
        <v>25742677328.4142</v>
      </c>
      <c r="M167">
        <v>65623.327849897207</v>
      </c>
      <c r="N167">
        <v>550013.37893973105</v>
      </c>
      <c r="O167">
        <v>87.761034130935798</v>
      </c>
      <c r="P167">
        <v>65623.327849897207</v>
      </c>
      <c r="Q167">
        <v>99.999999999999901</v>
      </c>
      <c r="R167">
        <v>477417.553649106</v>
      </c>
      <c r="S167">
        <v>1.04165491801181</v>
      </c>
      <c r="T167">
        <f t="shared" si="4"/>
        <v>-29091504.897924796</v>
      </c>
      <c r="U167">
        <f t="shared" si="5"/>
        <v>-28614087.344275691</v>
      </c>
    </row>
    <row r="168" spans="1:21" x14ac:dyDescent="0.2">
      <c r="A168">
        <v>166</v>
      </c>
      <c r="B168">
        <v>101202</v>
      </c>
      <c r="C168">
        <v>7201911.61164694</v>
      </c>
      <c r="D168">
        <v>7012.5596360727905</v>
      </c>
      <c r="E168">
        <v>16190207.728678601</v>
      </c>
      <c r="F168">
        <v>-5017.5775690298497</v>
      </c>
      <c r="G168">
        <v>12030.137205102599</v>
      </c>
      <c r="H168">
        <v>258722.04741785099</v>
      </c>
      <c r="I168">
        <v>7772620713.3991404</v>
      </c>
      <c r="J168">
        <v>235404.185277654</v>
      </c>
      <c r="K168">
        <v>23098.174134095902</v>
      </c>
      <c r="L168">
        <v>7764014178.7252703</v>
      </c>
      <c r="M168">
        <v>22321.7727162234</v>
      </c>
      <c r="N168">
        <v>235404.185277654</v>
      </c>
      <c r="O168">
        <v>99.999999999999901</v>
      </c>
      <c r="P168">
        <v>22321.7727162234</v>
      </c>
      <c r="Q168">
        <v>99.999999999999901</v>
      </c>
      <c r="R168">
        <v>240602.744102053</v>
      </c>
      <c r="S168">
        <v>1.4861004141154901</v>
      </c>
      <c r="T168">
        <f t="shared" si="4"/>
        <v>-8988296.1170316599</v>
      </c>
      <c r="U168">
        <f t="shared" si="5"/>
        <v>-8747693.3729296066</v>
      </c>
    </row>
    <row r="169" spans="1:21" x14ac:dyDescent="0.2">
      <c r="A169">
        <v>167</v>
      </c>
      <c r="B169">
        <v>101301</v>
      </c>
      <c r="C169">
        <v>21075832.105387401</v>
      </c>
      <c r="D169">
        <v>20113.527911621401</v>
      </c>
      <c r="E169">
        <v>29746762.095916402</v>
      </c>
      <c r="F169">
        <v>-9593.5518984868595</v>
      </c>
      <c r="G169">
        <v>29707.079810108298</v>
      </c>
      <c r="H169">
        <v>750311.969008727</v>
      </c>
      <c r="I169">
        <v>12328896084.884899</v>
      </c>
      <c r="J169">
        <v>713325.28075407306</v>
      </c>
      <c r="K169">
        <v>36441.086208315202</v>
      </c>
      <c r="L169">
        <v>12328896084.884899</v>
      </c>
      <c r="M169">
        <v>35208.196599826697</v>
      </c>
      <c r="N169">
        <v>713325.28075407306</v>
      </c>
      <c r="O169">
        <v>100</v>
      </c>
      <c r="P169">
        <v>35208.196599826697</v>
      </c>
      <c r="Q169">
        <v>100</v>
      </c>
      <c r="R169">
        <v>594141.59620216698</v>
      </c>
      <c r="S169">
        <v>1.99733199292883</v>
      </c>
      <c r="T169">
        <f t="shared" si="4"/>
        <v>-8670929.9905290008</v>
      </c>
      <c r="U169">
        <f t="shared" si="5"/>
        <v>-8076788.394326834</v>
      </c>
    </row>
    <row r="170" spans="1:21" x14ac:dyDescent="0.2">
      <c r="A170">
        <v>168</v>
      </c>
      <c r="B170">
        <v>101302</v>
      </c>
      <c r="C170">
        <v>6037184.8595312396</v>
      </c>
      <c r="D170">
        <v>5763.3862267568802</v>
      </c>
      <c r="E170">
        <v>11102858.023561001</v>
      </c>
      <c r="F170">
        <v>-2609.0698302938599</v>
      </c>
      <c r="G170">
        <v>8372.4560570507401</v>
      </c>
      <c r="H170">
        <v>219867.25926753</v>
      </c>
      <c r="I170">
        <v>5939508916.7299995</v>
      </c>
      <c r="J170">
        <v>202048.73251733999</v>
      </c>
      <c r="K170">
        <v>17554.9613244473</v>
      </c>
      <c r="L170">
        <v>7558475777.9899902</v>
      </c>
      <c r="M170">
        <v>16799.113746648301</v>
      </c>
      <c r="N170">
        <v>202048.73251733999</v>
      </c>
      <c r="O170">
        <v>100</v>
      </c>
      <c r="P170">
        <v>16799.113746648301</v>
      </c>
      <c r="Q170">
        <v>100</v>
      </c>
      <c r="R170">
        <v>167449.12114101401</v>
      </c>
      <c r="S170">
        <v>1.5081623198790499</v>
      </c>
      <c r="T170">
        <f t="shared" si="4"/>
        <v>-5065673.1640297612</v>
      </c>
      <c r="U170">
        <f t="shared" si="5"/>
        <v>-4898224.0428887475</v>
      </c>
    </row>
    <row r="171" spans="1:21" x14ac:dyDescent="0.2">
      <c r="A171">
        <v>169</v>
      </c>
      <c r="B171">
        <v>101303</v>
      </c>
      <c r="C171">
        <v>20520.378050741401</v>
      </c>
      <c r="D171">
        <v>19.589737100524999</v>
      </c>
      <c r="E171">
        <v>40419.189675867099</v>
      </c>
      <c r="F171">
        <v>-12.466580703670999</v>
      </c>
      <c r="G171">
        <v>32.056317804196098</v>
      </c>
      <c r="H171">
        <v>578.46568272803097</v>
      </c>
      <c r="I171">
        <v>40068564.850000001</v>
      </c>
      <c r="J171">
        <v>458.25998817803099</v>
      </c>
      <c r="K171">
        <v>97.052083926800506</v>
      </c>
      <c r="L171">
        <v>40068564.850000001</v>
      </c>
      <c r="M171">
        <v>93.045227441800506</v>
      </c>
      <c r="N171">
        <v>458.25998817803099</v>
      </c>
      <c r="O171">
        <v>100</v>
      </c>
      <c r="P171">
        <v>93.045227441800506</v>
      </c>
      <c r="Q171">
        <v>100</v>
      </c>
      <c r="R171">
        <v>641.12635608392202</v>
      </c>
      <c r="S171">
        <v>1.5861929970028901</v>
      </c>
      <c r="T171">
        <f t="shared" si="4"/>
        <v>-19898.811625125698</v>
      </c>
      <c r="U171">
        <f t="shared" si="5"/>
        <v>-19257.685269041776</v>
      </c>
    </row>
    <row r="172" spans="1:21" x14ac:dyDescent="0.2">
      <c r="A172">
        <v>170</v>
      </c>
      <c r="B172">
        <v>101401</v>
      </c>
      <c r="C172">
        <v>4297100.3370295102</v>
      </c>
      <c r="D172">
        <v>4056.03855833328</v>
      </c>
      <c r="E172">
        <v>7901032.7374490201</v>
      </c>
      <c r="F172">
        <v>-2655.2919363643</v>
      </c>
      <c r="G172">
        <v>6711.3304946975804</v>
      </c>
      <c r="H172">
        <v>124109.089117989</v>
      </c>
      <c r="I172">
        <v>5077640528.3125095</v>
      </c>
      <c r="J172">
        <v>108876.16753305199</v>
      </c>
      <c r="K172">
        <v>15161.442768283599</v>
      </c>
      <c r="L172">
        <v>6619486959.0929899</v>
      </c>
      <c r="M172">
        <v>14499.4940723743</v>
      </c>
      <c r="N172">
        <v>108876.167533051</v>
      </c>
      <c r="O172">
        <v>100</v>
      </c>
      <c r="P172">
        <v>14499.4940723743</v>
      </c>
      <c r="Q172">
        <v>99.999999999999901</v>
      </c>
      <c r="R172">
        <v>134226.60989395101</v>
      </c>
      <c r="S172">
        <v>1.69884892715036</v>
      </c>
      <c r="T172">
        <f t="shared" si="4"/>
        <v>-3603932.40041951</v>
      </c>
      <c r="U172">
        <f t="shared" si="5"/>
        <v>-3469705.7905255589</v>
      </c>
    </row>
    <row r="173" spans="1:21" x14ac:dyDescent="0.2">
      <c r="A173">
        <v>171</v>
      </c>
      <c r="B173">
        <v>101402</v>
      </c>
      <c r="C173">
        <v>1876191.76390106</v>
      </c>
      <c r="D173">
        <v>1863.5385433443</v>
      </c>
      <c r="E173">
        <v>3460054.65339742</v>
      </c>
      <c r="F173">
        <v>-1154.0887804445899</v>
      </c>
      <c r="G173">
        <v>3017.62732378889</v>
      </c>
      <c r="H173">
        <v>45763.140865741902</v>
      </c>
      <c r="I173">
        <v>1437208379.89118</v>
      </c>
      <c r="J173">
        <v>41451.515726068399</v>
      </c>
      <c r="K173">
        <v>8540.5280255789294</v>
      </c>
      <c r="L173">
        <v>1437208379.89118</v>
      </c>
      <c r="M173">
        <v>8396.8071875898095</v>
      </c>
      <c r="N173">
        <v>41451.515726068399</v>
      </c>
      <c r="O173">
        <v>100</v>
      </c>
      <c r="P173">
        <v>8396.8071875898095</v>
      </c>
      <c r="Q173">
        <v>100</v>
      </c>
      <c r="R173">
        <v>60352.546475777803</v>
      </c>
      <c r="S173">
        <v>1.7442656987084799</v>
      </c>
      <c r="T173">
        <f t="shared" si="4"/>
        <v>-1583862.88949636</v>
      </c>
      <c r="U173">
        <f t="shared" si="5"/>
        <v>-1523510.3430205821</v>
      </c>
    </row>
    <row r="174" spans="1:21" x14ac:dyDescent="0.2">
      <c r="A174">
        <v>172</v>
      </c>
      <c r="B174">
        <v>101500</v>
      </c>
      <c r="C174">
        <v>456750.63790916698</v>
      </c>
      <c r="D174">
        <v>433.65758548722101</v>
      </c>
      <c r="E174">
        <v>785214.00469770504</v>
      </c>
      <c r="F174">
        <v>-348.38714418900702</v>
      </c>
      <c r="G174">
        <v>782.04472967622803</v>
      </c>
      <c r="H174">
        <v>16201.5546335173</v>
      </c>
      <c r="I174">
        <v>593836193.75</v>
      </c>
      <c r="J174">
        <v>14420.0460522673</v>
      </c>
      <c r="K174">
        <v>1771.9687269757201</v>
      </c>
      <c r="L174">
        <v>1139957824.4073999</v>
      </c>
      <c r="M174">
        <v>1657.9729445349799</v>
      </c>
      <c r="N174">
        <v>14420.0460522673</v>
      </c>
      <c r="O174">
        <v>99.999999999999901</v>
      </c>
      <c r="P174">
        <v>1657.9729445349799</v>
      </c>
      <c r="Q174">
        <v>100</v>
      </c>
      <c r="R174">
        <v>15640.894593524499</v>
      </c>
      <c r="S174">
        <v>1.99192761463112</v>
      </c>
      <c r="T174">
        <f t="shared" si="4"/>
        <v>-328463.36678853806</v>
      </c>
      <c r="U174">
        <f t="shared" si="5"/>
        <v>-312822.47219501354</v>
      </c>
    </row>
    <row r="175" spans="1:21" x14ac:dyDescent="0.2">
      <c r="A175">
        <v>173</v>
      </c>
      <c r="B175">
        <v>101600</v>
      </c>
      <c r="C175">
        <v>37909174.451861702</v>
      </c>
      <c r="D175">
        <v>36072.533221479403</v>
      </c>
      <c r="E175">
        <v>7778259.8340043398</v>
      </c>
      <c r="F175">
        <v>453.97685728040301</v>
      </c>
      <c r="G175">
        <v>35618.556364199001</v>
      </c>
      <c r="H175">
        <v>535833.62916626898</v>
      </c>
      <c r="I175">
        <v>14302200409.3605</v>
      </c>
      <c r="J175">
        <v>492927.02793818701</v>
      </c>
      <c r="K175">
        <v>172449.19838683199</v>
      </c>
      <c r="L175">
        <v>14511062980.189301</v>
      </c>
      <c r="M175">
        <v>170998.09208881299</v>
      </c>
      <c r="N175">
        <v>492927.02793818701</v>
      </c>
      <c r="O175">
        <v>100</v>
      </c>
      <c r="P175">
        <v>170998.09208881299</v>
      </c>
      <c r="Q175">
        <v>100</v>
      </c>
      <c r="R175">
        <v>712371.12728398002</v>
      </c>
      <c r="S175">
        <v>9.1584897198946198</v>
      </c>
      <c r="T175">
        <f t="shared" si="4"/>
        <v>30130914.617857363</v>
      </c>
      <c r="U175">
        <f t="shared" si="5"/>
        <v>30843285.745141342</v>
      </c>
    </row>
    <row r="176" spans="1:21" x14ac:dyDescent="0.2">
      <c r="A176">
        <v>174</v>
      </c>
      <c r="B176">
        <v>101701</v>
      </c>
      <c r="C176">
        <v>4020601.8920052601</v>
      </c>
      <c r="D176">
        <v>3801.9728372025002</v>
      </c>
      <c r="E176">
        <v>674648.03266083496</v>
      </c>
      <c r="F176">
        <v>44.011633976371897</v>
      </c>
      <c r="G176">
        <v>3757.9612032261298</v>
      </c>
      <c r="H176">
        <v>118454.785570483</v>
      </c>
      <c r="I176">
        <v>4698989000.7374201</v>
      </c>
      <c r="J176">
        <v>104357.818568271</v>
      </c>
      <c r="K176">
        <v>17129.339451554799</v>
      </c>
      <c r="L176">
        <v>5514117861.07271</v>
      </c>
      <c r="M176">
        <v>16577.927665447602</v>
      </c>
      <c r="N176">
        <v>104357.818568271</v>
      </c>
      <c r="O176">
        <v>100</v>
      </c>
      <c r="P176">
        <v>16577.927665447602</v>
      </c>
      <c r="Q176">
        <v>100</v>
      </c>
      <c r="R176">
        <v>75159.224064522597</v>
      </c>
      <c r="S176">
        <v>11.140508891442501</v>
      </c>
      <c r="T176">
        <f t="shared" si="4"/>
        <v>3345953.8593444251</v>
      </c>
      <c r="U176">
        <f t="shared" si="5"/>
        <v>3421113.0834089476</v>
      </c>
    </row>
    <row r="177" spans="1:21" x14ac:dyDescent="0.2">
      <c r="A177">
        <v>175</v>
      </c>
      <c r="B177">
        <v>101702</v>
      </c>
      <c r="C177">
        <v>78688841.483813599</v>
      </c>
      <c r="D177">
        <v>74503.409092796297</v>
      </c>
      <c r="E177">
        <v>55580904.123101503</v>
      </c>
      <c r="F177">
        <v>-2130.7269405337802</v>
      </c>
      <c r="G177">
        <v>76634.136033330098</v>
      </c>
      <c r="H177">
        <v>3363945.9545879602</v>
      </c>
      <c r="I177">
        <v>46309988892.836197</v>
      </c>
      <c r="J177">
        <v>2510637.1177408998</v>
      </c>
      <c r="K177">
        <v>285523.46713397902</v>
      </c>
      <c r="L177">
        <v>45691475232.755096</v>
      </c>
      <c r="M177">
        <v>192741.28291052001</v>
      </c>
      <c r="N177">
        <v>3225015.9879094502</v>
      </c>
      <c r="O177">
        <v>77.848827018323405</v>
      </c>
      <c r="P177">
        <v>280954.31961070298</v>
      </c>
      <c r="Q177">
        <v>68.602356133049398</v>
      </c>
      <c r="R177">
        <v>1532682.7206665999</v>
      </c>
      <c r="S177">
        <v>2.7575706887962599</v>
      </c>
      <c r="T177">
        <f t="shared" si="4"/>
        <v>23107937.360712096</v>
      </c>
      <c r="U177">
        <f t="shared" si="5"/>
        <v>24640620.081378695</v>
      </c>
    </row>
    <row r="178" spans="1:21" x14ac:dyDescent="0.2">
      <c r="A178">
        <v>176</v>
      </c>
      <c r="B178">
        <v>101800</v>
      </c>
      <c r="C178">
        <v>34028964.986447699</v>
      </c>
      <c r="D178">
        <v>33762.017123558398</v>
      </c>
      <c r="E178">
        <v>75574338.557136193</v>
      </c>
      <c r="F178">
        <v>-14039.7076499328</v>
      </c>
      <c r="G178">
        <v>47801.724773491202</v>
      </c>
      <c r="H178">
        <v>1079582.299438</v>
      </c>
      <c r="I178">
        <v>29459857905.045898</v>
      </c>
      <c r="J178">
        <v>969322.23552344996</v>
      </c>
      <c r="K178">
        <v>94294.540498043105</v>
      </c>
      <c r="L178">
        <v>28310784831.597301</v>
      </c>
      <c r="M178">
        <v>91463.462014883306</v>
      </c>
      <c r="N178">
        <v>991202.725722868</v>
      </c>
      <c r="O178">
        <v>97.7925312722016</v>
      </c>
      <c r="P178">
        <v>91463.462014883306</v>
      </c>
      <c r="Q178">
        <v>100</v>
      </c>
      <c r="R178">
        <v>956034.49546982499</v>
      </c>
      <c r="S178">
        <v>1.2650252899627199</v>
      </c>
      <c r="T178">
        <f t="shared" si="4"/>
        <v>-41545373.570688494</v>
      </c>
      <c r="U178">
        <f t="shared" si="5"/>
        <v>-40589339.07521867</v>
      </c>
    </row>
    <row r="179" spans="1:21" x14ac:dyDescent="0.2">
      <c r="A179">
        <v>177</v>
      </c>
      <c r="B179">
        <v>101900</v>
      </c>
      <c r="C179">
        <v>90945728.233713806</v>
      </c>
      <c r="D179">
        <v>89580.568097343494</v>
      </c>
      <c r="E179">
        <v>214229192.13733599</v>
      </c>
      <c r="F179">
        <v>-23119.4784006109</v>
      </c>
      <c r="G179">
        <v>112700.046497954</v>
      </c>
      <c r="H179">
        <v>5761543.1954089701</v>
      </c>
      <c r="I179">
        <v>406633507232.46802</v>
      </c>
      <c r="J179">
        <v>2252247.8684984101</v>
      </c>
      <c r="K179">
        <v>842260.46673841903</v>
      </c>
      <c r="L179">
        <v>466782506899.99103</v>
      </c>
      <c r="M179">
        <v>292514.43472036201</v>
      </c>
      <c r="N179">
        <v>4541642.6737115597</v>
      </c>
      <c r="O179">
        <v>49.591040738081901</v>
      </c>
      <c r="P179">
        <v>795582.21604842006</v>
      </c>
      <c r="Q179">
        <v>36.767342057148198</v>
      </c>
      <c r="R179">
        <v>2254000.9299590802</v>
      </c>
      <c r="S179">
        <v>1.05214462486238</v>
      </c>
      <c r="T179">
        <f t="shared" si="4"/>
        <v>-123283463.90362218</v>
      </c>
      <c r="U179">
        <f t="shared" si="5"/>
        <v>-121029462.97366311</v>
      </c>
    </row>
    <row r="180" spans="1:21" x14ac:dyDescent="0.2">
      <c r="A180">
        <v>178</v>
      </c>
      <c r="B180">
        <v>102001</v>
      </c>
      <c r="C180">
        <v>85990517.4989243</v>
      </c>
      <c r="D180">
        <v>81991.029224928599</v>
      </c>
      <c r="E180">
        <v>122927798.691636</v>
      </c>
      <c r="F180">
        <v>-46607.7457438212</v>
      </c>
      <c r="G180">
        <v>128598.774968749</v>
      </c>
      <c r="H180">
        <v>46524727.137953997</v>
      </c>
      <c r="I180">
        <v>737309119988.49902</v>
      </c>
      <c r="J180">
        <v>1627397.9256041001</v>
      </c>
      <c r="K180">
        <v>16627573.8458362</v>
      </c>
      <c r="L180">
        <v>3453710440059.1899</v>
      </c>
      <c r="M180">
        <v>251634.12453719901</v>
      </c>
      <c r="N180">
        <v>44312799.777988501</v>
      </c>
      <c r="O180">
        <v>3.6725233651620499</v>
      </c>
      <c r="P180">
        <v>16282202.801830299</v>
      </c>
      <c r="Q180">
        <v>1.5454550443807999</v>
      </c>
      <c r="R180">
        <v>2571975.4993749899</v>
      </c>
      <c r="S180">
        <v>2.0922651562538599</v>
      </c>
      <c r="T180">
        <f t="shared" si="4"/>
        <v>-36937281.192711696</v>
      </c>
      <c r="U180">
        <f t="shared" si="5"/>
        <v>-34365305.693336703</v>
      </c>
    </row>
    <row r="181" spans="1:21" x14ac:dyDescent="0.2">
      <c r="A181">
        <v>179</v>
      </c>
      <c r="B181">
        <v>102002</v>
      </c>
      <c r="C181">
        <v>53194767.098308399</v>
      </c>
      <c r="D181">
        <v>50720.6356075859</v>
      </c>
      <c r="E181">
        <v>88693976.903187007</v>
      </c>
      <c r="F181">
        <v>-39976.424539265499</v>
      </c>
      <c r="G181">
        <v>90697.060146851407</v>
      </c>
      <c r="H181">
        <v>1607562.58605073</v>
      </c>
      <c r="I181">
        <v>57704490498.269798</v>
      </c>
      <c r="J181">
        <v>1394305.47875931</v>
      </c>
      <c r="K181">
        <v>427011.54012969602</v>
      </c>
      <c r="L181">
        <v>58014912926.079399</v>
      </c>
      <c r="M181">
        <v>216371.62898618399</v>
      </c>
      <c r="N181">
        <v>1434449.11455592</v>
      </c>
      <c r="O181">
        <v>97.201459752788594</v>
      </c>
      <c r="P181">
        <v>421210.04883708799</v>
      </c>
      <c r="Q181">
        <v>51.369056741063297</v>
      </c>
      <c r="R181">
        <v>1813941.20293702</v>
      </c>
      <c r="S181">
        <v>2.0451684164720798</v>
      </c>
      <c r="T181">
        <f t="shared" si="4"/>
        <v>-35499209.804878607</v>
      </c>
      <c r="U181">
        <f t="shared" si="5"/>
        <v>-33685268.601941586</v>
      </c>
    </row>
    <row r="182" spans="1:21" x14ac:dyDescent="0.2">
      <c r="A182">
        <v>180</v>
      </c>
      <c r="B182">
        <v>102100</v>
      </c>
      <c r="C182">
        <v>21841763.040889598</v>
      </c>
      <c r="D182">
        <v>20825.885038218901</v>
      </c>
      <c r="E182">
        <v>3259180.7423706199</v>
      </c>
      <c r="F182">
        <v>197.52231215048701</v>
      </c>
      <c r="G182">
        <v>20628.362726068401</v>
      </c>
      <c r="H182">
        <v>621145.79768560198</v>
      </c>
      <c r="I182">
        <v>16045107434.9081</v>
      </c>
      <c r="J182">
        <v>573010.47538087796</v>
      </c>
      <c r="K182">
        <v>76301.684699591104</v>
      </c>
      <c r="L182">
        <v>17520558054.409</v>
      </c>
      <c r="M182">
        <v>74349.838070293597</v>
      </c>
      <c r="N182">
        <v>573010.47538087796</v>
      </c>
      <c r="O182">
        <v>100</v>
      </c>
      <c r="P182">
        <v>74549.628894150199</v>
      </c>
      <c r="Q182">
        <v>99.732002926345601</v>
      </c>
      <c r="R182">
        <v>412567.25452136801</v>
      </c>
      <c r="S182">
        <v>12.658618442292299</v>
      </c>
      <c r="T182">
        <f t="shared" si="4"/>
        <v>18582582.298518978</v>
      </c>
      <c r="U182">
        <f t="shared" si="5"/>
        <v>18995149.553040344</v>
      </c>
    </row>
    <row r="183" spans="1:21" x14ac:dyDescent="0.2">
      <c r="A183">
        <v>181</v>
      </c>
      <c r="B183">
        <v>102200</v>
      </c>
      <c r="C183">
        <v>67455718.589702502</v>
      </c>
      <c r="D183">
        <v>64318.298751324997</v>
      </c>
      <c r="E183">
        <v>126544823.360393</v>
      </c>
      <c r="F183">
        <v>-30124.163098975099</v>
      </c>
      <c r="G183">
        <v>94442.461850300097</v>
      </c>
      <c r="H183">
        <v>917427.002126156</v>
      </c>
      <c r="I183">
        <v>22334616965.3759</v>
      </c>
      <c r="J183">
        <v>829717.71541889897</v>
      </c>
      <c r="K183">
        <v>321924.448695887</v>
      </c>
      <c r="L183">
        <v>27224593916.636799</v>
      </c>
      <c r="M183">
        <v>282933.69179283298</v>
      </c>
      <c r="N183">
        <v>850423.15123002802</v>
      </c>
      <c r="O183">
        <v>97.565278440364395</v>
      </c>
      <c r="P183">
        <v>319201.98930422298</v>
      </c>
      <c r="Q183">
        <v>88.637822217071502</v>
      </c>
      <c r="R183">
        <v>1888849.237006</v>
      </c>
      <c r="S183">
        <v>1.4926325604221999</v>
      </c>
      <c r="T183">
        <f t="shared" si="4"/>
        <v>-59089104.770690501</v>
      </c>
      <c r="U183">
        <f t="shared" si="5"/>
        <v>-57200255.5336845</v>
      </c>
    </row>
    <row r="184" spans="1:21" x14ac:dyDescent="0.2">
      <c r="A184">
        <v>182</v>
      </c>
      <c r="B184">
        <v>102300</v>
      </c>
      <c r="C184">
        <v>872019717.12552404</v>
      </c>
      <c r="D184">
        <v>828812.31744563603</v>
      </c>
      <c r="E184">
        <v>514425999.68330699</v>
      </c>
      <c r="F184">
        <v>23073.919180323901</v>
      </c>
      <c r="G184">
        <v>805738.39826531196</v>
      </c>
      <c r="H184">
        <v>51891572.132396802</v>
      </c>
      <c r="I184">
        <v>3712784913062.8198</v>
      </c>
      <c r="J184">
        <v>29460873.8970575</v>
      </c>
      <c r="K184">
        <v>8549907.0855288804</v>
      </c>
      <c r="L184">
        <v>3725867170806.0601</v>
      </c>
      <c r="M184">
        <v>1859664.0881531199</v>
      </c>
      <c r="N184">
        <v>40753217.393208303</v>
      </c>
      <c r="O184">
        <v>72.290915371916796</v>
      </c>
      <c r="P184">
        <v>8177320.3684482696</v>
      </c>
      <c r="Q184">
        <v>22.7417296175472</v>
      </c>
      <c r="R184">
        <v>16114767.9653062</v>
      </c>
      <c r="S184">
        <v>3.1325726100988001</v>
      </c>
      <c r="T184">
        <f t="shared" si="4"/>
        <v>357593717.44221705</v>
      </c>
      <c r="U184">
        <f t="shared" si="5"/>
        <v>373708485.40752327</v>
      </c>
    </row>
    <row r="185" spans="1:21" x14ac:dyDescent="0.2">
      <c r="A185">
        <v>183</v>
      </c>
      <c r="B185">
        <v>102400</v>
      </c>
      <c r="C185">
        <v>231114617.324743</v>
      </c>
      <c r="D185">
        <v>218730.16910317101</v>
      </c>
      <c r="E185">
        <v>35766162.959202603</v>
      </c>
      <c r="F185">
        <v>2840.9162662190602</v>
      </c>
      <c r="G185">
        <v>215889.25283695199</v>
      </c>
      <c r="H185">
        <v>2477863.6111620199</v>
      </c>
      <c r="I185">
        <v>192230700660.76099</v>
      </c>
      <c r="J185">
        <v>1864665.9398552801</v>
      </c>
      <c r="K185">
        <v>1745193.8155479899</v>
      </c>
      <c r="L185">
        <v>1248687246472.4399</v>
      </c>
      <c r="M185">
        <v>996903.27787343995</v>
      </c>
      <c r="N185">
        <v>1901171.50917974</v>
      </c>
      <c r="O185">
        <v>98.079838186708002</v>
      </c>
      <c r="P185">
        <v>1620325.0909007399</v>
      </c>
      <c r="Q185">
        <v>61.524892965722998</v>
      </c>
      <c r="R185">
        <v>4317785.05673905</v>
      </c>
      <c r="S185">
        <v>12.0722624388425</v>
      </c>
      <c r="T185">
        <f t="shared" si="4"/>
        <v>195348454.36554039</v>
      </c>
      <c r="U185">
        <f t="shared" si="5"/>
        <v>199666239.42227945</v>
      </c>
    </row>
    <row r="186" spans="1:21" x14ac:dyDescent="0.2">
      <c r="A186">
        <v>184</v>
      </c>
      <c r="B186">
        <v>102500</v>
      </c>
      <c r="C186">
        <v>4382709.20679696</v>
      </c>
      <c r="D186">
        <v>4168.3423134879604</v>
      </c>
      <c r="E186">
        <v>7572757.6060143001</v>
      </c>
      <c r="F186">
        <v>-2782.4305764022401</v>
      </c>
      <c r="G186">
        <v>6950.7728898901996</v>
      </c>
      <c r="H186">
        <v>148634.13293847299</v>
      </c>
      <c r="I186">
        <v>8266446200.8526402</v>
      </c>
      <c r="J186">
        <v>123834.79433591499</v>
      </c>
      <c r="K186">
        <v>16237.0134718433</v>
      </c>
      <c r="L186">
        <v>9003217167.1025391</v>
      </c>
      <c r="M186">
        <v>15336.691755133001</v>
      </c>
      <c r="N186">
        <v>123834.79433591499</v>
      </c>
      <c r="O186">
        <v>100</v>
      </c>
      <c r="P186">
        <v>15336.691755133001</v>
      </c>
      <c r="Q186">
        <v>100</v>
      </c>
      <c r="R186">
        <v>139015.457797804</v>
      </c>
      <c r="S186">
        <v>1.8357309850693899</v>
      </c>
      <c r="T186">
        <f t="shared" si="4"/>
        <v>-3190048.3992173402</v>
      </c>
      <c r="U186">
        <f t="shared" si="5"/>
        <v>-3051032.9414195362</v>
      </c>
    </row>
    <row r="187" spans="1:21" x14ac:dyDescent="0.2">
      <c r="A187">
        <v>185</v>
      </c>
      <c r="B187">
        <v>102600</v>
      </c>
      <c r="C187">
        <v>18067840.363345101</v>
      </c>
      <c r="D187">
        <v>17030.960011875999</v>
      </c>
      <c r="E187">
        <v>18228022.5845447</v>
      </c>
      <c r="F187">
        <v>-8973.9418745844596</v>
      </c>
      <c r="G187">
        <v>26004.901886460499</v>
      </c>
      <c r="H187">
        <v>601952.37397411198</v>
      </c>
      <c r="I187">
        <v>14977828811.563101</v>
      </c>
      <c r="J187">
        <v>557018.88753942295</v>
      </c>
      <c r="K187">
        <v>42906.385628828</v>
      </c>
      <c r="L187">
        <v>14785940963.0765</v>
      </c>
      <c r="M187">
        <v>41427.791532520299</v>
      </c>
      <c r="N187">
        <v>557018.88753942295</v>
      </c>
      <c r="O187">
        <v>100</v>
      </c>
      <c r="P187">
        <v>41427.791532520299</v>
      </c>
      <c r="Q187">
        <v>100</v>
      </c>
      <c r="R187">
        <v>520098.03772920999</v>
      </c>
      <c r="S187">
        <v>2.8532883109887801</v>
      </c>
      <c r="T187">
        <f t="shared" si="4"/>
        <v>-160182.22119959816</v>
      </c>
      <c r="U187">
        <f t="shared" si="5"/>
        <v>359915.81652961182</v>
      </c>
    </row>
    <row r="188" spans="1:21" x14ac:dyDescent="0.2">
      <c r="A188">
        <v>186</v>
      </c>
      <c r="B188">
        <v>102701</v>
      </c>
      <c r="C188">
        <v>70226214.113035202</v>
      </c>
      <c r="D188">
        <v>66217.846216051199</v>
      </c>
      <c r="E188">
        <v>101872396.607695</v>
      </c>
      <c r="F188">
        <v>-14086.410670286699</v>
      </c>
      <c r="G188">
        <v>80304.256886337898</v>
      </c>
      <c r="H188">
        <v>3671896.7696842998</v>
      </c>
      <c r="I188">
        <v>107055430096.297</v>
      </c>
      <c r="J188">
        <v>1987806.30679609</v>
      </c>
      <c r="K188">
        <v>272242.95326012</v>
      </c>
      <c r="L188">
        <v>111575506455.446</v>
      </c>
      <c r="M188">
        <v>261085.402614575</v>
      </c>
      <c r="N188">
        <v>3350730.47939541</v>
      </c>
      <c r="O188">
        <v>59.324565763187202</v>
      </c>
      <c r="P188">
        <v>261085.402614575</v>
      </c>
      <c r="Q188">
        <v>100</v>
      </c>
      <c r="R188">
        <v>1606085.13772675</v>
      </c>
      <c r="S188">
        <v>1.57656557733858</v>
      </c>
      <c r="T188">
        <f t="shared" si="4"/>
        <v>-31646182.494659796</v>
      </c>
      <c r="U188">
        <f t="shared" si="5"/>
        <v>-30040097.356933046</v>
      </c>
    </row>
    <row r="189" spans="1:21" x14ac:dyDescent="0.2">
      <c r="A189">
        <v>187</v>
      </c>
      <c r="B189">
        <v>102702</v>
      </c>
      <c r="C189">
        <v>85008794.133754402</v>
      </c>
      <c r="D189">
        <v>81049.045876831893</v>
      </c>
      <c r="E189">
        <v>211858381.40862</v>
      </c>
      <c r="F189">
        <v>-9552.1061579511497</v>
      </c>
      <c r="G189">
        <v>90601.152034782994</v>
      </c>
      <c r="H189">
        <v>2932948.7988337199</v>
      </c>
      <c r="I189">
        <v>41970978845.626999</v>
      </c>
      <c r="J189">
        <v>2792034.9275110499</v>
      </c>
      <c r="K189">
        <v>233001.657452277</v>
      </c>
      <c r="L189">
        <v>38407607653.726402</v>
      </c>
      <c r="M189">
        <v>183905.56666553099</v>
      </c>
      <c r="N189">
        <v>2807035.8622968402</v>
      </c>
      <c r="O189">
        <v>99.465595185751496</v>
      </c>
      <c r="P189">
        <v>229160.89668690501</v>
      </c>
      <c r="Q189">
        <v>80.251722403056803</v>
      </c>
      <c r="R189">
        <v>1812023.04069566</v>
      </c>
      <c r="S189">
        <v>0.85529919970488899</v>
      </c>
      <c r="T189">
        <f t="shared" si="4"/>
        <v>-126849587.2748656</v>
      </c>
      <c r="U189">
        <f t="shared" si="5"/>
        <v>-125037564.23416993</v>
      </c>
    </row>
    <row r="190" spans="1:21" x14ac:dyDescent="0.2">
      <c r="A190">
        <v>188</v>
      </c>
      <c r="B190">
        <v>102801</v>
      </c>
      <c r="C190">
        <v>39328381.161397703</v>
      </c>
      <c r="D190">
        <v>42897.6159335958</v>
      </c>
      <c r="E190">
        <v>3462518.4676152901</v>
      </c>
      <c r="F190">
        <v>309.13253754108899</v>
      </c>
      <c r="G190">
        <v>42588.483396054697</v>
      </c>
      <c r="H190">
        <v>1264691.22071751</v>
      </c>
      <c r="I190">
        <v>35740506506.367302</v>
      </c>
      <c r="J190">
        <v>1157469.70119841</v>
      </c>
      <c r="K190">
        <v>120451.293950643</v>
      </c>
      <c r="L190">
        <v>38828765117.487297</v>
      </c>
      <c r="M190">
        <v>116354.44381411</v>
      </c>
      <c r="N190">
        <v>1157469.70119841</v>
      </c>
      <c r="O190">
        <v>100</v>
      </c>
      <c r="P190">
        <v>116568.417438894</v>
      </c>
      <c r="Q190">
        <v>99.8164394529107</v>
      </c>
      <c r="R190">
        <v>851769.66792109399</v>
      </c>
      <c r="S190">
        <v>24.599714799722801</v>
      </c>
      <c r="T190">
        <f t="shared" si="4"/>
        <v>35865862.693782412</v>
      </c>
      <c r="U190">
        <f t="shared" si="5"/>
        <v>36717632.361703508</v>
      </c>
    </row>
    <row r="191" spans="1:21" x14ac:dyDescent="0.2">
      <c r="A191">
        <v>189</v>
      </c>
      <c r="B191">
        <v>102802</v>
      </c>
      <c r="C191">
        <v>1610571.0497898899</v>
      </c>
      <c r="D191">
        <v>1761.6599309492201</v>
      </c>
      <c r="E191">
        <v>145615.25649733099</v>
      </c>
      <c r="F191">
        <v>15.2216091986732</v>
      </c>
      <c r="G191">
        <v>1746.4383217505499</v>
      </c>
      <c r="H191">
        <v>60471.757466019801</v>
      </c>
      <c r="I191">
        <v>4496101259.3683596</v>
      </c>
      <c r="J191">
        <v>46983.453687914698</v>
      </c>
      <c r="K191">
        <v>6120.7827615385404</v>
      </c>
      <c r="L191">
        <v>4577828115.4025602</v>
      </c>
      <c r="M191">
        <v>5662.9999499982796</v>
      </c>
      <c r="N191">
        <v>46983.453687914698</v>
      </c>
      <c r="O191">
        <v>100</v>
      </c>
      <c r="P191">
        <v>5662.9999499982796</v>
      </c>
      <c r="Q191">
        <v>100</v>
      </c>
      <c r="R191">
        <v>34928.766435010999</v>
      </c>
      <c r="S191">
        <v>23.987023939109701</v>
      </c>
      <c r="T191">
        <f t="shared" si="4"/>
        <v>1464955.793292559</v>
      </c>
      <c r="U191">
        <f t="shared" si="5"/>
        <v>1499884.55972757</v>
      </c>
    </row>
    <row r="192" spans="1:21" x14ac:dyDescent="0.2">
      <c r="A192">
        <v>190</v>
      </c>
      <c r="B192">
        <v>102901</v>
      </c>
      <c r="C192">
        <v>487695188.22332197</v>
      </c>
      <c r="D192">
        <v>490388.36055155902</v>
      </c>
      <c r="E192">
        <v>467976557.673796</v>
      </c>
      <c r="F192">
        <v>-286224.90977884497</v>
      </c>
      <c r="G192">
        <v>776613.27033040498</v>
      </c>
      <c r="H192">
        <v>80559363.374353796</v>
      </c>
      <c r="I192">
        <v>6034304691674.8301</v>
      </c>
      <c r="J192">
        <v>14373997.324245499</v>
      </c>
      <c r="K192">
        <v>12139400.998477699</v>
      </c>
      <c r="L192">
        <v>7877561908975.4902</v>
      </c>
      <c r="M192">
        <v>1540687.7430263101</v>
      </c>
      <c r="N192">
        <v>62456449.299329303</v>
      </c>
      <c r="O192">
        <v>23.014432433320898</v>
      </c>
      <c r="P192">
        <v>11351644.8075801</v>
      </c>
      <c r="Q192">
        <v>13.5723744808991</v>
      </c>
      <c r="R192">
        <v>15532265.406608099</v>
      </c>
      <c r="S192">
        <v>3.3190263811109202</v>
      </c>
      <c r="T192">
        <f t="shared" si="4"/>
        <v>19718630.549525976</v>
      </c>
      <c r="U192">
        <f t="shared" si="5"/>
        <v>35250895.956134073</v>
      </c>
    </row>
    <row r="193" spans="1:21" x14ac:dyDescent="0.2">
      <c r="A193">
        <v>191</v>
      </c>
      <c r="B193">
        <v>102902</v>
      </c>
      <c r="C193">
        <v>74019861.649755806</v>
      </c>
      <c r="D193">
        <v>81010.1271852918</v>
      </c>
      <c r="E193">
        <v>69455483.236369103</v>
      </c>
      <c r="F193">
        <v>-20834.215569428401</v>
      </c>
      <c r="G193">
        <v>101844.34275472</v>
      </c>
      <c r="H193">
        <v>47434054.703484297</v>
      </c>
      <c r="I193">
        <v>2192700114134.3</v>
      </c>
      <c r="J193">
        <v>2514476.0100298598</v>
      </c>
      <c r="K193">
        <v>17724837.939820498</v>
      </c>
      <c r="L193">
        <v>2010446840280.95</v>
      </c>
      <c r="M193">
        <v>259151.14213204</v>
      </c>
      <c r="N193">
        <v>40855954.361081399</v>
      </c>
      <c r="O193">
        <v>6.15449094104408</v>
      </c>
      <c r="P193">
        <v>17523793.255792402</v>
      </c>
      <c r="Q193">
        <v>1.4788529991723001</v>
      </c>
      <c r="R193">
        <v>2036886.8550944</v>
      </c>
      <c r="S193">
        <v>2.9326509012434898</v>
      </c>
      <c r="T193">
        <f t="shared" si="4"/>
        <v>4564378.4133867025</v>
      </c>
      <c r="U193">
        <f t="shared" si="5"/>
        <v>6601265.2684811028</v>
      </c>
    </row>
    <row r="194" spans="1:21" x14ac:dyDescent="0.2">
      <c r="A194">
        <v>192</v>
      </c>
      <c r="B194">
        <v>103001</v>
      </c>
      <c r="C194">
        <v>342362685.95585299</v>
      </c>
      <c r="D194">
        <v>363829.443536465</v>
      </c>
      <c r="E194">
        <v>324068050.94042897</v>
      </c>
      <c r="F194">
        <v>-92643.453428594396</v>
      </c>
      <c r="G194">
        <v>456472.89696505998</v>
      </c>
      <c r="H194">
        <v>76475135.150591001</v>
      </c>
      <c r="I194">
        <v>7009294967781.2402</v>
      </c>
      <c r="J194">
        <v>11298732.2194227</v>
      </c>
      <c r="K194">
        <v>8589244.0302473903</v>
      </c>
      <c r="L194">
        <v>7058711032379.9004</v>
      </c>
      <c r="M194">
        <v>1165794.1005590099</v>
      </c>
      <c r="N194">
        <v>55447250.247247301</v>
      </c>
      <c r="O194">
        <v>20.377443730825298</v>
      </c>
      <c r="P194">
        <v>7883372.9270094</v>
      </c>
      <c r="Q194">
        <v>14.788011570083899</v>
      </c>
      <c r="R194">
        <v>9129457.9393012002</v>
      </c>
      <c r="S194">
        <v>2.81714223688757</v>
      </c>
      <c r="T194">
        <f t="shared" si="4"/>
        <v>18294635.015424013</v>
      </c>
      <c r="U194">
        <f t="shared" si="5"/>
        <v>27424092.954725213</v>
      </c>
    </row>
    <row r="195" spans="1:21" x14ac:dyDescent="0.2">
      <c r="A195">
        <v>193</v>
      </c>
      <c r="B195">
        <v>103002</v>
      </c>
      <c r="C195">
        <v>35151284.929724798</v>
      </c>
      <c r="D195">
        <v>38470.891452859498</v>
      </c>
      <c r="E195">
        <v>28020239.663552899</v>
      </c>
      <c r="F195">
        <v>-6156.1756663453098</v>
      </c>
      <c r="G195">
        <v>44627.067119204803</v>
      </c>
      <c r="H195">
        <v>13972431.2331941</v>
      </c>
      <c r="I195">
        <v>923390020081.09204</v>
      </c>
      <c r="J195">
        <v>1161376.21665765</v>
      </c>
      <c r="K195">
        <v>3039618.7953807199</v>
      </c>
      <c r="L195">
        <v>916455613908.48901</v>
      </c>
      <c r="M195">
        <v>76355.585633068593</v>
      </c>
      <c r="N195">
        <v>11202261.172950801</v>
      </c>
      <c r="O195">
        <v>10.367337439533401</v>
      </c>
      <c r="P195">
        <v>2947973.2339898702</v>
      </c>
      <c r="Q195">
        <v>2.5901044403217499</v>
      </c>
      <c r="R195">
        <v>892541.342384096</v>
      </c>
      <c r="S195">
        <v>3.1853451401597401</v>
      </c>
      <c r="T195">
        <f t="shared" ref="T195:T258" si="6">C195-E195</f>
        <v>7131045.2661718987</v>
      </c>
      <c r="U195">
        <f t="shared" ref="U195:U258" si="7">T195+R195</f>
        <v>8023586.6085559949</v>
      </c>
    </row>
    <row r="196" spans="1:21" x14ac:dyDescent="0.2">
      <c r="A196">
        <v>194</v>
      </c>
      <c r="B196">
        <v>110100</v>
      </c>
      <c r="C196">
        <v>392159861.85008901</v>
      </c>
      <c r="D196">
        <v>422649.11029753898</v>
      </c>
      <c r="E196">
        <v>411804748.75933802</v>
      </c>
      <c r="F196">
        <v>-132361.913862769</v>
      </c>
      <c r="G196">
        <v>555011.024160309</v>
      </c>
      <c r="H196">
        <v>132695261.380438</v>
      </c>
      <c r="I196">
        <v>6955386277929.2402</v>
      </c>
      <c r="J196">
        <v>8684930.62438526</v>
      </c>
      <c r="K196">
        <v>37650547.9724098</v>
      </c>
      <c r="L196">
        <v>6990998442973.1201</v>
      </c>
      <c r="M196">
        <v>1645275.8068256499</v>
      </c>
      <c r="N196">
        <v>111829102.54665001</v>
      </c>
      <c r="O196">
        <v>7.76625263603656</v>
      </c>
      <c r="P196">
        <v>36951448.128112502</v>
      </c>
      <c r="Q196">
        <v>4.4525340417550003</v>
      </c>
      <c r="R196">
        <v>11100220.483206101</v>
      </c>
      <c r="S196">
        <v>2.6955057018279298</v>
      </c>
      <c r="T196">
        <f t="shared" si="6"/>
        <v>-19644886.909249008</v>
      </c>
      <c r="U196">
        <f t="shared" si="7"/>
        <v>-8544666.4260429069</v>
      </c>
    </row>
    <row r="197" spans="1:21" x14ac:dyDescent="0.2">
      <c r="A197">
        <v>195</v>
      </c>
      <c r="B197">
        <v>110200</v>
      </c>
      <c r="C197">
        <v>19517139.892972</v>
      </c>
      <c r="D197">
        <v>19211.045501365799</v>
      </c>
      <c r="E197">
        <v>57499067.062203102</v>
      </c>
      <c r="F197">
        <v>-5877.9962874247003</v>
      </c>
      <c r="G197">
        <v>25089.041788790499</v>
      </c>
      <c r="H197">
        <v>1502146.05871717</v>
      </c>
      <c r="I197">
        <v>145547843419.82101</v>
      </c>
      <c r="J197">
        <v>636865.55372629699</v>
      </c>
      <c r="K197">
        <v>211146.660848687</v>
      </c>
      <c r="L197">
        <v>96271452715.747604</v>
      </c>
      <c r="M197">
        <v>73255.220423315404</v>
      </c>
      <c r="N197">
        <v>1065502.5284577</v>
      </c>
      <c r="O197">
        <v>59.771378923722096</v>
      </c>
      <c r="P197">
        <v>201519.515577112</v>
      </c>
      <c r="Q197">
        <v>36.351427410653898</v>
      </c>
      <c r="R197">
        <v>501780.83577581</v>
      </c>
      <c r="S197">
        <v>0.87267648226879502</v>
      </c>
      <c r="T197">
        <f t="shared" si="6"/>
        <v>-37981927.169231102</v>
      </c>
      <c r="U197">
        <f t="shared" si="7"/>
        <v>-37480146.333455294</v>
      </c>
    </row>
    <row r="198" spans="1:21" x14ac:dyDescent="0.2">
      <c r="A198">
        <v>196</v>
      </c>
      <c r="B198">
        <v>110300</v>
      </c>
      <c r="C198">
        <v>102268969.29154199</v>
      </c>
      <c r="D198">
        <v>96399.939972547902</v>
      </c>
      <c r="E198">
        <v>35942524.559239</v>
      </c>
      <c r="F198">
        <v>-2271.7096793007499</v>
      </c>
      <c r="G198">
        <v>98671.649651848697</v>
      </c>
      <c r="H198">
        <v>3536689.59113546</v>
      </c>
      <c r="I198">
        <v>83139089534.1353</v>
      </c>
      <c r="J198">
        <v>3204920.7241793498</v>
      </c>
      <c r="K198">
        <v>322544.392904301</v>
      </c>
      <c r="L198">
        <v>90078081298.781204</v>
      </c>
      <c r="M198">
        <v>280778.14206038101</v>
      </c>
      <c r="N198">
        <v>3287272.3225330501</v>
      </c>
      <c r="O198">
        <v>97.494834918628101</v>
      </c>
      <c r="P198">
        <v>313536.58477442298</v>
      </c>
      <c r="Q198">
        <v>89.551955240690603</v>
      </c>
      <c r="R198">
        <v>1973432.99303697</v>
      </c>
      <c r="S198">
        <v>5.49052415554294</v>
      </c>
      <c r="T198">
        <f t="shared" si="6"/>
        <v>66326444.732302994</v>
      </c>
      <c r="U198">
        <f t="shared" si="7"/>
        <v>68299877.725339964</v>
      </c>
    </row>
    <row r="199" spans="1:21" x14ac:dyDescent="0.2">
      <c r="A199">
        <v>197</v>
      </c>
      <c r="B199">
        <v>110400</v>
      </c>
      <c r="C199">
        <v>3240106.9638771801</v>
      </c>
      <c r="D199">
        <v>3082.7636890137601</v>
      </c>
      <c r="E199">
        <v>5079087.3845671499</v>
      </c>
      <c r="F199">
        <v>-1996.6734054112101</v>
      </c>
      <c r="G199">
        <v>5079.4370944249704</v>
      </c>
      <c r="H199">
        <v>91300.882374750101</v>
      </c>
      <c r="I199">
        <v>2808246223.0623298</v>
      </c>
      <c r="J199">
        <v>82876.143705563096</v>
      </c>
      <c r="K199">
        <v>11855.5132205543</v>
      </c>
      <c r="L199">
        <v>2808246223.0623298</v>
      </c>
      <c r="M199">
        <v>11574.6885982481</v>
      </c>
      <c r="N199">
        <v>82876.143705563096</v>
      </c>
      <c r="O199">
        <v>100</v>
      </c>
      <c r="P199">
        <v>11574.6885982481</v>
      </c>
      <c r="Q199">
        <v>100</v>
      </c>
      <c r="R199">
        <v>101588.741888499</v>
      </c>
      <c r="S199">
        <v>2.00013770578505</v>
      </c>
      <c r="T199">
        <f t="shared" si="6"/>
        <v>-1838980.4206899698</v>
      </c>
      <c r="U199">
        <f t="shared" si="7"/>
        <v>-1737391.6788014709</v>
      </c>
    </row>
    <row r="200" spans="1:21" x14ac:dyDescent="0.2">
      <c r="A200">
        <v>198</v>
      </c>
      <c r="B200">
        <v>110500</v>
      </c>
      <c r="C200">
        <v>13346769.1908186</v>
      </c>
      <c r="D200">
        <v>12874.0521225431</v>
      </c>
      <c r="E200">
        <v>22270543.693920899</v>
      </c>
      <c r="F200">
        <v>-5056.5174089939801</v>
      </c>
      <c r="G200">
        <v>17930.569531537101</v>
      </c>
      <c r="H200">
        <v>341261.83024893003</v>
      </c>
      <c r="I200">
        <v>27604710810.570301</v>
      </c>
      <c r="J200">
        <v>258447.69781721901</v>
      </c>
      <c r="K200">
        <v>63418.089178769696</v>
      </c>
      <c r="L200">
        <v>28496799458.220299</v>
      </c>
      <c r="M200">
        <v>60568.409232947597</v>
      </c>
      <c r="N200">
        <v>258447.69781721901</v>
      </c>
      <c r="O200">
        <v>99.999999999999901</v>
      </c>
      <c r="P200">
        <v>60568.409232947597</v>
      </c>
      <c r="Q200">
        <v>99.999999999999901</v>
      </c>
      <c r="R200">
        <v>358611.390630743</v>
      </c>
      <c r="S200">
        <v>1.6102498239799601</v>
      </c>
      <c r="T200">
        <f t="shared" si="6"/>
        <v>-8923774.5031022988</v>
      </c>
      <c r="U200">
        <f t="shared" si="7"/>
        <v>-8565163.1124715563</v>
      </c>
    </row>
    <row r="201" spans="1:21" x14ac:dyDescent="0.2">
      <c r="A201">
        <v>199</v>
      </c>
      <c r="B201">
        <v>110600</v>
      </c>
      <c r="C201">
        <v>4697584.0133621199</v>
      </c>
      <c r="D201">
        <v>4523.9165573807004</v>
      </c>
      <c r="E201">
        <v>6843799.0605597701</v>
      </c>
      <c r="F201">
        <v>-1171.9167295141301</v>
      </c>
      <c r="G201">
        <v>5695.8332868948401</v>
      </c>
      <c r="H201">
        <v>117843.387005218</v>
      </c>
      <c r="I201">
        <v>8867903296.8604202</v>
      </c>
      <c r="J201">
        <v>91239.677114636899</v>
      </c>
      <c r="K201">
        <v>21815.643560339598</v>
      </c>
      <c r="L201">
        <v>8618508284.7388802</v>
      </c>
      <c r="M201">
        <v>20953.792731865698</v>
      </c>
      <c r="N201">
        <v>91239.677114637001</v>
      </c>
      <c r="O201">
        <v>99.999999999999901</v>
      </c>
      <c r="P201">
        <v>20953.792731865698</v>
      </c>
      <c r="Q201">
        <v>100</v>
      </c>
      <c r="R201">
        <v>113916.66573789599</v>
      </c>
      <c r="S201">
        <v>1.66452382265851</v>
      </c>
      <c r="T201">
        <f t="shared" si="6"/>
        <v>-2146215.0471976502</v>
      </c>
      <c r="U201">
        <f t="shared" si="7"/>
        <v>-2032298.3814597542</v>
      </c>
    </row>
    <row r="202" spans="1:21" x14ac:dyDescent="0.2">
      <c r="A202">
        <v>200</v>
      </c>
      <c r="B202">
        <v>110701</v>
      </c>
      <c r="C202">
        <v>32019937.912890799</v>
      </c>
      <c r="D202">
        <v>30818.707845726502</v>
      </c>
      <c r="E202">
        <v>5033655.4501254903</v>
      </c>
      <c r="F202">
        <v>354.98632953838802</v>
      </c>
      <c r="G202">
        <v>30463.721516188099</v>
      </c>
      <c r="H202">
        <v>964822.86793814704</v>
      </c>
      <c r="I202">
        <v>70080753046.761093</v>
      </c>
      <c r="J202">
        <v>754580.60879786301</v>
      </c>
      <c r="K202">
        <v>137069.833798281</v>
      </c>
      <c r="L202">
        <v>68390968640.585899</v>
      </c>
      <c r="M202">
        <v>130230.73693422299</v>
      </c>
      <c r="N202">
        <v>754580.60879786301</v>
      </c>
      <c r="O202">
        <v>99.999999999999901</v>
      </c>
      <c r="P202">
        <v>130230.73693422299</v>
      </c>
      <c r="Q202">
        <v>100</v>
      </c>
      <c r="R202">
        <v>609274.430323762</v>
      </c>
      <c r="S202">
        <v>12.1040153892252</v>
      </c>
      <c r="T202">
        <f t="shared" si="6"/>
        <v>26986282.46276531</v>
      </c>
      <c r="U202">
        <f t="shared" si="7"/>
        <v>27595556.893089071</v>
      </c>
    </row>
    <row r="203" spans="1:21" x14ac:dyDescent="0.2">
      <c r="A203">
        <v>201</v>
      </c>
      <c r="B203">
        <v>110702</v>
      </c>
      <c r="C203">
        <v>259380418.18138799</v>
      </c>
      <c r="D203">
        <v>263768.99184116698</v>
      </c>
      <c r="E203">
        <v>323800157.85356998</v>
      </c>
      <c r="F203">
        <v>-168978.23869206599</v>
      </c>
      <c r="G203">
        <v>432747.23053323303</v>
      </c>
      <c r="H203">
        <v>12406927.150503499</v>
      </c>
      <c r="I203">
        <v>489867769236.854</v>
      </c>
      <c r="J203">
        <v>7248934.6864325404</v>
      </c>
      <c r="K203">
        <v>1687849.16395399</v>
      </c>
      <c r="L203">
        <v>489103001736.08002</v>
      </c>
      <c r="M203">
        <v>909682.68408489099</v>
      </c>
      <c r="N203">
        <v>10937323.8427929</v>
      </c>
      <c r="O203">
        <v>66.277041720851599</v>
      </c>
      <c r="P203">
        <v>1638938.86378038</v>
      </c>
      <c r="Q203">
        <v>55.504369576459602</v>
      </c>
      <c r="R203">
        <v>8654944.6106646694</v>
      </c>
      <c r="S203">
        <v>2.6729278540310699</v>
      </c>
      <c r="T203">
        <f t="shared" si="6"/>
        <v>-64419739.672181994</v>
      </c>
      <c r="U203">
        <f t="shared" si="7"/>
        <v>-55764795.061517328</v>
      </c>
    </row>
    <row r="204" spans="1:21" x14ac:dyDescent="0.2">
      <c r="A204">
        <v>202</v>
      </c>
      <c r="B204">
        <v>110800</v>
      </c>
      <c r="C204">
        <v>406529.70175928198</v>
      </c>
      <c r="D204">
        <v>382.97096038139603</v>
      </c>
      <c r="E204">
        <v>4608578.1538880803</v>
      </c>
      <c r="F204">
        <v>-187.74480230753599</v>
      </c>
      <c r="G204">
        <v>570.71576268893295</v>
      </c>
      <c r="H204">
        <v>24955.624865759899</v>
      </c>
      <c r="I204">
        <v>1052520001.5650001</v>
      </c>
      <c r="J204">
        <v>9530.6723644542799</v>
      </c>
      <c r="K204">
        <v>3819.3190290879902</v>
      </c>
      <c r="L204">
        <v>1052520001.5650001</v>
      </c>
      <c r="M204">
        <v>1809.7248690660099</v>
      </c>
      <c r="N204">
        <v>21798.0648610649</v>
      </c>
      <c r="O204">
        <v>43.722561728301301</v>
      </c>
      <c r="P204">
        <v>3714.0670289314899</v>
      </c>
      <c r="Q204">
        <v>48.7262307052832</v>
      </c>
      <c r="R204">
        <v>11414.315253778601</v>
      </c>
      <c r="S204">
        <v>0.24767541902590601</v>
      </c>
      <c r="T204">
        <f t="shared" si="6"/>
        <v>-4202048.4521287987</v>
      </c>
      <c r="U204">
        <f t="shared" si="7"/>
        <v>-4190634.1368750199</v>
      </c>
    </row>
    <row r="205" spans="1:21" x14ac:dyDescent="0.2">
      <c r="A205">
        <v>203</v>
      </c>
      <c r="B205">
        <v>110901</v>
      </c>
      <c r="C205">
        <v>6794211.5809589103</v>
      </c>
      <c r="D205">
        <v>6474.1907663515203</v>
      </c>
      <c r="E205">
        <v>10508272.8838172</v>
      </c>
      <c r="F205">
        <v>-2904.73810503508</v>
      </c>
      <c r="G205">
        <v>9378.9288713866008</v>
      </c>
      <c r="H205">
        <v>225345.92642961</v>
      </c>
      <c r="I205">
        <v>21238341060.304199</v>
      </c>
      <c r="J205">
        <v>161630.90324869801</v>
      </c>
      <c r="K205">
        <v>30854.680239169698</v>
      </c>
      <c r="L205">
        <v>21288253962.4002</v>
      </c>
      <c r="M205">
        <v>28725.854842929701</v>
      </c>
      <c r="N205">
        <v>161630.90324869801</v>
      </c>
      <c r="O205">
        <v>100</v>
      </c>
      <c r="P205">
        <v>28725.854842929701</v>
      </c>
      <c r="Q205">
        <v>100</v>
      </c>
      <c r="R205">
        <v>187578.577427732</v>
      </c>
      <c r="S205">
        <v>1.78505620763429</v>
      </c>
      <c r="T205">
        <f t="shared" si="6"/>
        <v>-3714061.3028582893</v>
      </c>
      <c r="U205">
        <f t="shared" si="7"/>
        <v>-3526482.7254305575</v>
      </c>
    </row>
    <row r="206" spans="1:21" x14ac:dyDescent="0.2">
      <c r="A206">
        <v>204</v>
      </c>
      <c r="B206">
        <v>110902</v>
      </c>
      <c r="C206">
        <v>17799220.407860301</v>
      </c>
      <c r="D206">
        <v>17168.806023038302</v>
      </c>
      <c r="E206">
        <v>20638549.314722199</v>
      </c>
      <c r="F206">
        <v>-15657.239822367799</v>
      </c>
      <c r="G206">
        <v>32826.045845406101</v>
      </c>
      <c r="H206">
        <v>499185.995949373</v>
      </c>
      <c r="I206">
        <v>38399243369.5485</v>
      </c>
      <c r="J206">
        <v>383988.26584072702</v>
      </c>
      <c r="K206">
        <v>84236.8721040698</v>
      </c>
      <c r="L206">
        <v>37010206107.319099</v>
      </c>
      <c r="M206">
        <v>80535.851493337803</v>
      </c>
      <c r="N206">
        <v>383988.26584072702</v>
      </c>
      <c r="O206">
        <v>100</v>
      </c>
      <c r="P206">
        <v>80535.851493337803</v>
      </c>
      <c r="Q206">
        <v>100</v>
      </c>
      <c r="R206">
        <v>656520.91690812295</v>
      </c>
      <c r="S206">
        <v>3.1810419758514699</v>
      </c>
      <c r="T206">
        <f t="shared" si="6"/>
        <v>-2839328.9068618976</v>
      </c>
      <c r="U206">
        <f t="shared" si="7"/>
        <v>-2182807.9899537745</v>
      </c>
    </row>
    <row r="207" spans="1:21" x14ac:dyDescent="0.2">
      <c r="A207">
        <v>205</v>
      </c>
      <c r="B207">
        <v>111001</v>
      </c>
      <c r="C207">
        <v>435939.79119602602</v>
      </c>
      <c r="D207">
        <v>420.36865029898001</v>
      </c>
      <c r="E207">
        <v>650529.46284931398</v>
      </c>
      <c r="F207">
        <v>-242.833469428249</v>
      </c>
      <c r="G207">
        <v>663.20211972722996</v>
      </c>
      <c r="H207">
        <v>10872.0266222093</v>
      </c>
      <c r="I207">
        <v>907928317.25399995</v>
      </c>
      <c r="J207">
        <v>8148.2416704473599</v>
      </c>
      <c r="K207">
        <v>2068.4965257648801</v>
      </c>
      <c r="L207">
        <v>907928317.25399995</v>
      </c>
      <c r="M207">
        <v>1977.7036940394801</v>
      </c>
      <c r="N207">
        <v>8148.2416704473599</v>
      </c>
      <c r="O207">
        <v>100</v>
      </c>
      <c r="P207">
        <v>1977.7036940394801</v>
      </c>
      <c r="Q207">
        <v>99.999999999999901</v>
      </c>
      <c r="R207">
        <v>13264.0423945446</v>
      </c>
      <c r="S207">
        <v>2.0389610543461298</v>
      </c>
      <c r="T207">
        <f t="shared" si="6"/>
        <v>-214589.67165328795</v>
      </c>
      <c r="U207">
        <f t="shared" si="7"/>
        <v>-201325.62925874334</v>
      </c>
    </row>
    <row r="208" spans="1:21" x14ac:dyDescent="0.2">
      <c r="A208">
        <v>206</v>
      </c>
      <c r="B208">
        <v>111003</v>
      </c>
      <c r="C208">
        <v>21798547.414666399</v>
      </c>
      <c r="D208">
        <v>21026.484507216599</v>
      </c>
      <c r="E208">
        <v>54549509.990257703</v>
      </c>
      <c r="F208">
        <v>-10405.937955511101</v>
      </c>
      <c r="G208">
        <v>31432.422462727802</v>
      </c>
      <c r="H208">
        <v>2115269.0728180702</v>
      </c>
      <c r="I208">
        <v>157462443568.095</v>
      </c>
      <c r="J208">
        <v>592621.25935561699</v>
      </c>
      <c r="K208">
        <v>422043.39857282198</v>
      </c>
      <c r="L208">
        <v>418960108127.03802</v>
      </c>
      <c r="M208">
        <v>97270.530541008804</v>
      </c>
      <c r="N208">
        <v>1642881.74211378</v>
      </c>
      <c r="O208">
        <v>36.072058272017301</v>
      </c>
      <c r="P208">
        <v>380147.387760118</v>
      </c>
      <c r="Q208">
        <v>25.5875835722929</v>
      </c>
      <c r="R208">
        <v>628648.44925455598</v>
      </c>
      <c r="S208">
        <v>1.15243647352071</v>
      </c>
      <c r="T208">
        <f t="shared" si="6"/>
        <v>-32750962.575591303</v>
      </c>
      <c r="U208">
        <f t="shared" si="7"/>
        <v>-32122314.126336746</v>
      </c>
    </row>
    <row r="209" spans="1:21" x14ac:dyDescent="0.2">
      <c r="A209">
        <v>207</v>
      </c>
      <c r="B209">
        <v>111101</v>
      </c>
      <c r="C209">
        <v>77141610.632845998</v>
      </c>
      <c r="D209">
        <v>74108.176345543907</v>
      </c>
      <c r="E209">
        <v>128319113.22039901</v>
      </c>
      <c r="F209">
        <v>-28689.888778551998</v>
      </c>
      <c r="G209">
        <v>102798.065124096</v>
      </c>
      <c r="H209">
        <v>2801148.2968619401</v>
      </c>
      <c r="I209">
        <v>215628494056.26901</v>
      </c>
      <c r="J209">
        <v>1482476.16844204</v>
      </c>
      <c r="K209">
        <v>341134.85471167997</v>
      </c>
      <c r="L209">
        <v>243839009305.72101</v>
      </c>
      <c r="M209">
        <v>278138.87086929101</v>
      </c>
      <c r="N209">
        <v>2154262.8146931399</v>
      </c>
      <c r="O209">
        <v>68.8159382565036</v>
      </c>
      <c r="P209">
        <v>316750.95378110802</v>
      </c>
      <c r="Q209">
        <v>87.8099552816184</v>
      </c>
      <c r="R209">
        <v>2055961.30248192</v>
      </c>
      <c r="S209">
        <v>1.6022253044646699</v>
      </c>
      <c r="T209">
        <f t="shared" si="6"/>
        <v>-51177502.587553009</v>
      </c>
      <c r="U209">
        <f t="shared" si="7"/>
        <v>-49121541.28507109</v>
      </c>
    </row>
    <row r="210" spans="1:21" x14ac:dyDescent="0.2">
      <c r="A210">
        <v>208</v>
      </c>
      <c r="B210">
        <v>111102</v>
      </c>
      <c r="C210">
        <v>85668189.003267199</v>
      </c>
      <c r="D210">
        <v>76394.422336417498</v>
      </c>
      <c r="E210">
        <v>69433192.321387693</v>
      </c>
      <c r="F210">
        <v>-56946.359157518098</v>
      </c>
      <c r="G210">
        <v>133340.78149393501</v>
      </c>
      <c r="H210">
        <v>2398725.4270242001</v>
      </c>
      <c r="I210">
        <v>147292797180.608</v>
      </c>
      <c r="J210">
        <v>1956799.3430067101</v>
      </c>
      <c r="K210">
        <v>303284.04989438201</v>
      </c>
      <c r="L210">
        <v>120101748992.133</v>
      </c>
      <c r="M210">
        <v>284626.759544136</v>
      </c>
      <c r="N210">
        <v>1956847.0354823801</v>
      </c>
      <c r="O210">
        <v>99.997562789793605</v>
      </c>
      <c r="P210">
        <v>291273.87499516801</v>
      </c>
      <c r="Q210">
        <v>97.717915672614595</v>
      </c>
      <c r="R210">
        <v>2666815.62987871</v>
      </c>
      <c r="S210">
        <v>3.8408368400155499</v>
      </c>
      <c r="T210">
        <f t="shared" si="6"/>
        <v>16234996.681879506</v>
      </c>
      <c r="U210">
        <f t="shared" si="7"/>
        <v>18901812.311758216</v>
      </c>
    </row>
    <row r="211" spans="1:21" x14ac:dyDescent="0.2">
      <c r="A211">
        <v>209</v>
      </c>
      <c r="B211">
        <v>111201</v>
      </c>
      <c r="C211">
        <v>2432228.2043156801</v>
      </c>
      <c r="D211">
        <v>2195.48905877376</v>
      </c>
      <c r="E211">
        <v>3103768.49200628</v>
      </c>
      <c r="F211">
        <v>-1418.20229147288</v>
      </c>
      <c r="G211">
        <v>3613.69135024665</v>
      </c>
      <c r="H211">
        <v>60690.268811391303</v>
      </c>
      <c r="I211">
        <v>4658704844.0819998</v>
      </c>
      <c r="J211">
        <v>46714.154279145303</v>
      </c>
      <c r="K211">
        <v>11491.4630812573</v>
      </c>
      <c r="L211">
        <v>4975059919.7526903</v>
      </c>
      <c r="M211">
        <v>10993.957089281999</v>
      </c>
      <c r="N211">
        <v>46714.154279145303</v>
      </c>
      <c r="O211">
        <v>99.999999999999901</v>
      </c>
      <c r="P211">
        <v>10993.957089281999</v>
      </c>
      <c r="Q211">
        <v>100</v>
      </c>
      <c r="R211">
        <v>72273.827004933104</v>
      </c>
      <c r="S211">
        <v>2.32858304964024</v>
      </c>
      <c r="T211">
        <f t="shared" si="6"/>
        <v>-671540.28769059991</v>
      </c>
      <c r="U211">
        <f t="shared" si="7"/>
        <v>-599266.46068566677</v>
      </c>
    </row>
    <row r="212" spans="1:21" x14ac:dyDescent="0.2">
      <c r="A212">
        <v>210</v>
      </c>
      <c r="B212">
        <v>111203</v>
      </c>
      <c r="C212">
        <v>1598560.47843819</v>
      </c>
      <c r="D212">
        <v>1540.76534549914</v>
      </c>
      <c r="E212">
        <v>2228116.4876429802</v>
      </c>
      <c r="F212">
        <v>-900.532062734958</v>
      </c>
      <c r="G212">
        <v>2441.2974082341002</v>
      </c>
      <c r="H212">
        <v>37141.320892675802</v>
      </c>
      <c r="I212">
        <v>2906169033.8899999</v>
      </c>
      <c r="J212">
        <v>28422.813791005799</v>
      </c>
      <c r="K212">
        <v>7544.6398062701301</v>
      </c>
      <c r="L212">
        <v>2906169033.8899999</v>
      </c>
      <c r="M212">
        <v>7254.02290288113</v>
      </c>
      <c r="N212">
        <v>28422.813791005799</v>
      </c>
      <c r="O212">
        <v>100</v>
      </c>
      <c r="P212">
        <v>7254.02290288113</v>
      </c>
      <c r="Q212">
        <v>99.999999999999901</v>
      </c>
      <c r="R212">
        <v>48825.9481646821</v>
      </c>
      <c r="S212">
        <v>2.1913552740831999</v>
      </c>
      <c r="T212">
        <f t="shared" si="6"/>
        <v>-629556.00920479023</v>
      </c>
      <c r="U212">
        <f t="shared" si="7"/>
        <v>-580730.06104010809</v>
      </c>
    </row>
    <row r="213" spans="1:21" x14ac:dyDescent="0.2">
      <c r="A213">
        <v>211</v>
      </c>
      <c r="B213">
        <v>111301</v>
      </c>
      <c r="C213">
        <v>2188782.8703911901</v>
      </c>
      <c r="D213">
        <v>1974.14054709225</v>
      </c>
      <c r="E213">
        <v>2665995.3479737998</v>
      </c>
      <c r="F213">
        <v>-923.02891569941403</v>
      </c>
      <c r="G213">
        <v>2897.16946279167</v>
      </c>
      <c r="H213">
        <v>41520.555983455</v>
      </c>
      <c r="I213">
        <v>2928394475.1406999</v>
      </c>
      <c r="J213">
        <v>32735.372558032799</v>
      </c>
      <c r="K213">
        <v>10240.856105012799</v>
      </c>
      <c r="L213">
        <v>3473005117.7570901</v>
      </c>
      <c r="M213">
        <v>9893.5555932371008</v>
      </c>
      <c r="N213">
        <v>32735.372558032799</v>
      </c>
      <c r="O213">
        <v>100</v>
      </c>
      <c r="P213">
        <v>9893.5555932371008</v>
      </c>
      <c r="Q213">
        <v>99.999999999999901</v>
      </c>
      <c r="R213">
        <v>57943.389255833397</v>
      </c>
      <c r="S213">
        <v>2.1734242447148802</v>
      </c>
      <c r="T213">
        <f t="shared" si="6"/>
        <v>-477212.47758260975</v>
      </c>
      <c r="U213">
        <f t="shared" si="7"/>
        <v>-419269.08832677634</v>
      </c>
    </row>
    <row r="214" spans="1:21" x14ac:dyDescent="0.2">
      <c r="A214">
        <v>212</v>
      </c>
      <c r="B214">
        <v>111302</v>
      </c>
      <c r="C214">
        <v>18808893.176047798</v>
      </c>
      <c r="D214">
        <v>17653.106255361599</v>
      </c>
      <c r="E214">
        <v>20383023.5467995</v>
      </c>
      <c r="F214">
        <v>-6149.9726354058803</v>
      </c>
      <c r="G214">
        <v>23803.078890767501</v>
      </c>
      <c r="H214">
        <v>627296.11396665499</v>
      </c>
      <c r="I214">
        <v>46405811179.691803</v>
      </c>
      <c r="J214">
        <v>488078.68042757898</v>
      </c>
      <c r="K214">
        <v>66437.452795773497</v>
      </c>
      <c r="L214">
        <v>46284556926.5718</v>
      </c>
      <c r="M214">
        <v>61808.997103116402</v>
      </c>
      <c r="N214">
        <v>488078.68042757898</v>
      </c>
      <c r="O214">
        <v>100</v>
      </c>
      <c r="P214">
        <v>61808.9971031163</v>
      </c>
      <c r="Q214">
        <v>100</v>
      </c>
      <c r="R214">
        <v>476061.57781535003</v>
      </c>
      <c r="S214">
        <v>2.3355788051871098</v>
      </c>
      <c r="T214">
        <f t="shared" si="6"/>
        <v>-1574130.3707517013</v>
      </c>
      <c r="U214">
        <f t="shared" si="7"/>
        <v>-1098068.7929363512</v>
      </c>
    </row>
    <row r="215" spans="1:21" x14ac:dyDescent="0.2">
      <c r="A215">
        <v>213</v>
      </c>
      <c r="B215">
        <v>111303</v>
      </c>
      <c r="C215">
        <v>8404117.1921312492</v>
      </c>
      <c r="D215">
        <v>8106.4594156530002</v>
      </c>
      <c r="E215">
        <v>13717944.624115899</v>
      </c>
      <c r="F215">
        <v>-3817.6383381790802</v>
      </c>
      <c r="G215">
        <v>11924.097753832</v>
      </c>
      <c r="H215">
        <v>228529.46593857001</v>
      </c>
      <c r="I215">
        <v>21108254526.7346</v>
      </c>
      <c r="J215">
        <v>165204.70235836599</v>
      </c>
      <c r="K215">
        <v>40249.194525903498</v>
      </c>
      <c r="L215">
        <v>21108254526.7346</v>
      </c>
      <c r="M215">
        <v>38138.369073230002</v>
      </c>
      <c r="N215">
        <v>165204.70235836599</v>
      </c>
      <c r="O215">
        <v>99.999999999999901</v>
      </c>
      <c r="P215">
        <v>38138.369073230002</v>
      </c>
      <c r="Q215">
        <v>99.999999999999901</v>
      </c>
      <c r="R215">
        <v>238481.955076641</v>
      </c>
      <c r="S215">
        <v>1.73846710721804</v>
      </c>
      <c r="T215">
        <f t="shared" si="6"/>
        <v>-5313827.43198465</v>
      </c>
      <c r="U215">
        <f t="shared" si="7"/>
        <v>-5075345.4769080086</v>
      </c>
    </row>
    <row r="216" spans="1:21" x14ac:dyDescent="0.2">
      <c r="A216">
        <v>214</v>
      </c>
      <c r="B216">
        <v>111401</v>
      </c>
      <c r="C216">
        <v>39642027.6000043</v>
      </c>
      <c r="D216">
        <v>36906.036074045303</v>
      </c>
      <c r="E216">
        <v>40432946.851865299</v>
      </c>
      <c r="F216">
        <v>-21836.385068142601</v>
      </c>
      <c r="G216">
        <v>58742.421142187901</v>
      </c>
      <c r="H216">
        <v>1172039.3986982601</v>
      </c>
      <c r="I216">
        <v>117283969847.57899</v>
      </c>
      <c r="J216">
        <v>820187.48915552895</v>
      </c>
      <c r="K216">
        <v>166438.38594909501</v>
      </c>
      <c r="L216">
        <v>161544770167.53699</v>
      </c>
      <c r="M216">
        <v>150283.90893234199</v>
      </c>
      <c r="N216">
        <v>820187.48915552895</v>
      </c>
      <c r="O216">
        <v>100</v>
      </c>
      <c r="P216">
        <v>150283.90893234199</v>
      </c>
      <c r="Q216">
        <v>100</v>
      </c>
      <c r="R216">
        <v>1174848.4228437501</v>
      </c>
      <c r="S216">
        <v>2.9056710289954002</v>
      </c>
      <c r="T216">
        <f t="shared" si="6"/>
        <v>-790919.25186099857</v>
      </c>
      <c r="U216">
        <f t="shared" si="7"/>
        <v>383929.17098275153</v>
      </c>
    </row>
    <row r="217" spans="1:21" x14ac:dyDescent="0.2">
      <c r="A217">
        <v>215</v>
      </c>
      <c r="B217">
        <v>111402</v>
      </c>
      <c r="C217">
        <v>82443579.009816095</v>
      </c>
      <c r="D217">
        <v>78274.045035054005</v>
      </c>
      <c r="E217">
        <v>94111951.970019102</v>
      </c>
      <c r="F217">
        <v>-33232.069283199497</v>
      </c>
      <c r="G217">
        <v>111506.11431825301</v>
      </c>
      <c r="H217">
        <v>2019762.2530555101</v>
      </c>
      <c r="I217">
        <v>102635262785.64301</v>
      </c>
      <c r="J217">
        <v>1423576.73919285</v>
      </c>
      <c r="K217">
        <v>351318.21743934101</v>
      </c>
      <c r="L217">
        <v>171195586210.65399</v>
      </c>
      <c r="M217">
        <v>334198.65881827602</v>
      </c>
      <c r="N217">
        <v>1711856.4646985801</v>
      </c>
      <c r="O217">
        <v>83.159819094032997</v>
      </c>
      <c r="P217">
        <v>334198.65881827602</v>
      </c>
      <c r="Q217">
        <v>100</v>
      </c>
      <c r="R217">
        <v>2230122.2863650699</v>
      </c>
      <c r="S217">
        <v>2.3696483174374201</v>
      </c>
      <c r="T217">
        <f t="shared" si="6"/>
        <v>-11668372.960203007</v>
      </c>
      <c r="U217">
        <f t="shared" si="7"/>
        <v>-9438250.6738379374</v>
      </c>
    </row>
    <row r="218" spans="1:21" x14ac:dyDescent="0.2">
      <c r="A218">
        <v>216</v>
      </c>
      <c r="B218">
        <v>111403</v>
      </c>
      <c r="C218">
        <v>35529571.630988598</v>
      </c>
      <c r="D218">
        <v>33756.667998795398</v>
      </c>
      <c r="E218">
        <v>27954748.867132399</v>
      </c>
      <c r="F218">
        <v>-12477.0395350579</v>
      </c>
      <c r="G218">
        <v>46233.707533853303</v>
      </c>
      <c r="H218">
        <v>1165422.3370093</v>
      </c>
      <c r="I218">
        <v>101820669745.433</v>
      </c>
      <c r="J218">
        <v>859960.327773005</v>
      </c>
      <c r="K218">
        <v>123316.504355524</v>
      </c>
      <c r="L218">
        <v>101991111271.965</v>
      </c>
      <c r="M218">
        <v>113117.393228328</v>
      </c>
      <c r="N218">
        <v>859960.327773005</v>
      </c>
      <c r="O218">
        <v>99.999999999999901</v>
      </c>
      <c r="P218">
        <v>113117.393228328</v>
      </c>
      <c r="Q218">
        <v>99.999999999999901</v>
      </c>
      <c r="R218">
        <v>924674.15067706699</v>
      </c>
      <c r="S218">
        <v>3.3077533805508099</v>
      </c>
      <c r="T218">
        <f t="shared" si="6"/>
        <v>7574822.7638561986</v>
      </c>
      <c r="U218">
        <f t="shared" si="7"/>
        <v>8499496.9145332649</v>
      </c>
    </row>
    <row r="219" spans="1:21" x14ac:dyDescent="0.2">
      <c r="A219">
        <v>217</v>
      </c>
      <c r="B219">
        <v>120100</v>
      </c>
      <c r="C219">
        <v>58871667.873747699</v>
      </c>
      <c r="D219">
        <v>54158.562749869197</v>
      </c>
      <c r="E219">
        <v>75603717.335960701</v>
      </c>
      <c r="F219">
        <v>-14130.147031721001</v>
      </c>
      <c r="G219">
        <v>68288.709781590194</v>
      </c>
      <c r="H219">
        <v>1441957.7096152499</v>
      </c>
      <c r="I219">
        <v>176571627200.60599</v>
      </c>
      <c r="J219">
        <v>912242.82801343896</v>
      </c>
      <c r="K219">
        <v>271485.58004341199</v>
      </c>
      <c r="L219">
        <v>184720034934.54001</v>
      </c>
      <c r="M219">
        <v>253013.576549958</v>
      </c>
      <c r="N219">
        <v>912242.82801343896</v>
      </c>
      <c r="O219">
        <v>100</v>
      </c>
      <c r="P219">
        <v>253013.576549958</v>
      </c>
      <c r="Q219">
        <v>99.999999999999901</v>
      </c>
      <c r="R219">
        <v>1365774.1956318</v>
      </c>
      <c r="S219">
        <v>1.8064907966928401</v>
      </c>
      <c r="T219">
        <f t="shared" si="6"/>
        <v>-16732049.462213002</v>
      </c>
      <c r="U219">
        <f t="shared" si="7"/>
        <v>-15366275.266581202</v>
      </c>
    </row>
    <row r="220" spans="1:21" x14ac:dyDescent="0.2">
      <c r="A220">
        <v>218</v>
      </c>
      <c r="B220">
        <v>120200</v>
      </c>
      <c r="C220">
        <v>53532009.652547203</v>
      </c>
      <c r="D220">
        <v>47884.544367246999</v>
      </c>
      <c r="E220">
        <v>89532717.707954407</v>
      </c>
      <c r="F220">
        <v>-19107.884555432502</v>
      </c>
      <c r="G220">
        <v>66992.428922679494</v>
      </c>
      <c r="H220">
        <v>1929971.30378599</v>
      </c>
      <c r="I220">
        <v>174854223094.98099</v>
      </c>
      <c r="J220">
        <v>1129638.5607159999</v>
      </c>
      <c r="K220">
        <v>208459.76805182701</v>
      </c>
      <c r="L220">
        <v>183061110785.37299</v>
      </c>
      <c r="M220">
        <v>179455.035681293</v>
      </c>
      <c r="N220">
        <v>1405408.63450104</v>
      </c>
      <c r="O220">
        <v>80.377943680205803</v>
      </c>
      <c r="P220">
        <v>190153.65697329</v>
      </c>
      <c r="Q220">
        <v>94.373696797479994</v>
      </c>
      <c r="R220">
        <v>1339848.5784535899</v>
      </c>
      <c r="S220">
        <v>1.4964904593022901</v>
      </c>
      <c r="T220">
        <f t="shared" si="6"/>
        <v>-36000708.055407204</v>
      </c>
      <c r="U220">
        <f t="shared" si="7"/>
        <v>-34660859.476953611</v>
      </c>
    </row>
    <row r="221" spans="1:21" x14ac:dyDescent="0.2">
      <c r="A221">
        <v>219</v>
      </c>
      <c r="B221">
        <v>120301</v>
      </c>
      <c r="C221">
        <v>85273702.132042602</v>
      </c>
      <c r="D221">
        <v>76907.209243205507</v>
      </c>
      <c r="E221">
        <v>148975415.08538401</v>
      </c>
      <c r="F221">
        <v>-35634.885950842603</v>
      </c>
      <c r="G221">
        <v>112542.095194048</v>
      </c>
      <c r="H221">
        <v>13779625.416427299</v>
      </c>
      <c r="I221">
        <v>971365765820.05603</v>
      </c>
      <c r="J221">
        <v>2091727.5223194701</v>
      </c>
      <c r="K221">
        <v>1719147.76061496</v>
      </c>
      <c r="L221">
        <v>963682382130.14099</v>
      </c>
      <c r="M221">
        <v>332293.04505634197</v>
      </c>
      <c r="N221">
        <v>10865528.1189672</v>
      </c>
      <c r="O221">
        <v>19.251043294141201</v>
      </c>
      <c r="P221">
        <v>1622779.5224019501</v>
      </c>
      <c r="Q221">
        <v>20.476783227119999</v>
      </c>
      <c r="R221">
        <v>2250841.9038809598</v>
      </c>
      <c r="S221">
        <v>1.5108814448282699</v>
      </c>
      <c r="T221">
        <f t="shared" si="6"/>
        <v>-63701712.95334141</v>
      </c>
      <c r="U221">
        <f t="shared" si="7"/>
        <v>-61450871.049460448</v>
      </c>
    </row>
    <row r="222" spans="1:21" x14ac:dyDescent="0.2">
      <c r="A222">
        <v>220</v>
      </c>
      <c r="B222">
        <v>120302</v>
      </c>
      <c r="C222">
        <v>20432248.155244399</v>
      </c>
      <c r="D222">
        <v>18222.665915503399</v>
      </c>
      <c r="E222">
        <v>35473070.284862801</v>
      </c>
      <c r="F222">
        <v>-3633.5825495007898</v>
      </c>
      <c r="G222">
        <v>21856.248465004199</v>
      </c>
      <c r="H222">
        <v>392627.75041627302</v>
      </c>
      <c r="I222">
        <v>24396519901.9062</v>
      </c>
      <c r="J222">
        <v>319438.19071055402</v>
      </c>
      <c r="K222">
        <v>95456.805894485107</v>
      </c>
      <c r="L222">
        <v>24396519901.9062</v>
      </c>
      <c r="M222">
        <v>91032.997027597594</v>
      </c>
      <c r="N222">
        <v>319438.19071055402</v>
      </c>
      <c r="O222">
        <v>100</v>
      </c>
      <c r="P222">
        <v>93017.153904294493</v>
      </c>
      <c r="Q222">
        <v>97.866891435166494</v>
      </c>
      <c r="R222">
        <v>437124.96930008399</v>
      </c>
      <c r="S222">
        <v>1.2322727234766999</v>
      </c>
      <c r="T222">
        <f t="shared" si="6"/>
        <v>-15040822.129618403</v>
      </c>
      <c r="U222">
        <f t="shared" si="7"/>
        <v>-14603697.160318319</v>
      </c>
    </row>
    <row r="223" spans="1:21" x14ac:dyDescent="0.2">
      <c r="A223">
        <v>221</v>
      </c>
      <c r="B223">
        <v>120401</v>
      </c>
      <c r="C223">
        <v>19375037.494777799</v>
      </c>
      <c r="D223">
        <v>17453.774261684001</v>
      </c>
      <c r="E223">
        <v>33856626.306031696</v>
      </c>
      <c r="F223">
        <v>-8194.4185839982692</v>
      </c>
      <c r="G223">
        <v>25648.192845682301</v>
      </c>
      <c r="H223">
        <v>12559917.5128913</v>
      </c>
      <c r="I223">
        <v>948147816996.27502</v>
      </c>
      <c r="J223">
        <v>482594.77181681502</v>
      </c>
      <c r="K223">
        <v>1830030.75116262</v>
      </c>
      <c r="L223">
        <v>1012799304154.05</v>
      </c>
      <c r="M223">
        <v>76358.736040075601</v>
      </c>
      <c r="N223">
        <v>9715474.06190251</v>
      </c>
      <c r="O223">
        <v>4.9672797100989996</v>
      </c>
      <c r="P223">
        <v>1728750.8207472099</v>
      </c>
      <c r="Q223">
        <v>4.4169891417359404</v>
      </c>
      <c r="R223">
        <v>512963.85691364598</v>
      </c>
      <c r="S223">
        <v>1.5151062373342801</v>
      </c>
      <c r="T223">
        <f t="shared" si="6"/>
        <v>-14481588.811253898</v>
      </c>
      <c r="U223">
        <f t="shared" si="7"/>
        <v>-13968624.954340251</v>
      </c>
    </row>
    <row r="224" spans="1:21" x14ac:dyDescent="0.2">
      <c r="A224">
        <v>222</v>
      </c>
      <c r="B224">
        <v>120402</v>
      </c>
      <c r="C224">
        <v>53833762.534710601</v>
      </c>
      <c r="D224">
        <v>48362.188702632098</v>
      </c>
      <c r="E224">
        <v>83514807.224940002</v>
      </c>
      <c r="F224">
        <v>-18024.679235746898</v>
      </c>
      <c r="G224">
        <v>66386.867938379102</v>
      </c>
      <c r="H224">
        <v>10504127.45544</v>
      </c>
      <c r="I224">
        <v>1298964569628.3899</v>
      </c>
      <c r="J224">
        <v>1003125.8881534</v>
      </c>
      <c r="K224">
        <v>721664.75130606699</v>
      </c>
      <c r="L224">
        <v>1341775108093.6699</v>
      </c>
      <c r="M224">
        <v>172410.555239012</v>
      </c>
      <c r="N224">
        <v>6607233.7465548404</v>
      </c>
      <c r="O224">
        <v>15.1822370243289</v>
      </c>
      <c r="P224">
        <v>587487.24049670005</v>
      </c>
      <c r="Q224">
        <v>29.347114857038399</v>
      </c>
      <c r="R224">
        <v>1327737.35876758</v>
      </c>
      <c r="S224">
        <v>1.58982269478445</v>
      </c>
      <c r="T224">
        <f t="shared" si="6"/>
        <v>-29681044.690229401</v>
      </c>
      <c r="U224">
        <f t="shared" si="7"/>
        <v>-28353307.331461821</v>
      </c>
    </row>
    <row r="225" spans="1:21" x14ac:dyDescent="0.2">
      <c r="A225">
        <v>223</v>
      </c>
      <c r="B225">
        <v>120500</v>
      </c>
      <c r="C225">
        <v>1434528.71286724</v>
      </c>
      <c r="D225">
        <v>1293.7822227423901</v>
      </c>
      <c r="E225">
        <v>1628464.2994071201</v>
      </c>
      <c r="F225">
        <v>-619.02326454317199</v>
      </c>
      <c r="G225">
        <v>1912.8054872855701</v>
      </c>
      <c r="H225">
        <v>41239.159004847199</v>
      </c>
      <c r="I225">
        <v>3069676033.4299998</v>
      </c>
      <c r="J225">
        <v>32030.130904557202</v>
      </c>
      <c r="K225">
        <v>5099.8543888925997</v>
      </c>
      <c r="L225">
        <v>3069676033.4299998</v>
      </c>
      <c r="M225">
        <v>4792.8867855496001</v>
      </c>
      <c r="N225">
        <v>32030.130904557202</v>
      </c>
      <c r="O225">
        <v>100</v>
      </c>
      <c r="P225">
        <v>4792.8867855496001</v>
      </c>
      <c r="Q225">
        <v>100</v>
      </c>
      <c r="R225">
        <v>38256.109745711401</v>
      </c>
      <c r="S225">
        <v>2.3492139041450999</v>
      </c>
      <c r="T225">
        <f t="shared" si="6"/>
        <v>-193935.58653988014</v>
      </c>
      <c r="U225">
        <f t="shared" si="7"/>
        <v>-155679.47679416873</v>
      </c>
    </row>
    <row r="226" spans="1:21" x14ac:dyDescent="0.2">
      <c r="A226">
        <v>224</v>
      </c>
      <c r="B226">
        <v>120601</v>
      </c>
      <c r="C226">
        <v>5402957.3035730897</v>
      </c>
      <c r="D226">
        <v>4872.8547897988101</v>
      </c>
      <c r="E226">
        <v>3120193.5833221399</v>
      </c>
      <c r="F226">
        <v>-969.84385844104395</v>
      </c>
      <c r="G226">
        <v>5842.6986482398597</v>
      </c>
      <c r="H226">
        <v>213575.92864553499</v>
      </c>
      <c r="I226">
        <v>15998911707.8666</v>
      </c>
      <c r="J226">
        <v>165579.193521935</v>
      </c>
      <c r="K226">
        <v>7469.6727847354496</v>
      </c>
      <c r="L226">
        <v>3083740092.9766202</v>
      </c>
      <c r="M226">
        <v>7161.29877543779</v>
      </c>
      <c r="N226">
        <v>165579.193521935</v>
      </c>
      <c r="O226">
        <v>100</v>
      </c>
      <c r="P226">
        <v>7161.29877543779</v>
      </c>
      <c r="Q226">
        <v>100</v>
      </c>
      <c r="R226">
        <v>116853.97296479699</v>
      </c>
      <c r="S226">
        <v>3.7450872788597902</v>
      </c>
      <c r="T226">
        <f t="shared" si="6"/>
        <v>2282763.7202509497</v>
      </c>
      <c r="U226">
        <f t="shared" si="7"/>
        <v>2399617.6932157469</v>
      </c>
    </row>
    <row r="227" spans="1:21" x14ac:dyDescent="0.2">
      <c r="A227">
        <v>225</v>
      </c>
      <c r="B227">
        <v>120602</v>
      </c>
      <c r="C227">
        <v>23360625.8448781</v>
      </c>
      <c r="D227">
        <v>21068.635405582801</v>
      </c>
      <c r="E227">
        <v>39043814.006054103</v>
      </c>
      <c r="F227">
        <v>-786.37573895617902</v>
      </c>
      <c r="G227">
        <v>21855.011144538901</v>
      </c>
      <c r="H227">
        <v>652030.60174890503</v>
      </c>
      <c r="I227">
        <v>41720962214.946701</v>
      </c>
      <c r="J227">
        <v>526867.71510406502</v>
      </c>
      <c r="K227">
        <v>115217.002237868</v>
      </c>
      <c r="L227">
        <v>41720962214.946701</v>
      </c>
      <c r="M227">
        <v>103964.283550012</v>
      </c>
      <c r="N227">
        <v>526867.71510406502</v>
      </c>
      <c r="O227">
        <v>99.999999999999901</v>
      </c>
      <c r="P227">
        <v>111044.90601637401</v>
      </c>
      <c r="Q227">
        <v>93.623640452883507</v>
      </c>
      <c r="R227">
        <v>437100.22289077903</v>
      </c>
      <c r="S227">
        <v>1.1195121020272301</v>
      </c>
      <c r="T227">
        <f t="shared" si="6"/>
        <v>-15683188.161176004</v>
      </c>
      <c r="U227">
        <f t="shared" si="7"/>
        <v>-15246087.938285224</v>
      </c>
    </row>
    <row r="228" spans="1:21" x14ac:dyDescent="0.2">
      <c r="A228">
        <v>226</v>
      </c>
      <c r="B228">
        <v>120701</v>
      </c>
      <c r="C228">
        <v>42692197.699048601</v>
      </c>
      <c r="D228">
        <v>38503.342111745602</v>
      </c>
      <c r="E228">
        <v>61857665.009268798</v>
      </c>
      <c r="F228">
        <v>-17616.480170603401</v>
      </c>
      <c r="G228">
        <v>56119.822282349101</v>
      </c>
      <c r="H228">
        <v>1194738.75763069</v>
      </c>
      <c r="I228">
        <v>71798512758.618301</v>
      </c>
      <c r="J228">
        <v>919685.18012874899</v>
      </c>
      <c r="K228">
        <v>190741.107177567</v>
      </c>
      <c r="L228">
        <v>72392788438.469299</v>
      </c>
      <c r="M228">
        <v>183501.82833372001</v>
      </c>
      <c r="N228">
        <v>979343.21935483895</v>
      </c>
      <c r="O228">
        <v>93.908362456893201</v>
      </c>
      <c r="P228">
        <v>183501.82833372001</v>
      </c>
      <c r="Q228">
        <v>100</v>
      </c>
      <c r="R228">
        <v>1122396.4456469801</v>
      </c>
      <c r="S228">
        <v>1.8144824016212</v>
      </c>
      <c r="T228">
        <f t="shared" si="6"/>
        <v>-19165467.310220197</v>
      </c>
      <c r="U228">
        <f t="shared" si="7"/>
        <v>-18043070.864573218</v>
      </c>
    </row>
    <row r="229" spans="1:21" x14ac:dyDescent="0.2">
      <c r="A229">
        <v>227</v>
      </c>
      <c r="B229">
        <v>120702</v>
      </c>
      <c r="C229">
        <v>42483356.091413498</v>
      </c>
      <c r="D229">
        <v>38315.1695609124</v>
      </c>
      <c r="E229">
        <v>69011481.761602104</v>
      </c>
      <c r="F229">
        <v>-3617.6197968726001</v>
      </c>
      <c r="G229">
        <v>41932.789357784997</v>
      </c>
      <c r="H229">
        <v>1338272.6426275901</v>
      </c>
      <c r="I229">
        <v>99132386351.888306</v>
      </c>
      <c r="J229">
        <v>1040875.48357192</v>
      </c>
      <c r="K229">
        <v>174587.280587566</v>
      </c>
      <c r="L229">
        <v>99132386351.888306</v>
      </c>
      <c r="M229">
        <v>164674.04195237701</v>
      </c>
      <c r="N229">
        <v>1040875.48357192</v>
      </c>
      <c r="O229">
        <v>100</v>
      </c>
      <c r="P229">
        <v>164674.04195237701</v>
      </c>
      <c r="Q229">
        <v>100</v>
      </c>
      <c r="R229">
        <v>838655.78715570096</v>
      </c>
      <c r="S229">
        <v>1.21524095085048</v>
      </c>
      <c r="T229">
        <f t="shared" si="6"/>
        <v>-26528125.670188606</v>
      </c>
      <c r="U229">
        <f t="shared" si="7"/>
        <v>-25689469.883032903</v>
      </c>
    </row>
    <row r="230" spans="1:21" x14ac:dyDescent="0.2">
      <c r="A230">
        <v>228</v>
      </c>
      <c r="B230">
        <v>120800</v>
      </c>
      <c r="C230">
        <v>8280781.6895483797</v>
      </c>
      <c r="D230">
        <v>7523.3655730138598</v>
      </c>
      <c r="E230">
        <v>11658484.855972501</v>
      </c>
      <c r="F230">
        <v>-2935.37243027976</v>
      </c>
      <c r="G230">
        <v>10458.7380032936</v>
      </c>
      <c r="H230">
        <v>239838.32820551901</v>
      </c>
      <c r="I230">
        <v>20010207217.400002</v>
      </c>
      <c r="J230">
        <v>179807.706553319</v>
      </c>
      <c r="K230">
        <v>39431.491550337902</v>
      </c>
      <c r="L230">
        <v>20013859380.967999</v>
      </c>
      <c r="M230">
        <v>37430.105612241103</v>
      </c>
      <c r="N230">
        <v>179807.706553319</v>
      </c>
      <c r="O230">
        <v>100</v>
      </c>
      <c r="P230">
        <v>37430.105612241103</v>
      </c>
      <c r="Q230">
        <v>100</v>
      </c>
      <c r="R230">
        <v>209174.76006587199</v>
      </c>
      <c r="S230">
        <v>1.7941847731501199</v>
      </c>
      <c r="T230">
        <f t="shared" si="6"/>
        <v>-3377703.1664241208</v>
      </c>
      <c r="U230">
        <f t="shared" si="7"/>
        <v>-3168528.4063582486</v>
      </c>
    </row>
    <row r="231" spans="1:21" x14ac:dyDescent="0.2">
      <c r="A231">
        <v>229</v>
      </c>
      <c r="B231">
        <v>120901</v>
      </c>
      <c r="C231">
        <v>2412002.16583789</v>
      </c>
      <c r="D231">
        <v>2175.3524313500602</v>
      </c>
      <c r="E231">
        <v>2843344.1973931398</v>
      </c>
      <c r="F231">
        <v>-1091.98459105042</v>
      </c>
      <c r="G231">
        <v>3267.3370224004898</v>
      </c>
      <c r="H231">
        <v>60634.643209790498</v>
      </c>
      <c r="I231">
        <v>4500084708.9171696</v>
      </c>
      <c r="J231">
        <v>47134.389083038899</v>
      </c>
      <c r="K231">
        <v>11352.5414912001</v>
      </c>
      <c r="L231">
        <v>4500084708.9171696</v>
      </c>
      <c r="M231">
        <v>10902.5330203084</v>
      </c>
      <c r="N231">
        <v>47134.389083038899</v>
      </c>
      <c r="O231">
        <v>100</v>
      </c>
      <c r="P231">
        <v>10902.5330203084</v>
      </c>
      <c r="Q231">
        <v>100</v>
      </c>
      <c r="R231">
        <v>65346.740448009798</v>
      </c>
      <c r="S231">
        <v>2.2982353141741099</v>
      </c>
      <c r="T231">
        <f t="shared" si="6"/>
        <v>-431342.03155524982</v>
      </c>
      <c r="U231">
        <f t="shared" si="7"/>
        <v>-365995.29110724002</v>
      </c>
    </row>
    <row r="232" spans="1:21" x14ac:dyDescent="0.2">
      <c r="A232">
        <v>230</v>
      </c>
      <c r="B232">
        <v>120902</v>
      </c>
      <c r="C232">
        <v>2934035.0776640801</v>
      </c>
      <c r="D232">
        <v>2646.1669190275002</v>
      </c>
      <c r="E232">
        <v>5432365.5970933996</v>
      </c>
      <c r="F232">
        <v>-1312.6152947697699</v>
      </c>
      <c r="G232">
        <v>3958.7822137972798</v>
      </c>
      <c r="H232">
        <v>1805263.53453217</v>
      </c>
      <c r="I232">
        <v>132915750210.422</v>
      </c>
      <c r="J232">
        <v>76672.702727370997</v>
      </c>
      <c r="K232">
        <v>388971.21153863601</v>
      </c>
      <c r="L232">
        <v>132815773394.869</v>
      </c>
      <c r="M232">
        <v>12180.269939617099</v>
      </c>
      <c r="N232">
        <v>1406516.2839009</v>
      </c>
      <c r="O232">
        <v>5.4512488483050499</v>
      </c>
      <c r="P232">
        <v>375689.63419914898</v>
      </c>
      <c r="Q232">
        <v>3.2421096646921401</v>
      </c>
      <c r="R232">
        <v>79175.644275945597</v>
      </c>
      <c r="S232">
        <v>1.45748003997206</v>
      </c>
      <c r="T232">
        <f t="shared" si="6"/>
        <v>-2498330.5194293195</v>
      </c>
      <c r="U232">
        <f t="shared" si="7"/>
        <v>-2419154.8751533739</v>
      </c>
    </row>
    <row r="233" spans="1:21" x14ac:dyDescent="0.2">
      <c r="A233">
        <v>231</v>
      </c>
      <c r="B233">
        <v>120903</v>
      </c>
      <c r="C233">
        <v>7745844.8915545596</v>
      </c>
      <c r="D233">
        <v>6985.8737095496099</v>
      </c>
      <c r="E233">
        <v>6257408.8426259998</v>
      </c>
      <c r="F233">
        <v>-2184.5240982281398</v>
      </c>
      <c r="G233">
        <v>9170.3978077777592</v>
      </c>
      <c r="H233">
        <v>271155.678435351</v>
      </c>
      <c r="I233">
        <v>22408790881.797798</v>
      </c>
      <c r="J233">
        <v>203929.305789957</v>
      </c>
      <c r="K233">
        <v>22276.4388789472</v>
      </c>
      <c r="L233">
        <v>22417818062.587101</v>
      </c>
      <c r="M233">
        <v>20034.6570726885</v>
      </c>
      <c r="N233">
        <v>203929.30578995799</v>
      </c>
      <c r="O233">
        <v>99.999999999999901</v>
      </c>
      <c r="P233">
        <v>20034.6570726885</v>
      </c>
      <c r="Q233">
        <v>100</v>
      </c>
      <c r="R233">
        <v>183407.956155555</v>
      </c>
      <c r="S233">
        <v>2.9310527850787702</v>
      </c>
      <c r="T233">
        <f t="shared" si="6"/>
        <v>1488436.0489285598</v>
      </c>
      <c r="U233">
        <f t="shared" si="7"/>
        <v>1671844.0050841148</v>
      </c>
    </row>
    <row r="234" spans="1:21" x14ac:dyDescent="0.2">
      <c r="A234">
        <v>232</v>
      </c>
      <c r="B234">
        <v>120904</v>
      </c>
      <c r="C234">
        <v>10422543.8248393</v>
      </c>
      <c r="D234">
        <v>9399.9526083926994</v>
      </c>
      <c r="E234">
        <v>6503884.91269085</v>
      </c>
      <c r="F234">
        <v>-2535.3309265187399</v>
      </c>
      <c r="G234">
        <v>11935.283534911399</v>
      </c>
      <c r="H234">
        <v>362466.655342607</v>
      </c>
      <c r="I234">
        <v>16274871137.072201</v>
      </c>
      <c r="J234">
        <v>313642.041931391</v>
      </c>
      <c r="K234">
        <v>18183.044992839499</v>
      </c>
      <c r="L234">
        <v>18504915863.9879</v>
      </c>
      <c r="M234">
        <v>16332.5534064407</v>
      </c>
      <c r="N234">
        <v>313642.041931391</v>
      </c>
      <c r="O234">
        <v>99.999999999999901</v>
      </c>
      <c r="P234">
        <v>16332.5534064407</v>
      </c>
      <c r="Q234">
        <v>100</v>
      </c>
      <c r="R234">
        <v>238705.670698228</v>
      </c>
      <c r="S234">
        <v>3.6702013320138702</v>
      </c>
      <c r="T234">
        <f t="shared" si="6"/>
        <v>3918658.9121484496</v>
      </c>
      <c r="U234">
        <f t="shared" si="7"/>
        <v>4157364.5828466774</v>
      </c>
    </row>
    <row r="235" spans="1:21" x14ac:dyDescent="0.2">
      <c r="A235">
        <v>233</v>
      </c>
      <c r="B235">
        <v>121001</v>
      </c>
      <c r="C235">
        <v>1648418.4582392899</v>
      </c>
      <c r="D235">
        <v>1486.68651786533</v>
      </c>
      <c r="E235">
        <v>1937847.0521786001</v>
      </c>
      <c r="F235">
        <v>-480.90803247193099</v>
      </c>
      <c r="G235">
        <v>1967.59455033726</v>
      </c>
      <c r="H235">
        <v>46323.427328236197</v>
      </c>
      <c r="I235">
        <v>3208683431.6986699</v>
      </c>
      <c r="J235">
        <v>36697.377033140197</v>
      </c>
      <c r="K235">
        <v>7771.9133408830703</v>
      </c>
      <c r="L235">
        <v>3208683431.6986699</v>
      </c>
      <c r="M235">
        <v>7451.0449977132002</v>
      </c>
      <c r="N235">
        <v>36697.377033140103</v>
      </c>
      <c r="O235">
        <v>100</v>
      </c>
      <c r="P235">
        <v>7451.0449977132002</v>
      </c>
      <c r="Q235">
        <v>100</v>
      </c>
      <c r="R235">
        <v>39351.891006745202</v>
      </c>
      <c r="S235">
        <v>2.0307015954899099</v>
      </c>
      <c r="T235">
        <f t="shared" si="6"/>
        <v>-289428.59393931017</v>
      </c>
      <c r="U235">
        <f t="shared" si="7"/>
        <v>-250076.70293256498</v>
      </c>
    </row>
    <row r="236" spans="1:21" x14ac:dyDescent="0.2">
      <c r="A236">
        <v>234</v>
      </c>
      <c r="B236">
        <v>121002</v>
      </c>
      <c r="C236">
        <v>21190516.213333201</v>
      </c>
      <c r="D236">
        <v>19111.442609432299</v>
      </c>
      <c r="E236">
        <v>22658519.468368199</v>
      </c>
      <c r="F236">
        <v>-9395.8833347127202</v>
      </c>
      <c r="G236">
        <v>28507.325944144999</v>
      </c>
      <c r="H236">
        <v>598037.30634390097</v>
      </c>
      <c r="I236">
        <v>46081775585.305397</v>
      </c>
      <c r="J236">
        <v>459791.97958798503</v>
      </c>
      <c r="K236">
        <v>87946.729526257695</v>
      </c>
      <c r="L236">
        <v>45869832515.956001</v>
      </c>
      <c r="M236">
        <v>83359.746274662102</v>
      </c>
      <c r="N236">
        <v>459791.97958798503</v>
      </c>
      <c r="O236">
        <v>99.999999999999901</v>
      </c>
      <c r="P236">
        <v>83359.746274662102</v>
      </c>
      <c r="Q236">
        <v>100</v>
      </c>
      <c r="R236">
        <v>570146.51888290094</v>
      </c>
      <c r="S236">
        <v>2.5162567204747601</v>
      </c>
      <c r="T236">
        <f t="shared" si="6"/>
        <v>-1468003.2550349981</v>
      </c>
      <c r="U236">
        <f t="shared" si="7"/>
        <v>-897856.73615209712</v>
      </c>
    </row>
    <row r="237" spans="1:21" x14ac:dyDescent="0.2">
      <c r="A237">
        <v>235</v>
      </c>
      <c r="B237">
        <v>121003</v>
      </c>
      <c r="C237">
        <v>27196610.0962536</v>
      </c>
      <c r="D237">
        <v>24528.2581978167</v>
      </c>
      <c r="E237">
        <v>49743227.204859897</v>
      </c>
      <c r="F237">
        <v>-13014.417459939201</v>
      </c>
      <c r="G237">
        <v>37542.675657755899</v>
      </c>
      <c r="H237">
        <v>3527456.3395525701</v>
      </c>
      <c r="I237">
        <v>260564662405.06299</v>
      </c>
      <c r="J237">
        <v>760339.72089818399</v>
      </c>
      <c r="K237">
        <v>541623.40831337601</v>
      </c>
      <c r="L237">
        <v>260513524320.952</v>
      </c>
      <c r="M237">
        <v>120788.00820786699</v>
      </c>
      <c r="N237">
        <v>2745762.3523373799</v>
      </c>
      <c r="O237">
        <v>27.6913885227878</v>
      </c>
      <c r="P237">
        <v>515572.05588128098</v>
      </c>
      <c r="Q237">
        <v>23.427958678132999</v>
      </c>
      <c r="R237">
        <v>750853.51315511903</v>
      </c>
      <c r="S237">
        <v>1.5094587853394399</v>
      </c>
      <c r="T237">
        <f t="shared" si="6"/>
        <v>-22546617.108606298</v>
      </c>
      <c r="U237">
        <f t="shared" si="7"/>
        <v>-21795763.59545118</v>
      </c>
    </row>
    <row r="238" spans="1:21" x14ac:dyDescent="0.2">
      <c r="A238">
        <v>236</v>
      </c>
      <c r="B238">
        <v>121004</v>
      </c>
      <c r="C238">
        <v>20696380.290262599</v>
      </c>
      <c r="D238">
        <v>18665.788042080101</v>
      </c>
      <c r="E238">
        <v>21504829.791448899</v>
      </c>
      <c r="F238">
        <v>-7380.6671339218901</v>
      </c>
      <c r="G238">
        <v>26046.455176002</v>
      </c>
      <c r="H238">
        <v>592272.24397410406</v>
      </c>
      <c r="I238">
        <v>101107431498.276</v>
      </c>
      <c r="J238">
        <v>288949.94947927498</v>
      </c>
      <c r="K238">
        <v>98412.991751295704</v>
      </c>
      <c r="L238">
        <v>173425341496.30701</v>
      </c>
      <c r="M238">
        <v>81070.457601664995</v>
      </c>
      <c r="N238">
        <v>288949.94947927498</v>
      </c>
      <c r="O238">
        <v>99.999999999999901</v>
      </c>
      <c r="P238">
        <v>81070.457601664995</v>
      </c>
      <c r="Q238">
        <v>99.999999999999901</v>
      </c>
      <c r="R238">
        <v>520929.10352004098</v>
      </c>
      <c r="S238">
        <v>2.4223818954715899</v>
      </c>
      <c r="T238">
        <f t="shared" si="6"/>
        <v>-808449.50118630007</v>
      </c>
      <c r="U238">
        <f t="shared" si="7"/>
        <v>-287520.39766625909</v>
      </c>
    </row>
    <row r="239" spans="1:21" x14ac:dyDescent="0.2">
      <c r="A239">
        <v>237</v>
      </c>
      <c r="B239">
        <v>121101</v>
      </c>
      <c r="C239">
        <v>8072409.5155271599</v>
      </c>
      <c r="D239">
        <v>7280.3979677834104</v>
      </c>
      <c r="E239">
        <v>9418697.0697750896</v>
      </c>
      <c r="F239">
        <v>-2657.3746595513298</v>
      </c>
      <c r="G239">
        <v>9937.7726273347398</v>
      </c>
      <c r="H239">
        <v>233215.603595222</v>
      </c>
      <c r="I239">
        <v>17535897274.5835</v>
      </c>
      <c r="J239">
        <v>180607.91177147199</v>
      </c>
      <c r="K239">
        <v>37690.333948072403</v>
      </c>
      <c r="L239">
        <v>17535814159.471699</v>
      </c>
      <c r="M239">
        <v>35936.752532125203</v>
      </c>
      <c r="N239">
        <v>180607.91177147199</v>
      </c>
      <c r="O239">
        <v>100</v>
      </c>
      <c r="P239">
        <v>35936.752532125203</v>
      </c>
      <c r="Q239">
        <v>100</v>
      </c>
      <c r="R239">
        <v>198755.452546694</v>
      </c>
      <c r="S239">
        <v>2.11022237018862</v>
      </c>
      <c r="T239">
        <f t="shared" si="6"/>
        <v>-1346287.5542479297</v>
      </c>
      <c r="U239">
        <f t="shared" si="7"/>
        <v>-1147532.1017012356</v>
      </c>
    </row>
    <row r="240" spans="1:21" x14ac:dyDescent="0.2">
      <c r="A240">
        <v>238</v>
      </c>
      <c r="B240">
        <v>121102</v>
      </c>
      <c r="C240">
        <v>91310729.240648597</v>
      </c>
      <c r="D240">
        <v>82351.367169448393</v>
      </c>
      <c r="E240">
        <v>136184475.76921999</v>
      </c>
      <c r="F240">
        <v>-28678.9344887283</v>
      </c>
      <c r="G240">
        <v>111030.301658176</v>
      </c>
      <c r="H240">
        <v>2802733.6823253902</v>
      </c>
      <c r="I240">
        <v>248824701168.97501</v>
      </c>
      <c r="J240">
        <v>2056259.57881846</v>
      </c>
      <c r="K240">
        <v>455746.257646996</v>
      </c>
      <c r="L240">
        <v>249534720302.06799</v>
      </c>
      <c r="M240">
        <v>411477.95637666399</v>
      </c>
      <c r="N240">
        <v>2056259.57881847</v>
      </c>
      <c r="O240">
        <v>99.999999999999901</v>
      </c>
      <c r="P240">
        <v>430792.78561678901</v>
      </c>
      <c r="Q240">
        <v>95.516445519747805</v>
      </c>
      <c r="R240">
        <v>2220606.0331635298</v>
      </c>
      <c r="S240">
        <v>1.6305867615385099</v>
      </c>
      <c r="T240">
        <f t="shared" si="6"/>
        <v>-44873746.528571397</v>
      </c>
      <c r="U240">
        <f t="shared" si="7"/>
        <v>-42653140.495407864</v>
      </c>
    </row>
    <row r="241" spans="1:21" x14ac:dyDescent="0.2">
      <c r="A241">
        <v>239</v>
      </c>
      <c r="B241">
        <v>130100</v>
      </c>
      <c r="C241">
        <v>2364215.3323768</v>
      </c>
      <c r="D241">
        <v>2327.1364848735998</v>
      </c>
      <c r="E241">
        <v>786721.42187848396</v>
      </c>
      <c r="F241">
        <v>28.0560079542234</v>
      </c>
      <c r="G241">
        <v>2299.0804769193801</v>
      </c>
      <c r="H241">
        <v>60043.434012097299</v>
      </c>
      <c r="I241">
        <v>4396156706.6326599</v>
      </c>
      <c r="J241">
        <v>46854.963892199303</v>
      </c>
      <c r="K241">
        <v>11007.550293962</v>
      </c>
      <c r="L241">
        <v>4396156706.6326599</v>
      </c>
      <c r="M241">
        <v>10567.934623298701</v>
      </c>
      <c r="N241">
        <v>46854.963892199303</v>
      </c>
      <c r="O241">
        <v>100</v>
      </c>
      <c r="P241">
        <v>10567.934623298701</v>
      </c>
      <c r="Q241">
        <v>100</v>
      </c>
      <c r="R241">
        <v>45981.609538387602</v>
      </c>
      <c r="S241">
        <v>5.8447130406841596</v>
      </c>
      <c r="T241">
        <f t="shared" si="6"/>
        <v>1577493.9104983159</v>
      </c>
      <c r="U241">
        <f t="shared" si="7"/>
        <v>1623475.5200367034</v>
      </c>
    </row>
    <row r="242" spans="1:21" x14ac:dyDescent="0.2">
      <c r="A242">
        <v>240</v>
      </c>
      <c r="B242">
        <v>130201</v>
      </c>
      <c r="C242">
        <v>388158.9520007</v>
      </c>
      <c r="D242">
        <v>349.22307529746502</v>
      </c>
      <c r="E242">
        <v>4339652.6932911295</v>
      </c>
      <c r="F242">
        <v>-147.25649467996999</v>
      </c>
      <c r="G242">
        <v>496.47956997743501</v>
      </c>
      <c r="H242">
        <v>287698.07281441498</v>
      </c>
      <c r="I242">
        <v>13124402790.0175</v>
      </c>
      <c r="J242">
        <v>7679.1774716308901</v>
      </c>
      <c r="K242">
        <v>16480.152734796698</v>
      </c>
      <c r="L242">
        <v>17306637320.317501</v>
      </c>
      <c r="M242">
        <v>1409.3755044173699</v>
      </c>
      <c r="N242">
        <v>248324.864444362</v>
      </c>
      <c r="O242">
        <v>3.0923916897381099</v>
      </c>
      <c r="P242">
        <v>14749.489002765</v>
      </c>
      <c r="Q242">
        <v>9.5554192023409197</v>
      </c>
      <c r="R242">
        <v>9929.5913995487099</v>
      </c>
      <c r="S242">
        <v>0.228810739045991</v>
      </c>
      <c r="T242">
        <f t="shared" si="6"/>
        <v>-3951493.7412904296</v>
      </c>
      <c r="U242">
        <f t="shared" si="7"/>
        <v>-3941564.149890881</v>
      </c>
    </row>
    <row r="243" spans="1:21" x14ac:dyDescent="0.2">
      <c r="A243">
        <v>241</v>
      </c>
      <c r="B243">
        <v>130202</v>
      </c>
      <c r="C243">
        <v>276817.851254754</v>
      </c>
      <c r="D243">
        <v>249.064591786759</v>
      </c>
      <c r="E243">
        <v>3056347.59835049</v>
      </c>
      <c r="F243">
        <v>-127.46926035387099</v>
      </c>
      <c r="G243">
        <v>376.53385214063098</v>
      </c>
      <c r="H243">
        <v>1533665.5172431499</v>
      </c>
      <c r="I243">
        <v>96582686618.870499</v>
      </c>
      <c r="J243">
        <v>6391.5771150146102</v>
      </c>
      <c r="K243">
        <v>250197.29862791701</v>
      </c>
      <c r="L243">
        <v>97126103127.783096</v>
      </c>
      <c r="M243">
        <v>1232.01381600689</v>
      </c>
      <c r="N243">
        <v>1243917.45738654</v>
      </c>
      <c r="O243">
        <v>0.51382646630293705</v>
      </c>
      <c r="P243">
        <v>240484.68831513901</v>
      </c>
      <c r="Q243">
        <v>0.512304473369392</v>
      </c>
      <c r="R243">
        <v>7530.6770428126201</v>
      </c>
      <c r="S243">
        <v>0.24639465245631501</v>
      </c>
      <c r="T243">
        <f t="shared" si="6"/>
        <v>-2779529.7470957357</v>
      </c>
      <c r="U243">
        <f t="shared" si="7"/>
        <v>-2771999.0700529232</v>
      </c>
    </row>
    <row r="244" spans="1:21" x14ac:dyDescent="0.2">
      <c r="A244">
        <v>242</v>
      </c>
      <c r="B244">
        <v>130301</v>
      </c>
      <c r="C244">
        <v>2418283.8386346302</v>
      </c>
      <c r="D244">
        <v>2175.42731018311</v>
      </c>
      <c r="E244">
        <v>6369445.0375889204</v>
      </c>
      <c r="F244">
        <v>-1171.8001476403001</v>
      </c>
      <c r="G244">
        <v>3347.2274578234101</v>
      </c>
      <c r="H244">
        <v>559806.12018939899</v>
      </c>
      <c r="I244">
        <v>38368179010.067101</v>
      </c>
      <c r="J244">
        <v>81348.019189312094</v>
      </c>
      <c r="K244">
        <v>87256.174208215903</v>
      </c>
      <c r="L244">
        <v>38368179010.067101</v>
      </c>
      <c r="M244">
        <v>10267.5278675841</v>
      </c>
      <c r="N244">
        <v>444701.58315919799</v>
      </c>
      <c r="O244">
        <v>18.2927208424599</v>
      </c>
      <c r="P244">
        <v>83419.356307209193</v>
      </c>
      <c r="Q244">
        <v>12.308327853516101</v>
      </c>
      <c r="R244">
        <v>66944.549156468303</v>
      </c>
      <c r="S244">
        <v>1.05102640436331</v>
      </c>
      <c r="T244">
        <f t="shared" si="6"/>
        <v>-3951161.1989542902</v>
      </c>
      <c r="U244">
        <f t="shared" si="7"/>
        <v>-3884216.6497978219</v>
      </c>
    </row>
    <row r="245" spans="1:21" x14ac:dyDescent="0.2">
      <c r="A245">
        <v>243</v>
      </c>
      <c r="B245">
        <v>130302</v>
      </c>
      <c r="C245">
        <v>242465.47508906899</v>
      </c>
      <c r="D245">
        <v>218.12826654213899</v>
      </c>
      <c r="E245">
        <v>357467.17059397802</v>
      </c>
      <c r="F245">
        <v>-146.21797522477701</v>
      </c>
      <c r="G245">
        <v>364.34624176691602</v>
      </c>
      <c r="H245">
        <v>6784.7056764012495</v>
      </c>
      <c r="I245">
        <v>469956001.713</v>
      </c>
      <c r="J245">
        <v>5374.8376712622403</v>
      </c>
      <c r="K245">
        <v>1138.30404185673</v>
      </c>
      <c r="L245">
        <v>469956001.713</v>
      </c>
      <c r="M245">
        <v>1091.3084416854299</v>
      </c>
      <c r="N245">
        <v>5374.8376712622403</v>
      </c>
      <c r="O245">
        <v>100</v>
      </c>
      <c r="P245">
        <v>1091.3084416854299</v>
      </c>
      <c r="Q245">
        <v>100</v>
      </c>
      <c r="R245">
        <v>7286.92483533833</v>
      </c>
      <c r="S245">
        <v>2.03848784861282</v>
      </c>
      <c r="T245">
        <f t="shared" si="6"/>
        <v>-115001.69550490903</v>
      </c>
      <c r="U245">
        <f t="shared" si="7"/>
        <v>-107714.7706695707</v>
      </c>
    </row>
    <row r="246" spans="1:21" x14ac:dyDescent="0.2">
      <c r="A246">
        <v>244</v>
      </c>
      <c r="B246">
        <v>130401</v>
      </c>
      <c r="C246">
        <v>2324943.02453337</v>
      </c>
      <c r="D246">
        <v>2090.53519765793</v>
      </c>
      <c r="E246">
        <v>4265837.0681184595</v>
      </c>
      <c r="F246">
        <v>-1158.67813328584</v>
      </c>
      <c r="G246">
        <v>3249.21333094378</v>
      </c>
      <c r="H246">
        <v>805505.29180116905</v>
      </c>
      <c r="I246">
        <v>59236851458.480003</v>
      </c>
      <c r="J246">
        <v>78107.289240531303</v>
      </c>
      <c r="K246">
        <v>121869.913703087</v>
      </c>
      <c r="L246">
        <v>59236851458.480003</v>
      </c>
      <c r="M246">
        <v>10261.622130395501</v>
      </c>
      <c r="N246">
        <v>627794.73742572905</v>
      </c>
      <c r="O246">
        <v>12.4415329699656</v>
      </c>
      <c r="P246">
        <v>115946.228557239</v>
      </c>
      <c r="Q246">
        <v>8.8503285170070605</v>
      </c>
      <c r="R246">
        <v>64984.266618875699</v>
      </c>
      <c r="S246">
        <v>1.52336494763355</v>
      </c>
      <c r="T246">
        <f t="shared" si="6"/>
        <v>-1940894.0435850895</v>
      </c>
      <c r="U246">
        <f t="shared" si="7"/>
        <v>-1875909.7769662137</v>
      </c>
    </row>
    <row r="247" spans="1:21" x14ac:dyDescent="0.2">
      <c r="A247">
        <v>245</v>
      </c>
      <c r="B247">
        <v>130402</v>
      </c>
      <c r="C247">
        <v>99373.673910386104</v>
      </c>
      <c r="D247">
        <v>89.566630970235295</v>
      </c>
      <c r="E247">
        <v>143372.64665238201</v>
      </c>
      <c r="F247">
        <v>2.71456032018936</v>
      </c>
      <c r="G247">
        <v>86.852070650045903</v>
      </c>
      <c r="H247">
        <v>2677.6965506146098</v>
      </c>
      <c r="I247">
        <v>185475925.52239001</v>
      </c>
      <c r="J247">
        <v>2121.2687740474398</v>
      </c>
      <c r="K247">
        <v>463.43876794996299</v>
      </c>
      <c r="L247">
        <v>196408189.60238999</v>
      </c>
      <c r="M247">
        <v>443.79794898972398</v>
      </c>
      <c r="N247">
        <v>2121.2687740474398</v>
      </c>
      <c r="O247">
        <v>100</v>
      </c>
      <c r="P247">
        <v>443.79794898972398</v>
      </c>
      <c r="Q247">
        <v>100</v>
      </c>
      <c r="R247">
        <v>1737.0414130009101</v>
      </c>
      <c r="S247">
        <v>1.2115570532868101</v>
      </c>
      <c r="T247">
        <f t="shared" si="6"/>
        <v>-43998.972741995909</v>
      </c>
      <c r="U247">
        <f t="shared" si="7"/>
        <v>-42261.931328995001</v>
      </c>
    </row>
    <row r="248" spans="1:21" x14ac:dyDescent="0.2">
      <c r="A248">
        <v>246</v>
      </c>
      <c r="B248">
        <v>130403</v>
      </c>
      <c r="C248">
        <v>151819.406309335</v>
      </c>
      <c r="D248">
        <v>136.92388809543499</v>
      </c>
      <c r="E248">
        <v>181072.49771808099</v>
      </c>
      <c r="F248">
        <v>-44.947973596069502</v>
      </c>
      <c r="G248">
        <v>181.87186169150499</v>
      </c>
      <c r="H248">
        <v>4235.6005988435099</v>
      </c>
      <c r="I248">
        <v>293387217.8434</v>
      </c>
      <c r="J248">
        <v>3355.4389453133099</v>
      </c>
      <c r="K248">
        <v>716.96194043235596</v>
      </c>
      <c r="L248">
        <v>307203964.3434</v>
      </c>
      <c r="M248">
        <v>686.24154399801603</v>
      </c>
      <c r="N248">
        <v>3355.4389453133099</v>
      </c>
      <c r="O248">
        <v>100</v>
      </c>
      <c r="P248">
        <v>686.24154399801603</v>
      </c>
      <c r="Q248">
        <v>100</v>
      </c>
      <c r="R248">
        <v>3637.4372338301</v>
      </c>
      <c r="S248">
        <v>2.0088292146349902</v>
      </c>
      <c r="T248">
        <f t="shared" si="6"/>
        <v>-29253.091408745997</v>
      </c>
      <c r="U248">
        <f t="shared" si="7"/>
        <v>-25615.654174915897</v>
      </c>
    </row>
    <row r="249" spans="1:21" x14ac:dyDescent="0.2">
      <c r="A249">
        <v>247</v>
      </c>
      <c r="B249">
        <v>130500</v>
      </c>
      <c r="C249">
        <v>72090.179725145601</v>
      </c>
      <c r="D249">
        <v>65.131376823849294</v>
      </c>
      <c r="E249">
        <v>220073.708448274</v>
      </c>
      <c r="F249">
        <v>-25.841286667708001</v>
      </c>
      <c r="G249">
        <v>90.972663491557299</v>
      </c>
      <c r="H249">
        <v>2025.8595048396901</v>
      </c>
      <c r="I249">
        <v>140325148.69999999</v>
      </c>
      <c r="J249">
        <v>1604.8840587396901</v>
      </c>
      <c r="K249">
        <v>339.88859245786398</v>
      </c>
      <c r="L249">
        <v>140325148.69999999</v>
      </c>
      <c r="M249">
        <v>325.85607758786398</v>
      </c>
      <c r="N249">
        <v>1604.8840587396901</v>
      </c>
      <c r="O249">
        <v>100</v>
      </c>
      <c r="P249">
        <v>325.85607758786398</v>
      </c>
      <c r="Q249">
        <v>100</v>
      </c>
      <c r="R249">
        <v>1819.45326983114</v>
      </c>
      <c r="S249">
        <v>0.82674722149228597</v>
      </c>
      <c r="T249">
        <f t="shared" si="6"/>
        <v>-147983.5287231284</v>
      </c>
      <c r="U249">
        <f t="shared" si="7"/>
        <v>-146164.07545329726</v>
      </c>
    </row>
    <row r="250" spans="1:21" x14ac:dyDescent="0.2">
      <c r="A250">
        <v>248</v>
      </c>
      <c r="B250">
        <v>130600</v>
      </c>
      <c r="C250">
        <v>1133756.15394424</v>
      </c>
      <c r="D250">
        <v>1054.81016308931</v>
      </c>
      <c r="E250">
        <v>13991702.9994152</v>
      </c>
      <c r="F250">
        <v>-446.942285332317</v>
      </c>
      <c r="G250">
        <v>1501.7524484216301</v>
      </c>
      <c r="H250">
        <v>147770.23171352199</v>
      </c>
      <c r="I250">
        <v>9000121009.2541809</v>
      </c>
      <c r="J250">
        <v>22589.843176689901</v>
      </c>
      <c r="K250">
        <v>21346.335063349601</v>
      </c>
      <c r="L250">
        <v>6866058267.6541901</v>
      </c>
      <c r="M250">
        <v>4326.5573777502204</v>
      </c>
      <c r="N250">
        <v>120769.86868576</v>
      </c>
      <c r="O250">
        <v>18.704866886514601</v>
      </c>
      <c r="P250">
        <v>20659.7292365842</v>
      </c>
      <c r="Q250">
        <v>20.941984903116499</v>
      </c>
      <c r="R250">
        <v>30035.0489684327</v>
      </c>
      <c r="S250">
        <v>0.214663282730401</v>
      </c>
      <c r="T250">
        <f t="shared" si="6"/>
        <v>-12857946.845470961</v>
      </c>
      <c r="U250">
        <f t="shared" si="7"/>
        <v>-12827911.796502529</v>
      </c>
    </row>
    <row r="251" spans="1:21" x14ac:dyDescent="0.2">
      <c r="A251">
        <v>249</v>
      </c>
      <c r="B251">
        <v>130700</v>
      </c>
      <c r="C251">
        <v>851796.85367379698</v>
      </c>
      <c r="D251">
        <v>768.19462212990697</v>
      </c>
      <c r="E251">
        <v>1130870.56690579</v>
      </c>
      <c r="F251">
        <v>-270.91416362570197</v>
      </c>
      <c r="G251">
        <v>1039.1087857555999</v>
      </c>
      <c r="H251">
        <v>26475.890359304802</v>
      </c>
      <c r="I251">
        <v>1933542040.9340999</v>
      </c>
      <c r="J251">
        <v>20675.264236502499</v>
      </c>
      <c r="K251">
        <v>4040.0982375538401</v>
      </c>
      <c r="L251">
        <v>1933542040.9340999</v>
      </c>
      <c r="M251">
        <v>3846.7440334604298</v>
      </c>
      <c r="N251">
        <v>20675.264236502499</v>
      </c>
      <c r="O251">
        <v>100</v>
      </c>
      <c r="P251">
        <v>3846.7440334604298</v>
      </c>
      <c r="Q251">
        <v>99.999999999999901</v>
      </c>
      <c r="R251">
        <v>20782.175715112098</v>
      </c>
      <c r="S251">
        <v>1.83771479453875</v>
      </c>
      <c r="T251">
        <f t="shared" si="6"/>
        <v>-279073.71323199302</v>
      </c>
      <c r="U251">
        <f t="shared" si="7"/>
        <v>-258291.53751688093</v>
      </c>
    </row>
    <row r="252" spans="1:21" x14ac:dyDescent="0.2">
      <c r="A252">
        <v>250</v>
      </c>
      <c r="B252">
        <v>130800</v>
      </c>
      <c r="C252">
        <v>5009981.7373352898</v>
      </c>
      <c r="D252">
        <v>4505.9595865347901</v>
      </c>
      <c r="E252">
        <v>8531698.3099568393</v>
      </c>
      <c r="F252">
        <v>-2312.4036739346502</v>
      </c>
      <c r="G252">
        <v>6818.3632604694503</v>
      </c>
      <c r="H252">
        <v>507049.22145029297</v>
      </c>
      <c r="I252">
        <v>37846881980.211998</v>
      </c>
      <c r="J252">
        <v>160834.719191568</v>
      </c>
      <c r="K252">
        <v>84120.998394734997</v>
      </c>
      <c r="L252">
        <v>37858465334.811996</v>
      </c>
      <c r="M252">
        <v>20247.440857027901</v>
      </c>
      <c r="N252">
        <v>393508.57550965698</v>
      </c>
      <c r="O252">
        <v>40.871973116027199</v>
      </c>
      <c r="P252">
        <v>80335.151861253806</v>
      </c>
      <c r="Q252">
        <v>25.203712681090298</v>
      </c>
      <c r="R252">
        <v>136367.26520938901</v>
      </c>
      <c r="S252">
        <v>1.5983601418517399</v>
      </c>
      <c r="T252">
        <f t="shared" si="6"/>
        <v>-3521716.5726215495</v>
      </c>
      <c r="U252">
        <f t="shared" si="7"/>
        <v>-3385349.3074121606</v>
      </c>
    </row>
    <row r="253" spans="1:21" x14ac:dyDescent="0.2">
      <c r="A253">
        <v>251</v>
      </c>
      <c r="B253">
        <v>130900</v>
      </c>
      <c r="C253">
        <v>1795134.3030543199</v>
      </c>
      <c r="D253">
        <v>1617.94411386825</v>
      </c>
      <c r="E253">
        <v>1717096.68572601</v>
      </c>
      <c r="F253">
        <v>-1034.7055152524799</v>
      </c>
      <c r="G253">
        <v>2652.64962912074</v>
      </c>
      <c r="H253">
        <v>44909.086147273199</v>
      </c>
      <c r="I253">
        <v>3316698357.18925</v>
      </c>
      <c r="J253">
        <v>34958.991075705402</v>
      </c>
      <c r="K253">
        <v>8345.7316488204506</v>
      </c>
      <c r="L253">
        <v>3316698357.18925</v>
      </c>
      <c r="M253">
        <v>8014.0618131015199</v>
      </c>
      <c r="N253">
        <v>34958.991075705402</v>
      </c>
      <c r="O253">
        <v>100</v>
      </c>
      <c r="P253">
        <v>8014.0618131015199</v>
      </c>
      <c r="Q253">
        <v>100</v>
      </c>
      <c r="R253">
        <v>53052.992582414903</v>
      </c>
      <c r="S253">
        <v>3.08969163026386</v>
      </c>
      <c r="T253">
        <f t="shared" si="6"/>
        <v>78037.61732830992</v>
      </c>
      <c r="U253">
        <f t="shared" si="7"/>
        <v>131090.60991072483</v>
      </c>
    </row>
    <row r="254" spans="1:21" x14ac:dyDescent="0.2">
      <c r="A254">
        <v>252</v>
      </c>
      <c r="B254">
        <v>140100</v>
      </c>
      <c r="C254">
        <v>2097944.6135153901</v>
      </c>
      <c r="D254">
        <v>2065.0417863788798</v>
      </c>
      <c r="E254">
        <v>8701487.4461114295</v>
      </c>
      <c r="F254">
        <v>-922.77427550987397</v>
      </c>
      <c r="G254">
        <v>2987.81606188875</v>
      </c>
      <c r="H254">
        <v>671930.27119360305</v>
      </c>
      <c r="I254">
        <v>48640391483.9711</v>
      </c>
      <c r="J254">
        <v>63190.6294719336</v>
      </c>
      <c r="K254">
        <v>97892.380053670495</v>
      </c>
      <c r="L254">
        <v>46932139671.205101</v>
      </c>
      <c r="M254">
        <v>8185.7797236283204</v>
      </c>
      <c r="N254">
        <v>526009.09674168995</v>
      </c>
      <c r="O254">
        <v>12.013219897405101</v>
      </c>
      <c r="P254">
        <v>93199.1660865499</v>
      </c>
      <c r="Q254">
        <v>8.7831040419680892</v>
      </c>
      <c r="R254">
        <v>59756.321237775097</v>
      </c>
      <c r="S254">
        <v>0.68673685513939797</v>
      </c>
      <c r="T254">
        <f t="shared" si="6"/>
        <v>-6603542.8325960394</v>
      </c>
      <c r="U254">
        <f t="shared" si="7"/>
        <v>-6543786.5113582639</v>
      </c>
    </row>
    <row r="255" spans="1:21" x14ac:dyDescent="0.2">
      <c r="A255">
        <v>253</v>
      </c>
      <c r="B255">
        <v>140200</v>
      </c>
      <c r="C255">
        <v>2440564.5446329699</v>
      </c>
      <c r="D255">
        <v>2402.2882847115902</v>
      </c>
      <c r="E255">
        <v>10393386.900340701</v>
      </c>
      <c r="F255">
        <v>-1168.9524134155799</v>
      </c>
      <c r="G255">
        <v>3571.2406981271802</v>
      </c>
      <c r="H255">
        <v>110101.84850801701</v>
      </c>
      <c r="I255">
        <v>8426711986.9604397</v>
      </c>
      <c r="J255">
        <v>79681.431476554499</v>
      </c>
      <c r="K255">
        <v>20799.146439103301</v>
      </c>
      <c r="L255">
        <v>8579347288.9804296</v>
      </c>
      <c r="M255">
        <v>10311.3412493082</v>
      </c>
      <c r="N255">
        <v>84821.712547136602</v>
      </c>
      <c r="O255">
        <v>93.939899447649495</v>
      </c>
      <c r="P255">
        <v>19941.2117102052</v>
      </c>
      <c r="Q255">
        <v>51.708699547235902</v>
      </c>
      <c r="R255">
        <v>71424.813962543602</v>
      </c>
      <c r="S255">
        <v>0.68721403953702498</v>
      </c>
      <c r="T255">
        <f t="shared" si="6"/>
        <v>-7952822.3557077311</v>
      </c>
      <c r="U255">
        <f t="shared" si="7"/>
        <v>-7881397.5417451877</v>
      </c>
    </row>
    <row r="256" spans="1:21" x14ac:dyDescent="0.2">
      <c r="A256">
        <v>254</v>
      </c>
      <c r="B256">
        <v>140300</v>
      </c>
      <c r="C256">
        <v>688282.31402527296</v>
      </c>
      <c r="D256">
        <v>671.58724693985096</v>
      </c>
      <c r="E256">
        <v>2998364.6239295402</v>
      </c>
      <c r="F256">
        <v>-49.904653923589997</v>
      </c>
      <c r="G256">
        <v>721.49190086344095</v>
      </c>
      <c r="H256">
        <v>18864.513336375301</v>
      </c>
      <c r="I256">
        <v>1317653005.85428</v>
      </c>
      <c r="J256">
        <v>14911.554318812399</v>
      </c>
      <c r="K256">
        <v>3211.7931837803999</v>
      </c>
      <c r="L256">
        <v>1317653005.85428</v>
      </c>
      <c r="M256">
        <v>3080.0278831949699</v>
      </c>
      <c r="N256">
        <v>14911.554318812399</v>
      </c>
      <c r="O256">
        <v>99.999999999999901</v>
      </c>
      <c r="P256">
        <v>3080.0278831949699</v>
      </c>
      <c r="Q256">
        <v>100</v>
      </c>
      <c r="R256">
        <v>14429.838017268799</v>
      </c>
      <c r="S256">
        <v>0.48125694594000401</v>
      </c>
      <c r="T256">
        <f t="shared" si="6"/>
        <v>-2310082.3099042671</v>
      </c>
      <c r="U256">
        <f t="shared" si="7"/>
        <v>-2295652.4718869985</v>
      </c>
    </row>
    <row r="257" spans="1:21" x14ac:dyDescent="0.2">
      <c r="A257">
        <v>255</v>
      </c>
      <c r="B257">
        <v>140401</v>
      </c>
      <c r="C257">
        <v>5139020.7645958299</v>
      </c>
      <c r="D257">
        <v>4550.1319472603</v>
      </c>
      <c r="E257">
        <v>11372303.5226507</v>
      </c>
      <c r="F257">
        <v>-1376.23799472982</v>
      </c>
      <c r="G257">
        <v>5926.3699419901304</v>
      </c>
      <c r="H257">
        <v>89194.549443937096</v>
      </c>
      <c r="I257">
        <v>6876565795.4832497</v>
      </c>
      <c r="J257">
        <v>68564.852057487398</v>
      </c>
      <c r="K257">
        <v>23396.379960152</v>
      </c>
      <c r="L257">
        <v>8642115845.2552509</v>
      </c>
      <c r="M257">
        <v>22532.168375626399</v>
      </c>
      <c r="N257">
        <v>68564.852057487398</v>
      </c>
      <c r="O257">
        <v>100</v>
      </c>
      <c r="P257">
        <v>22532.168375626399</v>
      </c>
      <c r="Q257">
        <v>99.999999999999901</v>
      </c>
      <c r="R257">
        <v>118527.398839802</v>
      </c>
      <c r="S257">
        <v>1.0422461782146899</v>
      </c>
      <c r="T257">
        <f t="shared" si="6"/>
        <v>-6233282.7580548702</v>
      </c>
      <c r="U257">
        <f t="shared" si="7"/>
        <v>-6114755.3592150686</v>
      </c>
    </row>
    <row r="258" spans="1:21" x14ac:dyDescent="0.2">
      <c r="A258">
        <v>256</v>
      </c>
      <c r="B258">
        <v>140500</v>
      </c>
      <c r="C258">
        <v>2352993.2173443502</v>
      </c>
      <c r="D258">
        <v>2306.80540402817</v>
      </c>
      <c r="E258">
        <v>7999594.6740770796</v>
      </c>
      <c r="F258">
        <v>-198.30918744733</v>
      </c>
      <c r="G258">
        <v>2505.1145914755002</v>
      </c>
      <c r="H258">
        <v>80774.211038960202</v>
      </c>
      <c r="I258">
        <v>10537166870.136999</v>
      </c>
      <c r="J258">
        <v>49162.710428548897</v>
      </c>
      <c r="K258">
        <v>15761.591875381</v>
      </c>
      <c r="L258">
        <v>10914811863.59</v>
      </c>
      <c r="M258">
        <v>10482.664512823099</v>
      </c>
      <c r="N258">
        <v>49162.710428548897</v>
      </c>
      <c r="O258">
        <v>100</v>
      </c>
      <c r="P258">
        <v>14670.110689022</v>
      </c>
      <c r="Q258">
        <v>71.455933326171206</v>
      </c>
      <c r="R258">
        <v>50102.291829510097</v>
      </c>
      <c r="S258">
        <v>0.62631038034799502</v>
      </c>
      <c r="T258">
        <f t="shared" si="6"/>
        <v>-5646601.4567327294</v>
      </c>
      <c r="U258">
        <f t="shared" si="7"/>
        <v>-5596499.1649032198</v>
      </c>
    </row>
    <row r="259" spans="1:21" x14ac:dyDescent="0.2">
      <c r="A259">
        <v>257</v>
      </c>
      <c r="B259">
        <v>140600</v>
      </c>
      <c r="C259">
        <v>2599027.8592401701</v>
      </c>
      <c r="D259">
        <v>2270.47492886093</v>
      </c>
      <c r="E259">
        <v>7603349.8513149004</v>
      </c>
      <c r="F259">
        <v>-1211.6852525311399</v>
      </c>
      <c r="G259">
        <v>3482.1601813920802</v>
      </c>
      <c r="H259">
        <v>50027.7377396062</v>
      </c>
      <c r="I259">
        <v>4248287483.3344798</v>
      </c>
      <c r="J259">
        <v>37282.875289602802</v>
      </c>
      <c r="K259">
        <v>12201.838697824</v>
      </c>
      <c r="L259">
        <v>4662789878.3344803</v>
      </c>
      <c r="M259">
        <v>11735.559709990501</v>
      </c>
      <c r="N259">
        <v>37282.875289602802</v>
      </c>
      <c r="O259">
        <v>100</v>
      </c>
      <c r="P259">
        <v>11735.559709990501</v>
      </c>
      <c r="Q259">
        <v>100</v>
      </c>
      <c r="R259">
        <v>69643.203627841707</v>
      </c>
      <c r="S259">
        <v>0.91595421741375904</v>
      </c>
      <c r="T259">
        <f t="shared" ref="T259:T317" si="8">C259-E259</f>
        <v>-5004321.9920747299</v>
      </c>
      <c r="U259">
        <f t="shared" ref="U259:U317" si="9">T259+R259</f>
        <v>-4934678.7884468883</v>
      </c>
    </row>
    <row r="260" spans="1:21" x14ac:dyDescent="0.2">
      <c r="A260">
        <v>258</v>
      </c>
      <c r="B260">
        <v>140700</v>
      </c>
      <c r="C260">
        <v>3251.53163120506</v>
      </c>
      <c r="D260">
        <v>2.7490880299387199</v>
      </c>
      <c r="E260">
        <v>15962.7351258951</v>
      </c>
      <c r="F260">
        <v>-1.1667014652887799</v>
      </c>
      <c r="G260">
        <v>3.9157894952275001</v>
      </c>
      <c r="H260">
        <v>99.8822698451484</v>
      </c>
      <c r="I260">
        <v>2315514.6493090801</v>
      </c>
      <c r="J260">
        <v>92.935725897221104</v>
      </c>
      <c r="K260">
        <v>14.781345955844699</v>
      </c>
      <c r="L260">
        <v>2315514.6493090801</v>
      </c>
      <c r="M260">
        <v>14.549794490913801</v>
      </c>
      <c r="N260">
        <v>92.935725897221104</v>
      </c>
      <c r="O260">
        <v>100</v>
      </c>
      <c r="P260">
        <v>14.549794490913801</v>
      </c>
      <c r="Q260">
        <v>100</v>
      </c>
      <c r="R260">
        <v>78.315789904550101</v>
      </c>
      <c r="S260">
        <v>0.49061635920716601</v>
      </c>
      <c r="T260">
        <f t="shared" si="8"/>
        <v>-12711.20349469004</v>
      </c>
      <c r="U260">
        <f t="shared" si="9"/>
        <v>-12632.887704785489</v>
      </c>
    </row>
    <row r="261" spans="1:21" x14ac:dyDescent="0.2">
      <c r="A261">
        <v>259</v>
      </c>
      <c r="B261">
        <v>140801</v>
      </c>
      <c r="C261">
        <v>1415467.90833162</v>
      </c>
      <c r="D261">
        <v>1273.9160761084099</v>
      </c>
      <c r="E261">
        <v>9981816.8260217998</v>
      </c>
      <c r="F261">
        <v>-619.22637838018204</v>
      </c>
      <c r="G261">
        <v>1893.1424544885899</v>
      </c>
      <c r="H261">
        <v>180293.72326028699</v>
      </c>
      <c r="I261">
        <v>13377282960.0436</v>
      </c>
      <c r="J261">
        <v>36935.5149069814</v>
      </c>
      <c r="K261">
        <v>32001.256834985801</v>
      </c>
      <c r="L261">
        <v>13377282960.0436</v>
      </c>
      <c r="M261">
        <v>5733.8265688513902</v>
      </c>
      <c r="N261">
        <v>140161.87438015599</v>
      </c>
      <c r="O261">
        <v>26.352041216859199</v>
      </c>
      <c r="P261">
        <v>30663.5285389815</v>
      </c>
      <c r="Q261">
        <v>18.699174041768099</v>
      </c>
      <c r="R261">
        <v>37862.8490897718</v>
      </c>
      <c r="S261">
        <v>0.37931821180154701</v>
      </c>
      <c r="T261">
        <f t="shared" si="8"/>
        <v>-8566348.9176901802</v>
      </c>
      <c r="U261">
        <f t="shared" si="9"/>
        <v>-8528486.0686004087</v>
      </c>
    </row>
    <row r="262" spans="1:21" x14ac:dyDescent="0.2">
      <c r="A262">
        <v>260</v>
      </c>
      <c r="B262">
        <v>140802</v>
      </c>
      <c r="C262">
        <v>823653.33208878199</v>
      </c>
      <c r="D262">
        <v>770.12577629365296</v>
      </c>
      <c r="E262">
        <v>5586697.5126541704</v>
      </c>
      <c r="F262">
        <v>-292.07966453990599</v>
      </c>
      <c r="G262">
        <v>1062.20544083355</v>
      </c>
      <c r="H262">
        <v>22897.945144425699</v>
      </c>
      <c r="I262">
        <v>1586071269.819</v>
      </c>
      <c r="J262">
        <v>18139.731334968699</v>
      </c>
      <c r="K262">
        <v>3841.70290522298</v>
      </c>
      <c r="L262">
        <v>1586071269.819</v>
      </c>
      <c r="M262">
        <v>3683.0957782410801</v>
      </c>
      <c r="N262">
        <v>18139.731334968699</v>
      </c>
      <c r="O262">
        <v>100</v>
      </c>
      <c r="P262">
        <v>3683.0957782410801</v>
      </c>
      <c r="Q262">
        <v>100</v>
      </c>
      <c r="R262">
        <v>21244.108816671102</v>
      </c>
      <c r="S262">
        <v>0.38026237806059998</v>
      </c>
      <c r="T262">
        <f t="shared" si="8"/>
        <v>-4763044.1805653889</v>
      </c>
      <c r="U262">
        <f t="shared" si="9"/>
        <v>-4741800.0717487177</v>
      </c>
    </row>
    <row r="263" spans="1:21" x14ac:dyDescent="0.2">
      <c r="A263">
        <v>261</v>
      </c>
      <c r="B263">
        <v>150100</v>
      </c>
      <c r="C263">
        <v>314013.32740105002</v>
      </c>
      <c r="D263">
        <v>276.61841584639302</v>
      </c>
      <c r="E263">
        <v>3194448.5400639498</v>
      </c>
      <c r="F263">
        <v>-93.470139090573497</v>
      </c>
      <c r="G263">
        <v>370.088554936967</v>
      </c>
      <c r="H263">
        <v>4187746.4027694901</v>
      </c>
      <c r="I263">
        <v>455187698964.33197</v>
      </c>
      <c r="J263">
        <v>4563.7527294710098</v>
      </c>
      <c r="K263">
        <v>56499.168096082198</v>
      </c>
      <c r="L263">
        <v>158017162257.974</v>
      </c>
      <c r="M263">
        <v>931.89352730729104</v>
      </c>
      <c r="N263">
        <v>2822183.3058764902</v>
      </c>
      <c r="O263">
        <v>0.16171000373959199</v>
      </c>
      <c r="P263">
        <v>40697.451870284698</v>
      </c>
      <c r="Q263">
        <v>2.2898080456671299</v>
      </c>
      <c r="R263">
        <v>7401.7710987393402</v>
      </c>
      <c r="S263">
        <v>0.231707319930442</v>
      </c>
      <c r="T263">
        <f t="shared" si="8"/>
        <v>-2880435.2126628999</v>
      </c>
      <c r="U263">
        <f t="shared" si="9"/>
        <v>-2873033.4415641604</v>
      </c>
    </row>
    <row r="264" spans="1:21" x14ac:dyDescent="0.2">
      <c r="A264">
        <v>262</v>
      </c>
      <c r="B264">
        <v>150200</v>
      </c>
      <c r="C264">
        <v>13581.495947421599</v>
      </c>
      <c r="D264">
        <v>12.130071622531901</v>
      </c>
      <c r="E264">
        <v>196065.09951834899</v>
      </c>
      <c r="F264">
        <v>-6.06463940253653</v>
      </c>
      <c r="G264">
        <v>18.1947110250685</v>
      </c>
      <c r="H264">
        <v>91708.680976062606</v>
      </c>
      <c r="I264">
        <v>9127641554.9350491</v>
      </c>
      <c r="J264">
        <v>256.16113587372001</v>
      </c>
      <c r="K264">
        <v>19124.0952759352</v>
      </c>
      <c r="L264">
        <v>9174162982.0317097</v>
      </c>
      <c r="M264">
        <v>60.861560595215998</v>
      </c>
      <c r="N264">
        <v>64325.756311257501</v>
      </c>
      <c r="O264">
        <v>0.39822483335324599</v>
      </c>
      <c r="P264">
        <v>18206.678977732001</v>
      </c>
      <c r="Q264">
        <v>0.33428150553790498</v>
      </c>
      <c r="R264">
        <v>363.89422050137</v>
      </c>
      <c r="S264">
        <v>0.18559867176529901</v>
      </c>
      <c r="T264">
        <f t="shared" si="8"/>
        <v>-182483.6035709274</v>
      </c>
      <c r="U264">
        <f t="shared" si="9"/>
        <v>-182119.70935042604</v>
      </c>
    </row>
    <row r="265" spans="1:21" x14ac:dyDescent="0.2">
      <c r="A265">
        <v>263</v>
      </c>
      <c r="B265">
        <v>150301</v>
      </c>
      <c r="C265">
        <v>7784394.2012171103</v>
      </c>
      <c r="D265">
        <v>7008.4381939663199</v>
      </c>
      <c r="E265">
        <v>18050196.6165739</v>
      </c>
      <c r="F265">
        <v>-1098.5300626911001</v>
      </c>
      <c r="G265">
        <v>8106.9682566574302</v>
      </c>
      <c r="H265">
        <v>482535.32051434898</v>
      </c>
      <c r="I265">
        <v>14813323819.879999</v>
      </c>
      <c r="J265">
        <v>229473.767910205</v>
      </c>
      <c r="K265">
        <v>18027.5362859827</v>
      </c>
      <c r="L265">
        <v>14577886459.519899</v>
      </c>
      <c r="M265">
        <v>16569.747640030699</v>
      </c>
      <c r="N265">
        <v>438095.34905470902</v>
      </c>
      <c r="O265">
        <v>52.3798685389716</v>
      </c>
      <c r="P265">
        <v>16569.747640030699</v>
      </c>
      <c r="Q265">
        <v>100</v>
      </c>
      <c r="R265">
        <v>162139.36513314801</v>
      </c>
      <c r="S265">
        <v>0.89826924646499295</v>
      </c>
      <c r="T265">
        <f t="shared" si="8"/>
        <v>-10265802.415356789</v>
      </c>
      <c r="U265">
        <f t="shared" si="9"/>
        <v>-10103663.050223641</v>
      </c>
    </row>
    <row r="266" spans="1:21" x14ac:dyDescent="0.2">
      <c r="A266">
        <v>264</v>
      </c>
      <c r="B266">
        <v>150302</v>
      </c>
      <c r="C266">
        <v>6378.1741592940098</v>
      </c>
      <c r="D266">
        <v>5.7046589181537399</v>
      </c>
      <c r="E266">
        <v>97676.7497090283</v>
      </c>
      <c r="F266">
        <v>-2.8143032879168399</v>
      </c>
      <c r="G266">
        <v>8.5189622060705901</v>
      </c>
      <c r="H266">
        <v>501.57900944543701</v>
      </c>
      <c r="I266">
        <v>37646280.990999997</v>
      </c>
      <c r="J266">
        <v>112.47262133293199</v>
      </c>
      <c r="K266">
        <v>246.22969554594101</v>
      </c>
      <c r="L266">
        <v>37646280.990999997</v>
      </c>
      <c r="M266">
        <v>28.540741339979299</v>
      </c>
      <c r="N266">
        <v>388.64016647243699</v>
      </c>
      <c r="O266">
        <v>28.940040437356199</v>
      </c>
      <c r="P266">
        <v>242.465067446841</v>
      </c>
      <c r="Q266">
        <v>11.771073516079399</v>
      </c>
      <c r="R266">
        <v>170.37924412141101</v>
      </c>
      <c r="S266">
        <v>0.17443172979133501</v>
      </c>
      <c r="T266">
        <f t="shared" si="8"/>
        <v>-91298.575549734291</v>
      </c>
      <c r="U266">
        <f t="shared" si="9"/>
        <v>-91128.196305612873</v>
      </c>
    </row>
    <row r="267" spans="1:21" x14ac:dyDescent="0.2">
      <c r="A267">
        <v>265</v>
      </c>
      <c r="B267">
        <v>150400</v>
      </c>
      <c r="C267">
        <v>441704.88815880998</v>
      </c>
      <c r="D267">
        <v>395.1346373929</v>
      </c>
      <c r="E267">
        <v>4429620.5901742103</v>
      </c>
      <c r="F267">
        <v>-362.46506943164599</v>
      </c>
      <c r="G267">
        <v>757.59970682454605</v>
      </c>
      <c r="H267">
        <v>4829.1993094886502</v>
      </c>
      <c r="I267">
        <v>1026061878.37</v>
      </c>
      <c r="J267">
        <v>1751.01367437865</v>
      </c>
      <c r="K267">
        <v>2079.4878282816999</v>
      </c>
      <c r="L267">
        <v>1026061878.37</v>
      </c>
      <c r="M267">
        <v>1976.8816404447</v>
      </c>
      <c r="N267">
        <v>1751.01367437865</v>
      </c>
      <c r="O267">
        <v>100</v>
      </c>
      <c r="P267">
        <v>1976.8816404447</v>
      </c>
      <c r="Q267">
        <v>100</v>
      </c>
      <c r="R267">
        <v>15151.994136490899</v>
      </c>
      <c r="S267">
        <v>0.34206076633518201</v>
      </c>
      <c r="T267">
        <f t="shared" si="8"/>
        <v>-3987915.7020154004</v>
      </c>
      <c r="U267">
        <f t="shared" si="9"/>
        <v>-3972763.7078789095</v>
      </c>
    </row>
    <row r="268" spans="1:21" x14ac:dyDescent="0.2">
      <c r="A268">
        <v>266</v>
      </c>
      <c r="B268">
        <v>150501</v>
      </c>
      <c r="C268">
        <v>776135.40121197898</v>
      </c>
      <c r="D268">
        <v>694.17793049238901</v>
      </c>
      <c r="E268">
        <v>7423189.82897487</v>
      </c>
      <c r="F268">
        <v>-289.118371301742</v>
      </c>
      <c r="G268">
        <v>983.29630179413198</v>
      </c>
      <c r="H268">
        <v>7523.7123226112999</v>
      </c>
      <c r="I268">
        <v>1338258750.3254499</v>
      </c>
      <c r="J268">
        <v>3508.9360716349402</v>
      </c>
      <c r="K268">
        <v>3873.5946732111602</v>
      </c>
      <c r="L268">
        <v>2189483897.0254502</v>
      </c>
      <c r="M268">
        <v>3473.0126800495</v>
      </c>
      <c r="N268">
        <v>3508.9360716349402</v>
      </c>
      <c r="O268">
        <v>100</v>
      </c>
      <c r="P268">
        <v>3654.6462835086099</v>
      </c>
      <c r="Q268">
        <v>95.030063394131403</v>
      </c>
      <c r="R268">
        <v>19665.9260358826</v>
      </c>
      <c r="S268">
        <v>0.26492554399081603</v>
      </c>
      <c r="T268">
        <f t="shared" si="8"/>
        <v>-6647054.4277628912</v>
      </c>
      <c r="U268">
        <f t="shared" si="9"/>
        <v>-6627388.5017270083</v>
      </c>
    </row>
    <row r="269" spans="1:21" x14ac:dyDescent="0.2">
      <c r="A269">
        <v>267</v>
      </c>
      <c r="B269">
        <v>150502</v>
      </c>
      <c r="C269">
        <v>393066.076624865</v>
      </c>
      <c r="D269">
        <v>354.057986508586</v>
      </c>
      <c r="E269">
        <v>1465457.2902754301</v>
      </c>
      <c r="F269">
        <v>-156.797841856427</v>
      </c>
      <c r="G269">
        <v>510.855828365013</v>
      </c>
      <c r="H269">
        <v>2616.9285329412501</v>
      </c>
      <c r="I269">
        <v>485240007.54181701</v>
      </c>
      <c r="J269">
        <v>1161.2085103157999</v>
      </c>
      <c r="K269">
        <v>1803.6164876682401</v>
      </c>
      <c r="L269">
        <v>485240007.54181701</v>
      </c>
      <c r="M269">
        <v>1755.0924869140599</v>
      </c>
      <c r="N269">
        <v>1161.2085103157999</v>
      </c>
      <c r="O269">
        <v>100</v>
      </c>
      <c r="P269">
        <v>1755.0924869140599</v>
      </c>
      <c r="Q269">
        <v>100</v>
      </c>
      <c r="R269">
        <v>10217.1165673002</v>
      </c>
      <c r="S269">
        <v>0.69719647478637503</v>
      </c>
      <c r="T269">
        <f t="shared" si="8"/>
        <v>-1072391.2136505651</v>
      </c>
      <c r="U269">
        <f t="shared" si="9"/>
        <v>-1062174.097083265</v>
      </c>
    </row>
    <row r="270" spans="1:21" x14ac:dyDescent="0.2">
      <c r="A270">
        <v>268</v>
      </c>
      <c r="B270">
        <v>150503</v>
      </c>
      <c r="C270">
        <v>1648571.85061467</v>
      </c>
      <c r="D270">
        <v>1474.49088739688</v>
      </c>
      <c r="E270">
        <v>15983661.016794</v>
      </c>
      <c r="F270">
        <v>-780.21333985841898</v>
      </c>
      <c r="G270">
        <v>2254.7042272552999</v>
      </c>
      <c r="H270">
        <v>5982720.5392724304</v>
      </c>
      <c r="I270">
        <v>78634846377.907593</v>
      </c>
      <c r="J270">
        <v>43276.984689714896</v>
      </c>
      <c r="K270">
        <v>2042890.0265506201</v>
      </c>
      <c r="L270">
        <v>78659660648.955994</v>
      </c>
      <c r="M270">
        <v>7346.0843008451902</v>
      </c>
      <c r="N270">
        <v>5746816.0001387103</v>
      </c>
      <c r="O270">
        <v>0.75306021088321395</v>
      </c>
      <c r="P270">
        <v>2035024.0604857199</v>
      </c>
      <c r="Q270">
        <v>0.360982675511551</v>
      </c>
      <c r="R270">
        <v>45094.084545106001</v>
      </c>
      <c r="S270">
        <v>0.28212613178999202</v>
      </c>
      <c r="T270">
        <f t="shared" si="8"/>
        <v>-14335089.166179329</v>
      </c>
      <c r="U270">
        <f t="shared" si="9"/>
        <v>-14289995.081634223</v>
      </c>
    </row>
    <row r="271" spans="1:21" x14ac:dyDescent="0.2">
      <c r="A271">
        <v>269</v>
      </c>
      <c r="B271">
        <v>150601</v>
      </c>
      <c r="C271">
        <v>134925.811483308</v>
      </c>
      <c r="D271">
        <v>120.678067820679</v>
      </c>
      <c r="E271">
        <v>2263481.2751451801</v>
      </c>
      <c r="F271">
        <v>-56.930645918965503</v>
      </c>
      <c r="G271">
        <v>177.608713739645</v>
      </c>
      <c r="H271">
        <v>1769933.48245082</v>
      </c>
      <c r="I271">
        <v>315641497368.93402</v>
      </c>
      <c r="J271">
        <v>2277.7428858288499</v>
      </c>
      <c r="K271">
        <v>815756.25701562397</v>
      </c>
      <c r="L271">
        <v>324311548951.35797</v>
      </c>
      <c r="M271">
        <v>577.99373547973903</v>
      </c>
      <c r="N271">
        <v>823008.990344016</v>
      </c>
      <c r="O271">
        <v>0.276757959214608</v>
      </c>
      <c r="P271">
        <v>783325.10212048795</v>
      </c>
      <c r="Q271">
        <v>7.3787209667491804E-2</v>
      </c>
      <c r="R271">
        <v>3552.1742747929002</v>
      </c>
      <c r="S271">
        <v>0.156934113562085</v>
      </c>
      <c r="T271">
        <f t="shared" si="8"/>
        <v>-2128555.4636618719</v>
      </c>
      <c r="U271">
        <f t="shared" si="9"/>
        <v>-2125003.289387079</v>
      </c>
    </row>
    <row r="272" spans="1:21" x14ac:dyDescent="0.2">
      <c r="A272">
        <v>270</v>
      </c>
      <c r="B272">
        <v>150602</v>
      </c>
      <c r="C272">
        <v>19964.124180325802</v>
      </c>
      <c r="D272">
        <v>17.855975112010899</v>
      </c>
      <c r="E272">
        <v>345253.55769985798</v>
      </c>
      <c r="F272">
        <v>-8.4615772378050291</v>
      </c>
      <c r="G272">
        <v>26.317552349815902</v>
      </c>
      <c r="H272">
        <v>12283.860150320501</v>
      </c>
      <c r="I272">
        <v>2095575493.9233899</v>
      </c>
      <c r="J272">
        <v>338.68247602180799</v>
      </c>
      <c r="K272">
        <v>2868.3324076435501</v>
      </c>
      <c r="L272">
        <v>1968396317.0713899</v>
      </c>
      <c r="M272">
        <v>85.943128469540795</v>
      </c>
      <c r="N272">
        <v>5997.1336685503802</v>
      </c>
      <c r="O272">
        <v>5.6474058231834201</v>
      </c>
      <c r="P272">
        <v>2671.49277593641</v>
      </c>
      <c r="Q272">
        <v>3.2170451383465202</v>
      </c>
      <c r="R272">
        <v>526.35104699631802</v>
      </c>
      <c r="S272">
        <v>0.15245347520905</v>
      </c>
      <c r="T272">
        <f t="shared" si="8"/>
        <v>-325289.43351953221</v>
      </c>
      <c r="U272">
        <f t="shared" si="9"/>
        <v>-324763.0824725359</v>
      </c>
    </row>
    <row r="273" spans="1:21" x14ac:dyDescent="0.2">
      <c r="A273">
        <v>271</v>
      </c>
      <c r="B273">
        <v>150701</v>
      </c>
      <c r="C273">
        <v>1193723.60650118</v>
      </c>
      <c r="D273">
        <v>1067.6816623698901</v>
      </c>
      <c r="E273">
        <v>20921986.851030301</v>
      </c>
      <c r="F273">
        <v>-458.55366456293302</v>
      </c>
      <c r="G273">
        <v>1526.23532693283</v>
      </c>
      <c r="H273">
        <v>123310.613286919</v>
      </c>
      <c r="I273">
        <v>15294014108.7299</v>
      </c>
      <c r="J273">
        <v>19350.306431196499</v>
      </c>
      <c r="K273">
        <v>36192.800504899598</v>
      </c>
      <c r="L273">
        <v>17392856525.045601</v>
      </c>
      <c r="M273">
        <v>4617.8338674821298</v>
      </c>
      <c r="N273">
        <v>77428.570960729907</v>
      </c>
      <c r="O273">
        <v>24.9911708185994</v>
      </c>
      <c r="P273">
        <v>34453.514852394997</v>
      </c>
      <c r="Q273">
        <v>13.4030849603175</v>
      </c>
      <c r="R273">
        <v>30524.706538656599</v>
      </c>
      <c r="S273">
        <v>0.14589774267616101</v>
      </c>
      <c r="T273">
        <f t="shared" si="8"/>
        <v>-19728263.244529121</v>
      </c>
      <c r="U273">
        <f t="shared" si="9"/>
        <v>-19697738.537990466</v>
      </c>
    </row>
    <row r="274" spans="1:21" x14ac:dyDescent="0.2">
      <c r="A274">
        <v>272</v>
      </c>
      <c r="B274">
        <v>160101</v>
      </c>
      <c r="C274">
        <v>821356.90081473195</v>
      </c>
      <c r="D274">
        <v>705.08577574518495</v>
      </c>
      <c r="E274">
        <v>2073209.30422553</v>
      </c>
      <c r="F274">
        <v>-812.40383447178306</v>
      </c>
      <c r="G274">
        <v>1517.48961021696</v>
      </c>
      <c r="H274">
        <v>28365.102937989701</v>
      </c>
      <c r="I274">
        <v>1417469486.96</v>
      </c>
      <c r="J274">
        <v>24112.694477109599</v>
      </c>
      <c r="K274">
        <v>3873.4765345934902</v>
      </c>
      <c r="L274">
        <v>1417469486.96</v>
      </c>
      <c r="M274">
        <v>3731.7295858974899</v>
      </c>
      <c r="N274">
        <v>24112.694477109701</v>
      </c>
      <c r="O274">
        <v>99.999999999999901</v>
      </c>
      <c r="P274">
        <v>3731.7295858974899</v>
      </c>
      <c r="Q274">
        <v>100</v>
      </c>
      <c r="R274">
        <v>30349.792204339301</v>
      </c>
      <c r="S274">
        <v>1.4639039166224801</v>
      </c>
      <c r="T274">
        <f t="shared" si="8"/>
        <v>-1251852.4034107979</v>
      </c>
      <c r="U274">
        <f t="shared" si="9"/>
        <v>-1221502.6112064586</v>
      </c>
    </row>
    <row r="275" spans="1:21" x14ac:dyDescent="0.2">
      <c r="A275">
        <v>273</v>
      </c>
      <c r="B275">
        <v>160102</v>
      </c>
      <c r="C275">
        <v>7059437.1324540898</v>
      </c>
      <c r="D275">
        <v>6061.3713278564601</v>
      </c>
      <c r="E275">
        <v>4233490.2732028896</v>
      </c>
      <c r="F275">
        <v>-975.79804669386601</v>
      </c>
      <c r="G275">
        <v>7037.1693745503198</v>
      </c>
      <c r="H275">
        <v>339819.25415693602</v>
      </c>
      <c r="I275">
        <v>32526624645.194</v>
      </c>
      <c r="J275">
        <v>242239.380221353</v>
      </c>
      <c r="K275">
        <v>16521345.253908301</v>
      </c>
      <c r="L275">
        <v>32677738212.394001</v>
      </c>
      <c r="M275">
        <v>405.87209801716301</v>
      </c>
      <c r="N275">
        <v>242239.380221353</v>
      </c>
      <c r="O275">
        <v>99.999999999999901</v>
      </c>
      <c r="P275">
        <v>16518077.4800871</v>
      </c>
      <c r="Q275">
        <v>2.4571388438300399E-3</v>
      </c>
      <c r="R275">
        <v>140743.387491006</v>
      </c>
      <c r="S275">
        <v>3.3245237005003299</v>
      </c>
      <c r="T275">
        <f t="shared" si="8"/>
        <v>2825946.8592512002</v>
      </c>
      <c r="U275">
        <f t="shared" si="9"/>
        <v>2966690.2467422062</v>
      </c>
    </row>
    <row r="276" spans="1:21" x14ac:dyDescent="0.2">
      <c r="A276">
        <v>274</v>
      </c>
      <c r="B276">
        <v>160201</v>
      </c>
      <c r="C276">
        <v>1743224.16384414</v>
      </c>
      <c r="D276">
        <v>1496.4277847215101</v>
      </c>
      <c r="E276">
        <v>6832358.4079799699</v>
      </c>
      <c r="F276">
        <v>-488.78515104617497</v>
      </c>
      <c r="G276">
        <v>1985.2129357676899</v>
      </c>
      <c r="H276">
        <v>948373.71985650796</v>
      </c>
      <c r="I276">
        <v>93357633886.091705</v>
      </c>
      <c r="J276">
        <v>35198.801140597898</v>
      </c>
      <c r="K276">
        <v>121399.13540833299</v>
      </c>
      <c r="L276">
        <v>107353788733.32899</v>
      </c>
      <c r="M276">
        <v>6228.0308230503497</v>
      </c>
      <c r="N276">
        <v>668300.81819823198</v>
      </c>
      <c r="O276">
        <v>5.2669097780690102</v>
      </c>
      <c r="P276">
        <v>110663.75653499999</v>
      </c>
      <c r="Q276">
        <v>5.6278866885207997</v>
      </c>
      <c r="R276">
        <v>39704.258715353797</v>
      </c>
      <c r="S276">
        <v>0.58112084209429804</v>
      </c>
      <c r="T276">
        <f t="shared" si="8"/>
        <v>-5089134.2441358296</v>
      </c>
      <c r="U276">
        <f t="shared" si="9"/>
        <v>-5049429.9854204757</v>
      </c>
    </row>
    <row r="277" spans="1:21" x14ac:dyDescent="0.2">
      <c r="A277">
        <v>275</v>
      </c>
      <c r="B277">
        <v>160202</v>
      </c>
      <c r="C277">
        <v>2966427.4743093499</v>
      </c>
      <c r="D277">
        <v>2546.45649480261</v>
      </c>
      <c r="E277">
        <v>11069424.676109999</v>
      </c>
      <c r="F277">
        <v>-975.11074565287697</v>
      </c>
      <c r="G277">
        <v>3521.5672404554898</v>
      </c>
      <c r="H277">
        <v>2744411.7318538902</v>
      </c>
      <c r="I277">
        <v>216284807517.66</v>
      </c>
      <c r="J277">
        <v>80975.863737994994</v>
      </c>
      <c r="K277">
        <v>592740.56915278605</v>
      </c>
      <c r="L277">
        <v>223193933370.56799</v>
      </c>
      <c r="M277">
        <v>12102.885492666201</v>
      </c>
      <c r="N277">
        <v>2095557.3093009</v>
      </c>
      <c r="O277">
        <v>3.8641684185200802</v>
      </c>
      <c r="P277">
        <v>570421.17581572896</v>
      </c>
      <c r="Q277">
        <v>2.12174547611394</v>
      </c>
      <c r="R277">
        <v>70431.344809109898</v>
      </c>
      <c r="S277">
        <v>0.63626924496911197</v>
      </c>
      <c r="T277">
        <f t="shared" si="8"/>
        <v>-8102997.20180065</v>
      </c>
      <c r="U277">
        <f t="shared" si="9"/>
        <v>-8032565.8569915397</v>
      </c>
    </row>
    <row r="278" spans="1:21" x14ac:dyDescent="0.2">
      <c r="A278">
        <v>276</v>
      </c>
      <c r="B278">
        <v>160203</v>
      </c>
      <c r="C278">
        <v>1438487.06601463</v>
      </c>
      <c r="D278">
        <v>1234.8337397985299</v>
      </c>
      <c r="E278">
        <v>6088864.4775800798</v>
      </c>
      <c r="F278">
        <v>-931.60796808760699</v>
      </c>
      <c r="G278">
        <v>2166.4417078861402</v>
      </c>
      <c r="H278">
        <v>23441.822838874399</v>
      </c>
      <c r="I278">
        <v>1358459959.0076001</v>
      </c>
      <c r="J278">
        <v>19366.442961851601</v>
      </c>
      <c r="K278">
        <v>7065.2987451748704</v>
      </c>
      <c r="L278">
        <v>5328143717.8076096</v>
      </c>
      <c r="M278">
        <v>6532.4843733941098</v>
      </c>
      <c r="N278">
        <v>19366.442961851601</v>
      </c>
      <c r="O278">
        <v>100</v>
      </c>
      <c r="P278">
        <v>6532.4843733941098</v>
      </c>
      <c r="Q278">
        <v>100</v>
      </c>
      <c r="R278">
        <v>43328.834157722798</v>
      </c>
      <c r="S278">
        <v>0.71160779349359304</v>
      </c>
      <c r="T278">
        <f t="shared" si="8"/>
        <v>-4650377.41156545</v>
      </c>
      <c r="U278">
        <f t="shared" si="9"/>
        <v>-4607048.577407727</v>
      </c>
    </row>
    <row r="279" spans="1:21" x14ac:dyDescent="0.2">
      <c r="A279">
        <v>277</v>
      </c>
      <c r="B279">
        <v>160300</v>
      </c>
      <c r="C279">
        <v>2850746.2462198799</v>
      </c>
      <c r="D279">
        <v>2447.1527979664902</v>
      </c>
      <c r="E279">
        <v>12272213.8840541</v>
      </c>
      <c r="F279">
        <v>55.707720312571197</v>
      </c>
      <c r="G279">
        <v>2391.4450776539202</v>
      </c>
      <c r="H279">
        <v>67576.966431058594</v>
      </c>
      <c r="I279">
        <v>5610492435.7600002</v>
      </c>
      <c r="J279">
        <v>50745.4891237786</v>
      </c>
      <c r="K279">
        <v>13519.676461323499</v>
      </c>
      <c r="L279">
        <v>5679012142.1700001</v>
      </c>
      <c r="M279">
        <v>12951.7752471065</v>
      </c>
      <c r="N279">
        <v>50745.489123778498</v>
      </c>
      <c r="O279">
        <v>100</v>
      </c>
      <c r="P279">
        <v>12951.7752471065</v>
      </c>
      <c r="Q279">
        <v>100</v>
      </c>
      <c r="R279">
        <v>47828.901553078496</v>
      </c>
      <c r="S279">
        <v>0.38973327881145298</v>
      </c>
      <c r="T279">
        <f t="shared" si="8"/>
        <v>-9421467.6378342211</v>
      </c>
      <c r="U279">
        <f t="shared" si="9"/>
        <v>-9373638.7362811435</v>
      </c>
    </row>
    <row r="280" spans="1:21" x14ac:dyDescent="0.2">
      <c r="A280">
        <v>278</v>
      </c>
      <c r="B280">
        <v>160401</v>
      </c>
      <c r="C280">
        <v>283465.25439418497</v>
      </c>
      <c r="D280">
        <v>242.96004497521599</v>
      </c>
      <c r="E280">
        <v>134734.65903200099</v>
      </c>
      <c r="F280">
        <v>3.4138059398100302</v>
      </c>
      <c r="G280">
        <v>239.54623903540599</v>
      </c>
      <c r="H280">
        <v>0</v>
      </c>
      <c r="I280">
        <v>0</v>
      </c>
      <c r="J280">
        <v>0</v>
      </c>
      <c r="K280">
        <v>2300.1550851853599</v>
      </c>
      <c r="L280">
        <v>10142672978.92</v>
      </c>
      <c r="M280">
        <v>1285.8877872933599</v>
      </c>
      <c r="N280">
        <v>0</v>
      </c>
      <c r="P280">
        <v>1285.8877872933599</v>
      </c>
      <c r="Q280">
        <v>100</v>
      </c>
      <c r="R280">
        <v>4790.9247807081301</v>
      </c>
      <c r="S280">
        <v>3.5558220988782199</v>
      </c>
      <c r="T280">
        <f t="shared" si="8"/>
        <v>148730.59536218399</v>
      </c>
      <c r="U280">
        <f t="shared" si="9"/>
        <v>153521.52014289211</v>
      </c>
    </row>
    <row r="281" spans="1:21" x14ac:dyDescent="0.2">
      <c r="A281">
        <v>279</v>
      </c>
      <c r="B281">
        <v>160501</v>
      </c>
      <c r="C281">
        <v>112036.775020528</v>
      </c>
      <c r="D281">
        <v>96.027500640389505</v>
      </c>
      <c r="E281">
        <v>414832.52268246899</v>
      </c>
      <c r="F281">
        <v>-51.853784673980897</v>
      </c>
      <c r="G281">
        <v>147.88128531436999</v>
      </c>
      <c r="H281">
        <v>242686.05135275499</v>
      </c>
      <c r="I281">
        <v>35155371964.067398</v>
      </c>
      <c r="J281">
        <v>2598.77788973314</v>
      </c>
      <c r="K281">
        <v>12192.8129751497</v>
      </c>
      <c r="L281">
        <v>35180571438.437401</v>
      </c>
      <c r="M281">
        <v>501.21728548657399</v>
      </c>
      <c r="N281">
        <v>137219.93546055301</v>
      </c>
      <c r="O281">
        <v>1.89387779626249</v>
      </c>
      <c r="P281">
        <v>8674.7558313059999</v>
      </c>
      <c r="Q281">
        <v>5.7778834958990997</v>
      </c>
      <c r="R281">
        <v>2957.6257062874001</v>
      </c>
      <c r="S281">
        <v>0.71296861855532501</v>
      </c>
      <c r="T281">
        <f t="shared" si="8"/>
        <v>-302795.74766194099</v>
      </c>
      <c r="U281">
        <f t="shared" si="9"/>
        <v>-299838.12195565359</v>
      </c>
    </row>
    <row r="282" spans="1:21" x14ac:dyDescent="0.2">
      <c r="A282">
        <v>280</v>
      </c>
      <c r="B282">
        <v>160502</v>
      </c>
      <c r="C282">
        <v>270643.15979100199</v>
      </c>
      <c r="D282">
        <v>231.97013833525199</v>
      </c>
      <c r="E282">
        <v>79559.666377828806</v>
      </c>
      <c r="F282">
        <v>3.2593879219450201</v>
      </c>
      <c r="G282">
        <v>228.71075041330701</v>
      </c>
      <c r="H282">
        <v>7479.8863540532202</v>
      </c>
      <c r="I282">
        <v>1867392325.3528399</v>
      </c>
      <c r="J282">
        <v>1877.7093779946799</v>
      </c>
      <c r="K282">
        <v>1414.46195514377</v>
      </c>
      <c r="L282">
        <v>1867392325.3528399</v>
      </c>
      <c r="M282">
        <v>1227.7227226084799</v>
      </c>
      <c r="N282">
        <v>1877.7093779946799</v>
      </c>
      <c r="O282">
        <v>100</v>
      </c>
      <c r="P282">
        <v>1227.7227226084799</v>
      </c>
      <c r="Q282">
        <v>100</v>
      </c>
      <c r="R282">
        <v>4574.2150082661501</v>
      </c>
      <c r="S282">
        <v>5.7494145168271604</v>
      </c>
      <c r="T282">
        <f t="shared" si="8"/>
        <v>191083.49341317319</v>
      </c>
      <c r="U282">
        <f t="shared" si="9"/>
        <v>195657.70842143934</v>
      </c>
    </row>
    <row r="283" spans="1:21" x14ac:dyDescent="0.2">
      <c r="A283">
        <v>281</v>
      </c>
      <c r="B283">
        <v>170101</v>
      </c>
      <c r="C283">
        <v>1088046.73926641</v>
      </c>
      <c r="D283">
        <v>929.82984363663695</v>
      </c>
      <c r="E283">
        <v>1550012.83225936</v>
      </c>
      <c r="F283">
        <v>-303.929387799734</v>
      </c>
      <c r="G283">
        <v>1233.7592314363701</v>
      </c>
      <c r="H283">
        <v>77479.398673434902</v>
      </c>
      <c r="I283">
        <v>3180495864.53021</v>
      </c>
      <c r="J283">
        <v>37098.497417251601</v>
      </c>
      <c r="K283">
        <v>30313.0221645612</v>
      </c>
      <c r="L283">
        <v>2880950390.2824101</v>
      </c>
      <c r="M283">
        <v>1971.02569376528</v>
      </c>
      <c r="N283">
        <v>67937.9110798443</v>
      </c>
      <c r="O283">
        <v>54.606473510278299</v>
      </c>
      <c r="P283">
        <v>30024.9271255329</v>
      </c>
      <c r="Q283">
        <v>6.5646310664619101</v>
      </c>
      <c r="R283">
        <v>24675.184628727398</v>
      </c>
      <c r="S283">
        <v>1.5919342159741801</v>
      </c>
      <c r="T283">
        <f t="shared" si="8"/>
        <v>-461966.09299295</v>
      </c>
      <c r="U283">
        <f t="shared" si="9"/>
        <v>-437290.90836422262</v>
      </c>
    </row>
    <row r="284" spans="1:21" x14ac:dyDescent="0.2">
      <c r="A284">
        <v>282</v>
      </c>
      <c r="B284">
        <v>170102</v>
      </c>
      <c r="C284">
        <v>16141220.0515138</v>
      </c>
      <c r="D284">
        <v>13768.401881526501</v>
      </c>
      <c r="E284">
        <v>25012109.526680101</v>
      </c>
      <c r="F284">
        <v>-3182.39062625108</v>
      </c>
      <c r="G284">
        <v>16950.792507777602</v>
      </c>
      <c r="H284">
        <v>639331.31096074998</v>
      </c>
      <c r="I284">
        <v>28358716313.851799</v>
      </c>
      <c r="J284">
        <v>503727.01643148297</v>
      </c>
      <c r="K284">
        <v>38325.809820574403</v>
      </c>
      <c r="L284">
        <v>29256595503.178799</v>
      </c>
      <c r="M284">
        <v>35400.150270256498</v>
      </c>
      <c r="N284">
        <v>554255.16201919399</v>
      </c>
      <c r="O284">
        <v>90.883594948645396</v>
      </c>
      <c r="P284">
        <v>35400.150270256498</v>
      </c>
      <c r="Q284">
        <v>100</v>
      </c>
      <c r="R284">
        <v>339015.85015555198</v>
      </c>
      <c r="S284">
        <v>1.35540686719737</v>
      </c>
      <c r="T284">
        <f t="shared" si="8"/>
        <v>-8870889.4751663003</v>
      </c>
      <c r="U284">
        <f t="shared" si="9"/>
        <v>-8531873.6250107475</v>
      </c>
    </row>
    <row r="285" spans="1:21" x14ac:dyDescent="0.2">
      <c r="A285">
        <v>283</v>
      </c>
      <c r="B285">
        <v>170103</v>
      </c>
      <c r="C285">
        <v>22238109.6159596</v>
      </c>
      <c r="D285">
        <v>19065.8170506776</v>
      </c>
      <c r="E285">
        <v>13295862.9624807</v>
      </c>
      <c r="F285">
        <v>-13209.630903622199</v>
      </c>
      <c r="G285">
        <v>32275.4479542999</v>
      </c>
      <c r="H285">
        <v>677780.56982440595</v>
      </c>
      <c r="I285">
        <v>42683511469.489098</v>
      </c>
      <c r="J285">
        <v>549730.03541593906</v>
      </c>
      <c r="K285">
        <v>73556.733022645494</v>
      </c>
      <c r="L285">
        <v>39539355601.604103</v>
      </c>
      <c r="M285">
        <v>69602.797462485105</v>
      </c>
      <c r="N285">
        <v>549730.03541593906</v>
      </c>
      <c r="O285">
        <v>99.999999999999901</v>
      </c>
      <c r="P285">
        <v>69602.797462485105</v>
      </c>
      <c r="Q285">
        <v>100</v>
      </c>
      <c r="R285">
        <v>645508.95908599801</v>
      </c>
      <c r="S285">
        <v>4.8549609822810504</v>
      </c>
      <c r="T285">
        <f t="shared" si="8"/>
        <v>8942246.6534789</v>
      </c>
      <c r="U285">
        <f t="shared" si="9"/>
        <v>9587755.6125648972</v>
      </c>
    </row>
    <row r="286" spans="1:21" x14ac:dyDescent="0.2">
      <c r="A286">
        <v>284</v>
      </c>
      <c r="B286">
        <v>170200</v>
      </c>
      <c r="C286">
        <v>5796534.9827986304</v>
      </c>
      <c r="D286">
        <v>4990.87484066671</v>
      </c>
      <c r="E286">
        <v>5934549.1753760101</v>
      </c>
      <c r="F286">
        <v>-3401.6722702844299</v>
      </c>
      <c r="G286">
        <v>8392.5471109511509</v>
      </c>
      <c r="H286">
        <v>149857.64439043601</v>
      </c>
      <c r="I286">
        <v>11212768356.584299</v>
      </c>
      <c r="J286">
        <v>116219.33932068299</v>
      </c>
      <c r="K286">
        <v>27345.961655878898</v>
      </c>
      <c r="L286">
        <v>11212768356.584299</v>
      </c>
      <c r="M286">
        <v>26224.684820220398</v>
      </c>
      <c r="N286">
        <v>116219.33932068299</v>
      </c>
      <c r="O286">
        <v>99.999999999999901</v>
      </c>
      <c r="P286">
        <v>26224.684820220398</v>
      </c>
      <c r="Q286">
        <v>100</v>
      </c>
      <c r="R286">
        <v>167850.94221902301</v>
      </c>
      <c r="S286">
        <v>2.82836888293857</v>
      </c>
      <c r="T286">
        <f t="shared" si="8"/>
        <v>-138014.19257737976</v>
      </c>
      <c r="U286">
        <f t="shared" si="9"/>
        <v>29836.749641643255</v>
      </c>
    </row>
    <row r="287" spans="1:21" x14ac:dyDescent="0.2">
      <c r="A287">
        <v>285</v>
      </c>
      <c r="B287">
        <v>170300</v>
      </c>
      <c r="C287">
        <v>11229399.834142501</v>
      </c>
      <c r="D287">
        <v>9614.3378539498608</v>
      </c>
      <c r="E287">
        <v>1597331.0478554999</v>
      </c>
      <c r="F287">
        <v>120.868827899165</v>
      </c>
      <c r="G287">
        <v>9493.4690260506904</v>
      </c>
      <c r="H287">
        <v>303363.19707330602</v>
      </c>
      <c r="I287">
        <v>20053079954.4715</v>
      </c>
      <c r="J287">
        <v>243203.95720989199</v>
      </c>
      <c r="K287">
        <v>46407.398640435502</v>
      </c>
      <c r="L287">
        <v>19869808204.1996</v>
      </c>
      <c r="M287">
        <v>44420.4178200155</v>
      </c>
      <c r="N287">
        <v>243203.95720989199</v>
      </c>
      <c r="O287">
        <v>100</v>
      </c>
      <c r="P287">
        <v>44420.4178200155</v>
      </c>
      <c r="Q287">
        <v>99.999999999999901</v>
      </c>
      <c r="R287">
        <v>189869.38052101299</v>
      </c>
      <c r="S287">
        <v>11.886664369037501</v>
      </c>
      <c r="T287">
        <f t="shared" si="8"/>
        <v>9632068.7862870004</v>
      </c>
      <c r="U287">
        <f t="shared" si="9"/>
        <v>9821938.1668080129</v>
      </c>
    </row>
    <row r="288" spans="1:21" x14ac:dyDescent="0.2">
      <c r="A288">
        <v>286</v>
      </c>
      <c r="B288">
        <v>170401</v>
      </c>
      <c r="C288">
        <v>2570297.80425097</v>
      </c>
      <c r="D288">
        <v>2208.0881820303398</v>
      </c>
      <c r="E288">
        <v>5889895.0035301102</v>
      </c>
      <c r="F288">
        <v>-1253.68188996354</v>
      </c>
      <c r="G288">
        <v>3461.7700719938798</v>
      </c>
      <c r="H288">
        <v>105799.43484067501</v>
      </c>
      <c r="I288">
        <v>3229845563.1533298</v>
      </c>
      <c r="J288">
        <v>73070.632224249101</v>
      </c>
      <c r="K288">
        <v>14226.6046315433</v>
      </c>
      <c r="L288">
        <v>3084887072.6133299</v>
      </c>
      <c r="M288">
        <v>11640.7966297982</v>
      </c>
      <c r="N288">
        <v>96109.898151215195</v>
      </c>
      <c r="O288">
        <v>76.0282069067256</v>
      </c>
      <c r="P288">
        <v>13918.115924281899</v>
      </c>
      <c r="Q288">
        <v>83.637732959885597</v>
      </c>
      <c r="R288">
        <v>69235.401439877605</v>
      </c>
      <c r="S288">
        <v>1.1754946632899399</v>
      </c>
      <c r="T288">
        <f t="shared" si="8"/>
        <v>-3319597.1992791402</v>
      </c>
      <c r="U288">
        <f t="shared" si="9"/>
        <v>-3250361.7978392625</v>
      </c>
    </row>
    <row r="289" spans="1:21" x14ac:dyDescent="0.2">
      <c r="A289">
        <v>287</v>
      </c>
      <c r="B289">
        <v>170402</v>
      </c>
      <c r="C289">
        <v>44786669.826348998</v>
      </c>
      <c r="D289">
        <v>38514.308824359498</v>
      </c>
      <c r="E289">
        <v>50775471.363501698</v>
      </c>
      <c r="F289">
        <v>-29127.826874353199</v>
      </c>
      <c r="G289">
        <v>67642.135698712795</v>
      </c>
      <c r="H289">
        <v>1067866.7805002399</v>
      </c>
      <c r="I289">
        <v>53431966681.290298</v>
      </c>
      <c r="J289">
        <v>907570.88045636902</v>
      </c>
      <c r="K289">
        <v>174629.58131546501</v>
      </c>
      <c r="L289">
        <v>59827366151.796303</v>
      </c>
      <c r="M289">
        <v>168646.844700285</v>
      </c>
      <c r="N289">
        <v>907570.88045636902</v>
      </c>
      <c r="O289">
        <v>99.999999999999901</v>
      </c>
      <c r="P289">
        <v>168646.844700285</v>
      </c>
      <c r="Q289">
        <v>100</v>
      </c>
      <c r="R289">
        <v>1352842.71397425</v>
      </c>
      <c r="S289">
        <v>2.6643626886085401</v>
      </c>
      <c r="T289">
        <f t="shared" si="8"/>
        <v>-5988801.5371527001</v>
      </c>
      <c r="U289">
        <f t="shared" si="9"/>
        <v>-4635958.8231784496</v>
      </c>
    </row>
    <row r="290" spans="1:21" x14ac:dyDescent="0.2">
      <c r="A290">
        <v>288</v>
      </c>
      <c r="B290">
        <v>170501</v>
      </c>
      <c r="C290">
        <v>64545074.735687301</v>
      </c>
      <c r="D290">
        <v>55421.180642408901</v>
      </c>
      <c r="E290">
        <v>35619372.4077067</v>
      </c>
      <c r="F290">
        <v>-5216.6374718543202</v>
      </c>
      <c r="G290">
        <v>60637.818114263297</v>
      </c>
      <c r="H290">
        <v>1957844.72223417</v>
      </c>
      <c r="I290">
        <v>176356839784.48999</v>
      </c>
      <c r="J290">
        <v>1428774.2028806999</v>
      </c>
      <c r="K290">
        <v>208480.86121376799</v>
      </c>
      <c r="L290">
        <v>164025749059.13699</v>
      </c>
      <c r="M290">
        <v>153972.65957723901</v>
      </c>
      <c r="N290">
        <v>1428774.2028806999</v>
      </c>
      <c r="O290">
        <v>100</v>
      </c>
      <c r="P290">
        <v>192078.286307854</v>
      </c>
      <c r="Q290">
        <v>80.161408422010993</v>
      </c>
      <c r="R290">
        <v>1212756.3622852601</v>
      </c>
      <c r="S290">
        <v>3.40476622778134</v>
      </c>
      <c r="T290">
        <f t="shared" si="8"/>
        <v>28925702.3279806</v>
      </c>
      <c r="U290">
        <f t="shared" si="9"/>
        <v>30138458.69026586</v>
      </c>
    </row>
    <row r="291" spans="1:21" x14ac:dyDescent="0.2">
      <c r="A291">
        <v>289</v>
      </c>
      <c r="B291">
        <v>170502</v>
      </c>
      <c r="C291">
        <v>923872.68303770595</v>
      </c>
      <c r="D291">
        <v>790.81479527876502</v>
      </c>
      <c r="E291">
        <v>1259605.21193579</v>
      </c>
      <c r="F291">
        <v>-284.99896287283701</v>
      </c>
      <c r="G291">
        <v>1075.8137581516</v>
      </c>
      <c r="H291">
        <v>34830.304133820799</v>
      </c>
      <c r="I291">
        <v>1864286665.3266599</v>
      </c>
      <c r="J291">
        <v>29237.444137840801</v>
      </c>
      <c r="K291">
        <v>2753.69107486965</v>
      </c>
      <c r="L291">
        <v>1864286665.3266599</v>
      </c>
      <c r="M291">
        <v>2567.2624083369801</v>
      </c>
      <c r="N291">
        <v>29237.444137840801</v>
      </c>
      <c r="O291">
        <v>99.999999999999901</v>
      </c>
      <c r="P291">
        <v>2567.2624083369801</v>
      </c>
      <c r="Q291">
        <v>100</v>
      </c>
      <c r="R291">
        <v>21516.275163032002</v>
      </c>
      <c r="S291">
        <v>1.7081760982844201</v>
      </c>
      <c r="T291">
        <f t="shared" si="8"/>
        <v>-335732.52889808407</v>
      </c>
      <c r="U291">
        <f t="shared" si="9"/>
        <v>-314216.25373505207</v>
      </c>
    </row>
    <row r="292" spans="1:21" x14ac:dyDescent="0.2">
      <c r="A292">
        <v>290</v>
      </c>
      <c r="B292">
        <v>170601</v>
      </c>
      <c r="C292">
        <v>5718069.9999438403</v>
      </c>
      <c r="D292">
        <v>4897.6765963645103</v>
      </c>
      <c r="E292">
        <v>883142.33552286203</v>
      </c>
      <c r="F292">
        <v>67.180463553729595</v>
      </c>
      <c r="G292">
        <v>4830.4961328107802</v>
      </c>
      <c r="H292">
        <v>136510.396760926</v>
      </c>
      <c r="I292">
        <v>11890924830.1138</v>
      </c>
      <c r="J292">
        <v>100837.62227058499</v>
      </c>
      <c r="K292">
        <v>26360.109536002899</v>
      </c>
      <c r="L292">
        <v>11890924830.1138</v>
      </c>
      <c r="M292">
        <v>25171.017052991599</v>
      </c>
      <c r="N292">
        <v>100837.62227058499</v>
      </c>
      <c r="O292">
        <v>99.999999999999901</v>
      </c>
      <c r="P292">
        <v>25171.017052991599</v>
      </c>
      <c r="Q292">
        <v>100</v>
      </c>
      <c r="R292">
        <v>96609.922656215698</v>
      </c>
      <c r="S292">
        <v>10.9393377228392</v>
      </c>
      <c r="T292">
        <f t="shared" si="8"/>
        <v>4834927.6644209782</v>
      </c>
      <c r="U292">
        <f t="shared" si="9"/>
        <v>4931537.5870771939</v>
      </c>
    </row>
    <row r="293" spans="1:21" x14ac:dyDescent="0.2">
      <c r="A293">
        <v>291</v>
      </c>
      <c r="B293">
        <v>170602</v>
      </c>
      <c r="C293">
        <v>914944.62599290104</v>
      </c>
      <c r="D293">
        <v>786.26830709781302</v>
      </c>
      <c r="E293">
        <v>1091778.94266522</v>
      </c>
      <c r="F293">
        <v>-697.32449462843897</v>
      </c>
      <c r="G293">
        <v>1483.5928017262499</v>
      </c>
      <c r="H293">
        <v>30171.826695034099</v>
      </c>
      <c r="I293">
        <v>2211153373.3319998</v>
      </c>
      <c r="J293">
        <v>23538.366575038101</v>
      </c>
      <c r="K293">
        <v>4309.9705238184897</v>
      </c>
      <c r="L293">
        <v>2211153373.3319998</v>
      </c>
      <c r="M293">
        <v>4088.8551864852898</v>
      </c>
      <c r="N293">
        <v>23538.366575038101</v>
      </c>
      <c r="O293">
        <v>100</v>
      </c>
      <c r="P293">
        <v>4088.8551864852898</v>
      </c>
      <c r="Q293">
        <v>100</v>
      </c>
      <c r="R293">
        <v>29671.856034525001</v>
      </c>
      <c r="S293">
        <v>2.7177530977187301</v>
      </c>
      <c r="T293">
        <f t="shared" si="8"/>
        <v>-176834.31667231896</v>
      </c>
      <c r="U293">
        <f t="shared" si="9"/>
        <v>-147162.46063779396</v>
      </c>
    </row>
    <row r="294" spans="1:21" x14ac:dyDescent="0.2">
      <c r="A294">
        <v>292</v>
      </c>
      <c r="B294">
        <v>170603</v>
      </c>
      <c r="C294">
        <v>14319506.1505298</v>
      </c>
      <c r="D294">
        <v>12289.2155054184</v>
      </c>
      <c r="E294">
        <v>15773637.5461211</v>
      </c>
      <c r="F294">
        <v>-6610.3708688225997</v>
      </c>
      <c r="G294">
        <v>18899.586374241</v>
      </c>
      <c r="H294">
        <v>347451.74701119401</v>
      </c>
      <c r="I294">
        <v>51579591150.6576</v>
      </c>
      <c r="J294">
        <v>192712.97355922201</v>
      </c>
      <c r="K294">
        <v>66675.724683931403</v>
      </c>
      <c r="L294">
        <v>51625273478.537598</v>
      </c>
      <c r="M294">
        <v>61513.197336077697</v>
      </c>
      <c r="N294">
        <v>192712.97355922201</v>
      </c>
      <c r="O294">
        <v>100</v>
      </c>
      <c r="P294">
        <v>61513.197336077697</v>
      </c>
      <c r="Q294">
        <v>100</v>
      </c>
      <c r="R294">
        <v>377991.72748482</v>
      </c>
      <c r="S294">
        <v>2.39635104064992</v>
      </c>
      <c r="T294">
        <f t="shared" si="8"/>
        <v>-1454131.3955913</v>
      </c>
      <c r="U294">
        <f t="shared" si="9"/>
        <v>-1076139.66810648</v>
      </c>
    </row>
    <row r="295" spans="1:21" x14ac:dyDescent="0.2">
      <c r="A295">
        <v>293</v>
      </c>
      <c r="B295">
        <v>170701</v>
      </c>
      <c r="C295">
        <v>8745397.6308635194</v>
      </c>
      <c r="D295">
        <v>7481.8596659642499</v>
      </c>
      <c r="E295">
        <v>12276163.501242699</v>
      </c>
      <c r="F295">
        <v>-5127.5317966147904</v>
      </c>
      <c r="G295">
        <v>12609.391462579</v>
      </c>
      <c r="H295">
        <v>212197.91401748601</v>
      </c>
      <c r="I295">
        <v>16120871704.8804</v>
      </c>
      <c r="J295">
        <v>163835.29890284501</v>
      </c>
      <c r="K295">
        <v>41398.4472816118</v>
      </c>
      <c r="L295">
        <v>18618360304.350399</v>
      </c>
      <c r="M295">
        <v>39536.611251176699</v>
      </c>
      <c r="N295">
        <v>163835.29890284501</v>
      </c>
      <c r="O295">
        <v>100</v>
      </c>
      <c r="P295">
        <v>39536.611251176699</v>
      </c>
      <c r="Q295">
        <v>100</v>
      </c>
      <c r="R295">
        <v>252187.82925158099</v>
      </c>
      <c r="S295">
        <v>2.0542886157067799</v>
      </c>
      <c r="T295">
        <f t="shared" si="8"/>
        <v>-3530765.8703791797</v>
      </c>
      <c r="U295">
        <f t="shared" si="9"/>
        <v>-3278578.0411275988</v>
      </c>
    </row>
    <row r="296" spans="1:21" x14ac:dyDescent="0.2">
      <c r="A296">
        <v>294</v>
      </c>
      <c r="B296">
        <v>170703</v>
      </c>
      <c r="C296">
        <v>4847940.0298422901</v>
      </c>
      <c r="D296">
        <v>4145.3882182007601</v>
      </c>
      <c r="E296">
        <v>9524166.9570264798</v>
      </c>
      <c r="F296">
        <v>-882.84074855061397</v>
      </c>
      <c r="G296">
        <v>5028.2289667513696</v>
      </c>
      <c r="H296">
        <v>108822.283588042</v>
      </c>
      <c r="I296">
        <v>8471864927.71</v>
      </c>
      <c r="J296">
        <v>83406.688804912003</v>
      </c>
      <c r="K296">
        <v>22824.638209434401</v>
      </c>
      <c r="L296">
        <v>8847999783.4627209</v>
      </c>
      <c r="M296">
        <v>21939.838231088099</v>
      </c>
      <c r="N296">
        <v>83406.688804912003</v>
      </c>
      <c r="O296">
        <v>100</v>
      </c>
      <c r="P296">
        <v>21939.838231088099</v>
      </c>
      <c r="Q296">
        <v>100</v>
      </c>
      <c r="R296">
        <v>100564.579335027</v>
      </c>
      <c r="S296">
        <v>1.0558884550090299</v>
      </c>
      <c r="T296">
        <f t="shared" si="8"/>
        <v>-4676226.9271841897</v>
      </c>
      <c r="U296">
        <f t="shared" si="9"/>
        <v>-4575662.3478491623</v>
      </c>
    </row>
    <row r="297" spans="1:21" x14ac:dyDescent="0.2">
      <c r="A297">
        <v>295</v>
      </c>
      <c r="B297">
        <v>170800</v>
      </c>
      <c r="C297">
        <v>9288733.2713244408</v>
      </c>
      <c r="D297">
        <v>8025.99250262447</v>
      </c>
      <c r="E297">
        <v>10903566.6353352</v>
      </c>
      <c r="F297">
        <v>-1008.85265892175</v>
      </c>
      <c r="G297">
        <v>9034.8451615462309</v>
      </c>
      <c r="H297">
        <v>429926.32339993399</v>
      </c>
      <c r="I297">
        <v>71034770940.932495</v>
      </c>
      <c r="J297">
        <v>216822.010577137</v>
      </c>
      <c r="K297">
        <v>94242.0337748444</v>
      </c>
      <c r="L297">
        <v>101089684726.452</v>
      </c>
      <c r="M297">
        <v>30510.5374231895</v>
      </c>
      <c r="N297">
        <v>216822.010577137</v>
      </c>
      <c r="O297">
        <v>99.999999999999901</v>
      </c>
      <c r="P297">
        <v>84133.065302199204</v>
      </c>
      <c r="Q297">
        <v>36.264621185021703</v>
      </c>
      <c r="R297">
        <v>180696.90323092401</v>
      </c>
      <c r="S297">
        <v>1.6572274859617</v>
      </c>
      <c r="T297">
        <f t="shared" si="8"/>
        <v>-1614833.3640107587</v>
      </c>
      <c r="U297">
        <f t="shared" si="9"/>
        <v>-1434136.4607798348</v>
      </c>
    </row>
    <row r="298" spans="1:21" x14ac:dyDescent="0.2">
      <c r="A298">
        <v>296</v>
      </c>
      <c r="B298">
        <v>170900</v>
      </c>
      <c r="C298">
        <v>57490228.726881698</v>
      </c>
      <c r="D298">
        <v>49193.952194218502</v>
      </c>
      <c r="E298">
        <v>93270452.526421294</v>
      </c>
      <c r="F298">
        <v>-17310.582421088799</v>
      </c>
      <c r="G298">
        <v>66504.534615307406</v>
      </c>
      <c r="H298">
        <v>7588665.1842804598</v>
      </c>
      <c r="I298">
        <v>622924167119.57397</v>
      </c>
      <c r="J298">
        <v>1820370.4106581099</v>
      </c>
      <c r="K298">
        <v>1143890.6039832099</v>
      </c>
      <c r="L298">
        <v>629574045573.13696</v>
      </c>
      <c r="M298">
        <v>215360.409682128</v>
      </c>
      <c r="N298">
        <v>5719892.6829217402</v>
      </c>
      <c r="O298">
        <v>31.825254625725901</v>
      </c>
      <c r="P298">
        <v>1080933.1994258999</v>
      </c>
      <c r="Q298">
        <v>19.9235632503941</v>
      </c>
      <c r="R298">
        <v>1330090.69230614</v>
      </c>
      <c r="S298">
        <v>1.42605793826224</v>
      </c>
      <c r="T298">
        <f t="shared" si="8"/>
        <v>-35780223.799539596</v>
      </c>
      <c r="U298">
        <f t="shared" si="9"/>
        <v>-34450133.107233457</v>
      </c>
    </row>
    <row r="299" spans="1:21" x14ac:dyDescent="0.2">
      <c r="A299">
        <v>297</v>
      </c>
      <c r="B299">
        <v>171001</v>
      </c>
      <c r="C299">
        <v>2378200.1761646401</v>
      </c>
      <c r="D299">
        <v>2036.15690203232</v>
      </c>
      <c r="E299">
        <v>2943709.2715824498</v>
      </c>
      <c r="F299">
        <v>-1313.0744077726599</v>
      </c>
      <c r="G299">
        <v>3349.2313098049899</v>
      </c>
      <c r="H299">
        <v>62135.882099641101</v>
      </c>
      <c r="I299">
        <v>4611064677.1472797</v>
      </c>
      <c r="J299">
        <v>48302.688068199299</v>
      </c>
      <c r="K299">
        <v>11237.649144118701</v>
      </c>
      <c r="L299">
        <v>4611064677.1472797</v>
      </c>
      <c r="M299">
        <v>10776.542676404</v>
      </c>
      <c r="N299">
        <v>48302.688068199299</v>
      </c>
      <c r="O299">
        <v>99.999999999999901</v>
      </c>
      <c r="P299">
        <v>10776.542676404</v>
      </c>
      <c r="Q299">
        <v>99.999999999999901</v>
      </c>
      <c r="R299">
        <v>66984.626196099794</v>
      </c>
      <c r="S299">
        <v>2.2755177232597599</v>
      </c>
      <c r="T299">
        <f t="shared" si="8"/>
        <v>-565509.09541780967</v>
      </c>
      <c r="U299">
        <f t="shared" si="9"/>
        <v>-498524.46922170988</v>
      </c>
    </row>
    <row r="300" spans="1:21" x14ac:dyDescent="0.2">
      <c r="A300">
        <v>298</v>
      </c>
      <c r="B300">
        <v>171002</v>
      </c>
      <c r="C300">
        <v>1928844.2754484999</v>
      </c>
      <c r="D300">
        <v>1649.3208011998299</v>
      </c>
      <c r="E300">
        <v>3064272.5741218799</v>
      </c>
      <c r="F300">
        <v>-531.32298872465196</v>
      </c>
      <c r="G300">
        <v>2180.6437899244802</v>
      </c>
      <c r="H300">
        <v>325738.32293557399</v>
      </c>
      <c r="I300">
        <v>36338075730.664101</v>
      </c>
      <c r="J300">
        <v>55590.067848148698</v>
      </c>
      <c r="K300">
        <v>63865.9971114332</v>
      </c>
      <c r="L300">
        <v>39066098070.380096</v>
      </c>
      <c r="M300">
        <v>6610.8641259918604</v>
      </c>
      <c r="N300">
        <v>216724.09574358101</v>
      </c>
      <c r="O300">
        <v>25.650155631019601</v>
      </c>
      <c r="P300">
        <v>59959.387304395197</v>
      </c>
      <c r="Q300">
        <v>11.0255698451863</v>
      </c>
      <c r="R300">
        <v>43612.875798489702</v>
      </c>
      <c r="S300">
        <v>1.42327011528951</v>
      </c>
      <c r="T300">
        <f t="shared" si="8"/>
        <v>-1135428.2986733799</v>
      </c>
      <c r="U300">
        <f t="shared" si="9"/>
        <v>-1091815.4228748903</v>
      </c>
    </row>
    <row r="301" spans="1:21" x14ac:dyDescent="0.2">
      <c r="A301">
        <v>299</v>
      </c>
      <c r="B301">
        <v>171003</v>
      </c>
      <c r="C301">
        <v>13035553.805163199</v>
      </c>
      <c r="D301">
        <v>11146.4726933521</v>
      </c>
      <c r="E301">
        <v>19287074.287724499</v>
      </c>
      <c r="F301">
        <v>-1397.4604812284599</v>
      </c>
      <c r="G301">
        <v>12543.933174580599</v>
      </c>
      <c r="H301">
        <v>374553.90255115199</v>
      </c>
      <c r="I301">
        <v>26588819995.066002</v>
      </c>
      <c r="J301">
        <v>294787.44256595301</v>
      </c>
      <c r="K301">
        <v>96034.023416294702</v>
      </c>
      <c r="L301">
        <v>47928878198.964302</v>
      </c>
      <c r="M301">
        <v>45788.422602837498</v>
      </c>
      <c r="N301">
        <v>294787.44256595301</v>
      </c>
      <c r="O301">
        <v>99.999999999999901</v>
      </c>
      <c r="P301">
        <v>91241.135596398206</v>
      </c>
      <c r="Q301">
        <v>50.183968342284601</v>
      </c>
      <c r="R301">
        <v>250878.66349161201</v>
      </c>
      <c r="S301">
        <v>1.30076060136963</v>
      </c>
      <c r="T301">
        <f t="shared" si="8"/>
        <v>-6251520.4825612996</v>
      </c>
      <c r="U301">
        <f t="shared" si="9"/>
        <v>-6000641.8190696873</v>
      </c>
    </row>
    <row r="302" spans="1:21" x14ac:dyDescent="0.2">
      <c r="A302">
        <v>300</v>
      </c>
      <c r="B302">
        <v>171100</v>
      </c>
      <c r="C302">
        <v>21440287.406649102</v>
      </c>
      <c r="D302">
        <v>18356.974075444599</v>
      </c>
      <c r="E302">
        <v>29877756.1256801</v>
      </c>
      <c r="F302">
        <v>-7147.2536210861899</v>
      </c>
      <c r="G302">
        <v>25504.227696530801</v>
      </c>
      <c r="H302">
        <v>5095646.5969276503</v>
      </c>
      <c r="I302">
        <v>384879096649.67297</v>
      </c>
      <c r="J302">
        <v>730289.17799142899</v>
      </c>
      <c r="K302">
        <v>929391.67225299706</v>
      </c>
      <c r="L302">
        <v>384599781695.67999</v>
      </c>
      <c r="M302">
        <v>88706.650064229805</v>
      </c>
      <c r="N302">
        <v>3941009.3069786299</v>
      </c>
      <c r="O302">
        <v>18.530511376825501</v>
      </c>
      <c r="P302">
        <v>890931.69408342906</v>
      </c>
      <c r="Q302">
        <v>9.9566162763453203</v>
      </c>
      <c r="R302">
        <v>510084.55393061601</v>
      </c>
      <c r="S302">
        <v>1.7072384947013901</v>
      </c>
      <c r="T302">
        <f t="shared" si="8"/>
        <v>-8437468.7190309986</v>
      </c>
      <c r="U302">
        <f t="shared" si="9"/>
        <v>-7927384.1651003826</v>
      </c>
    </row>
    <row r="303" spans="1:21" x14ac:dyDescent="0.2">
      <c r="A303">
        <v>301</v>
      </c>
      <c r="B303">
        <v>180101</v>
      </c>
      <c r="C303">
        <v>10357605.026989199</v>
      </c>
      <c r="D303">
        <v>8043.6811582903902</v>
      </c>
      <c r="E303">
        <v>4563376.9684973098</v>
      </c>
      <c r="F303">
        <v>-6726.54948684991</v>
      </c>
      <c r="G303">
        <v>14770.2306451403</v>
      </c>
      <c r="H303">
        <v>239119.267894688</v>
      </c>
      <c r="I303">
        <v>15812043391.6052</v>
      </c>
      <c r="J303">
        <v>191683.13771987299</v>
      </c>
      <c r="K303">
        <v>36089.850420021801</v>
      </c>
      <c r="L303">
        <v>13323196883.165199</v>
      </c>
      <c r="M303">
        <v>34757.530731705199</v>
      </c>
      <c r="N303">
        <v>191683.13771987299</v>
      </c>
      <c r="O303">
        <v>100</v>
      </c>
      <c r="P303">
        <v>34757.530731705199</v>
      </c>
      <c r="Q303">
        <v>100</v>
      </c>
      <c r="R303">
        <v>295404.61290280602</v>
      </c>
      <c r="S303">
        <v>6.4733773900796203</v>
      </c>
      <c r="T303">
        <f t="shared" si="8"/>
        <v>5794228.0584918894</v>
      </c>
      <c r="U303">
        <f t="shared" si="9"/>
        <v>6089632.6713946955</v>
      </c>
    </row>
    <row r="304" spans="1:21" x14ac:dyDescent="0.2">
      <c r="A304">
        <v>302</v>
      </c>
      <c r="B304">
        <v>180102</v>
      </c>
      <c r="C304">
        <v>6398193.7412689095</v>
      </c>
      <c r="D304">
        <v>5470.9828895479995</v>
      </c>
      <c r="E304">
        <v>760076.21892040898</v>
      </c>
      <c r="F304">
        <v>46.667907433825299</v>
      </c>
      <c r="G304">
        <v>5424.3149821141697</v>
      </c>
      <c r="H304">
        <v>194508.82284313801</v>
      </c>
      <c r="I304">
        <v>3666180941.23</v>
      </c>
      <c r="J304">
        <v>183510.28001944799</v>
      </c>
      <c r="K304">
        <v>17978.461453060401</v>
      </c>
      <c r="L304">
        <v>3999308377.46</v>
      </c>
      <c r="M304">
        <v>17578.530615314401</v>
      </c>
      <c r="N304">
        <v>183510.28001944799</v>
      </c>
      <c r="O304">
        <v>100</v>
      </c>
      <c r="P304">
        <v>17578.530615314401</v>
      </c>
      <c r="Q304">
        <v>100</v>
      </c>
      <c r="R304">
        <v>108486.299642283</v>
      </c>
      <c r="S304">
        <v>14.2730816912512</v>
      </c>
      <c r="T304">
        <f t="shared" si="8"/>
        <v>5638117.5223485008</v>
      </c>
      <c r="U304">
        <f t="shared" si="9"/>
        <v>5746603.8219907843</v>
      </c>
    </row>
    <row r="305" spans="1:21" x14ac:dyDescent="0.2">
      <c r="A305">
        <v>303</v>
      </c>
      <c r="B305">
        <v>180200</v>
      </c>
      <c r="C305">
        <v>617941.00961404596</v>
      </c>
      <c r="D305">
        <v>494.60449440496598</v>
      </c>
      <c r="E305">
        <v>66277.395711856501</v>
      </c>
      <c r="F305">
        <v>6.6753923954515502</v>
      </c>
      <c r="G305">
        <v>487.929102009514</v>
      </c>
      <c r="H305">
        <v>13615.9894205117</v>
      </c>
      <c r="I305">
        <v>609868237.89020002</v>
      </c>
      <c r="J305">
        <v>11786.3847068411</v>
      </c>
      <c r="K305">
        <v>2575.42546149899</v>
      </c>
      <c r="L305">
        <v>609868237.89020002</v>
      </c>
      <c r="M305">
        <v>2514.43863770997</v>
      </c>
      <c r="N305">
        <v>11786.3847068411</v>
      </c>
      <c r="O305">
        <v>100</v>
      </c>
      <c r="P305">
        <v>2514.43863770997</v>
      </c>
      <c r="Q305">
        <v>100</v>
      </c>
      <c r="R305">
        <v>9758.5820401902893</v>
      </c>
      <c r="S305">
        <v>14.723846547344801</v>
      </c>
      <c r="T305">
        <f t="shared" si="8"/>
        <v>551663.61390218942</v>
      </c>
      <c r="U305">
        <f t="shared" si="9"/>
        <v>561422.19594237977</v>
      </c>
    </row>
    <row r="306" spans="1:21" x14ac:dyDescent="0.2">
      <c r="A306">
        <v>304</v>
      </c>
      <c r="B306">
        <v>180201</v>
      </c>
      <c r="C306">
        <v>117442988.766855</v>
      </c>
      <c r="D306">
        <v>90909.783925223703</v>
      </c>
      <c r="E306">
        <v>12026155.9698308</v>
      </c>
      <c r="F306">
        <v>636.06284151779005</v>
      </c>
      <c r="G306">
        <v>90273.721083705896</v>
      </c>
      <c r="H306">
        <v>4031330.01355292</v>
      </c>
      <c r="I306">
        <v>307976307463.81</v>
      </c>
      <c r="J306">
        <v>3107401.09116149</v>
      </c>
      <c r="K306">
        <v>140605.11815014001</v>
      </c>
      <c r="L306">
        <v>39080512273.440002</v>
      </c>
      <c r="M306">
        <v>136697.06692279599</v>
      </c>
      <c r="N306">
        <v>3107401.09116149</v>
      </c>
      <c r="O306">
        <v>100</v>
      </c>
      <c r="P306">
        <v>136697.06692279599</v>
      </c>
      <c r="Q306">
        <v>100</v>
      </c>
      <c r="R306">
        <v>1805474.42167411</v>
      </c>
      <c r="S306">
        <v>15.0128971069673</v>
      </c>
      <c r="T306">
        <f t="shared" si="8"/>
        <v>105416832.79702421</v>
      </c>
      <c r="U306">
        <f t="shared" si="9"/>
        <v>107222307.21869832</v>
      </c>
    </row>
    <row r="307" spans="1:21" x14ac:dyDescent="0.2">
      <c r="A307">
        <v>305</v>
      </c>
      <c r="B307">
        <v>180300</v>
      </c>
      <c r="C307">
        <v>3608189.66608983</v>
      </c>
      <c r="D307">
        <v>2793.0125616662099</v>
      </c>
      <c r="E307">
        <v>393349.230713489</v>
      </c>
      <c r="F307">
        <v>40.579282991758603</v>
      </c>
      <c r="G307">
        <v>2752.4332786744499</v>
      </c>
      <c r="H307">
        <v>14005.5658098156</v>
      </c>
      <c r="I307">
        <v>1701544444.7869999</v>
      </c>
      <c r="J307">
        <v>8900.9324754546196</v>
      </c>
      <c r="K307">
        <v>15455.2659406311</v>
      </c>
      <c r="L307">
        <v>1701544444.7869999</v>
      </c>
      <c r="M307">
        <v>15285.1114961524</v>
      </c>
      <c r="N307">
        <v>8900.9324754546196</v>
      </c>
      <c r="O307">
        <v>99.999999999999901</v>
      </c>
      <c r="P307">
        <v>15285.1114961524</v>
      </c>
      <c r="Q307">
        <v>100</v>
      </c>
      <c r="R307">
        <v>55048.665573489103</v>
      </c>
      <c r="S307">
        <v>13.9948578197641</v>
      </c>
      <c r="T307">
        <f t="shared" si="8"/>
        <v>3214840.435376341</v>
      </c>
      <c r="U307">
        <f t="shared" si="9"/>
        <v>3269889.1009498299</v>
      </c>
    </row>
    <row r="308" spans="1:21" x14ac:dyDescent="0.2">
      <c r="A308">
        <v>306</v>
      </c>
      <c r="B308">
        <v>180400</v>
      </c>
      <c r="C308">
        <v>42682032.484858997</v>
      </c>
      <c r="D308">
        <v>33039.131509083098</v>
      </c>
      <c r="E308">
        <v>4470384.1882966897</v>
      </c>
      <c r="F308">
        <v>320.94784668939502</v>
      </c>
      <c r="G308">
        <v>32718.183662393702</v>
      </c>
      <c r="H308">
        <v>1388698.2010341501</v>
      </c>
      <c r="I308">
        <v>105839414641.422</v>
      </c>
      <c r="J308">
        <v>1071179.9571098799</v>
      </c>
      <c r="K308">
        <v>102027.315545184</v>
      </c>
      <c r="L308">
        <v>43605333461.715897</v>
      </c>
      <c r="M308">
        <v>97666.7821990128</v>
      </c>
      <c r="N308">
        <v>1071179.9571098799</v>
      </c>
      <c r="O308">
        <v>100</v>
      </c>
      <c r="P308">
        <v>97666.7821990128</v>
      </c>
      <c r="Q308">
        <v>100</v>
      </c>
      <c r="R308">
        <v>654363.67324787495</v>
      </c>
      <c r="S308">
        <v>14.6377502622923</v>
      </c>
      <c r="T308">
        <f t="shared" si="8"/>
        <v>38211648.296562307</v>
      </c>
      <c r="U308">
        <f t="shared" si="9"/>
        <v>38866011.96981018</v>
      </c>
    </row>
    <row r="309" spans="1:21" x14ac:dyDescent="0.2">
      <c r="A309">
        <v>307</v>
      </c>
      <c r="B309">
        <v>180500</v>
      </c>
      <c r="C309">
        <v>11743729.663956599</v>
      </c>
      <c r="D309">
        <v>9090.5377786829395</v>
      </c>
      <c r="E309">
        <v>12159814.6558189</v>
      </c>
      <c r="F309">
        <v>-2626.3228809745301</v>
      </c>
      <c r="G309">
        <v>11716.860659657401</v>
      </c>
      <c r="H309">
        <v>9603616.3866887297</v>
      </c>
      <c r="I309">
        <v>635692591979.28601</v>
      </c>
      <c r="J309">
        <v>229338.86323123399</v>
      </c>
      <c r="K309">
        <v>1390617.14942263</v>
      </c>
      <c r="L309">
        <v>811743871786.86694</v>
      </c>
      <c r="M309">
        <v>38655.535833967799</v>
      </c>
      <c r="N309">
        <v>7696538.6107508698</v>
      </c>
      <c r="O309">
        <v>2.9797662927446802</v>
      </c>
      <c r="P309">
        <v>1309442.76224394</v>
      </c>
      <c r="Q309">
        <v>2.95205998677827</v>
      </c>
      <c r="R309">
        <v>234337.21319314899</v>
      </c>
      <c r="S309">
        <v>1.9271446138449899</v>
      </c>
      <c r="T309">
        <f t="shared" si="8"/>
        <v>-416084.99186230078</v>
      </c>
      <c r="U309">
        <f t="shared" si="9"/>
        <v>-181747.7786691518</v>
      </c>
    </row>
    <row r="310" spans="1:21" x14ac:dyDescent="0.2">
      <c r="A310">
        <v>308</v>
      </c>
      <c r="B310">
        <v>180600</v>
      </c>
      <c r="C310">
        <v>53542738.434175402</v>
      </c>
      <c r="D310">
        <v>41446.141935970198</v>
      </c>
      <c r="E310">
        <v>54338868.223223098</v>
      </c>
      <c r="F310">
        <v>-7778.96442028609</v>
      </c>
      <c r="G310">
        <v>49225.106356256299</v>
      </c>
      <c r="H310">
        <v>1330384.0772450699</v>
      </c>
      <c r="I310">
        <v>51784085844.2901</v>
      </c>
      <c r="J310">
        <v>1144640.9147709301</v>
      </c>
      <c r="K310">
        <v>187923.22130328399</v>
      </c>
      <c r="L310">
        <v>51362618294.890099</v>
      </c>
      <c r="M310">
        <v>182786.959473795</v>
      </c>
      <c r="N310">
        <v>1175031.8197122</v>
      </c>
      <c r="O310">
        <v>97.4136100460059</v>
      </c>
      <c r="P310">
        <v>182786.959473795</v>
      </c>
      <c r="Q310">
        <v>100</v>
      </c>
      <c r="R310">
        <v>984502.12712512701</v>
      </c>
      <c r="S310">
        <v>1.81178254041068</v>
      </c>
      <c r="T310">
        <f t="shared" si="8"/>
        <v>-796129.7890476957</v>
      </c>
      <c r="U310">
        <f t="shared" si="9"/>
        <v>188372.33807743131</v>
      </c>
    </row>
    <row r="311" spans="1:21" x14ac:dyDescent="0.2">
      <c r="A311">
        <v>309</v>
      </c>
      <c r="B311">
        <v>180701</v>
      </c>
      <c r="C311">
        <v>9651844.8364903294</v>
      </c>
      <c r="D311">
        <v>7471.26020700141</v>
      </c>
      <c r="E311">
        <v>9716828.5076029804</v>
      </c>
      <c r="F311">
        <v>-1880.43828308657</v>
      </c>
      <c r="G311">
        <v>9351.6984900879797</v>
      </c>
      <c r="H311">
        <v>17832636.191721398</v>
      </c>
      <c r="I311">
        <v>818768927272.07104</v>
      </c>
      <c r="J311">
        <v>184755.99326984299</v>
      </c>
      <c r="K311">
        <v>1664635.6121825301</v>
      </c>
      <c r="L311">
        <v>819146676124.55701</v>
      </c>
      <c r="M311">
        <v>31141.001650391201</v>
      </c>
      <c r="N311">
        <v>15376329.409905201</v>
      </c>
      <c r="O311">
        <v>1.2015611030733</v>
      </c>
      <c r="P311">
        <v>1582720.9445700699</v>
      </c>
      <c r="Q311">
        <v>1.96756110148338</v>
      </c>
      <c r="R311">
        <v>187033.969801759</v>
      </c>
      <c r="S311">
        <v>1.92484584507603</v>
      </c>
      <c r="T311">
        <f t="shared" si="8"/>
        <v>-64983.671112651005</v>
      </c>
      <c r="U311">
        <f t="shared" si="9"/>
        <v>122050.29868910799</v>
      </c>
    </row>
    <row r="312" spans="1:21" x14ac:dyDescent="0.2">
      <c r="A312">
        <v>310</v>
      </c>
      <c r="B312">
        <v>180702</v>
      </c>
      <c r="C312">
        <v>5367332.1920595895</v>
      </c>
      <c r="D312">
        <v>4154.7223462073498</v>
      </c>
      <c r="E312">
        <v>7739947.99813418</v>
      </c>
      <c r="F312">
        <v>-358.42128071415499</v>
      </c>
      <c r="G312">
        <v>4513.1436269215101</v>
      </c>
      <c r="H312">
        <v>14330424.333867099</v>
      </c>
      <c r="I312">
        <v>279705998755.31097</v>
      </c>
      <c r="J312">
        <v>107096.59272601501</v>
      </c>
      <c r="K312">
        <v>589707.91793951497</v>
      </c>
      <c r="L312">
        <v>279705998755.31097</v>
      </c>
      <c r="M312">
        <v>20348.794983051201</v>
      </c>
      <c r="N312">
        <v>13491306.3376012</v>
      </c>
      <c r="O312">
        <v>0.79381929404070595</v>
      </c>
      <c r="P312">
        <v>561737.31806398404</v>
      </c>
      <c r="Q312">
        <v>3.62247519057179</v>
      </c>
      <c r="R312">
        <v>90262.872538430194</v>
      </c>
      <c r="S312">
        <v>1.1661948188823601</v>
      </c>
      <c r="T312">
        <f t="shared" si="8"/>
        <v>-2372615.8060745904</v>
      </c>
      <c r="U312">
        <f t="shared" si="9"/>
        <v>-2282352.9335361603</v>
      </c>
    </row>
    <row r="313" spans="1:21" x14ac:dyDescent="0.2">
      <c r="A313">
        <v>311</v>
      </c>
      <c r="B313">
        <v>180703</v>
      </c>
      <c r="C313">
        <v>3516754.90868924</v>
      </c>
      <c r="D313">
        <v>2969.64433490186</v>
      </c>
      <c r="E313">
        <v>5343031.7499051699</v>
      </c>
      <c r="F313">
        <v>-1142.42130251565</v>
      </c>
      <c r="G313">
        <v>4112.0656374175196</v>
      </c>
      <c r="H313">
        <v>45600666.755440101</v>
      </c>
      <c r="I313">
        <v>315458813354.89203</v>
      </c>
      <c r="J313">
        <v>64367.1797396209</v>
      </c>
      <c r="K313">
        <v>6426804.4231853504</v>
      </c>
      <c r="L313">
        <v>354046792193.32898</v>
      </c>
      <c r="M313">
        <v>10794.405832435899</v>
      </c>
      <c r="N313">
        <v>44654290.315375403</v>
      </c>
      <c r="O313">
        <v>0.14414556649544999</v>
      </c>
      <c r="P313">
        <v>6391399.7439660197</v>
      </c>
      <c r="Q313">
        <v>0.16888954321197999</v>
      </c>
      <c r="R313">
        <v>82241.312748350494</v>
      </c>
      <c r="S313">
        <v>1.53922560444845</v>
      </c>
      <c r="T313">
        <f t="shared" si="8"/>
        <v>-1826276.8412159299</v>
      </c>
      <c r="U313">
        <f t="shared" si="9"/>
        <v>-1744035.5284675795</v>
      </c>
    </row>
    <row r="314" spans="1:21" x14ac:dyDescent="0.2">
      <c r="A314">
        <v>312</v>
      </c>
      <c r="B314">
        <v>180800</v>
      </c>
      <c r="C314">
        <v>1013027.76656335</v>
      </c>
      <c r="D314">
        <v>784.16035163537094</v>
      </c>
      <c r="E314">
        <v>952569.70943136199</v>
      </c>
      <c r="F314">
        <v>-541.69155938111498</v>
      </c>
      <c r="G314">
        <v>1325.85191101648</v>
      </c>
      <c r="H314">
        <v>21594.780784225899</v>
      </c>
      <c r="I314">
        <v>1434912656.24</v>
      </c>
      <c r="J314">
        <v>17290.042815505902</v>
      </c>
      <c r="K314">
        <v>4434.9071260876999</v>
      </c>
      <c r="L314">
        <v>1434912656.24</v>
      </c>
      <c r="M314">
        <v>4291.4158604636996</v>
      </c>
      <c r="N314">
        <v>17290.042815505902</v>
      </c>
      <c r="O314">
        <v>100</v>
      </c>
      <c r="P314">
        <v>4291.4158604636996</v>
      </c>
      <c r="Q314">
        <v>100</v>
      </c>
      <c r="R314">
        <v>26517.038220329701</v>
      </c>
      <c r="S314">
        <v>2.7837372905925202</v>
      </c>
      <c r="T314">
        <f t="shared" si="8"/>
        <v>60458.057131987996</v>
      </c>
      <c r="U314">
        <f t="shared" si="9"/>
        <v>86975.095352317701</v>
      </c>
    </row>
    <row r="315" spans="1:21" x14ac:dyDescent="0.2">
      <c r="A315">
        <v>313</v>
      </c>
      <c r="B315">
        <v>180902</v>
      </c>
      <c r="C315">
        <v>5340676.7911088299</v>
      </c>
      <c r="D315">
        <v>4134.0890434762396</v>
      </c>
      <c r="E315">
        <v>7560191.51915194</v>
      </c>
      <c r="F315">
        <v>-284.98682994538098</v>
      </c>
      <c r="G315">
        <v>4419.0758734216197</v>
      </c>
      <c r="H315">
        <v>256924.73526863399</v>
      </c>
      <c r="I315">
        <v>20296914170.799999</v>
      </c>
      <c r="J315">
        <v>85154.314493060301</v>
      </c>
      <c r="K315">
        <v>20093.434255096701</v>
      </c>
      <c r="L315">
        <v>9729185073.7999992</v>
      </c>
      <c r="M315">
        <v>16188.295135758701</v>
      </c>
      <c r="N315">
        <v>196033.99275623399</v>
      </c>
      <c r="O315">
        <v>43.4385451705554</v>
      </c>
      <c r="P315">
        <v>19120.515747716701</v>
      </c>
      <c r="Q315">
        <v>84.664531801093503</v>
      </c>
      <c r="R315">
        <v>88381.517468432503</v>
      </c>
      <c r="S315">
        <v>1.16903807588126</v>
      </c>
      <c r="T315">
        <f t="shared" si="8"/>
        <v>-2219514.7280431101</v>
      </c>
      <c r="U315">
        <f t="shared" si="9"/>
        <v>-2131133.2105746777</v>
      </c>
    </row>
    <row r="316" spans="1:21" x14ac:dyDescent="0.2">
      <c r="A316">
        <v>314</v>
      </c>
      <c r="B316">
        <v>181002</v>
      </c>
      <c r="C316">
        <v>33613557.450481899</v>
      </c>
      <c r="D316">
        <v>29042.3843102967</v>
      </c>
      <c r="E316">
        <v>52643101.477879502</v>
      </c>
      <c r="F316">
        <v>-12884.282731310001</v>
      </c>
      <c r="G316">
        <v>41926.667041606801</v>
      </c>
      <c r="H316">
        <v>1148587.23796913</v>
      </c>
      <c r="I316">
        <v>40264186980.288803</v>
      </c>
      <c r="J316">
        <v>695013.64029356395</v>
      </c>
      <c r="K316">
        <v>134983.66546593999</v>
      </c>
      <c r="L316">
        <v>54754647412.304001</v>
      </c>
      <c r="M316">
        <v>122854.224873803</v>
      </c>
      <c r="N316">
        <v>1027794.67702827</v>
      </c>
      <c r="O316">
        <v>67.621836912319907</v>
      </c>
      <c r="P316">
        <v>129508.20072470899</v>
      </c>
      <c r="Q316">
        <v>94.862120071415006</v>
      </c>
      <c r="R316">
        <v>838533.34083213599</v>
      </c>
      <c r="S316">
        <v>1.59286462478751</v>
      </c>
      <c r="T316">
        <f t="shared" si="8"/>
        <v>-19029544.027397603</v>
      </c>
      <c r="U316">
        <f t="shared" si="9"/>
        <v>-18191010.686565466</v>
      </c>
    </row>
    <row r="317" spans="1:21" x14ac:dyDescent="0.2">
      <c r="T317">
        <f t="shared" si="8"/>
        <v>0</v>
      </c>
      <c r="U317">
        <f t="shared" si="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B03A-E311-8444-947A-A984E47BE3D0}">
  <dimension ref="A1:C8"/>
  <sheetViews>
    <sheetView zoomScale="200" zoomScaleNormal="200" workbookViewId="0">
      <selection activeCell="C6" sqref="C6"/>
    </sheetView>
  </sheetViews>
  <sheetFormatPr baseColWidth="10" defaultRowHeight="16" x14ac:dyDescent="0.2"/>
  <cols>
    <col min="1" max="1" width="15.1640625" bestFit="1" customWidth="1"/>
    <col min="2" max="2" width="16" bestFit="1" customWidth="1"/>
    <col min="3" max="3" width="25.33203125" bestFit="1" customWidth="1"/>
  </cols>
  <sheetData>
    <row r="1" spans="1:3" x14ac:dyDescent="0.2">
      <c r="B1" t="s">
        <v>16</v>
      </c>
      <c r="C1" t="s">
        <v>17</v>
      </c>
    </row>
    <row r="2" spans="1:3" x14ac:dyDescent="0.2">
      <c r="A2" t="s">
        <v>18</v>
      </c>
      <c r="B2" s="1">
        <f>SUM('Level 4'!C2:C317)</f>
        <v>19461814056.183132</v>
      </c>
      <c r="C2" s="1">
        <f>SUM('Level 4'!D2:D317)</f>
        <v>18477140.715292126</v>
      </c>
    </row>
    <row r="3" spans="1:3" x14ac:dyDescent="0.2">
      <c r="A3" t="s">
        <v>19</v>
      </c>
      <c r="B3" s="1">
        <f>SUM('Level 4'!E2:E317)</f>
        <v>13157056642.452814</v>
      </c>
      <c r="C3" s="1">
        <f>SUM('Level 4'!F2:F317)</f>
        <v>-3948623.4537359164</v>
      </c>
    </row>
    <row r="4" spans="1:3" x14ac:dyDescent="0.2">
      <c r="A4" t="s">
        <v>20</v>
      </c>
      <c r="B4" s="1">
        <f>SUM('Level 4'!R2:R317)</f>
        <v>448515283.38056129</v>
      </c>
      <c r="C4" s="3">
        <f>C2-C3</f>
        <v>22425764.169028044</v>
      </c>
    </row>
    <row r="5" spans="1:3" x14ac:dyDescent="0.2">
      <c r="B5" s="5">
        <f>B4/B3</f>
        <v>3.4089332862896796E-2</v>
      </c>
      <c r="C5" s="4"/>
    </row>
    <row r="7" spans="1:3" x14ac:dyDescent="0.2">
      <c r="B7" s="6"/>
    </row>
    <row r="8" spans="1:3" x14ac:dyDescent="0.2">
      <c r="B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17"/>
  <sheetViews>
    <sheetView workbookViewId="0">
      <selection sqref="A1:S1"/>
    </sheetView>
  </sheetViews>
  <sheetFormatPr baseColWidth="10" defaultRowHeight="16" x14ac:dyDescent="0.2"/>
  <cols>
    <col min="1" max="1" width="4.1640625" bestFit="1" customWidth="1"/>
    <col min="2" max="2" width="7.1640625" bestFit="1" customWidth="1"/>
    <col min="3" max="3" width="14.1640625" bestFit="1" customWidth="1"/>
    <col min="4" max="4" width="29.83203125" bestFit="1" customWidth="1"/>
    <col min="5" max="5" width="15.33203125" bestFit="1" customWidth="1"/>
    <col min="6" max="6" width="31" bestFit="1" customWidth="1"/>
    <col min="7" max="7" width="30.83203125" bestFit="1" customWidth="1"/>
    <col min="8" max="8" width="17.6640625" bestFit="1" customWidth="1"/>
    <col min="9" max="9" width="18.33203125" bestFit="1" customWidth="1"/>
    <col min="10" max="10" width="19.83203125" bestFit="1" customWidth="1"/>
    <col min="11" max="11" width="17.33203125" bestFit="1" customWidth="1"/>
    <col min="12" max="12" width="18" bestFit="1" customWidth="1"/>
    <col min="13" max="13" width="19.5" bestFit="1" customWidth="1"/>
    <col min="14" max="14" width="27" bestFit="1" customWidth="1"/>
    <col min="15" max="15" width="19.5" bestFit="1" customWidth="1"/>
    <col min="16" max="16" width="26.6640625" bestFit="1" customWidth="1"/>
    <col min="17" max="17" width="19.1640625" bestFit="1" customWidth="1"/>
    <col min="18" max="18" width="20.5" bestFit="1" customWidth="1"/>
    <col min="19" max="19" width="15.5" bestFit="1" customWidth="1"/>
    <col min="22" max="22" width="15.5" customWidth="1"/>
    <col min="25" max="25" width="17.6640625" bestFit="1" customWidth="1"/>
  </cols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</v>
      </c>
      <c r="P1" t="s">
        <v>56</v>
      </c>
      <c r="Q1" t="s">
        <v>13</v>
      </c>
      <c r="R1" t="s">
        <v>14</v>
      </c>
      <c r="S1" t="s">
        <v>15</v>
      </c>
      <c r="T1">
        <f>COUNTIF(T2:T318,"&gt;0")</f>
        <v>222</v>
      </c>
      <c r="U1">
        <f>COUNTIF(U2:U318,"&gt;0")</f>
        <v>232</v>
      </c>
      <c r="W1" t="s">
        <v>38</v>
      </c>
      <c r="X1" t="s">
        <v>39</v>
      </c>
    </row>
    <row r="2" spans="1:25" x14ac:dyDescent="0.2">
      <c r="A2">
        <v>0</v>
      </c>
      <c r="B2">
        <v>10100</v>
      </c>
      <c r="C2">
        <v>8114018.4259593301</v>
      </c>
      <c r="D2">
        <v>7268.6276229974701</v>
      </c>
      <c r="E2">
        <v>780383.542999728</v>
      </c>
      <c r="F2">
        <v>51.044003929402201</v>
      </c>
      <c r="G2">
        <v>7217.5836190680702</v>
      </c>
      <c r="H2">
        <v>131461.42118640401</v>
      </c>
      <c r="I2">
        <v>11564693837.708099</v>
      </c>
      <c r="J2">
        <v>108332.033510988</v>
      </c>
      <c r="K2">
        <v>18610.737412818598</v>
      </c>
      <c r="L2">
        <v>11330481436.024099</v>
      </c>
      <c r="M2">
        <v>18384.127784098098</v>
      </c>
      <c r="N2">
        <v>108332.033510988</v>
      </c>
      <c r="O2">
        <v>100</v>
      </c>
      <c r="P2">
        <v>18384.127784098098</v>
      </c>
      <c r="Q2">
        <v>100</v>
      </c>
      <c r="R2">
        <v>144351.67238136099</v>
      </c>
      <c r="S2">
        <v>18.497529026110101</v>
      </c>
      <c r="T2">
        <f>C2-E2</f>
        <v>7333634.8829596024</v>
      </c>
      <c r="U2">
        <f>T2+R2</f>
        <v>7477986.5553409634</v>
      </c>
      <c r="W2">
        <f>SUM(J2:J315)</f>
        <v>529474778.37993455</v>
      </c>
      <c r="X2">
        <f>0.04*1000</f>
        <v>40</v>
      </c>
      <c r="Y2" s="15">
        <f>W2*X2</f>
        <v>21178991135.19738</v>
      </c>
    </row>
    <row r="3" spans="1:25" x14ac:dyDescent="0.2">
      <c r="A3">
        <v>1</v>
      </c>
      <c r="B3">
        <v>10200</v>
      </c>
      <c r="C3">
        <v>6349529.6109598801</v>
      </c>
      <c r="D3">
        <v>5246.8588552582096</v>
      </c>
      <c r="E3">
        <v>5494989.9767637895</v>
      </c>
      <c r="F3">
        <v>-689.885218206834</v>
      </c>
      <c r="G3">
        <v>5936.7440734650399</v>
      </c>
      <c r="H3">
        <v>190739.58962650201</v>
      </c>
      <c r="I3">
        <v>14468237773.048599</v>
      </c>
      <c r="J3">
        <v>143778.16671445599</v>
      </c>
      <c r="K3">
        <v>36079.476343130103</v>
      </c>
      <c r="L3">
        <v>21555336517.767799</v>
      </c>
      <c r="M3">
        <v>8564.5678142272209</v>
      </c>
      <c r="N3">
        <v>161803.11408040399</v>
      </c>
      <c r="O3">
        <v>88.8599502745097</v>
      </c>
      <c r="P3">
        <v>35648.369612774797</v>
      </c>
      <c r="Q3">
        <v>24.0251318847357</v>
      </c>
      <c r="R3">
        <v>118734.8814693</v>
      </c>
      <c r="S3">
        <v>2.1607843139184002</v>
      </c>
      <c r="T3">
        <f t="shared" ref="T3:T66" si="0">C3-E3</f>
        <v>854539.63419609051</v>
      </c>
      <c r="U3">
        <f t="shared" ref="U3:U66" si="1">T3+R3</f>
        <v>973274.51566539053</v>
      </c>
      <c r="W3">
        <f>SUM(M2:M315)</f>
        <v>53971590.743029393</v>
      </c>
      <c r="X3">
        <f>0.29*1000</f>
        <v>290</v>
      </c>
      <c r="Y3" s="15">
        <f>W3*X3</f>
        <v>15651761315.478523</v>
      </c>
    </row>
    <row r="4" spans="1:25" x14ac:dyDescent="0.2">
      <c r="A4">
        <v>2</v>
      </c>
      <c r="B4">
        <v>10300</v>
      </c>
      <c r="C4">
        <v>9871785.1280573308</v>
      </c>
      <c r="D4">
        <v>8157.4331312589602</v>
      </c>
      <c r="E4">
        <v>8790846.7231468204</v>
      </c>
      <c r="F4">
        <v>-1101.24787875523</v>
      </c>
      <c r="G4">
        <v>9258.6810100141902</v>
      </c>
      <c r="H4">
        <v>527998.00937950902</v>
      </c>
      <c r="I4">
        <v>79833401228.514206</v>
      </c>
      <c r="J4">
        <v>227666.39144061701</v>
      </c>
      <c r="K4">
        <v>79622.661113466995</v>
      </c>
      <c r="L4">
        <v>87364095882.514297</v>
      </c>
      <c r="M4">
        <v>13667.7028564297</v>
      </c>
      <c r="N4">
        <v>368331.20692248002</v>
      </c>
      <c r="O4">
        <v>61.810236863403297</v>
      </c>
      <c r="P4">
        <v>77875.379195816698</v>
      </c>
      <c r="Q4">
        <v>17.5507368279549</v>
      </c>
      <c r="R4">
        <v>185173.62020028301</v>
      </c>
      <c r="S4">
        <v>2.1064366838829098</v>
      </c>
      <c r="T4">
        <f t="shared" si="0"/>
        <v>1080938.4049105104</v>
      </c>
      <c r="U4">
        <f t="shared" si="1"/>
        <v>1266112.0251107933</v>
      </c>
      <c r="W4">
        <f>MAX(S:S)</f>
        <v>43.683578716000902</v>
      </c>
    </row>
    <row r="5" spans="1:25" x14ac:dyDescent="0.2">
      <c r="A5">
        <v>3</v>
      </c>
      <c r="B5">
        <v>10400</v>
      </c>
      <c r="C5">
        <v>4295535.2497811597</v>
      </c>
      <c r="D5">
        <v>3592.6270320214198</v>
      </c>
      <c r="E5">
        <v>3799339.1783425901</v>
      </c>
      <c r="F5">
        <v>-521.11161237969395</v>
      </c>
      <c r="G5">
        <v>4113.7386444011099</v>
      </c>
      <c r="H5">
        <v>535116.42325400701</v>
      </c>
      <c r="I5">
        <v>91259209902.126495</v>
      </c>
      <c r="J5">
        <v>97918.255927453196</v>
      </c>
      <c r="K5">
        <v>73732.872735489102</v>
      </c>
      <c r="L5">
        <v>94870415333.926498</v>
      </c>
      <c r="M5">
        <v>6475.8783648568797</v>
      </c>
      <c r="N5">
        <v>352598.00344975397</v>
      </c>
      <c r="O5">
        <v>27.7705077650578</v>
      </c>
      <c r="P5">
        <v>71835.464428810606</v>
      </c>
      <c r="Q5">
        <v>9.0148764490476907</v>
      </c>
      <c r="R5">
        <v>82274.7728880223</v>
      </c>
      <c r="S5">
        <v>2.1655021840906898</v>
      </c>
      <c r="T5">
        <f t="shared" si="0"/>
        <v>496196.07143856958</v>
      </c>
      <c r="U5">
        <f t="shared" si="1"/>
        <v>578470.84432659182</v>
      </c>
      <c r="W5">
        <f>MIN(S:S)</f>
        <v>0.19530151382681801</v>
      </c>
    </row>
    <row r="6" spans="1:25" x14ac:dyDescent="0.2">
      <c r="A6">
        <v>4</v>
      </c>
      <c r="B6">
        <v>10500</v>
      </c>
      <c r="C6">
        <v>9378185.5979307201</v>
      </c>
      <c r="D6">
        <v>7771.0683978125198</v>
      </c>
      <c r="E6">
        <v>7927981.0514759002</v>
      </c>
      <c r="F6">
        <v>-1262.8188612664401</v>
      </c>
      <c r="G6">
        <v>9033.8872590789597</v>
      </c>
      <c r="H6">
        <v>416821.433371833</v>
      </c>
      <c r="I6">
        <v>57305813257.340202</v>
      </c>
      <c r="J6">
        <v>197657.974583184</v>
      </c>
      <c r="K6">
        <v>81307.391761966996</v>
      </c>
      <c r="L6">
        <v>73974104710.936707</v>
      </c>
      <c r="M6">
        <v>15669.518019200999</v>
      </c>
      <c r="N6">
        <v>302209.80685715302</v>
      </c>
      <c r="O6">
        <v>65.404222529618906</v>
      </c>
      <c r="P6">
        <v>79827.909667748303</v>
      </c>
      <c r="Q6">
        <v>19.629122301234101</v>
      </c>
      <c r="R6">
        <v>180677.745181579</v>
      </c>
      <c r="S6">
        <v>2.2789881056532399</v>
      </c>
      <c r="T6">
        <f t="shared" si="0"/>
        <v>1450204.5464548199</v>
      </c>
      <c r="U6">
        <f t="shared" si="1"/>
        <v>1630882.2916363988</v>
      </c>
    </row>
    <row r="7" spans="1:25" x14ac:dyDescent="0.2">
      <c r="A7">
        <v>5</v>
      </c>
      <c r="B7">
        <v>10600</v>
      </c>
      <c r="C7">
        <v>7911225.5893168095</v>
      </c>
      <c r="D7">
        <v>6484.5161387661901</v>
      </c>
      <c r="E7">
        <v>7290892.3239506502</v>
      </c>
      <c r="F7">
        <v>-1002.38328284179</v>
      </c>
      <c r="G7">
        <v>7486.89942160798</v>
      </c>
      <c r="H7">
        <v>1084766.4107379201</v>
      </c>
      <c r="I7">
        <v>97854945976.239105</v>
      </c>
      <c r="J7">
        <v>178986.225563983</v>
      </c>
      <c r="K7">
        <v>177307.40111392501</v>
      </c>
      <c r="L7">
        <v>104751406231.209</v>
      </c>
      <c r="M7">
        <v>12452.9090987044</v>
      </c>
      <c r="N7">
        <v>889056.51878544095</v>
      </c>
      <c r="O7">
        <v>20.132153781235399</v>
      </c>
      <c r="P7">
        <v>175212.37298930099</v>
      </c>
      <c r="Q7">
        <v>7.1073228940656898</v>
      </c>
      <c r="R7">
        <v>149737.98843215901</v>
      </c>
      <c r="S7">
        <v>2.0537676566730898</v>
      </c>
      <c r="T7">
        <f t="shared" si="0"/>
        <v>620333.26536615938</v>
      </c>
      <c r="U7">
        <f t="shared" si="1"/>
        <v>770071.25379831833</v>
      </c>
    </row>
    <row r="8" spans="1:25" x14ac:dyDescent="0.2">
      <c r="A8">
        <v>6</v>
      </c>
      <c r="B8">
        <v>10700</v>
      </c>
      <c r="C8">
        <v>12308466.527900601</v>
      </c>
      <c r="D8">
        <v>9796.8420316669108</v>
      </c>
      <c r="E8">
        <v>9193575.2170838602</v>
      </c>
      <c r="F8">
        <v>-708.59838022376005</v>
      </c>
      <c r="G8">
        <v>10505.4404118906</v>
      </c>
      <c r="H8">
        <v>6178223.7450160896</v>
      </c>
      <c r="I8">
        <v>223749110404.16199</v>
      </c>
      <c r="J8">
        <v>230843.61973678201</v>
      </c>
      <c r="K8">
        <v>265046.84553598298</v>
      </c>
      <c r="L8">
        <v>228719585184.224</v>
      </c>
      <c r="M8">
        <v>16505.473541924799</v>
      </c>
      <c r="N8">
        <v>5730725.5242077699</v>
      </c>
      <c r="O8">
        <v>4.0281744215745601</v>
      </c>
      <c r="P8">
        <v>260472.45383229799</v>
      </c>
      <c r="Q8">
        <v>6.3367443655104001</v>
      </c>
      <c r="R8">
        <v>210108.80823781301</v>
      </c>
      <c r="S8">
        <v>2.2853873849574899</v>
      </c>
      <c r="T8">
        <f t="shared" si="0"/>
        <v>3114891.3108167406</v>
      </c>
      <c r="U8">
        <f t="shared" si="1"/>
        <v>3325000.1190545536</v>
      </c>
    </row>
    <row r="9" spans="1:25" x14ac:dyDescent="0.2">
      <c r="A9">
        <v>7</v>
      </c>
      <c r="B9">
        <v>10801</v>
      </c>
      <c r="C9">
        <v>21531166.336121898</v>
      </c>
      <c r="D9">
        <v>17316.9828416372</v>
      </c>
      <c r="E9">
        <v>16458027.7063198</v>
      </c>
      <c r="F9">
        <v>-320.61966620918997</v>
      </c>
      <c r="G9">
        <v>17637.602507846401</v>
      </c>
      <c r="H9">
        <v>694221.25656440097</v>
      </c>
      <c r="I9">
        <v>20904302549.1339</v>
      </c>
      <c r="J9">
        <v>462119.79201405699</v>
      </c>
      <c r="K9">
        <v>37934.920863075698</v>
      </c>
      <c r="L9">
        <v>29623844218.4986</v>
      </c>
      <c r="M9">
        <v>37342.443978705698</v>
      </c>
      <c r="N9">
        <v>652412.65146613296</v>
      </c>
      <c r="O9">
        <v>70.832438790933793</v>
      </c>
      <c r="P9">
        <v>37342.443978705698</v>
      </c>
      <c r="Q9">
        <v>99.999999999999901</v>
      </c>
      <c r="R9">
        <v>352752.05015692802</v>
      </c>
      <c r="S9">
        <v>2.1433433972253599</v>
      </c>
      <c r="T9">
        <f t="shared" si="0"/>
        <v>5073138.6298020985</v>
      </c>
      <c r="U9">
        <f t="shared" si="1"/>
        <v>5425890.6799590262</v>
      </c>
    </row>
    <row r="10" spans="1:25" x14ac:dyDescent="0.2">
      <c r="A10">
        <v>8</v>
      </c>
      <c r="B10">
        <v>10802</v>
      </c>
      <c r="C10">
        <v>27782207.985766299</v>
      </c>
      <c r="D10">
        <v>22011.7905984674</v>
      </c>
      <c r="E10">
        <v>16100054.423715601</v>
      </c>
      <c r="F10">
        <v>-3580.3914375342301</v>
      </c>
      <c r="G10">
        <v>25592.182036001599</v>
      </c>
      <c r="H10">
        <v>5168695.9701098204</v>
      </c>
      <c r="I10">
        <v>322030732823.677</v>
      </c>
      <c r="J10">
        <v>597137.66087692406</v>
      </c>
      <c r="K10">
        <v>613358.74220020603</v>
      </c>
      <c r="L10">
        <v>328305304973.28802</v>
      </c>
      <c r="M10">
        <v>44413.101046694399</v>
      </c>
      <c r="N10">
        <v>4524634.5044624601</v>
      </c>
      <c r="O10">
        <v>13.1974783883204</v>
      </c>
      <c r="P10">
        <v>606792.63610074099</v>
      </c>
      <c r="Q10">
        <v>7.3193210339686496</v>
      </c>
      <c r="R10">
        <v>511843.64072003303</v>
      </c>
      <c r="S10">
        <v>3.1791423013209199</v>
      </c>
      <c r="T10">
        <f t="shared" si="0"/>
        <v>11682153.562050698</v>
      </c>
      <c r="U10">
        <f t="shared" si="1"/>
        <v>12193997.20277073</v>
      </c>
    </row>
    <row r="11" spans="1:25" x14ac:dyDescent="0.2">
      <c r="A11">
        <v>9</v>
      </c>
      <c r="B11">
        <v>10900</v>
      </c>
      <c r="C11">
        <v>18874929.996103499</v>
      </c>
      <c r="D11">
        <v>14929.152542134099</v>
      </c>
      <c r="E11">
        <v>12357972.899154801</v>
      </c>
      <c r="F11">
        <v>-1399.23797756614</v>
      </c>
      <c r="G11">
        <v>16328.390519700301</v>
      </c>
      <c r="H11">
        <v>19891127.252488501</v>
      </c>
      <c r="I11">
        <v>859670840761.43396</v>
      </c>
      <c r="J11">
        <v>385828.32520001999</v>
      </c>
      <c r="K11">
        <v>1524253.94351284</v>
      </c>
      <c r="L11">
        <v>901216365389.64697</v>
      </c>
      <c r="M11">
        <v>33036.000421491197</v>
      </c>
      <c r="N11">
        <v>18171785.5709657</v>
      </c>
      <c r="O11">
        <v>2.1232273718686399</v>
      </c>
      <c r="P11">
        <v>1506229.6162050399</v>
      </c>
      <c r="Q11">
        <v>2.1932911201630398</v>
      </c>
      <c r="R11">
        <v>326567.81039400602</v>
      </c>
      <c r="S11">
        <v>2.6425677824260401</v>
      </c>
      <c r="T11">
        <f t="shared" si="0"/>
        <v>6516957.0969486982</v>
      </c>
      <c r="U11">
        <f t="shared" si="1"/>
        <v>6843524.907342704</v>
      </c>
    </row>
    <row r="12" spans="1:25" x14ac:dyDescent="0.2">
      <c r="A12">
        <v>10</v>
      </c>
      <c r="B12">
        <v>11000</v>
      </c>
      <c r="C12">
        <v>40743817.4299125</v>
      </c>
      <c r="D12">
        <v>32391.646151877601</v>
      </c>
      <c r="E12">
        <v>22387291.978583701</v>
      </c>
      <c r="F12">
        <v>-6017.2943523034501</v>
      </c>
      <c r="G12">
        <v>38408.940504181097</v>
      </c>
      <c r="H12">
        <v>4727494.7271839501</v>
      </c>
      <c r="I12">
        <v>340709969258.625</v>
      </c>
      <c r="J12">
        <v>779135.20108706295</v>
      </c>
      <c r="K12">
        <v>563617.16823134897</v>
      </c>
      <c r="L12">
        <v>340689821956.258</v>
      </c>
      <c r="M12">
        <v>74842.650503757206</v>
      </c>
      <c r="N12">
        <v>4046074.7886667</v>
      </c>
      <c r="O12">
        <v>19.256569435381302</v>
      </c>
      <c r="P12">
        <v>556803.37179222296</v>
      </c>
      <c r="Q12">
        <v>13.4414865813142</v>
      </c>
      <c r="R12">
        <v>768178.810083622</v>
      </c>
      <c r="S12">
        <v>3.4313163504477502</v>
      </c>
      <c r="T12">
        <f t="shared" si="0"/>
        <v>18356525.451328799</v>
      </c>
      <c r="U12">
        <f t="shared" si="1"/>
        <v>19124704.261412419</v>
      </c>
    </row>
    <row r="13" spans="1:25" x14ac:dyDescent="0.2">
      <c r="A13">
        <v>11</v>
      </c>
      <c r="B13">
        <v>20200</v>
      </c>
      <c r="C13">
        <v>252567464.82923999</v>
      </c>
      <c r="D13">
        <v>176443.805797985</v>
      </c>
      <c r="E13">
        <v>149495604.82922599</v>
      </c>
      <c r="F13">
        <v>-38176.781701604901</v>
      </c>
      <c r="G13">
        <v>214620.58749959001</v>
      </c>
      <c r="H13">
        <v>5101332.5012100702</v>
      </c>
      <c r="I13">
        <v>806702751829.84998</v>
      </c>
      <c r="J13">
        <v>2480567.3875173</v>
      </c>
      <c r="K13">
        <v>713990.95401905396</v>
      </c>
      <c r="L13">
        <v>447851757620.91498</v>
      </c>
      <c r="M13">
        <v>656612.32987533102</v>
      </c>
      <c r="N13">
        <v>3487926.9975503599</v>
      </c>
      <c r="O13">
        <v>71.118672760623994</v>
      </c>
      <c r="P13">
        <v>705033.91886663495</v>
      </c>
      <c r="Q13">
        <v>93.132019936126795</v>
      </c>
      <c r="R13">
        <v>4292411.7499917997</v>
      </c>
      <c r="S13">
        <v>2.8712628407337899</v>
      </c>
      <c r="T13">
        <f t="shared" si="0"/>
        <v>103071860.00001401</v>
      </c>
      <c r="U13">
        <f t="shared" si="1"/>
        <v>107364271.75000581</v>
      </c>
    </row>
    <row r="14" spans="1:25" x14ac:dyDescent="0.2">
      <c r="A14">
        <v>12</v>
      </c>
      <c r="B14">
        <v>20301</v>
      </c>
      <c r="C14">
        <v>44939113.174695902</v>
      </c>
      <c r="D14">
        <v>39346.191354713999</v>
      </c>
      <c r="E14">
        <v>21326969.3431952</v>
      </c>
      <c r="F14">
        <v>-6591.9226360449602</v>
      </c>
      <c r="G14">
        <v>45938.113990758902</v>
      </c>
      <c r="H14">
        <v>60226559.888077103</v>
      </c>
      <c r="I14">
        <v>2695405484765.0601</v>
      </c>
      <c r="J14">
        <v>911523.12875858694</v>
      </c>
      <c r="K14">
        <v>5275023.5756550599</v>
      </c>
      <c r="L14">
        <v>2844943438247.1099</v>
      </c>
      <c r="M14">
        <v>82071.669005756004</v>
      </c>
      <c r="N14">
        <v>54835748.918546997</v>
      </c>
      <c r="O14">
        <v>1.66227898175068</v>
      </c>
      <c r="P14">
        <v>5218124.7068901099</v>
      </c>
      <c r="Q14">
        <v>1.5728192332656701</v>
      </c>
      <c r="R14">
        <v>918762.27981517895</v>
      </c>
      <c r="S14">
        <v>4.3079833099133102</v>
      </c>
      <c r="T14">
        <f t="shared" si="0"/>
        <v>23612143.831500702</v>
      </c>
      <c r="U14">
        <f t="shared" si="1"/>
        <v>24530906.11131588</v>
      </c>
    </row>
    <row r="15" spans="1:25" x14ac:dyDescent="0.2">
      <c r="A15">
        <v>13</v>
      </c>
      <c r="B15">
        <v>20302</v>
      </c>
      <c r="C15">
        <v>11781546.0773407</v>
      </c>
      <c r="D15">
        <v>12019.869233157</v>
      </c>
      <c r="E15">
        <v>7563516.5833295695</v>
      </c>
      <c r="F15">
        <v>-3013.5344924106898</v>
      </c>
      <c r="G15">
        <v>15033.403725567699</v>
      </c>
      <c r="H15">
        <v>4450977.1673178095</v>
      </c>
      <c r="I15">
        <v>252583498498.39301</v>
      </c>
      <c r="J15">
        <v>234479.629539727</v>
      </c>
      <c r="K15">
        <v>624684.76352423301</v>
      </c>
      <c r="L15">
        <v>288462517192.68701</v>
      </c>
      <c r="M15">
        <v>25223.897787937101</v>
      </c>
      <c r="N15">
        <v>3945810.1703210198</v>
      </c>
      <c r="O15">
        <v>5.94249645620053</v>
      </c>
      <c r="P15">
        <v>618915.51318037906</v>
      </c>
      <c r="Q15">
        <v>4.0754993615074797</v>
      </c>
      <c r="R15">
        <v>300668.07451135397</v>
      </c>
      <c r="S15">
        <v>3.9752418230171398</v>
      </c>
      <c r="T15">
        <f t="shared" si="0"/>
        <v>4218029.4940111302</v>
      </c>
      <c r="U15">
        <f t="shared" si="1"/>
        <v>4518697.568522484</v>
      </c>
    </row>
    <row r="16" spans="1:25" x14ac:dyDescent="0.2">
      <c r="A16">
        <v>14</v>
      </c>
      <c r="B16">
        <v>20401</v>
      </c>
      <c r="C16">
        <v>139584139.83243999</v>
      </c>
      <c r="D16">
        <v>124887.67021137199</v>
      </c>
      <c r="E16">
        <v>71787772.972503901</v>
      </c>
      <c r="F16">
        <v>-12853.4993481164</v>
      </c>
      <c r="G16">
        <v>137741.16955948799</v>
      </c>
      <c r="H16">
        <v>3062848.8865673202</v>
      </c>
      <c r="I16">
        <v>172185577835.45099</v>
      </c>
      <c r="J16">
        <v>2657683.6941291802</v>
      </c>
      <c r="K16">
        <v>341609.035928428</v>
      </c>
      <c r="L16">
        <v>397737820253.28497</v>
      </c>
      <c r="M16">
        <v>289941.403333147</v>
      </c>
      <c r="N16">
        <v>2718477.7308964198</v>
      </c>
      <c r="O16">
        <v>97.763673541398106</v>
      </c>
      <c r="P16">
        <v>333654.27952336299</v>
      </c>
      <c r="Q16">
        <v>86.898751530278304</v>
      </c>
      <c r="R16">
        <v>2754823.3911897698</v>
      </c>
      <c r="S16">
        <v>3.8374548716602699</v>
      </c>
      <c r="T16">
        <f t="shared" si="0"/>
        <v>67796366.859936088</v>
      </c>
      <c r="U16">
        <f t="shared" si="1"/>
        <v>70551190.251125857</v>
      </c>
    </row>
    <row r="17" spans="1:21" x14ac:dyDescent="0.2">
      <c r="A17">
        <v>15</v>
      </c>
      <c r="B17">
        <v>20402</v>
      </c>
      <c r="C17">
        <v>320541813.10856599</v>
      </c>
      <c r="D17">
        <v>289379.29279138299</v>
      </c>
      <c r="E17">
        <v>121385468.56184299</v>
      </c>
      <c r="F17">
        <v>-73044.482029036299</v>
      </c>
      <c r="G17">
        <v>362423.77482041903</v>
      </c>
      <c r="H17">
        <v>20759720.087582599</v>
      </c>
      <c r="I17">
        <v>1211075087961.1201</v>
      </c>
      <c r="J17">
        <v>6824663.1351980399</v>
      </c>
      <c r="K17">
        <v>1597643.9205638701</v>
      </c>
      <c r="L17">
        <v>2083451118647.24</v>
      </c>
      <c r="M17">
        <v>393333.14634681802</v>
      </c>
      <c r="N17">
        <v>18337569.911660399</v>
      </c>
      <c r="O17">
        <v>37.216834989997302</v>
      </c>
      <c r="P17">
        <v>1555974.89819092</v>
      </c>
      <c r="Q17">
        <v>25.278887648131899</v>
      </c>
      <c r="R17">
        <v>7248475.4964083796</v>
      </c>
      <c r="S17">
        <v>5.9714524170703402</v>
      </c>
      <c r="T17">
        <f t="shared" si="0"/>
        <v>199156344.54672301</v>
      </c>
      <c r="U17">
        <f t="shared" si="1"/>
        <v>206404820.04313138</v>
      </c>
    </row>
    <row r="18" spans="1:21" x14ac:dyDescent="0.2">
      <c r="A18">
        <v>16</v>
      </c>
      <c r="B18">
        <v>20403</v>
      </c>
      <c r="C18">
        <v>66400337.716137201</v>
      </c>
      <c r="D18">
        <v>58638.774295109797</v>
      </c>
      <c r="E18">
        <v>30666774.237247001</v>
      </c>
      <c r="F18">
        <v>-21517.223312521401</v>
      </c>
      <c r="G18">
        <v>80155.997607631201</v>
      </c>
      <c r="H18">
        <v>2573638.97422203</v>
      </c>
      <c r="I18">
        <v>174413453638.86899</v>
      </c>
      <c r="J18">
        <v>1544250.93649442</v>
      </c>
      <c r="K18">
        <v>341401.89146866399</v>
      </c>
      <c r="L18">
        <v>173058110382.215</v>
      </c>
      <c r="M18">
        <v>115618.400166198</v>
      </c>
      <c r="N18">
        <v>2224812.06694429</v>
      </c>
      <c r="O18">
        <v>69.410399172070498</v>
      </c>
      <c r="P18">
        <v>337940.72926102002</v>
      </c>
      <c r="Q18">
        <v>34.212626699073098</v>
      </c>
      <c r="R18">
        <v>1603119.9521526201</v>
      </c>
      <c r="S18">
        <v>5.2275467245117602</v>
      </c>
      <c r="T18">
        <f t="shared" si="0"/>
        <v>35733563.478890195</v>
      </c>
      <c r="U18">
        <f t="shared" si="1"/>
        <v>37336683.431042813</v>
      </c>
    </row>
    <row r="19" spans="1:21" x14ac:dyDescent="0.2">
      <c r="A19">
        <v>17</v>
      </c>
      <c r="B19">
        <v>20501</v>
      </c>
      <c r="C19">
        <v>100214067.650545</v>
      </c>
      <c r="D19">
        <v>80737.206189543096</v>
      </c>
      <c r="E19">
        <v>7795216.66120541</v>
      </c>
      <c r="F19">
        <v>339.24169939926202</v>
      </c>
      <c r="G19">
        <v>80397.964490143801</v>
      </c>
      <c r="H19">
        <v>2404680.21682239</v>
      </c>
      <c r="I19">
        <v>188214972685.595</v>
      </c>
      <c r="J19">
        <v>1939669.40129916</v>
      </c>
      <c r="K19">
        <v>198878.582142853</v>
      </c>
      <c r="L19">
        <v>291561842886.07098</v>
      </c>
      <c r="M19">
        <v>188697.51326645401</v>
      </c>
      <c r="N19">
        <v>2028250.2714511999</v>
      </c>
      <c r="O19">
        <v>95.632645960961497</v>
      </c>
      <c r="P19">
        <v>193047.34528513101</v>
      </c>
      <c r="Q19">
        <v>97.746753775736707</v>
      </c>
      <c r="R19">
        <v>1607959.28980287</v>
      </c>
      <c r="S19">
        <v>20.627512482176801</v>
      </c>
      <c r="T19">
        <f t="shared" si="0"/>
        <v>92418850.98933959</v>
      </c>
      <c r="U19">
        <f t="shared" si="1"/>
        <v>94026810.279142454</v>
      </c>
    </row>
    <row r="20" spans="1:21" x14ac:dyDescent="0.2">
      <c r="A20">
        <v>18</v>
      </c>
      <c r="B20">
        <v>20502</v>
      </c>
      <c r="C20">
        <v>35571444.100560203</v>
      </c>
      <c r="D20">
        <v>33349.742167559802</v>
      </c>
      <c r="E20">
        <v>3064907.3307782901</v>
      </c>
      <c r="F20">
        <v>252.14999490339699</v>
      </c>
      <c r="G20">
        <v>33097.592172656397</v>
      </c>
      <c r="H20">
        <v>633555.04280380497</v>
      </c>
      <c r="I20">
        <v>53717654034.506798</v>
      </c>
      <c r="J20">
        <v>502428.04132428701</v>
      </c>
      <c r="K20">
        <v>104692.62787765999</v>
      </c>
      <c r="L20">
        <v>125345388969.847</v>
      </c>
      <c r="M20">
        <v>95480.622494297393</v>
      </c>
      <c r="N20">
        <v>526119.73473479098</v>
      </c>
      <c r="O20">
        <v>95.496900829533303</v>
      </c>
      <c r="P20">
        <v>102185.720098263</v>
      </c>
      <c r="Q20">
        <v>93.438322304214097</v>
      </c>
      <c r="R20">
        <v>661951.84345312905</v>
      </c>
      <c r="S20">
        <v>21.5977767681816</v>
      </c>
      <c r="T20">
        <f t="shared" si="0"/>
        <v>32506536.769781914</v>
      </c>
      <c r="U20">
        <f t="shared" si="1"/>
        <v>33168488.613235041</v>
      </c>
    </row>
    <row r="21" spans="1:21" x14ac:dyDescent="0.2">
      <c r="A21">
        <v>19</v>
      </c>
      <c r="B21">
        <v>20503</v>
      </c>
      <c r="C21">
        <v>357266080.36478698</v>
      </c>
      <c r="D21">
        <v>325494.865514345</v>
      </c>
      <c r="E21">
        <v>167892158.392818</v>
      </c>
      <c r="F21">
        <v>-120381.44193992201</v>
      </c>
      <c r="G21">
        <v>445876.30745426699</v>
      </c>
      <c r="H21">
        <v>13013847.6220305</v>
      </c>
      <c r="I21">
        <v>3115316014694.54</v>
      </c>
      <c r="J21">
        <v>5312963.1815717798</v>
      </c>
      <c r="K21">
        <v>1406285.31465611</v>
      </c>
      <c r="L21">
        <v>3715746146247.71</v>
      </c>
      <c r="M21">
        <v>555449.68716520804</v>
      </c>
      <c r="N21">
        <v>6783215.5926414402</v>
      </c>
      <c r="O21">
        <v>78.325141063412204</v>
      </c>
      <c r="P21">
        <v>1331970.39173115</v>
      </c>
      <c r="Q21">
        <v>41.701353919984001</v>
      </c>
      <c r="R21">
        <v>8917526.1490853392</v>
      </c>
      <c r="S21">
        <v>5.3114607819984903</v>
      </c>
      <c r="T21">
        <f t="shared" si="0"/>
        <v>189373921.97196898</v>
      </c>
      <c r="U21">
        <f t="shared" si="1"/>
        <v>198291448.12105432</v>
      </c>
    </row>
    <row r="22" spans="1:21" x14ac:dyDescent="0.2">
      <c r="A22">
        <v>20</v>
      </c>
      <c r="B22">
        <v>20600</v>
      </c>
      <c r="C22">
        <v>276500765.23873299</v>
      </c>
      <c r="D22">
        <v>248340.506405191</v>
      </c>
      <c r="E22">
        <v>111428166.18357299</v>
      </c>
      <c r="F22">
        <v>-15880.710223301399</v>
      </c>
      <c r="G22">
        <v>264221.21662849199</v>
      </c>
      <c r="H22">
        <v>12382903.494535901</v>
      </c>
      <c r="I22">
        <v>724384523483.89099</v>
      </c>
      <c r="J22">
        <v>6523619.2609909</v>
      </c>
      <c r="K22">
        <v>1122747.33721058</v>
      </c>
      <c r="L22">
        <v>772292721570.04797</v>
      </c>
      <c r="M22">
        <v>251850.63703627099</v>
      </c>
      <c r="N22">
        <v>10934134.447568201</v>
      </c>
      <c r="O22">
        <v>59.662877681568801</v>
      </c>
      <c r="P22">
        <v>1107301.4827791799</v>
      </c>
      <c r="Q22">
        <v>22.744540755437001</v>
      </c>
      <c r="R22">
        <v>5284424.3325698497</v>
      </c>
      <c r="S22">
        <v>4.74244934073847</v>
      </c>
      <c r="T22">
        <f t="shared" si="0"/>
        <v>165072599.05515999</v>
      </c>
      <c r="U22">
        <f t="shared" si="1"/>
        <v>170357023.38772982</v>
      </c>
    </row>
    <row r="23" spans="1:21" x14ac:dyDescent="0.2">
      <c r="A23">
        <v>21</v>
      </c>
      <c r="B23">
        <v>20700</v>
      </c>
      <c r="C23">
        <v>218630019.21311501</v>
      </c>
      <c r="D23">
        <v>203047.07796371399</v>
      </c>
      <c r="E23">
        <v>12659281.488457199</v>
      </c>
      <c r="F23">
        <v>656.97735976228103</v>
      </c>
      <c r="G23">
        <v>202390.100603951</v>
      </c>
      <c r="H23">
        <v>7529074.6161670703</v>
      </c>
      <c r="I23">
        <v>1247790573999.6599</v>
      </c>
      <c r="J23">
        <v>5031259.7152074501</v>
      </c>
      <c r="K23">
        <v>206117.405828869</v>
      </c>
      <c r="L23">
        <v>966678147112.74695</v>
      </c>
      <c r="M23">
        <v>172964.83789649201</v>
      </c>
      <c r="N23">
        <v>5033493.4681677502</v>
      </c>
      <c r="O23">
        <v>99.955622213986501</v>
      </c>
      <c r="P23">
        <v>186783.842886614</v>
      </c>
      <c r="Q23">
        <v>92.601605804571506</v>
      </c>
      <c r="R23">
        <v>4047802.0120790298</v>
      </c>
      <c r="S23">
        <v>31.974974375677</v>
      </c>
      <c r="T23">
        <f t="shared" si="0"/>
        <v>205970737.7246578</v>
      </c>
      <c r="U23">
        <f t="shared" si="1"/>
        <v>210018539.73673683</v>
      </c>
    </row>
    <row r="24" spans="1:21" x14ac:dyDescent="0.2">
      <c r="A24">
        <v>22</v>
      </c>
      <c r="B24">
        <v>20801</v>
      </c>
      <c r="C24">
        <v>200715451.43092901</v>
      </c>
      <c r="D24">
        <v>181181.07683498101</v>
      </c>
      <c r="E24">
        <v>133670854.690044</v>
      </c>
      <c r="F24">
        <v>-87496.093167348794</v>
      </c>
      <c r="G24">
        <v>268677.17000232998</v>
      </c>
      <c r="H24">
        <v>2921947.6797489999</v>
      </c>
      <c r="I24">
        <v>233875301732.46899</v>
      </c>
      <c r="J24">
        <v>2454061.2200972498</v>
      </c>
      <c r="K24">
        <v>2237017.5078913202</v>
      </c>
      <c r="L24">
        <v>6194706378333.6602</v>
      </c>
      <c r="M24">
        <v>530964.41806635296</v>
      </c>
      <c r="N24">
        <v>2454197.0762840598</v>
      </c>
      <c r="O24">
        <v>99.994464332627501</v>
      </c>
      <c r="P24">
        <v>2113123.3803246501</v>
      </c>
      <c r="Q24">
        <v>25.126995565435301</v>
      </c>
      <c r="R24">
        <v>5373543.4000466103</v>
      </c>
      <c r="S24">
        <v>4.0199813283956098</v>
      </c>
      <c r="T24">
        <f t="shared" si="0"/>
        <v>67044596.740885004</v>
      </c>
      <c r="U24">
        <f t="shared" si="1"/>
        <v>72418140.140931621</v>
      </c>
    </row>
    <row r="25" spans="1:21" x14ac:dyDescent="0.2">
      <c r="A25">
        <v>23</v>
      </c>
      <c r="B25">
        <v>20802</v>
      </c>
      <c r="C25">
        <v>235168497.59684899</v>
      </c>
      <c r="D25">
        <v>222550.33023228199</v>
      </c>
      <c r="E25">
        <v>106512899.40865</v>
      </c>
      <c r="F25">
        <v>-31498.160710157099</v>
      </c>
      <c r="G25">
        <v>254048.49094243901</v>
      </c>
      <c r="H25">
        <v>7170757.9310931005</v>
      </c>
      <c r="I25">
        <v>798740915928.33899</v>
      </c>
      <c r="J25">
        <v>5172029.6619145898</v>
      </c>
      <c r="K25">
        <v>553446.49217851099</v>
      </c>
      <c r="L25">
        <v>680014598830.75696</v>
      </c>
      <c r="M25">
        <v>393046.65255176998</v>
      </c>
      <c r="N25">
        <v>5573276.0992364204</v>
      </c>
      <c r="O25">
        <v>92.800528267802704</v>
      </c>
      <c r="P25">
        <v>539846.20020189602</v>
      </c>
      <c r="Q25">
        <v>72.807153667984394</v>
      </c>
      <c r="R25">
        <v>5080969.8188487897</v>
      </c>
      <c r="S25">
        <v>4.7702858968799697</v>
      </c>
      <c r="T25">
        <f t="shared" si="0"/>
        <v>128655598.188199</v>
      </c>
      <c r="U25">
        <f t="shared" si="1"/>
        <v>133736568.00704779</v>
      </c>
    </row>
    <row r="26" spans="1:21" x14ac:dyDescent="0.2">
      <c r="A26">
        <v>24</v>
      </c>
      <c r="B26">
        <v>30101</v>
      </c>
      <c r="C26">
        <v>83632514.976902902</v>
      </c>
      <c r="D26">
        <v>77921.236342562494</v>
      </c>
      <c r="E26">
        <v>5374174.0134301502</v>
      </c>
      <c r="F26">
        <v>570.51237384827596</v>
      </c>
      <c r="G26">
        <v>77350.723968714199</v>
      </c>
      <c r="H26">
        <v>1950153.4991075001</v>
      </c>
      <c r="I26">
        <v>96134562258.742203</v>
      </c>
      <c r="J26">
        <v>1757884.3745900199</v>
      </c>
      <c r="K26">
        <v>215588.60413628101</v>
      </c>
      <c r="L26">
        <v>144728650835.30301</v>
      </c>
      <c r="M26">
        <v>212694.031119575</v>
      </c>
      <c r="N26">
        <v>1757884.3745900199</v>
      </c>
      <c r="O26">
        <v>100</v>
      </c>
      <c r="P26">
        <v>212694.031119575</v>
      </c>
      <c r="Q26">
        <v>99.999999999999901</v>
      </c>
      <c r="R26">
        <v>1547014.47937428</v>
      </c>
      <c r="S26">
        <v>28.7860883460094</v>
      </c>
      <c r="T26">
        <f t="shared" si="0"/>
        <v>78258340.963472754</v>
      </c>
      <c r="U26">
        <f t="shared" si="1"/>
        <v>79805355.442847028</v>
      </c>
    </row>
    <row r="27" spans="1:21" x14ac:dyDescent="0.2">
      <c r="A27">
        <v>25</v>
      </c>
      <c r="B27">
        <v>30102</v>
      </c>
      <c r="C27">
        <v>71921368.828833699</v>
      </c>
      <c r="D27">
        <v>65052.536907489397</v>
      </c>
      <c r="E27">
        <v>5101812.7353977496</v>
      </c>
      <c r="F27">
        <v>571.69804526074495</v>
      </c>
      <c r="G27">
        <v>64480.838862228702</v>
      </c>
      <c r="H27">
        <v>1329598.0386538401</v>
      </c>
      <c r="I27">
        <v>121273024110.16299</v>
      </c>
      <c r="J27">
        <v>1087051.9904335099</v>
      </c>
      <c r="K27">
        <v>216563.263838507</v>
      </c>
      <c r="L27">
        <v>129780498703.93201</v>
      </c>
      <c r="M27">
        <v>213967.65386442799</v>
      </c>
      <c r="N27">
        <v>1087051.9904335099</v>
      </c>
      <c r="O27">
        <v>100</v>
      </c>
      <c r="P27">
        <v>213967.65386442799</v>
      </c>
      <c r="Q27">
        <v>99.999999999999901</v>
      </c>
      <c r="R27">
        <v>1289616.77724457</v>
      </c>
      <c r="S27">
        <v>25.277618841178999</v>
      </c>
      <c r="T27">
        <f t="shared" si="0"/>
        <v>66819556.093435951</v>
      </c>
      <c r="U27">
        <f t="shared" si="1"/>
        <v>68109172.870680526</v>
      </c>
    </row>
    <row r="28" spans="1:21" x14ac:dyDescent="0.2">
      <c r="A28">
        <v>26</v>
      </c>
      <c r="B28">
        <v>30201</v>
      </c>
      <c r="C28">
        <v>35874651.257416397</v>
      </c>
      <c r="D28">
        <v>32405.552283200999</v>
      </c>
      <c r="E28">
        <v>2472371.88313781</v>
      </c>
      <c r="F28">
        <v>236.03016562287701</v>
      </c>
      <c r="G28">
        <v>32169.522117578101</v>
      </c>
      <c r="H28">
        <v>544698.64137306204</v>
      </c>
      <c r="I28">
        <v>38418983106.823997</v>
      </c>
      <c r="J28">
        <v>467860.67515941401</v>
      </c>
      <c r="K28">
        <v>90922.949430296605</v>
      </c>
      <c r="L28">
        <v>109664524268.101</v>
      </c>
      <c r="M28">
        <v>88729.658944934505</v>
      </c>
      <c r="N28">
        <v>467860.67515941401</v>
      </c>
      <c r="O28">
        <v>100</v>
      </c>
      <c r="P28">
        <v>88729.658944934505</v>
      </c>
      <c r="Q28">
        <v>100</v>
      </c>
      <c r="R28">
        <v>643390.44235156302</v>
      </c>
      <c r="S28">
        <v>26.023206570971102</v>
      </c>
      <c r="T28">
        <f t="shared" si="0"/>
        <v>33402279.374278586</v>
      </c>
      <c r="U28">
        <f t="shared" si="1"/>
        <v>34045669.816630147</v>
      </c>
    </row>
    <row r="29" spans="1:21" x14ac:dyDescent="0.2">
      <c r="A29">
        <v>27</v>
      </c>
      <c r="B29">
        <v>30202</v>
      </c>
      <c r="C29">
        <v>31727705.417228699</v>
      </c>
      <c r="D29">
        <v>28659.6184405124</v>
      </c>
      <c r="E29">
        <v>2250088.00180995</v>
      </c>
      <c r="F29">
        <v>1.5623350533110301</v>
      </c>
      <c r="G29">
        <v>28658.056105459102</v>
      </c>
      <c r="H29">
        <v>1069970.4769385301</v>
      </c>
      <c r="I29">
        <v>184011748477.08499</v>
      </c>
      <c r="J29">
        <v>699022.06373193301</v>
      </c>
      <c r="K29">
        <v>24163.546750703601</v>
      </c>
      <c r="L29">
        <v>15326623381.7383</v>
      </c>
      <c r="M29">
        <v>23857.014283068798</v>
      </c>
      <c r="N29">
        <v>701946.97998436505</v>
      </c>
      <c r="O29">
        <v>99.583313792090493</v>
      </c>
      <c r="P29">
        <v>23857.014283068798</v>
      </c>
      <c r="Q29">
        <v>100</v>
      </c>
      <c r="R29">
        <v>573161.12210918299</v>
      </c>
      <c r="S29">
        <v>25.4728313580685</v>
      </c>
      <c r="T29">
        <f t="shared" si="0"/>
        <v>29477617.415418748</v>
      </c>
      <c r="U29">
        <f t="shared" si="1"/>
        <v>30050778.53752793</v>
      </c>
    </row>
    <row r="30" spans="1:21" x14ac:dyDescent="0.2">
      <c r="A30">
        <v>28</v>
      </c>
      <c r="B30">
        <v>30203</v>
      </c>
      <c r="C30">
        <v>4344641.2069070898</v>
      </c>
      <c r="D30">
        <v>3924.51195614261</v>
      </c>
      <c r="E30">
        <v>288256.28317082702</v>
      </c>
      <c r="F30">
        <v>23.121027321854498</v>
      </c>
      <c r="G30">
        <v>3901.3909288207601</v>
      </c>
      <c r="H30">
        <v>119208.475422993</v>
      </c>
      <c r="I30">
        <v>11541592201.8262</v>
      </c>
      <c r="J30">
        <v>96125.291019341399</v>
      </c>
      <c r="K30">
        <v>7945.2678548725899</v>
      </c>
      <c r="L30">
        <v>10371147077.584999</v>
      </c>
      <c r="M30">
        <v>7737.8449133208896</v>
      </c>
      <c r="N30">
        <v>96125.291019341399</v>
      </c>
      <c r="O30">
        <v>100</v>
      </c>
      <c r="P30">
        <v>7737.8449133208896</v>
      </c>
      <c r="Q30">
        <v>100</v>
      </c>
      <c r="R30">
        <v>78027.8185764152</v>
      </c>
      <c r="S30">
        <v>27.068904697620699</v>
      </c>
      <c r="T30">
        <f t="shared" si="0"/>
        <v>4056384.9237362626</v>
      </c>
      <c r="U30">
        <f t="shared" si="1"/>
        <v>4134412.7423126777</v>
      </c>
    </row>
    <row r="31" spans="1:21" x14ac:dyDescent="0.2">
      <c r="A31">
        <v>29</v>
      </c>
      <c r="B31">
        <v>30300</v>
      </c>
      <c r="C31">
        <v>255070760.44653401</v>
      </c>
      <c r="D31">
        <v>230405.274305133</v>
      </c>
      <c r="E31">
        <v>123190565.196256</v>
      </c>
      <c r="F31">
        <v>-74650.221102032301</v>
      </c>
      <c r="G31">
        <v>305055.49540716503</v>
      </c>
      <c r="H31">
        <v>6448393.14781057</v>
      </c>
      <c r="I31">
        <v>320213901952.76801</v>
      </c>
      <c r="J31">
        <v>5666107.1468380401</v>
      </c>
      <c r="K31">
        <v>576303.31853738497</v>
      </c>
      <c r="L31">
        <v>595238783543.74902</v>
      </c>
      <c r="M31">
        <v>408584.03414308402</v>
      </c>
      <c r="N31">
        <v>5807965.3439050401</v>
      </c>
      <c r="O31">
        <v>97.5575233551304</v>
      </c>
      <c r="P31">
        <v>564398.54286650999</v>
      </c>
      <c r="Q31">
        <v>72.392822289713394</v>
      </c>
      <c r="R31">
        <v>6101109.9081433099</v>
      </c>
      <c r="S31">
        <v>4.9525788751951598</v>
      </c>
      <c r="T31">
        <f t="shared" si="0"/>
        <v>131880195.25027801</v>
      </c>
      <c r="U31">
        <f t="shared" si="1"/>
        <v>137981305.15842131</v>
      </c>
    </row>
    <row r="32" spans="1:21" x14ac:dyDescent="0.2">
      <c r="A32">
        <v>30</v>
      </c>
      <c r="B32">
        <v>30401</v>
      </c>
      <c r="C32">
        <v>211303919.034762</v>
      </c>
      <c r="D32">
        <v>190871.731018914</v>
      </c>
      <c r="E32">
        <v>106316932.42022701</v>
      </c>
      <c r="F32">
        <v>-67430.286507302299</v>
      </c>
      <c r="G32">
        <v>258302.01752621701</v>
      </c>
      <c r="H32">
        <v>6570597.44955373</v>
      </c>
      <c r="I32">
        <v>157311143604.422</v>
      </c>
      <c r="J32">
        <v>4939636.6319899298</v>
      </c>
      <c r="K32">
        <v>498035.96677909099</v>
      </c>
      <c r="L32">
        <v>158090742861.15201</v>
      </c>
      <c r="M32">
        <v>361975.531016981</v>
      </c>
      <c r="N32">
        <v>6255975.1623448804</v>
      </c>
      <c r="O32">
        <v>78.9586995441081</v>
      </c>
      <c r="P32">
        <v>494874.15192186798</v>
      </c>
      <c r="Q32">
        <v>73.144966171951296</v>
      </c>
      <c r="R32">
        <v>5166040.3505243398</v>
      </c>
      <c r="S32">
        <v>4.8590946267195401</v>
      </c>
      <c r="T32">
        <f t="shared" si="0"/>
        <v>104986986.61453499</v>
      </c>
      <c r="U32">
        <f t="shared" si="1"/>
        <v>110153026.96505933</v>
      </c>
    </row>
    <row r="33" spans="1:21" x14ac:dyDescent="0.2">
      <c r="A33">
        <v>31</v>
      </c>
      <c r="B33">
        <v>30402</v>
      </c>
      <c r="C33">
        <v>259274487.65182301</v>
      </c>
      <c r="D33">
        <v>233077.68632869999</v>
      </c>
      <c r="E33">
        <v>88758429.713547394</v>
      </c>
      <c r="F33">
        <v>-92068.491751042893</v>
      </c>
      <c r="G33">
        <v>325146.178079743</v>
      </c>
      <c r="H33">
        <v>6453317.0728609599</v>
      </c>
      <c r="I33">
        <v>271614637653.07001</v>
      </c>
      <c r="J33">
        <v>5672477.2829314899</v>
      </c>
      <c r="K33">
        <v>469821.93519194698</v>
      </c>
      <c r="L33">
        <v>273430942480.12201</v>
      </c>
      <c r="M33">
        <v>433779.40379374899</v>
      </c>
      <c r="N33">
        <v>5910087.7975548198</v>
      </c>
      <c r="O33">
        <v>95.979577245508295</v>
      </c>
      <c r="P33">
        <v>464353.31634234398</v>
      </c>
      <c r="Q33">
        <v>93.415808292396306</v>
      </c>
      <c r="R33">
        <v>6502923.5615948699</v>
      </c>
      <c r="S33">
        <v>7.3265419212371601</v>
      </c>
      <c r="T33">
        <f t="shared" si="0"/>
        <v>170516057.93827564</v>
      </c>
      <c r="U33">
        <f t="shared" si="1"/>
        <v>177018981.49987051</v>
      </c>
    </row>
    <row r="34" spans="1:21" x14ac:dyDescent="0.2">
      <c r="A34">
        <v>32</v>
      </c>
      <c r="B34">
        <v>30501</v>
      </c>
      <c r="C34">
        <v>299558726.61483997</v>
      </c>
      <c r="D34">
        <v>269343.05614054803</v>
      </c>
      <c r="E34">
        <v>143208253.86810201</v>
      </c>
      <c r="F34">
        <v>-32786.7393360231</v>
      </c>
      <c r="G34">
        <v>302129.79547657102</v>
      </c>
      <c r="H34">
        <v>10563114.89353</v>
      </c>
      <c r="I34">
        <v>463428599205.49298</v>
      </c>
      <c r="J34">
        <v>6245550.1473709699</v>
      </c>
      <c r="K34">
        <v>923360.68234139797</v>
      </c>
      <c r="L34">
        <v>608778966044.62195</v>
      </c>
      <c r="M34">
        <v>408735.07014276402</v>
      </c>
      <c r="N34">
        <v>9636257.6951190196</v>
      </c>
      <c r="O34">
        <v>64.813025398173806</v>
      </c>
      <c r="P34">
        <v>911185.10302050505</v>
      </c>
      <c r="Q34">
        <v>44.8575233273503</v>
      </c>
      <c r="R34">
        <v>6042595.9095314201</v>
      </c>
      <c r="S34">
        <v>4.2194466773519803</v>
      </c>
      <c r="T34">
        <f t="shared" si="0"/>
        <v>156350472.74673796</v>
      </c>
      <c r="U34">
        <f t="shared" si="1"/>
        <v>162393068.65626937</v>
      </c>
    </row>
    <row r="35" spans="1:21" x14ac:dyDescent="0.2">
      <c r="A35">
        <v>33</v>
      </c>
      <c r="B35">
        <v>30502</v>
      </c>
      <c r="C35">
        <v>70482696.241661698</v>
      </c>
      <c r="D35">
        <v>63259.808191620301</v>
      </c>
      <c r="E35">
        <v>73104969.257692203</v>
      </c>
      <c r="F35">
        <v>-17516.167529381899</v>
      </c>
      <c r="G35">
        <v>80775.975721002294</v>
      </c>
      <c r="H35">
        <v>85635243.066393003</v>
      </c>
      <c r="I35">
        <v>186436500545.93701</v>
      </c>
      <c r="J35">
        <v>370645.76649478503</v>
      </c>
      <c r="K35">
        <v>326517.58878382301</v>
      </c>
      <c r="L35">
        <v>184787888453.29001</v>
      </c>
      <c r="M35">
        <v>189631.47763165599</v>
      </c>
      <c r="N35">
        <v>85262370.065301105</v>
      </c>
      <c r="O35">
        <v>0.43471201446888302</v>
      </c>
      <c r="P35">
        <v>322821.83101475798</v>
      </c>
      <c r="Q35">
        <v>58.741838194637701</v>
      </c>
      <c r="R35">
        <v>1615519.51442004</v>
      </c>
      <c r="S35">
        <v>2.2098627915776801</v>
      </c>
      <c r="T35">
        <f t="shared" si="0"/>
        <v>-2622273.0160305053</v>
      </c>
      <c r="U35">
        <f t="shared" si="1"/>
        <v>-1006753.5016104653</v>
      </c>
    </row>
    <row r="36" spans="1:21" x14ac:dyDescent="0.2">
      <c r="A36">
        <v>34</v>
      </c>
      <c r="B36">
        <v>30601</v>
      </c>
      <c r="C36">
        <v>199418163.40742099</v>
      </c>
      <c r="D36">
        <v>189784.95635247201</v>
      </c>
      <c r="E36">
        <v>97306871.321323395</v>
      </c>
      <c r="F36">
        <v>-21626.853358883898</v>
      </c>
      <c r="G36">
        <v>211411.80971135601</v>
      </c>
      <c r="H36">
        <v>4161382.0799941998</v>
      </c>
      <c r="I36">
        <v>385746297080.50897</v>
      </c>
      <c r="J36">
        <v>3389889.4858331801</v>
      </c>
      <c r="K36">
        <v>1359931.5302044901</v>
      </c>
      <c r="L36">
        <v>454623833123.15302</v>
      </c>
      <c r="M36">
        <v>317840.97616774699</v>
      </c>
      <c r="N36">
        <v>3389889.4858331801</v>
      </c>
      <c r="O36">
        <v>100</v>
      </c>
      <c r="P36">
        <v>1350839.05354203</v>
      </c>
      <c r="Q36">
        <v>23.529152146907201</v>
      </c>
      <c r="R36">
        <v>4228236.1942271199</v>
      </c>
      <c r="S36">
        <v>4.3452596274160102</v>
      </c>
      <c r="T36">
        <f t="shared" si="0"/>
        <v>102111292.0860976</v>
      </c>
      <c r="U36">
        <f t="shared" si="1"/>
        <v>106339528.28032471</v>
      </c>
    </row>
    <row r="37" spans="1:21" x14ac:dyDescent="0.2">
      <c r="A37">
        <v>35</v>
      </c>
      <c r="B37">
        <v>30602</v>
      </c>
      <c r="C37">
        <v>38835672.997792602</v>
      </c>
      <c r="D37">
        <v>38630.551245405397</v>
      </c>
      <c r="E37">
        <v>16231722.322460501</v>
      </c>
      <c r="F37">
        <v>476.30459284598402</v>
      </c>
      <c r="G37">
        <v>38154.246652559399</v>
      </c>
      <c r="H37">
        <v>679546.48425548896</v>
      </c>
      <c r="I37">
        <v>54314114141.979401</v>
      </c>
      <c r="J37">
        <v>570918.25597152999</v>
      </c>
      <c r="K37">
        <v>113481.024046533</v>
      </c>
      <c r="L37">
        <v>55444421813.102997</v>
      </c>
      <c r="M37">
        <v>100544.388359187</v>
      </c>
      <c r="N37">
        <v>570918.25597152999</v>
      </c>
      <c r="O37">
        <v>100</v>
      </c>
      <c r="P37">
        <v>112372.135610271</v>
      </c>
      <c r="Q37">
        <v>89.474483877297502</v>
      </c>
      <c r="R37">
        <v>763084.93305118894</v>
      </c>
      <c r="S37">
        <v>4.7011950912644398</v>
      </c>
      <c r="T37">
        <f t="shared" si="0"/>
        <v>22603950.675332099</v>
      </c>
      <c r="U37">
        <f t="shared" si="1"/>
        <v>23367035.608383287</v>
      </c>
    </row>
    <row r="38" spans="1:21" x14ac:dyDescent="0.2">
      <c r="A38">
        <v>36</v>
      </c>
      <c r="B38">
        <v>30701</v>
      </c>
      <c r="C38">
        <v>255529389.430033</v>
      </c>
      <c r="D38">
        <v>254171.329970155</v>
      </c>
      <c r="E38">
        <v>151662986.28285399</v>
      </c>
      <c r="F38">
        <v>-39600.163062026397</v>
      </c>
      <c r="G38">
        <v>293771.49303218198</v>
      </c>
      <c r="H38">
        <v>3491433.6239124099</v>
      </c>
      <c r="I38">
        <v>369734338264.28497</v>
      </c>
      <c r="J38">
        <v>2751964.9473838401</v>
      </c>
      <c r="K38">
        <v>844371.81987749506</v>
      </c>
      <c r="L38">
        <v>502305112467.729</v>
      </c>
      <c r="M38">
        <v>555845.89089099795</v>
      </c>
      <c r="N38">
        <v>2751964.9473838401</v>
      </c>
      <c r="O38">
        <v>100</v>
      </c>
      <c r="P38">
        <v>834325.71762814</v>
      </c>
      <c r="Q38">
        <v>66.622169153694898</v>
      </c>
      <c r="R38">
        <v>5875429.8606436402</v>
      </c>
      <c r="S38">
        <v>3.87400380583688</v>
      </c>
      <c r="T38">
        <f t="shared" si="0"/>
        <v>103866403.14717901</v>
      </c>
      <c r="U38">
        <f t="shared" si="1"/>
        <v>109741833.00782265</v>
      </c>
    </row>
    <row r="39" spans="1:21" x14ac:dyDescent="0.2">
      <c r="A39">
        <v>37</v>
      </c>
      <c r="B39">
        <v>30702</v>
      </c>
      <c r="C39">
        <v>94240054.666220397</v>
      </c>
      <c r="D39">
        <v>92400.159556950501</v>
      </c>
      <c r="E39">
        <v>53739800.651854403</v>
      </c>
      <c r="F39">
        <v>-8421.2551708912197</v>
      </c>
      <c r="G39">
        <v>100821.41472784099</v>
      </c>
      <c r="H39">
        <v>1945777.0996965901</v>
      </c>
      <c r="I39">
        <v>116571315253.54201</v>
      </c>
      <c r="J39">
        <v>1712634.46918951</v>
      </c>
      <c r="K39">
        <v>189989.31913192701</v>
      </c>
      <c r="L39">
        <v>130013033844.93201</v>
      </c>
      <c r="M39">
        <v>172072.60298202399</v>
      </c>
      <c r="N39">
        <v>1712634.46918951</v>
      </c>
      <c r="O39">
        <v>100</v>
      </c>
      <c r="P39">
        <v>187389.05845502901</v>
      </c>
      <c r="Q39">
        <v>91.826387517347698</v>
      </c>
      <c r="R39">
        <v>2016428.2945568301</v>
      </c>
      <c r="S39">
        <v>3.7522065026254401</v>
      </c>
      <c r="T39">
        <f t="shared" si="0"/>
        <v>40500254.014365993</v>
      </c>
      <c r="U39">
        <f t="shared" si="1"/>
        <v>42516682.308922827</v>
      </c>
    </row>
    <row r="40" spans="1:21" x14ac:dyDescent="0.2">
      <c r="A40">
        <v>38</v>
      </c>
      <c r="B40">
        <v>30801</v>
      </c>
      <c r="C40">
        <v>98589013.469816402</v>
      </c>
      <c r="D40">
        <v>95485.572347768699</v>
      </c>
      <c r="E40">
        <v>85875578.515701205</v>
      </c>
      <c r="F40">
        <v>-16610.273627520299</v>
      </c>
      <c r="G40">
        <v>112095.845975289</v>
      </c>
      <c r="H40">
        <v>3485431.45188891</v>
      </c>
      <c r="I40">
        <v>272062870365.423</v>
      </c>
      <c r="J40">
        <v>1755876.6932610299</v>
      </c>
      <c r="K40">
        <v>1020837.0951071</v>
      </c>
      <c r="L40">
        <v>298606854230.04303</v>
      </c>
      <c r="M40">
        <v>212592.121710412</v>
      </c>
      <c r="N40">
        <v>2941305.7111580698</v>
      </c>
      <c r="O40">
        <v>59.6971843695123</v>
      </c>
      <c r="P40">
        <v>1014864.95802249</v>
      </c>
      <c r="Q40">
        <v>20.9478236517946</v>
      </c>
      <c r="R40">
        <v>2241916.9195057801</v>
      </c>
      <c r="S40">
        <v>2.6106571370530798</v>
      </c>
      <c r="T40">
        <f t="shared" si="0"/>
        <v>12713434.954115197</v>
      </c>
      <c r="U40">
        <f t="shared" si="1"/>
        <v>14955351.873620978</v>
      </c>
    </row>
    <row r="41" spans="1:21" x14ac:dyDescent="0.2">
      <c r="A41">
        <v>39</v>
      </c>
      <c r="B41">
        <v>30802</v>
      </c>
      <c r="C41">
        <v>14602605.191335199</v>
      </c>
      <c r="D41">
        <v>14143.254529243201</v>
      </c>
      <c r="E41">
        <v>12717955.5748113</v>
      </c>
      <c r="F41">
        <v>-2543.1290788718302</v>
      </c>
      <c r="G41">
        <v>16686.383608115</v>
      </c>
      <c r="H41">
        <v>358287.99777725502</v>
      </c>
      <c r="I41">
        <v>40020638271.468002</v>
      </c>
      <c r="J41">
        <v>270288.56746566901</v>
      </c>
      <c r="K41">
        <v>35698.543703550698</v>
      </c>
      <c r="L41">
        <v>57822627253.624397</v>
      </c>
      <c r="M41">
        <v>32222.330326605199</v>
      </c>
      <c r="N41">
        <v>278246.72123431897</v>
      </c>
      <c r="O41">
        <v>97.139893065640806</v>
      </c>
      <c r="P41">
        <v>34542.091158478201</v>
      </c>
      <c r="Q41">
        <v>93.284249001515207</v>
      </c>
      <c r="R41">
        <v>333727.67216230102</v>
      </c>
      <c r="S41">
        <v>2.6240669752241299</v>
      </c>
      <c r="T41">
        <f t="shared" si="0"/>
        <v>1884649.6165238991</v>
      </c>
      <c r="U41">
        <f t="shared" si="1"/>
        <v>2218377.2886862</v>
      </c>
    </row>
    <row r="42" spans="1:21" x14ac:dyDescent="0.2">
      <c r="A42">
        <v>40</v>
      </c>
      <c r="B42">
        <v>30901</v>
      </c>
      <c r="C42">
        <v>5269442.5809269296</v>
      </c>
      <c r="D42">
        <v>5103.5680659037698</v>
      </c>
      <c r="E42">
        <v>408146.24201891699</v>
      </c>
      <c r="F42">
        <v>12.892023545301299</v>
      </c>
      <c r="G42">
        <v>5090.6760423584701</v>
      </c>
      <c r="H42">
        <v>130892.73797955</v>
      </c>
      <c r="I42">
        <v>2945336671.1599998</v>
      </c>
      <c r="J42">
        <v>125002.06463723</v>
      </c>
      <c r="K42">
        <v>169.48133458222</v>
      </c>
      <c r="L42">
        <v>443994524.31</v>
      </c>
      <c r="M42">
        <v>160.60144409602</v>
      </c>
      <c r="N42">
        <v>125002.06463723</v>
      </c>
      <c r="O42">
        <v>100</v>
      </c>
      <c r="P42">
        <v>160.60144409602</v>
      </c>
      <c r="Q42">
        <v>99.999999999999901</v>
      </c>
      <c r="R42">
        <v>101813.520847169</v>
      </c>
      <c r="S42">
        <v>24.945353004732599</v>
      </c>
      <c r="T42">
        <f t="shared" si="0"/>
        <v>4861296.338908013</v>
      </c>
      <c r="U42">
        <f t="shared" si="1"/>
        <v>4963109.8597551817</v>
      </c>
    </row>
    <row r="43" spans="1:21" x14ac:dyDescent="0.2">
      <c r="A43">
        <v>41</v>
      </c>
      <c r="B43">
        <v>30902</v>
      </c>
      <c r="C43">
        <v>125797751.009883</v>
      </c>
      <c r="D43">
        <v>121841.1484293</v>
      </c>
      <c r="E43">
        <v>112787381.87966099</v>
      </c>
      <c r="F43">
        <v>-25180.908850645101</v>
      </c>
      <c r="G43">
        <v>147022.057279945</v>
      </c>
      <c r="H43">
        <v>8699655.9510861207</v>
      </c>
      <c r="I43">
        <v>292534153419.60602</v>
      </c>
      <c r="J43">
        <v>2595540.4833932398</v>
      </c>
      <c r="K43">
        <v>479251.27119316597</v>
      </c>
      <c r="L43">
        <v>823673809713.31494</v>
      </c>
      <c r="M43">
        <v>312716.96545467898</v>
      </c>
      <c r="N43">
        <v>8114587.6442469005</v>
      </c>
      <c r="O43">
        <v>31.986104497046501</v>
      </c>
      <c r="P43">
        <v>462777.79499889998</v>
      </c>
      <c r="Q43">
        <v>67.573891581255097</v>
      </c>
      <c r="R43">
        <v>2940441.1455989098</v>
      </c>
      <c r="S43">
        <v>2.6070656988351901</v>
      </c>
      <c r="T43">
        <f t="shared" si="0"/>
        <v>13010369.130222008</v>
      </c>
      <c r="U43">
        <f t="shared" si="1"/>
        <v>15950810.275820918</v>
      </c>
    </row>
    <row r="44" spans="1:21" x14ac:dyDescent="0.2">
      <c r="A44">
        <v>42</v>
      </c>
      <c r="B44">
        <v>31001</v>
      </c>
      <c r="C44">
        <v>58301838.295131199</v>
      </c>
      <c r="D44">
        <v>56466.5798207021</v>
      </c>
      <c r="E44">
        <v>56039751.366566099</v>
      </c>
      <c r="F44">
        <v>-12912.477871901599</v>
      </c>
      <c r="G44">
        <v>69379.057692603703</v>
      </c>
      <c r="H44">
        <v>663406.69781125197</v>
      </c>
      <c r="I44">
        <v>142846769787.51599</v>
      </c>
      <c r="J44">
        <v>377713.15823621902</v>
      </c>
      <c r="K44">
        <v>236144.33860930699</v>
      </c>
      <c r="L44">
        <v>143055061972.76599</v>
      </c>
      <c r="M44">
        <v>167114.21287234899</v>
      </c>
      <c r="N44">
        <v>377713.15823621902</v>
      </c>
      <c r="O44">
        <v>100</v>
      </c>
      <c r="P44">
        <v>233283.237369852</v>
      </c>
      <c r="Q44">
        <v>71.635756926419205</v>
      </c>
      <c r="R44">
        <v>1387581.15385207</v>
      </c>
      <c r="S44">
        <v>2.47606586398939</v>
      </c>
      <c r="T44">
        <f t="shared" si="0"/>
        <v>2262086.9285650998</v>
      </c>
      <c r="U44">
        <f t="shared" si="1"/>
        <v>3649668.0824171696</v>
      </c>
    </row>
    <row r="45" spans="1:21" x14ac:dyDescent="0.2">
      <c r="A45">
        <v>43</v>
      </c>
      <c r="B45">
        <v>31002</v>
      </c>
      <c r="C45">
        <v>56510611.222394399</v>
      </c>
      <c r="D45">
        <v>54731.738014039198</v>
      </c>
      <c r="E45">
        <v>52638538.996685103</v>
      </c>
      <c r="F45">
        <v>-9715.7204372646102</v>
      </c>
      <c r="G45">
        <v>64447.458451303799</v>
      </c>
      <c r="H45">
        <v>1289326.95380414</v>
      </c>
      <c r="I45">
        <v>236428113845.86499</v>
      </c>
      <c r="J45">
        <v>804777.55091214203</v>
      </c>
      <c r="K45">
        <v>554046.13573295798</v>
      </c>
      <c r="L45">
        <v>848166343518.98303</v>
      </c>
      <c r="M45">
        <v>152815.226148646</v>
      </c>
      <c r="N45">
        <v>816470.72611240996</v>
      </c>
      <c r="O45">
        <v>98.567839014149897</v>
      </c>
      <c r="P45">
        <v>537082.80886257801</v>
      </c>
      <c r="Q45">
        <v>28.452823964385502</v>
      </c>
      <c r="R45">
        <v>1288949.16902607</v>
      </c>
      <c r="S45">
        <v>2.44867960546406</v>
      </c>
      <c r="T45">
        <f t="shared" si="0"/>
        <v>3872072.2257092968</v>
      </c>
      <c r="U45">
        <f t="shared" si="1"/>
        <v>5161021.394735367</v>
      </c>
    </row>
    <row r="46" spans="1:21" x14ac:dyDescent="0.2">
      <c r="A46">
        <v>44</v>
      </c>
      <c r="B46">
        <v>31101</v>
      </c>
      <c r="C46">
        <v>3129014.4471410899</v>
      </c>
      <c r="D46">
        <v>3033.0454197461199</v>
      </c>
      <c r="E46">
        <v>1961962.55384816</v>
      </c>
      <c r="F46">
        <v>-1233.2113044933401</v>
      </c>
      <c r="G46">
        <v>4266.2567242394698</v>
      </c>
      <c r="H46">
        <v>171085.71410350999</v>
      </c>
      <c r="I46">
        <v>49521705045.215599</v>
      </c>
      <c r="J46">
        <v>72042.304013078901</v>
      </c>
      <c r="K46">
        <v>6189.6090783413201</v>
      </c>
      <c r="L46">
        <v>49521705045.215599</v>
      </c>
      <c r="M46">
        <v>5199.1749774370101</v>
      </c>
      <c r="N46">
        <v>72042.304013078901</v>
      </c>
      <c r="O46">
        <v>100</v>
      </c>
      <c r="P46">
        <v>5199.1749774370101</v>
      </c>
      <c r="Q46">
        <v>100</v>
      </c>
      <c r="R46">
        <v>85325.134484789494</v>
      </c>
      <c r="S46">
        <v>4.3489685528112698</v>
      </c>
      <c r="T46">
        <f t="shared" si="0"/>
        <v>1167051.89329293</v>
      </c>
      <c r="U46">
        <f t="shared" si="1"/>
        <v>1252377.0277777195</v>
      </c>
    </row>
    <row r="47" spans="1:21" x14ac:dyDescent="0.2">
      <c r="A47">
        <v>45</v>
      </c>
      <c r="B47">
        <v>31102</v>
      </c>
      <c r="C47">
        <v>40021664.351490103</v>
      </c>
      <c r="D47">
        <v>39421.616338086002</v>
      </c>
      <c r="E47">
        <v>3271117.7923300099</v>
      </c>
      <c r="F47">
        <v>327.96982972022499</v>
      </c>
      <c r="G47">
        <v>39093.646508365797</v>
      </c>
      <c r="H47">
        <v>402114.75993576599</v>
      </c>
      <c r="I47">
        <v>72450026783.8284</v>
      </c>
      <c r="J47">
        <v>257214.70636810901</v>
      </c>
      <c r="K47">
        <v>124891.451158722</v>
      </c>
      <c r="L47">
        <v>91265634367.505707</v>
      </c>
      <c r="M47">
        <v>123066.138471372</v>
      </c>
      <c r="N47">
        <v>257214.70636810901</v>
      </c>
      <c r="O47">
        <v>99.999999999999901</v>
      </c>
      <c r="P47">
        <v>123066.138471372</v>
      </c>
      <c r="Q47">
        <v>99.999999999999901</v>
      </c>
      <c r="R47">
        <v>781872.93016731599</v>
      </c>
      <c r="S47">
        <v>23.902316572048299</v>
      </c>
      <c r="T47">
        <f t="shared" si="0"/>
        <v>36750546.559160091</v>
      </c>
      <c r="U47">
        <f t="shared" si="1"/>
        <v>37532419.489327408</v>
      </c>
    </row>
    <row r="48" spans="1:21" x14ac:dyDescent="0.2">
      <c r="A48">
        <v>46</v>
      </c>
      <c r="B48">
        <v>31200</v>
      </c>
      <c r="C48">
        <v>11805028.0384157</v>
      </c>
      <c r="D48">
        <v>11650.747137519</v>
      </c>
      <c r="E48">
        <v>912375.60125403595</v>
      </c>
      <c r="F48">
        <v>65.759739176009802</v>
      </c>
      <c r="G48">
        <v>11584.987398343001</v>
      </c>
      <c r="H48">
        <v>240657.82782232799</v>
      </c>
      <c r="I48">
        <v>21999670356.987701</v>
      </c>
      <c r="J48">
        <v>196658.487108353</v>
      </c>
      <c r="K48">
        <v>24431.113273991999</v>
      </c>
      <c r="L48">
        <v>22795564544.258701</v>
      </c>
      <c r="M48">
        <v>23975.201983106901</v>
      </c>
      <c r="N48">
        <v>196658.487108353</v>
      </c>
      <c r="O48">
        <v>100</v>
      </c>
      <c r="P48">
        <v>23975.201983106901</v>
      </c>
      <c r="Q48">
        <v>99.999999999999901</v>
      </c>
      <c r="R48">
        <v>231699.74796686001</v>
      </c>
      <c r="S48">
        <v>25.395215265335299</v>
      </c>
      <c r="T48">
        <f t="shared" si="0"/>
        <v>10892652.437161664</v>
      </c>
      <c r="U48">
        <f t="shared" si="1"/>
        <v>11124352.185128523</v>
      </c>
    </row>
    <row r="49" spans="1:21" x14ac:dyDescent="0.2">
      <c r="A49">
        <v>47</v>
      </c>
      <c r="B49">
        <v>31300</v>
      </c>
      <c r="C49">
        <v>573529558.41392004</v>
      </c>
      <c r="D49">
        <v>570548.135839266</v>
      </c>
      <c r="E49">
        <v>314117257.91446</v>
      </c>
      <c r="F49">
        <v>-36928.756400594903</v>
      </c>
      <c r="G49">
        <v>607476.89223986096</v>
      </c>
      <c r="H49">
        <v>8979118.8086872492</v>
      </c>
      <c r="I49">
        <v>897787943957.86597</v>
      </c>
      <c r="J49">
        <v>7160790.1590887196</v>
      </c>
      <c r="K49">
        <v>3718868.0446657101</v>
      </c>
      <c r="L49">
        <v>864738543372.05603</v>
      </c>
      <c r="M49">
        <v>1037110.90823867</v>
      </c>
      <c r="N49">
        <v>7183542.9207715197</v>
      </c>
      <c r="O49">
        <v>99.683265459206694</v>
      </c>
      <c r="P49">
        <v>3701573.2737982702</v>
      </c>
      <c r="Q49">
        <v>28.018110990261899</v>
      </c>
      <c r="R49">
        <v>12149537.8447972</v>
      </c>
      <c r="S49">
        <v>3.8678351916931999</v>
      </c>
      <c r="T49">
        <f t="shared" si="0"/>
        <v>259412300.49946004</v>
      </c>
      <c r="U49">
        <f t="shared" si="1"/>
        <v>271561838.34425724</v>
      </c>
    </row>
    <row r="50" spans="1:21" x14ac:dyDescent="0.2">
      <c r="A50">
        <v>48</v>
      </c>
      <c r="B50">
        <v>31401</v>
      </c>
      <c r="C50">
        <v>33663845.0189723</v>
      </c>
      <c r="D50">
        <v>33459.148783702498</v>
      </c>
      <c r="E50">
        <v>29048645.352041502</v>
      </c>
      <c r="F50">
        <v>-5331.1573493708402</v>
      </c>
      <c r="G50">
        <v>38790.306133073398</v>
      </c>
      <c r="H50">
        <v>618803.33474674204</v>
      </c>
      <c r="I50">
        <v>107763195510.327</v>
      </c>
      <c r="J50">
        <v>403276.943726086</v>
      </c>
      <c r="K50">
        <v>101665.136230939</v>
      </c>
      <c r="L50">
        <v>108362469445.54201</v>
      </c>
      <c r="M50">
        <v>95845.928525023701</v>
      </c>
      <c r="N50">
        <v>403276.94372608699</v>
      </c>
      <c r="O50">
        <v>99.999999999999901</v>
      </c>
      <c r="P50">
        <v>99497.886842029096</v>
      </c>
      <c r="Q50">
        <v>96.329612182816007</v>
      </c>
      <c r="R50">
        <v>775806.12266146799</v>
      </c>
      <c r="S50">
        <v>2.67071360216439</v>
      </c>
      <c r="T50">
        <f t="shared" si="0"/>
        <v>4615199.6669307984</v>
      </c>
      <c r="U50">
        <f t="shared" si="1"/>
        <v>5391005.7895922661</v>
      </c>
    </row>
    <row r="51" spans="1:21" x14ac:dyDescent="0.2">
      <c r="A51">
        <v>49</v>
      </c>
      <c r="B51">
        <v>31402</v>
      </c>
      <c r="C51">
        <v>79668366.138375401</v>
      </c>
      <c r="D51">
        <v>79432.580947784998</v>
      </c>
      <c r="E51">
        <v>19108820.5000044</v>
      </c>
      <c r="F51">
        <v>-48284.780451041603</v>
      </c>
      <c r="G51">
        <v>127717.361398826</v>
      </c>
      <c r="H51">
        <v>470746.32434812398</v>
      </c>
      <c r="I51">
        <v>38331605560.1101</v>
      </c>
      <c r="J51">
        <v>394083.11322790402</v>
      </c>
      <c r="K51">
        <v>249298.46048673001</v>
      </c>
      <c r="L51">
        <v>47099966511.480103</v>
      </c>
      <c r="M51">
        <v>248356.46115650001</v>
      </c>
      <c r="N51">
        <v>394083.11322790402</v>
      </c>
      <c r="O51">
        <v>100</v>
      </c>
      <c r="P51">
        <v>248356.46115650001</v>
      </c>
      <c r="Q51">
        <v>99.999999999999901</v>
      </c>
      <c r="R51">
        <v>2554347.2279765299</v>
      </c>
      <c r="S51">
        <v>13.3673725595775</v>
      </c>
      <c r="T51">
        <f t="shared" si="0"/>
        <v>60559545.638371006</v>
      </c>
      <c r="U51">
        <f t="shared" si="1"/>
        <v>63113892.866347536</v>
      </c>
    </row>
    <row r="52" spans="1:21" x14ac:dyDescent="0.2">
      <c r="A52">
        <v>50</v>
      </c>
      <c r="B52">
        <v>31403</v>
      </c>
      <c r="C52">
        <v>28881146.690538701</v>
      </c>
      <c r="D52">
        <v>28793.234929291299</v>
      </c>
      <c r="E52">
        <v>7540694.8962106798</v>
      </c>
      <c r="F52">
        <v>-4980.5871485627704</v>
      </c>
      <c r="G52">
        <v>33773.8220778541</v>
      </c>
      <c r="H52">
        <v>444920.75083985401</v>
      </c>
      <c r="I52">
        <v>76381065280.947205</v>
      </c>
      <c r="J52">
        <v>292158.62027795898</v>
      </c>
      <c r="K52">
        <v>93327.834415507605</v>
      </c>
      <c r="L52">
        <v>123718752953.94701</v>
      </c>
      <c r="M52">
        <v>90853.459356428604</v>
      </c>
      <c r="N52">
        <v>292158.62027795898</v>
      </c>
      <c r="O52">
        <v>100</v>
      </c>
      <c r="P52">
        <v>90853.459356428604</v>
      </c>
      <c r="Q52">
        <v>99.999999999999901</v>
      </c>
      <c r="R52">
        <v>675476.441557082</v>
      </c>
      <c r="S52">
        <v>8.9577479377466798</v>
      </c>
      <c r="T52">
        <f t="shared" si="0"/>
        <v>21340451.794328019</v>
      </c>
      <c r="U52">
        <f t="shared" si="1"/>
        <v>22015928.235885102</v>
      </c>
    </row>
    <row r="53" spans="1:21" x14ac:dyDescent="0.2">
      <c r="A53">
        <v>51</v>
      </c>
      <c r="B53">
        <v>31501</v>
      </c>
      <c r="C53">
        <v>169695209.80231699</v>
      </c>
      <c r="D53">
        <v>168959.80331560201</v>
      </c>
      <c r="E53">
        <v>63591231.493183799</v>
      </c>
      <c r="F53">
        <v>-39434.864382150197</v>
      </c>
      <c r="G53">
        <v>208394.66769775201</v>
      </c>
      <c r="H53">
        <v>3535703.7085436201</v>
      </c>
      <c r="I53">
        <v>289721690593.26599</v>
      </c>
      <c r="J53">
        <v>2956260.3273570798</v>
      </c>
      <c r="K53">
        <v>388280.449056532</v>
      </c>
      <c r="L53">
        <v>357182432097.396</v>
      </c>
      <c r="M53">
        <v>319194.61131835502</v>
      </c>
      <c r="N53">
        <v>2956260.3273570798</v>
      </c>
      <c r="O53">
        <v>100</v>
      </c>
      <c r="P53">
        <v>381136.800414584</v>
      </c>
      <c r="Q53">
        <v>83.748042952333293</v>
      </c>
      <c r="R53">
        <v>4167893.35395505</v>
      </c>
      <c r="S53">
        <v>6.5541950613140596</v>
      </c>
      <c r="T53">
        <f t="shared" si="0"/>
        <v>106103978.3091332</v>
      </c>
      <c r="U53">
        <f t="shared" si="1"/>
        <v>110271871.66308825</v>
      </c>
    </row>
    <row r="54" spans="1:21" x14ac:dyDescent="0.2">
      <c r="A54">
        <v>52</v>
      </c>
      <c r="B54">
        <v>31502</v>
      </c>
      <c r="C54">
        <v>215324179.077079</v>
      </c>
      <c r="D54">
        <v>214696.92975543501</v>
      </c>
      <c r="E54">
        <v>122101022.692406</v>
      </c>
      <c r="F54">
        <v>-40942.741045800598</v>
      </c>
      <c r="G54">
        <v>255639.670801236</v>
      </c>
      <c r="H54">
        <v>8022415.0557716396</v>
      </c>
      <c r="I54">
        <v>750637327611.39795</v>
      </c>
      <c r="J54">
        <v>3990354.5862852801</v>
      </c>
      <c r="K54">
        <v>1180080.4557680499</v>
      </c>
      <c r="L54">
        <v>771782931709.85596</v>
      </c>
      <c r="M54">
        <v>515651.203806679</v>
      </c>
      <c r="N54">
        <v>6521140.4005488399</v>
      </c>
      <c r="O54">
        <v>61.191054649727199</v>
      </c>
      <c r="P54">
        <v>1164644.7971338499</v>
      </c>
      <c r="Q54">
        <v>44.275405263104602</v>
      </c>
      <c r="R54">
        <v>5112793.4160247203</v>
      </c>
      <c r="S54">
        <v>4.1873469224780697</v>
      </c>
      <c r="T54">
        <f t="shared" si="0"/>
        <v>93223156.384672999</v>
      </c>
      <c r="U54">
        <f t="shared" si="1"/>
        <v>98335949.800697714</v>
      </c>
    </row>
    <row r="55" spans="1:21" x14ac:dyDescent="0.2">
      <c r="A55">
        <v>53</v>
      </c>
      <c r="B55">
        <v>31601</v>
      </c>
      <c r="C55">
        <v>161027184.33354399</v>
      </c>
      <c r="D55">
        <v>161210.46649119401</v>
      </c>
      <c r="E55">
        <v>18590823.045218602</v>
      </c>
      <c r="F55">
        <v>-145.66573489918699</v>
      </c>
      <c r="G55">
        <v>161356.13222609399</v>
      </c>
      <c r="H55">
        <v>4338551.7262417497</v>
      </c>
      <c r="I55">
        <v>478099720189.79102</v>
      </c>
      <c r="J55">
        <v>3019391.91981366</v>
      </c>
      <c r="K55">
        <v>342250.39507060702</v>
      </c>
      <c r="L55">
        <v>530544770294.534</v>
      </c>
      <c r="M55">
        <v>327726.33209581801</v>
      </c>
      <c r="N55">
        <v>3382352.2858621702</v>
      </c>
      <c r="O55">
        <v>89.268995794269003</v>
      </c>
      <c r="P55">
        <v>331639.49966471602</v>
      </c>
      <c r="Q55">
        <v>98.820053831689293</v>
      </c>
      <c r="R55">
        <v>3227122.64452188</v>
      </c>
      <c r="S55">
        <v>17.358686254355199</v>
      </c>
      <c r="T55">
        <f t="shared" si="0"/>
        <v>142436361.28832537</v>
      </c>
      <c r="U55">
        <f t="shared" si="1"/>
        <v>145663483.93284726</v>
      </c>
    </row>
    <row r="56" spans="1:21" x14ac:dyDescent="0.2">
      <c r="A56">
        <v>54</v>
      </c>
      <c r="B56">
        <v>31602</v>
      </c>
      <c r="C56">
        <v>62700474.461557597</v>
      </c>
      <c r="D56">
        <v>62522.887893573403</v>
      </c>
      <c r="E56">
        <v>44457576.603961997</v>
      </c>
      <c r="F56">
        <v>-17277.4415079955</v>
      </c>
      <c r="G56">
        <v>79800.329401568903</v>
      </c>
      <c r="H56">
        <v>8300019.6264975304</v>
      </c>
      <c r="I56">
        <v>866571290103.94104</v>
      </c>
      <c r="J56">
        <v>1066666.0768431099</v>
      </c>
      <c r="K56">
        <v>2018093.74859381</v>
      </c>
      <c r="L56">
        <v>1283102630300.6201</v>
      </c>
      <c r="M56">
        <v>157965.93189414099</v>
      </c>
      <c r="N56">
        <v>6566877.0462896395</v>
      </c>
      <c r="O56">
        <v>16.243125451020699</v>
      </c>
      <c r="P56">
        <v>1992431.6959877999</v>
      </c>
      <c r="Q56">
        <v>7.9282984813100699</v>
      </c>
      <c r="R56">
        <v>1596006.58803137</v>
      </c>
      <c r="S56">
        <v>3.5899540864518</v>
      </c>
      <c r="T56">
        <f t="shared" si="0"/>
        <v>18242897.8575956</v>
      </c>
      <c r="U56">
        <f t="shared" si="1"/>
        <v>19838904.44562697</v>
      </c>
    </row>
    <row r="57" spans="1:21" x14ac:dyDescent="0.2">
      <c r="A57">
        <v>55</v>
      </c>
      <c r="B57">
        <v>31700</v>
      </c>
      <c r="C57">
        <v>130812517.17941999</v>
      </c>
      <c r="D57">
        <v>131333.52944830101</v>
      </c>
      <c r="E57">
        <v>98368952.361520499</v>
      </c>
      <c r="F57">
        <v>-34721.7336781083</v>
      </c>
      <c r="G57">
        <v>166055.26312640999</v>
      </c>
      <c r="H57">
        <v>4926952.47243632</v>
      </c>
      <c r="I57">
        <v>210665208103.595</v>
      </c>
      <c r="J57">
        <v>1999980.6138303899</v>
      </c>
      <c r="K57">
        <v>555454.77691220003</v>
      </c>
      <c r="L57">
        <v>256799226214.90302</v>
      </c>
      <c r="M57">
        <v>327209.15208640601</v>
      </c>
      <c r="N57">
        <v>4505622.0562291201</v>
      </c>
      <c r="O57">
        <v>44.388556982167898</v>
      </c>
      <c r="P57">
        <v>550318.79238790204</v>
      </c>
      <c r="Q57">
        <v>59.458109846949696</v>
      </c>
      <c r="R57">
        <v>3321105.2625281899</v>
      </c>
      <c r="S57">
        <v>3.3761722401216998</v>
      </c>
      <c r="T57">
        <f t="shared" si="0"/>
        <v>32443564.817899495</v>
      </c>
      <c r="U57">
        <f t="shared" si="1"/>
        <v>35764670.080427684</v>
      </c>
    </row>
    <row r="58" spans="1:21" x14ac:dyDescent="0.2">
      <c r="A58">
        <v>56</v>
      </c>
      <c r="B58">
        <v>31800</v>
      </c>
      <c r="C58">
        <v>111022188.85824899</v>
      </c>
      <c r="D58">
        <v>109162.733652717</v>
      </c>
      <c r="E58">
        <v>57515507.5237737</v>
      </c>
      <c r="F58">
        <v>-28919.754372255102</v>
      </c>
      <c r="G58">
        <v>138082.488024972</v>
      </c>
      <c r="H58">
        <v>2801781.8331385502</v>
      </c>
      <c r="I58">
        <v>149340323324.42801</v>
      </c>
      <c r="J58">
        <v>2300240.9735190901</v>
      </c>
      <c r="K58">
        <v>238762.40495490999</v>
      </c>
      <c r="L58">
        <v>233495863723.444</v>
      </c>
      <c r="M58">
        <v>234053.85600135499</v>
      </c>
      <c r="N58">
        <v>2503101.1864896901</v>
      </c>
      <c r="O58">
        <v>91.895644728006701</v>
      </c>
      <c r="P58">
        <v>234092.487680441</v>
      </c>
      <c r="Q58">
        <v>99.9834972580841</v>
      </c>
      <c r="R58">
        <v>2761649.7604994499</v>
      </c>
      <c r="S58">
        <v>4.80157418302871</v>
      </c>
      <c r="T58">
        <f t="shared" si="0"/>
        <v>53506681.334475294</v>
      </c>
      <c r="U58">
        <f t="shared" si="1"/>
        <v>56268331.094974741</v>
      </c>
    </row>
    <row r="59" spans="1:21" x14ac:dyDescent="0.2">
      <c r="A59">
        <v>57</v>
      </c>
      <c r="B59">
        <v>40101</v>
      </c>
      <c r="C59">
        <v>749740.91027435195</v>
      </c>
      <c r="D59">
        <v>768.44974732496098</v>
      </c>
      <c r="E59">
        <v>721949.96277570003</v>
      </c>
      <c r="F59">
        <v>-145.155360759269</v>
      </c>
      <c r="G59">
        <v>913.60510808423101</v>
      </c>
      <c r="H59">
        <v>44800.403375520902</v>
      </c>
      <c r="I59">
        <v>2441646757.2069702</v>
      </c>
      <c r="J59">
        <v>12700.290559341</v>
      </c>
      <c r="K59">
        <v>3448.0687591891801</v>
      </c>
      <c r="L59">
        <v>2016848047.0069699</v>
      </c>
      <c r="M59">
        <v>1198.7839867384</v>
      </c>
      <c r="N59">
        <v>39917.109861106903</v>
      </c>
      <c r="O59">
        <v>31.816658579571801</v>
      </c>
      <c r="P59">
        <v>3407.7317982490399</v>
      </c>
      <c r="Q59">
        <v>35.178354920840903</v>
      </c>
      <c r="R59">
        <v>18272.102161684601</v>
      </c>
      <c r="S59">
        <v>2.5309374754218901</v>
      </c>
      <c r="T59">
        <f t="shared" si="0"/>
        <v>27790.94749865192</v>
      </c>
      <c r="U59">
        <f t="shared" si="1"/>
        <v>46063.049660336517</v>
      </c>
    </row>
    <row r="60" spans="1:21" x14ac:dyDescent="0.2">
      <c r="A60">
        <v>58</v>
      </c>
      <c r="B60">
        <v>40102</v>
      </c>
      <c r="C60">
        <v>4952532.0166299297</v>
      </c>
      <c r="D60">
        <v>5106.86844053407</v>
      </c>
      <c r="E60">
        <v>4502436.2280780803</v>
      </c>
      <c r="F60">
        <v>-1115.3429536752001</v>
      </c>
      <c r="G60">
        <v>6222.2113942092801</v>
      </c>
      <c r="H60">
        <v>1797296.0044464299</v>
      </c>
      <c r="I60">
        <v>58716553424.617599</v>
      </c>
      <c r="J60">
        <v>103021.01269217599</v>
      </c>
      <c r="K60">
        <v>24811.7354965841</v>
      </c>
      <c r="L60">
        <v>60687304849.432701</v>
      </c>
      <c r="M60">
        <v>8618.3354906132499</v>
      </c>
      <c r="N60">
        <v>1679862.89759719</v>
      </c>
      <c r="O60">
        <v>6.1327036176305096</v>
      </c>
      <c r="P60">
        <v>23597.989399595499</v>
      </c>
      <c r="Q60">
        <v>36.521482168141702</v>
      </c>
      <c r="R60">
        <v>124444.22788418501</v>
      </c>
      <c r="S60">
        <v>2.76393093828018</v>
      </c>
      <c r="T60">
        <f t="shared" si="0"/>
        <v>450095.78855184931</v>
      </c>
      <c r="U60">
        <f t="shared" si="1"/>
        <v>574540.01643603435</v>
      </c>
    </row>
    <row r="61" spans="1:21" x14ac:dyDescent="0.2">
      <c r="A61">
        <v>59</v>
      </c>
      <c r="B61">
        <v>40103</v>
      </c>
      <c r="C61">
        <v>3165780.84105206</v>
      </c>
      <c r="D61">
        <v>3250.93622761293</v>
      </c>
      <c r="E61">
        <v>220682.23769569001</v>
      </c>
      <c r="F61">
        <v>14.470517131723099</v>
      </c>
      <c r="G61">
        <v>3236.46571048121</v>
      </c>
      <c r="H61">
        <v>78385.722277712106</v>
      </c>
      <c r="I61">
        <v>5799712265.3432798</v>
      </c>
      <c r="J61">
        <v>66786.297747025601</v>
      </c>
      <c r="K61">
        <v>5696.2621963525899</v>
      </c>
      <c r="L61">
        <v>15142540386.8071</v>
      </c>
      <c r="M61">
        <v>5393.4113886164496</v>
      </c>
      <c r="N61">
        <v>66786.297747025601</v>
      </c>
      <c r="O61">
        <v>100</v>
      </c>
      <c r="P61">
        <v>5393.4113886164496</v>
      </c>
      <c r="Q61">
        <v>100</v>
      </c>
      <c r="R61">
        <v>64729.314209624303</v>
      </c>
      <c r="S61">
        <v>29.331456344430599</v>
      </c>
      <c r="T61">
        <f t="shared" si="0"/>
        <v>2945098.6033563698</v>
      </c>
      <c r="U61">
        <f t="shared" si="1"/>
        <v>3009827.917565994</v>
      </c>
    </row>
    <row r="62" spans="1:21" x14ac:dyDescent="0.2">
      <c r="A62">
        <v>60</v>
      </c>
      <c r="B62">
        <v>40201</v>
      </c>
      <c r="C62">
        <v>7071615.7343168501</v>
      </c>
      <c r="D62">
        <v>8299.9877416531308</v>
      </c>
      <c r="E62">
        <v>6473087.4575473899</v>
      </c>
      <c r="F62">
        <v>-2049.99649603018</v>
      </c>
      <c r="G62">
        <v>10349.9842376833</v>
      </c>
      <c r="H62">
        <v>267730.93706952699</v>
      </c>
      <c r="I62">
        <v>22136607207.614201</v>
      </c>
      <c r="J62">
        <v>155001.92982405101</v>
      </c>
      <c r="K62">
        <v>35381.725148690799</v>
      </c>
      <c r="L62">
        <v>26606049987.7528</v>
      </c>
      <c r="M62">
        <v>7909.1073094336398</v>
      </c>
      <c r="N62">
        <v>223457.72265429801</v>
      </c>
      <c r="O62">
        <v>69.365215031681004</v>
      </c>
      <c r="P62">
        <v>34849.604148935701</v>
      </c>
      <c r="Q62">
        <v>22.694970294734802</v>
      </c>
      <c r="R62">
        <v>206999.68475366599</v>
      </c>
      <c r="S62">
        <v>3.1978508881772001</v>
      </c>
      <c r="T62">
        <f t="shared" si="0"/>
        <v>598528.27676946018</v>
      </c>
      <c r="U62">
        <f t="shared" si="1"/>
        <v>805527.96152312611</v>
      </c>
    </row>
    <row r="63" spans="1:21" x14ac:dyDescent="0.2">
      <c r="A63">
        <v>61</v>
      </c>
      <c r="B63">
        <v>40202</v>
      </c>
      <c r="C63">
        <v>1669919.71012006</v>
      </c>
      <c r="D63">
        <v>1979.09876427573</v>
      </c>
      <c r="E63">
        <v>870472.93691988895</v>
      </c>
      <c r="F63">
        <v>-469.10495557206201</v>
      </c>
      <c r="G63">
        <v>2448.2037198477901</v>
      </c>
      <c r="H63">
        <v>51511.219183296402</v>
      </c>
      <c r="I63">
        <v>6206107772.21</v>
      </c>
      <c r="J63">
        <v>39099.003638876398</v>
      </c>
      <c r="K63">
        <v>1731.23576903251</v>
      </c>
      <c r="L63">
        <v>6206107772.21</v>
      </c>
      <c r="M63">
        <v>1607.11361358831</v>
      </c>
      <c r="N63">
        <v>39099.003638876398</v>
      </c>
      <c r="O63">
        <v>100</v>
      </c>
      <c r="P63">
        <v>1607.11361358831</v>
      </c>
      <c r="Q63">
        <v>100</v>
      </c>
      <c r="R63">
        <v>48964.074396955897</v>
      </c>
      <c r="S63">
        <v>5.6249967483437198</v>
      </c>
      <c r="T63">
        <f t="shared" si="0"/>
        <v>799446.77320017107</v>
      </c>
      <c r="U63">
        <f t="shared" si="1"/>
        <v>848410.84759712697</v>
      </c>
    </row>
    <row r="64" spans="1:21" x14ac:dyDescent="0.2">
      <c r="A64">
        <v>62</v>
      </c>
      <c r="B64">
        <v>40301</v>
      </c>
      <c r="C64">
        <v>79364413.815926298</v>
      </c>
      <c r="D64">
        <v>92199.088857584793</v>
      </c>
      <c r="E64">
        <v>6938026.2143240096</v>
      </c>
      <c r="F64">
        <v>460.05205305098298</v>
      </c>
      <c r="G64">
        <v>91739.036804533898</v>
      </c>
      <c r="H64">
        <v>1428928.6440169299</v>
      </c>
      <c r="I64">
        <v>148818226257.59601</v>
      </c>
      <c r="J64">
        <v>1131292.1915017399</v>
      </c>
      <c r="K64">
        <v>200265.61476422299</v>
      </c>
      <c r="L64">
        <v>1492043280414.01</v>
      </c>
      <c r="M64">
        <v>168632.38004332501</v>
      </c>
      <c r="N64">
        <v>1131292.1915017399</v>
      </c>
      <c r="O64">
        <v>100</v>
      </c>
      <c r="P64">
        <v>170424.749155942</v>
      </c>
      <c r="Q64">
        <v>98.948292943663105</v>
      </c>
      <c r="R64">
        <v>1834780.7360906701</v>
      </c>
      <c r="S64">
        <v>26.445283995938901</v>
      </c>
      <c r="T64">
        <f t="shared" si="0"/>
        <v>72426387.601602286</v>
      </c>
      <c r="U64">
        <f t="shared" si="1"/>
        <v>74261168.337692961</v>
      </c>
    </row>
    <row r="65" spans="1:21" x14ac:dyDescent="0.2">
      <c r="A65">
        <v>63</v>
      </c>
      <c r="B65">
        <v>40302</v>
      </c>
      <c r="C65">
        <v>99969027.720022902</v>
      </c>
      <c r="D65">
        <v>108021.26045236801</v>
      </c>
      <c r="E65">
        <v>60248038.548285998</v>
      </c>
      <c r="F65">
        <v>-31094.704696072698</v>
      </c>
      <c r="G65">
        <v>139115.965148441</v>
      </c>
      <c r="H65">
        <v>2563477.9793108199</v>
      </c>
      <c r="I65">
        <v>279880184039.37097</v>
      </c>
      <c r="J65">
        <v>2003717.61123208</v>
      </c>
      <c r="K65">
        <v>307097.67566121003</v>
      </c>
      <c r="L65">
        <v>283642934175.92297</v>
      </c>
      <c r="M65">
        <v>118860.41047343099</v>
      </c>
      <c r="N65">
        <v>2003717.61123208</v>
      </c>
      <c r="O65">
        <v>100</v>
      </c>
      <c r="P65">
        <v>301424.81697769201</v>
      </c>
      <c r="Q65">
        <v>39.432854821050903</v>
      </c>
      <c r="R65">
        <v>2782319.3029688201</v>
      </c>
      <c r="S65">
        <v>4.6181076928154603</v>
      </c>
      <c r="T65">
        <f t="shared" si="0"/>
        <v>39720989.171736903</v>
      </c>
      <c r="U65">
        <f t="shared" si="1"/>
        <v>42503308.474705726</v>
      </c>
    </row>
    <row r="66" spans="1:21" x14ac:dyDescent="0.2">
      <c r="A66">
        <v>64</v>
      </c>
      <c r="B66">
        <v>40400</v>
      </c>
      <c r="C66">
        <v>99718901.7426541</v>
      </c>
      <c r="D66">
        <v>100585.402636527</v>
      </c>
      <c r="E66">
        <v>40102233.628204301</v>
      </c>
      <c r="F66">
        <v>-21814.597758825101</v>
      </c>
      <c r="G66">
        <v>122400.00039535201</v>
      </c>
      <c r="H66">
        <v>14708815.618701801</v>
      </c>
      <c r="I66">
        <v>1550106990325.48</v>
      </c>
      <c r="J66">
        <v>2062908.94670601</v>
      </c>
      <c r="K66">
        <v>249262.86525770699</v>
      </c>
      <c r="L66">
        <v>553571459127.25305</v>
      </c>
      <c r="M66">
        <v>117638.44904117299</v>
      </c>
      <c r="N66">
        <v>11608601.6380508</v>
      </c>
      <c r="O66">
        <v>17.7705206107183</v>
      </c>
      <c r="P66">
        <v>238191.436075162</v>
      </c>
      <c r="Q66">
        <v>49.388194210329303</v>
      </c>
      <c r="R66">
        <v>2448000.0079070502</v>
      </c>
      <c r="S66">
        <v>6.10439815049443</v>
      </c>
      <c r="T66">
        <f t="shared" si="0"/>
        <v>59616668.114449799</v>
      </c>
      <c r="U66">
        <f t="shared" si="1"/>
        <v>62064668.122356847</v>
      </c>
    </row>
    <row r="67" spans="1:21" x14ac:dyDescent="0.2">
      <c r="A67">
        <v>65</v>
      </c>
      <c r="B67">
        <v>40500</v>
      </c>
      <c r="C67">
        <v>724882417.60905302</v>
      </c>
      <c r="D67">
        <v>795185.64727460698</v>
      </c>
      <c r="E67">
        <v>46314984.307325497</v>
      </c>
      <c r="F67">
        <v>2160.00057609651</v>
      </c>
      <c r="G67">
        <v>793025.64669851004</v>
      </c>
      <c r="H67">
        <v>127126989.883807</v>
      </c>
      <c r="I67">
        <v>1649403106885.25</v>
      </c>
      <c r="J67">
        <v>15765696.7968044</v>
      </c>
      <c r="K67">
        <v>256449.479152129</v>
      </c>
      <c r="L67">
        <v>482356780587.901</v>
      </c>
      <c r="M67">
        <v>246802.34354037099</v>
      </c>
      <c r="N67">
        <v>123828183.670037</v>
      </c>
      <c r="O67">
        <v>12.731913147345301</v>
      </c>
      <c r="P67">
        <v>246802.34354037099</v>
      </c>
      <c r="Q67">
        <v>99.999999999999901</v>
      </c>
      <c r="R67">
        <v>15860512.9339702</v>
      </c>
      <c r="S67">
        <v>34.244884611699199</v>
      </c>
      <c r="T67">
        <f t="shared" ref="T67:T130" si="2">C67-E67</f>
        <v>678567433.30172753</v>
      </c>
      <c r="U67">
        <f t="shared" ref="U67:U130" si="3">T67+R67</f>
        <v>694427946.23569775</v>
      </c>
    </row>
    <row r="68" spans="1:21" x14ac:dyDescent="0.2">
      <c r="A68">
        <v>66</v>
      </c>
      <c r="B68">
        <v>40601</v>
      </c>
      <c r="C68">
        <v>65519686.921080098</v>
      </c>
      <c r="D68">
        <v>71787.734183518696</v>
      </c>
      <c r="E68">
        <v>31913863.6309941</v>
      </c>
      <c r="F68">
        <v>-25419.584329366498</v>
      </c>
      <c r="G68">
        <v>97207.318512885293</v>
      </c>
      <c r="H68">
        <v>1072450.6878992701</v>
      </c>
      <c r="I68">
        <v>124533641026.63499</v>
      </c>
      <c r="J68">
        <v>823383.40584600798</v>
      </c>
      <c r="K68">
        <v>122317.651127566</v>
      </c>
      <c r="L68">
        <v>158035507795.92599</v>
      </c>
      <c r="M68">
        <v>119156.940971648</v>
      </c>
      <c r="N68">
        <v>823383.40584600798</v>
      </c>
      <c r="O68">
        <v>100</v>
      </c>
      <c r="P68">
        <v>119156.940971648</v>
      </c>
      <c r="Q68">
        <v>100</v>
      </c>
      <c r="R68">
        <v>1944146.3702577001</v>
      </c>
      <c r="S68">
        <v>6.0918552286147696</v>
      </c>
      <c r="T68">
        <f t="shared" si="2"/>
        <v>33605823.290086001</v>
      </c>
      <c r="U68">
        <f t="shared" si="3"/>
        <v>35549969.660343699</v>
      </c>
    </row>
    <row r="69" spans="1:21" x14ac:dyDescent="0.2">
      <c r="A69">
        <v>67</v>
      </c>
      <c r="B69">
        <v>40700</v>
      </c>
      <c r="C69">
        <v>12853925.758217201</v>
      </c>
      <c r="D69">
        <v>13849.498455934799</v>
      </c>
      <c r="E69">
        <v>946449.59755460895</v>
      </c>
      <c r="F69">
        <v>50.236961254115698</v>
      </c>
      <c r="G69">
        <v>13799.261494680701</v>
      </c>
      <c r="H69">
        <v>502028.44391924998</v>
      </c>
      <c r="I69">
        <v>131739650708.064</v>
      </c>
      <c r="J69">
        <v>238549.14250312001</v>
      </c>
      <c r="K69">
        <v>15010.1698603809</v>
      </c>
      <c r="L69">
        <v>25009285403.3536</v>
      </c>
      <c r="M69">
        <v>14509.9841523139</v>
      </c>
      <c r="N69">
        <v>238549.14250312099</v>
      </c>
      <c r="O69">
        <v>99.999999999999901</v>
      </c>
      <c r="P69">
        <v>14509.9841523139</v>
      </c>
      <c r="Q69">
        <v>99.999999999999901</v>
      </c>
      <c r="R69">
        <v>275985.22989361401</v>
      </c>
      <c r="S69">
        <v>29.160055707846599</v>
      </c>
      <c r="T69">
        <f t="shared" si="2"/>
        <v>11907476.160662591</v>
      </c>
      <c r="U69">
        <f t="shared" si="3"/>
        <v>12183461.390556205</v>
      </c>
    </row>
    <row r="70" spans="1:21" x14ac:dyDescent="0.2">
      <c r="A70">
        <v>68</v>
      </c>
      <c r="B70">
        <v>40801</v>
      </c>
      <c r="C70">
        <v>8601022.0796969794</v>
      </c>
      <c r="D70">
        <v>9448.1113371422507</v>
      </c>
      <c r="E70">
        <v>580090.76765468204</v>
      </c>
      <c r="F70">
        <v>30.496639162099399</v>
      </c>
      <c r="G70">
        <v>9417.6146979801506</v>
      </c>
      <c r="H70">
        <v>232577.85944460801</v>
      </c>
      <c r="I70">
        <v>19467368067.169998</v>
      </c>
      <c r="J70">
        <v>193643.12331026801</v>
      </c>
      <c r="K70">
        <v>11305.096791244399</v>
      </c>
      <c r="L70">
        <v>19536322717.188999</v>
      </c>
      <c r="M70">
        <v>10914.3703369007</v>
      </c>
      <c r="N70">
        <v>193643.12331026801</v>
      </c>
      <c r="O70">
        <v>99.999999999999901</v>
      </c>
      <c r="P70">
        <v>10914.3703369007</v>
      </c>
      <c r="Q70">
        <v>100</v>
      </c>
      <c r="R70">
        <v>188352.293959603</v>
      </c>
      <c r="S70">
        <v>32.469452103351799</v>
      </c>
      <c r="T70">
        <f t="shared" si="2"/>
        <v>8020931.3120422978</v>
      </c>
      <c r="U70">
        <f t="shared" si="3"/>
        <v>8209283.6060019005</v>
      </c>
    </row>
    <row r="71" spans="1:21" x14ac:dyDescent="0.2">
      <c r="A71">
        <v>69</v>
      </c>
      <c r="B71">
        <v>40802</v>
      </c>
      <c r="C71">
        <v>121080373.679755</v>
      </c>
      <c r="D71">
        <v>133005.22201536101</v>
      </c>
      <c r="E71">
        <v>8096576.4784153299</v>
      </c>
      <c r="F71">
        <v>382.50670812099202</v>
      </c>
      <c r="G71">
        <v>132622.71530724</v>
      </c>
      <c r="H71">
        <v>3295514.9858374302</v>
      </c>
      <c r="I71">
        <v>260416880360.77399</v>
      </c>
      <c r="J71">
        <v>2774681.2251158799</v>
      </c>
      <c r="K71">
        <v>111681.049426029</v>
      </c>
      <c r="L71">
        <v>194751181125.06201</v>
      </c>
      <c r="M71">
        <v>107786.025803528</v>
      </c>
      <c r="N71">
        <v>2774681.2251158799</v>
      </c>
      <c r="O71">
        <v>99.999999999999901</v>
      </c>
      <c r="P71">
        <v>107786.025803528</v>
      </c>
      <c r="Q71">
        <v>100</v>
      </c>
      <c r="R71">
        <v>2652454.3061448</v>
      </c>
      <c r="S71">
        <v>32.760195784180802</v>
      </c>
      <c r="T71">
        <f t="shared" si="2"/>
        <v>112983797.20133968</v>
      </c>
      <c r="U71">
        <f t="shared" si="3"/>
        <v>115636251.50748448</v>
      </c>
    </row>
    <row r="72" spans="1:21" x14ac:dyDescent="0.2">
      <c r="A72">
        <v>70</v>
      </c>
      <c r="B72">
        <v>40900</v>
      </c>
      <c r="C72">
        <v>92760161.480417103</v>
      </c>
      <c r="D72">
        <v>100807.323502154</v>
      </c>
      <c r="E72">
        <v>58757725.865083598</v>
      </c>
      <c r="F72">
        <v>-12063.6790439138</v>
      </c>
      <c r="G72">
        <v>112871.002546068</v>
      </c>
      <c r="H72">
        <v>14444577.7297835</v>
      </c>
      <c r="I72">
        <v>1251423883547.27</v>
      </c>
      <c r="J72">
        <v>1930527.89146809</v>
      </c>
      <c r="K72">
        <v>277177.60473470303</v>
      </c>
      <c r="L72">
        <v>1005759129394.9</v>
      </c>
      <c r="M72">
        <v>149801.40517221499</v>
      </c>
      <c r="N72">
        <v>11941729.962688999</v>
      </c>
      <c r="O72">
        <v>16.166233012301099</v>
      </c>
      <c r="P72">
        <v>257062.42214680501</v>
      </c>
      <c r="Q72">
        <v>58.274330382939198</v>
      </c>
      <c r="R72">
        <v>2257420.05092136</v>
      </c>
      <c r="S72">
        <v>3.84191188083883</v>
      </c>
      <c r="T72">
        <f t="shared" si="2"/>
        <v>34002435.615333505</v>
      </c>
      <c r="U72">
        <f t="shared" si="3"/>
        <v>36259855.666254863</v>
      </c>
    </row>
    <row r="73" spans="1:21" x14ac:dyDescent="0.2">
      <c r="A73">
        <v>71</v>
      </c>
      <c r="B73">
        <v>41000</v>
      </c>
      <c r="C73">
        <v>412177616.05113602</v>
      </c>
      <c r="D73">
        <v>438576.82616891299</v>
      </c>
      <c r="E73">
        <v>24163500.583757699</v>
      </c>
      <c r="F73">
        <v>1566.59772791669</v>
      </c>
      <c r="G73">
        <v>437010.22844099603</v>
      </c>
      <c r="H73">
        <v>10657141.854475301</v>
      </c>
      <c r="I73">
        <v>709758278437.30005</v>
      </c>
      <c r="J73">
        <v>9237625.2976007909</v>
      </c>
      <c r="K73">
        <v>466037.04310107999</v>
      </c>
      <c r="L73">
        <v>765343488417.72595</v>
      </c>
      <c r="M73">
        <v>450730.173332726</v>
      </c>
      <c r="N73">
        <v>9237625.2976007909</v>
      </c>
      <c r="O73">
        <v>100</v>
      </c>
      <c r="P73">
        <v>450730.173332726</v>
      </c>
      <c r="Q73">
        <v>99.999999999999901</v>
      </c>
      <c r="R73">
        <v>8740204.5688199196</v>
      </c>
      <c r="S73">
        <v>36.171102521026697</v>
      </c>
      <c r="T73">
        <f t="shared" si="2"/>
        <v>388014115.46737832</v>
      </c>
      <c r="U73">
        <f t="shared" si="3"/>
        <v>396754320.03619826</v>
      </c>
    </row>
    <row r="74" spans="1:21" x14ac:dyDescent="0.2">
      <c r="A74">
        <v>72</v>
      </c>
      <c r="B74">
        <v>41100</v>
      </c>
      <c r="C74">
        <v>143863874.92931101</v>
      </c>
      <c r="D74">
        <v>153041.07878600399</v>
      </c>
      <c r="E74">
        <v>59216590.176783703</v>
      </c>
      <c r="F74">
        <v>2213.51158858179</v>
      </c>
      <c r="G74">
        <v>150827.567197422</v>
      </c>
      <c r="H74">
        <v>8680227.5669654403</v>
      </c>
      <c r="I74">
        <v>975521441415.18701</v>
      </c>
      <c r="J74">
        <v>3255811.14154024</v>
      </c>
      <c r="K74">
        <v>465832.52609297202</v>
      </c>
      <c r="L74">
        <v>856145724232.61499</v>
      </c>
      <c r="M74">
        <v>199916.436898588</v>
      </c>
      <c r="N74">
        <v>6729184.6841350701</v>
      </c>
      <c r="O74">
        <v>48.383441596070902</v>
      </c>
      <c r="P74">
        <v>448709.61160831898</v>
      </c>
      <c r="Q74">
        <v>44.553633736978199</v>
      </c>
      <c r="R74">
        <v>3016551.3439484499</v>
      </c>
      <c r="S74">
        <v>5.0940983513959699</v>
      </c>
      <c r="T74">
        <f t="shared" si="2"/>
        <v>84647284.752527297</v>
      </c>
      <c r="U74">
        <f t="shared" si="3"/>
        <v>87663836.09647575</v>
      </c>
    </row>
    <row r="75" spans="1:21" x14ac:dyDescent="0.2">
      <c r="A75">
        <v>73</v>
      </c>
      <c r="B75">
        <v>41201</v>
      </c>
      <c r="C75">
        <v>163058885.348308</v>
      </c>
      <c r="D75">
        <v>142390.67640088699</v>
      </c>
      <c r="E75">
        <v>81657059.765859202</v>
      </c>
      <c r="F75">
        <v>-23614.564592566701</v>
      </c>
      <c r="G75">
        <v>166005.240993454</v>
      </c>
      <c r="H75">
        <v>3559166.5541264298</v>
      </c>
      <c r="I75">
        <v>329726618176.23999</v>
      </c>
      <c r="J75">
        <v>2898334.8273442001</v>
      </c>
      <c r="K75">
        <v>342750.71025300701</v>
      </c>
      <c r="L75">
        <v>375595446141.32202</v>
      </c>
      <c r="M75">
        <v>303169.98241822497</v>
      </c>
      <c r="N75">
        <v>2899713.3177739498</v>
      </c>
      <c r="O75">
        <v>99.952461147752203</v>
      </c>
      <c r="P75">
        <v>335238.80133018002</v>
      </c>
      <c r="Q75">
        <v>90.434037234141499</v>
      </c>
      <c r="R75">
        <v>3320104.8198690899</v>
      </c>
      <c r="S75">
        <v>4.0659127690723196</v>
      </c>
      <c r="T75">
        <f t="shared" si="2"/>
        <v>81401825.582448795</v>
      </c>
      <c r="U75">
        <f t="shared" si="3"/>
        <v>84721930.402317882</v>
      </c>
    </row>
    <row r="76" spans="1:21" x14ac:dyDescent="0.2">
      <c r="A76">
        <v>74</v>
      </c>
      <c r="B76">
        <v>41300</v>
      </c>
      <c r="C76">
        <v>48291170.379975997</v>
      </c>
      <c r="D76">
        <v>33478.745690686803</v>
      </c>
      <c r="E76">
        <v>2548773.2278629099</v>
      </c>
      <c r="F76">
        <v>169.63089759726901</v>
      </c>
      <c r="G76">
        <v>33309.114793089502</v>
      </c>
      <c r="H76">
        <v>1021782.36437616</v>
      </c>
      <c r="I76">
        <v>33604272300.1866</v>
      </c>
      <c r="J76">
        <v>954573.81977579603</v>
      </c>
      <c r="K76">
        <v>37949.154076886502</v>
      </c>
      <c r="L76">
        <v>33762255682.904598</v>
      </c>
      <c r="M76">
        <v>32684.667499500501</v>
      </c>
      <c r="N76">
        <v>954573.81977579603</v>
      </c>
      <c r="O76">
        <v>100</v>
      </c>
      <c r="P76">
        <v>37273.908963228401</v>
      </c>
      <c r="Q76">
        <v>87.687791295902898</v>
      </c>
      <c r="R76">
        <v>666182.29586178996</v>
      </c>
      <c r="S76">
        <v>26.1373702681414</v>
      </c>
      <c r="T76">
        <f t="shared" si="2"/>
        <v>45742397.152113087</v>
      </c>
      <c r="U76">
        <f t="shared" si="3"/>
        <v>46408579.447974876</v>
      </c>
    </row>
    <row r="77" spans="1:21" x14ac:dyDescent="0.2">
      <c r="A77">
        <v>75</v>
      </c>
      <c r="B77">
        <v>41401</v>
      </c>
      <c r="C77">
        <v>4556030.2936990503</v>
      </c>
      <c r="D77">
        <v>3157.1047551258198</v>
      </c>
      <c r="E77">
        <v>251872.60632644201</v>
      </c>
      <c r="F77">
        <v>24.350977301524399</v>
      </c>
      <c r="G77">
        <v>3132.7537778243</v>
      </c>
      <c r="H77">
        <v>86823.504950516101</v>
      </c>
      <c r="I77">
        <v>8513307599.4978199</v>
      </c>
      <c r="J77">
        <v>69796.889751520503</v>
      </c>
      <c r="K77">
        <v>9489.1700864627892</v>
      </c>
      <c r="L77">
        <v>37002431982.364799</v>
      </c>
      <c r="M77">
        <v>8749.1214468154903</v>
      </c>
      <c r="N77">
        <v>69796.889751520503</v>
      </c>
      <c r="O77">
        <v>99.999999999999901</v>
      </c>
      <c r="P77">
        <v>8749.1214468154903</v>
      </c>
      <c r="Q77">
        <v>99.999999999999901</v>
      </c>
      <c r="R77">
        <v>62655.075556486001</v>
      </c>
      <c r="S77">
        <v>24.875700644984398</v>
      </c>
      <c r="T77">
        <f t="shared" si="2"/>
        <v>4304157.6873726081</v>
      </c>
      <c r="U77">
        <f t="shared" si="3"/>
        <v>4366812.762929094</v>
      </c>
    </row>
    <row r="78" spans="1:21" x14ac:dyDescent="0.2">
      <c r="A78">
        <v>76</v>
      </c>
      <c r="B78">
        <v>41402</v>
      </c>
      <c r="C78">
        <v>138006375.730286</v>
      </c>
      <c r="D78">
        <v>95631.625992113899</v>
      </c>
      <c r="E78">
        <v>7107827.4523163298</v>
      </c>
      <c r="F78">
        <v>368.56452288935799</v>
      </c>
      <c r="G78">
        <v>95263.061469224602</v>
      </c>
      <c r="H78">
        <v>3225622.17885414</v>
      </c>
      <c r="I78">
        <v>130183787085.438</v>
      </c>
      <c r="J78">
        <v>2965254.6046832702</v>
      </c>
      <c r="K78">
        <v>74978.470586326905</v>
      </c>
      <c r="L78">
        <v>162607798605.34601</v>
      </c>
      <c r="M78">
        <v>51750.761063911203</v>
      </c>
      <c r="N78">
        <v>2965254.6046832702</v>
      </c>
      <c r="O78">
        <v>100</v>
      </c>
      <c r="P78">
        <v>71726.314614219897</v>
      </c>
      <c r="Q78">
        <v>72.1503137896499</v>
      </c>
      <c r="R78">
        <v>1905261.2293844901</v>
      </c>
      <c r="S78">
        <v>26.8051136886221</v>
      </c>
      <c r="T78">
        <f t="shared" si="2"/>
        <v>130898548.27796967</v>
      </c>
      <c r="U78">
        <f t="shared" si="3"/>
        <v>132803809.50735417</v>
      </c>
    </row>
    <row r="79" spans="1:21" x14ac:dyDescent="0.2">
      <c r="A79">
        <v>77</v>
      </c>
      <c r="B79">
        <v>41501</v>
      </c>
      <c r="C79">
        <v>7843010.4755998198</v>
      </c>
      <c r="D79">
        <v>7629.6177467830403</v>
      </c>
      <c r="E79">
        <v>3927153.9662141302</v>
      </c>
      <c r="F79">
        <v>-2422.5874090070702</v>
      </c>
      <c r="G79">
        <v>10052.2051557901</v>
      </c>
      <c r="H79">
        <v>227842.119336754</v>
      </c>
      <c r="I79">
        <v>28201776801.9356</v>
      </c>
      <c r="J79">
        <v>171438.56573288201</v>
      </c>
      <c r="K79">
        <v>11241.7133616339</v>
      </c>
      <c r="L79">
        <v>19957633088.910301</v>
      </c>
      <c r="M79">
        <v>10842.5606998557</v>
      </c>
      <c r="N79">
        <v>171438.56573288201</v>
      </c>
      <c r="O79">
        <v>99.999999999999901</v>
      </c>
      <c r="P79">
        <v>10842.5606998557</v>
      </c>
      <c r="Q79">
        <v>99.999999999999901</v>
      </c>
      <c r="R79">
        <v>201044.10311580199</v>
      </c>
      <c r="S79">
        <v>5.1193333606324796</v>
      </c>
      <c r="T79">
        <f t="shared" si="2"/>
        <v>3915856.5093856896</v>
      </c>
      <c r="U79">
        <f t="shared" si="3"/>
        <v>4116900.6125014918</v>
      </c>
    </row>
    <row r="80" spans="1:21" x14ac:dyDescent="0.2">
      <c r="A80">
        <v>78</v>
      </c>
      <c r="B80">
        <v>41503</v>
      </c>
      <c r="C80">
        <v>17784145.421328101</v>
      </c>
      <c r="D80">
        <v>17300.274166414099</v>
      </c>
      <c r="E80">
        <v>10711083.050906699</v>
      </c>
      <c r="F80">
        <v>-6680.1845098296999</v>
      </c>
      <c r="G80">
        <v>23980.458676243801</v>
      </c>
      <c r="H80">
        <v>232719.37785614101</v>
      </c>
      <c r="I80">
        <v>20168869317.720501</v>
      </c>
      <c r="J80">
        <v>192381.63922069999</v>
      </c>
      <c r="K80">
        <v>52388.792083976703</v>
      </c>
      <c r="L80">
        <v>29638217413.9235</v>
      </c>
      <c r="M80">
        <v>51796.027735698299</v>
      </c>
      <c r="N80">
        <v>192381.63922069999</v>
      </c>
      <c r="O80">
        <v>99.999999999999901</v>
      </c>
      <c r="P80">
        <v>51796.027735698299</v>
      </c>
      <c r="Q80">
        <v>100</v>
      </c>
      <c r="R80">
        <v>479609.173524877</v>
      </c>
      <c r="S80">
        <v>4.4776907362722298</v>
      </c>
      <c r="T80">
        <f t="shared" si="2"/>
        <v>7073062.3704214022</v>
      </c>
      <c r="U80">
        <f t="shared" si="3"/>
        <v>7552671.5439462792</v>
      </c>
    </row>
    <row r="81" spans="1:21" x14ac:dyDescent="0.2">
      <c r="A81">
        <v>79</v>
      </c>
      <c r="B81">
        <v>41504</v>
      </c>
      <c r="C81">
        <v>37786813.011770599</v>
      </c>
      <c r="D81">
        <v>36758.708922536403</v>
      </c>
      <c r="E81">
        <v>15670514.212481899</v>
      </c>
      <c r="F81">
        <v>-9339.5857657751603</v>
      </c>
      <c r="G81">
        <v>46098.2946883115</v>
      </c>
      <c r="H81">
        <v>909937.77405863896</v>
      </c>
      <c r="I81">
        <v>53525840420.523399</v>
      </c>
      <c r="J81">
        <v>802886.09321759199</v>
      </c>
      <c r="K81">
        <v>33907.516048110898</v>
      </c>
      <c r="L81">
        <v>80164476045.636795</v>
      </c>
      <c r="M81">
        <v>32301.419843053402</v>
      </c>
      <c r="N81">
        <v>802886.09321759199</v>
      </c>
      <c r="O81">
        <v>100</v>
      </c>
      <c r="P81">
        <v>32304.2265271982</v>
      </c>
      <c r="Q81">
        <v>99.991311712284798</v>
      </c>
      <c r="R81">
        <v>921965.89376623102</v>
      </c>
      <c r="S81">
        <v>5.8834437802421498</v>
      </c>
      <c r="T81">
        <f t="shared" si="2"/>
        <v>22116298.799288698</v>
      </c>
      <c r="U81">
        <f t="shared" si="3"/>
        <v>23038264.693054929</v>
      </c>
    </row>
    <row r="82" spans="1:21" x14ac:dyDescent="0.2">
      <c r="A82">
        <v>80</v>
      </c>
      <c r="B82">
        <v>41505</v>
      </c>
      <c r="C82">
        <v>439185.921514988</v>
      </c>
      <c r="D82">
        <v>427.23654537408402</v>
      </c>
      <c r="E82">
        <v>148561.237516219</v>
      </c>
      <c r="F82">
        <v>-64.811538904013901</v>
      </c>
      <c r="G82">
        <v>492.04808427809797</v>
      </c>
      <c r="H82">
        <v>12098.1575290773</v>
      </c>
      <c r="I82">
        <v>838002709.57000005</v>
      </c>
      <c r="J82">
        <v>10422.1521099373</v>
      </c>
      <c r="K82">
        <v>139.51129143999901</v>
      </c>
      <c r="L82">
        <v>838002709.57000005</v>
      </c>
      <c r="M82">
        <v>122.751237248599</v>
      </c>
      <c r="N82">
        <v>10422.1521099373</v>
      </c>
      <c r="O82">
        <v>100</v>
      </c>
      <c r="P82">
        <v>122.751237248599</v>
      </c>
      <c r="Q82">
        <v>100</v>
      </c>
      <c r="R82">
        <v>9840.9616855619606</v>
      </c>
      <c r="S82">
        <v>6.6241785879628097</v>
      </c>
      <c r="T82">
        <f t="shared" si="2"/>
        <v>290624.68399876903</v>
      </c>
      <c r="U82">
        <f t="shared" si="3"/>
        <v>300465.64568433102</v>
      </c>
    </row>
    <row r="83" spans="1:21" x14ac:dyDescent="0.2">
      <c r="A83">
        <v>81</v>
      </c>
      <c r="B83">
        <v>50100</v>
      </c>
      <c r="C83">
        <v>291050367.57599801</v>
      </c>
      <c r="D83">
        <v>288184.69633133902</v>
      </c>
      <c r="E83">
        <v>138729606.19130599</v>
      </c>
      <c r="F83">
        <v>-83807.644081373001</v>
      </c>
      <c r="G83">
        <v>371992.34041271202</v>
      </c>
      <c r="H83">
        <v>5355862.7523681298</v>
      </c>
      <c r="I83">
        <v>338723523987.04999</v>
      </c>
      <c r="J83">
        <v>4674283.20169417</v>
      </c>
      <c r="K83">
        <v>898606.74950554501</v>
      </c>
      <c r="L83">
        <v>366119044832.40002</v>
      </c>
      <c r="M83">
        <v>541153.20791752497</v>
      </c>
      <c r="N83">
        <v>4678415.7043940304</v>
      </c>
      <c r="O83">
        <v>99.9116687579521</v>
      </c>
      <c r="P83">
        <v>891284.36860889697</v>
      </c>
      <c r="Q83">
        <v>60.716111151163702</v>
      </c>
      <c r="R83">
        <v>7439846.8082542503</v>
      </c>
      <c r="S83">
        <v>5.3628399968171099</v>
      </c>
      <c r="T83">
        <f t="shared" si="2"/>
        <v>152320761.38469201</v>
      </c>
      <c r="U83">
        <f t="shared" si="3"/>
        <v>159760608.19294626</v>
      </c>
    </row>
    <row r="84" spans="1:21" x14ac:dyDescent="0.2">
      <c r="A84">
        <v>82</v>
      </c>
      <c r="B84">
        <v>50200</v>
      </c>
      <c r="C84">
        <v>136083987.29379001</v>
      </c>
      <c r="D84">
        <v>144301.513747149</v>
      </c>
      <c r="E84">
        <v>75699583.565419793</v>
      </c>
      <c r="F84">
        <v>-17772.790663972599</v>
      </c>
      <c r="G84">
        <v>162074.30441112199</v>
      </c>
      <c r="H84">
        <v>7902385.3159115501</v>
      </c>
      <c r="I84">
        <v>683597068669.95703</v>
      </c>
      <c r="J84">
        <v>3054114.9414714202</v>
      </c>
      <c r="K84">
        <v>1700433.5033859501</v>
      </c>
      <c r="L84">
        <v>611262718228.73303</v>
      </c>
      <c r="M84">
        <v>196795.58671594999</v>
      </c>
      <c r="N84">
        <v>6535191.1785716303</v>
      </c>
      <c r="O84">
        <v>46.733367976833101</v>
      </c>
      <c r="P84">
        <v>1688208.24902138</v>
      </c>
      <c r="Q84">
        <v>11.6570681863465</v>
      </c>
      <c r="R84">
        <v>3241486.0882224399</v>
      </c>
      <c r="S84">
        <v>4.2820395245914904</v>
      </c>
      <c r="T84">
        <f t="shared" si="2"/>
        <v>60384403.728370219</v>
      </c>
      <c r="U84">
        <f t="shared" si="3"/>
        <v>63625889.816592656</v>
      </c>
    </row>
    <row r="85" spans="1:21" x14ac:dyDescent="0.2">
      <c r="A85">
        <v>83</v>
      </c>
      <c r="B85">
        <v>50301</v>
      </c>
      <c r="C85">
        <v>393066306.47366798</v>
      </c>
      <c r="D85">
        <v>418116.11982033501</v>
      </c>
      <c r="E85">
        <v>139793040.10691899</v>
      </c>
      <c r="F85">
        <v>-79365.506342814202</v>
      </c>
      <c r="G85">
        <v>497481.62616315001</v>
      </c>
      <c r="H85">
        <v>14789791.7771919</v>
      </c>
      <c r="I85">
        <v>1707317652216.73</v>
      </c>
      <c r="J85">
        <v>7432564.3472059304</v>
      </c>
      <c r="K85">
        <v>4836817.9831750402</v>
      </c>
      <c r="L85">
        <v>3030258248783.2002</v>
      </c>
      <c r="M85">
        <v>428022.74149637198</v>
      </c>
      <c r="N85">
        <v>11375156.472758399</v>
      </c>
      <c r="O85">
        <v>65.340326218858095</v>
      </c>
      <c r="P85">
        <v>4776212.8181993701</v>
      </c>
      <c r="Q85">
        <v>8.9615508728050504</v>
      </c>
      <c r="R85">
        <v>9949632.523263</v>
      </c>
      <c r="S85">
        <v>7.1174019219076303</v>
      </c>
      <c r="T85">
        <f t="shared" si="2"/>
        <v>253273266.36674899</v>
      </c>
      <c r="U85">
        <f t="shared" si="3"/>
        <v>263222898.890012</v>
      </c>
    </row>
    <row r="86" spans="1:21" x14ac:dyDescent="0.2">
      <c r="A86">
        <v>84</v>
      </c>
      <c r="B86">
        <v>50302</v>
      </c>
      <c r="C86">
        <v>45352119.658250101</v>
      </c>
      <c r="D86">
        <v>48405.038167959297</v>
      </c>
      <c r="E86">
        <v>3194798.7937495098</v>
      </c>
      <c r="F86">
        <v>342.98527717188301</v>
      </c>
      <c r="G86">
        <v>48062.052890787403</v>
      </c>
      <c r="H86">
        <v>1001271.44131885</v>
      </c>
      <c r="I86">
        <v>178728427987.62701</v>
      </c>
      <c r="J86">
        <v>643814.58534359897</v>
      </c>
      <c r="K86">
        <v>133125.34495407899</v>
      </c>
      <c r="L86">
        <v>202910857332.62299</v>
      </c>
      <c r="M86">
        <v>129067.12780742699</v>
      </c>
      <c r="N86">
        <v>643814.58534359897</v>
      </c>
      <c r="O86">
        <v>99.999999999999901</v>
      </c>
      <c r="P86">
        <v>129067.12780742699</v>
      </c>
      <c r="Q86">
        <v>100</v>
      </c>
      <c r="R86">
        <v>961241.05781574897</v>
      </c>
      <c r="S86">
        <v>30.0876868895899</v>
      </c>
      <c r="T86">
        <f t="shared" si="2"/>
        <v>42157320.86450059</v>
      </c>
      <c r="U86">
        <f t="shared" si="3"/>
        <v>43118561.922316335</v>
      </c>
    </row>
    <row r="87" spans="1:21" x14ac:dyDescent="0.2">
      <c r="A87">
        <v>85</v>
      </c>
      <c r="B87">
        <v>50400</v>
      </c>
      <c r="C87">
        <v>302100448.94344503</v>
      </c>
      <c r="D87">
        <v>321371.70384683798</v>
      </c>
      <c r="E87">
        <v>205791213.52900299</v>
      </c>
      <c r="F87">
        <v>9131.4984538359695</v>
      </c>
      <c r="G87">
        <v>312240.20539300202</v>
      </c>
      <c r="H87">
        <v>3048632.76393187</v>
      </c>
      <c r="I87">
        <v>297250069530.67102</v>
      </c>
      <c r="J87">
        <v>2454132.6248705201</v>
      </c>
      <c r="K87">
        <v>1276291.3880889399</v>
      </c>
      <c r="L87">
        <v>329647284517.15399</v>
      </c>
      <c r="M87">
        <v>818618.27845807304</v>
      </c>
      <c r="N87">
        <v>2454132.6248705201</v>
      </c>
      <c r="O87">
        <v>99.999999999999901</v>
      </c>
      <c r="P87">
        <v>1269698.4423986</v>
      </c>
      <c r="Q87">
        <v>64.473441182743301</v>
      </c>
      <c r="R87">
        <v>6244804.1078600502</v>
      </c>
      <c r="S87">
        <v>3.03453388547122</v>
      </c>
      <c r="T87">
        <f t="shared" si="2"/>
        <v>96309235.414442033</v>
      </c>
      <c r="U87">
        <f t="shared" si="3"/>
        <v>102554039.52230208</v>
      </c>
    </row>
    <row r="88" spans="1:21" x14ac:dyDescent="0.2">
      <c r="A88">
        <v>86</v>
      </c>
      <c r="B88">
        <v>50500</v>
      </c>
      <c r="C88">
        <v>116879661.239852</v>
      </c>
      <c r="D88">
        <v>124839.09704502299</v>
      </c>
      <c r="E88">
        <v>89981006.488567606</v>
      </c>
      <c r="F88">
        <v>-23528.546171487102</v>
      </c>
      <c r="G88">
        <v>148367.64321651001</v>
      </c>
      <c r="H88">
        <v>2262069.1323137502</v>
      </c>
      <c r="I88">
        <v>237219546123.23999</v>
      </c>
      <c r="J88">
        <v>1787630.0400672699</v>
      </c>
      <c r="K88">
        <v>426975.85382465302</v>
      </c>
      <c r="L88">
        <v>418794248824.75</v>
      </c>
      <c r="M88">
        <v>341436.97190586798</v>
      </c>
      <c r="N88">
        <v>1787630.0400672699</v>
      </c>
      <c r="O88">
        <v>100</v>
      </c>
      <c r="P88">
        <v>418599.96884815802</v>
      </c>
      <c r="Q88">
        <v>81.5664112076702</v>
      </c>
      <c r="R88">
        <v>2967352.8643302098</v>
      </c>
      <c r="S88">
        <v>3.2977546930498298</v>
      </c>
      <c r="T88">
        <f t="shared" si="2"/>
        <v>26898654.751284391</v>
      </c>
      <c r="U88">
        <f t="shared" si="3"/>
        <v>29866007.6156146</v>
      </c>
    </row>
    <row r="89" spans="1:21" x14ac:dyDescent="0.2">
      <c r="A89">
        <v>87</v>
      </c>
      <c r="B89">
        <v>50600</v>
      </c>
      <c r="C89">
        <v>371264347.81247401</v>
      </c>
      <c r="D89">
        <v>394947.62901334203</v>
      </c>
      <c r="E89">
        <v>244717276.17258799</v>
      </c>
      <c r="F89">
        <v>11007.272097142901</v>
      </c>
      <c r="G89">
        <v>383940.35691619897</v>
      </c>
      <c r="H89">
        <v>4227848.34760103</v>
      </c>
      <c r="I89">
        <v>470283444749.96002</v>
      </c>
      <c r="J89">
        <v>3287281.4581011101</v>
      </c>
      <c r="K89">
        <v>1864062.27291653</v>
      </c>
      <c r="L89">
        <v>473416695591.39203</v>
      </c>
      <c r="M89">
        <v>964023.26083547703</v>
      </c>
      <c r="N89">
        <v>3287281.4581011101</v>
      </c>
      <c r="O89">
        <v>100</v>
      </c>
      <c r="P89">
        <v>1854593.9390046999</v>
      </c>
      <c r="Q89">
        <v>51.980287466745096</v>
      </c>
      <c r="R89">
        <v>7678807.1383239804</v>
      </c>
      <c r="S89">
        <v>3.1378279696560698</v>
      </c>
      <c r="T89">
        <f t="shared" si="2"/>
        <v>126547071.63988602</v>
      </c>
      <c r="U89">
        <f t="shared" si="3"/>
        <v>134225878.77821001</v>
      </c>
    </row>
    <row r="90" spans="1:21" x14ac:dyDescent="0.2">
      <c r="A90">
        <v>88</v>
      </c>
      <c r="B90">
        <v>50701</v>
      </c>
      <c r="C90">
        <v>2500500.2661826401</v>
      </c>
      <c r="D90">
        <v>2682.84454040734</v>
      </c>
      <c r="E90">
        <v>2024171.0125561701</v>
      </c>
      <c r="F90">
        <v>-685.54043924150301</v>
      </c>
      <c r="G90">
        <v>3368.3849796488398</v>
      </c>
      <c r="H90">
        <v>93537.265896986297</v>
      </c>
      <c r="I90">
        <v>7407146038.5372496</v>
      </c>
      <c r="J90">
        <v>56951.582078334497</v>
      </c>
      <c r="K90">
        <v>18280.538652074501</v>
      </c>
      <c r="L90">
        <v>8948133453.7972507</v>
      </c>
      <c r="M90">
        <v>5568.58201968721</v>
      </c>
      <c r="N90">
        <v>78722.9738199118</v>
      </c>
      <c r="O90">
        <v>72.344297115373294</v>
      </c>
      <c r="P90">
        <v>18101.575982998598</v>
      </c>
      <c r="Q90">
        <v>30.762967958797201</v>
      </c>
      <c r="R90">
        <v>67367.699592976802</v>
      </c>
      <c r="S90">
        <v>3.3281624514473802</v>
      </c>
      <c r="T90">
        <f t="shared" si="2"/>
        <v>476329.25362646999</v>
      </c>
      <c r="U90">
        <f t="shared" si="3"/>
        <v>543696.95321944682</v>
      </c>
    </row>
    <row r="91" spans="1:21" x14ac:dyDescent="0.2">
      <c r="A91">
        <v>89</v>
      </c>
      <c r="B91">
        <v>50702</v>
      </c>
      <c r="C91">
        <v>12031547.9633296</v>
      </c>
      <c r="D91">
        <v>12869.406471545301</v>
      </c>
      <c r="E91">
        <v>7827868.8232118599</v>
      </c>
      <c r="F91">
        <v>-2424.67926362239</v>
      </c>
      <c r="G91">
        <v>15294.0857351677</v>
      </c>
      <c r="H91">
        <v>1072704.5534045601</v>
      </c>
      <c r="I91">
        <v>53677429899.3517</v>
      </c>
      <c r="J91">
        <v>157760.83095143101</v>
      </c>
      <c r="K91">
        <v>179020.35561650101</v>
      </c>
      <c r="L91">
        <v>117597848387.27499</v>
      </c>
      <c r="M91">
        <v>22409.123023361899</v>
      </c>
      <c r="N91">
        <v>965349.69360586302</v>
      </c>
      <c r="O91">
        <v>16.3423505488615</v>
      </c>
      <c r="P91">
        <v>176668.39864875501</v>
      </c>
      <c r="Q91">
        <v>12.684284905935399</v>
      </c>
      <c r="R91">
        <v>305881.71470335498</v>
      </c>
      <c r="S91">
        <v>3.90759888306162</v>
      </c>
      <c r="T91">
        <f t="shared" si="2"/>
        <v>4203679.1401177403</v>
      </c>
      <c r="U91">
        <f t="shared" si="3"/>
        <v>4509560.8548210952</v>
      </c>
    </row>
    <row r="92" spans="1:21" x14ac:dyDescent="0.2">
      <c r="A92">
        <v>90</v>
      </c>
      <c r="B92">
        <v>50800</v>
      </c>
      <c r="C92">
        <v>186066733.05702099</v>
      </c>
      <c r="D92">
        <v>197848.90317508901</v>
      </c>
      <c r="E92">
        <v>11839371.246544899</v>
      </c>
      <c r="F92">
        <v>1402.7373011950201</v>
      </c>
      <c r="G92">
        <v>196446.165873894</v>
      </c>
      <c r="H92">
        <v>3751165.4017597199</v>
      </c>
      <c r="I92">
        <v>417452430870.49597</v>
      </c>
      <c r="J92">
        <v>2916260.5400187299</v>
      </c>
      <c r="K92">
        <v>561959.65675500897</v>
      </c>
      <c r="L92">
        <v>312107184184.33099</v>
      </c>
      <c r="M92">
        <v>524384.74793256796</v>
      </c>
      <c r="N92">
        <v>2916260.5400187299</v>
      </c>
      <c r="O92">
        <v>99.999999999999901</v>
      </c>
      <c r="P92">
        <v>555717.51307132305</v>
      </c>
      <c r="Q92">
        <v>94.361745958736094</v>
      </c>
      <c r="R92">
        <v>3928923.3174778898</v>
      </c>
      <c r="S92">
        <v>33.185236239842098</v>
      </c>
      <c r="T92">
        <f t="shared" si="2"/>
        <v>174227361.81047609</v>
      </c>
      <c r="U92">
        <f t="shared" si="3"/>
        <v>178156285.12795398</v>
      </c>
    </row>
    <row r="93" spans="1:21" x14ac:dyDescent="0.2">
      <c r="A93">
        <v>91</v>
      </c>
      <c r="B93">
        <v>50901</v>
      </c>
      <c r="C93">
        <v>47667807.898587599</v>
      </c>
      <c r="D93">
        <v>50888.3493852951</v>
      </c>
      <c r="E93">
        <v>29106346.917203501</v>
      </c>
      <c r="F93">
        <v>-7707.9907971716202</v>
      </c>
      <c r="G93">
        <v>58596.340182466804</v>
      </c>
      <c r="H93">
        <v>1116704.05650463</v>
      </c>
      <c r="I93">
        <v>89200675803.692902</v>
      </c>
      <c r="J93">
        <v>938302.70489724795</v>
      </c>
      <c r="K93">
        <v>262810.19079286401</v>
      </c>
      <c r="L93">
        <v>214035915028.27399</v>
      </c>
      <c r="M93">
        <v>59319.521404031097</v>
      </c>
      <c r="N93">
        <v>938302.70489724795</v>
      </c>
      <c r="O93">
        <v>99.999999999999901</v>
      </c>
      <c r="P93">
        <v>258529.47249229799</v>
      </c>
      <c r="Q93">
        <v>22.944974448047901</v>
      </c>
      <c r="R93">
        <v>1171926.80364933</v>
      </c>
      <c r="S93">
        <v>4.0263616969282401</v>
      </c>
      <c r="T93">
        <f t="shared" si="2"/>
        <v>18561460.981384099</v>
      </c>
      <c r="U93">
        <f t="shared" si="3"/>
        <v>19733387.785033427</v>
      </c>
    </row>
    <row r="94" spans="1:21" x14ac:dyDescent="0.2">
      <c r="A94">
        <v>92</v>
      </c>
      <c r="B94">
        <v>50902</v>
      </c>
      <c r="C94">
        <v>291055707.78838199</v>
      </c>
      <c r="D94">
        <v>309778.51993242197</v>
      </c>
      <c r="E94">
        <v>149838405.908858</v>
      </c>
      <c r="F94">
        <v>6628.8615799565896</v>
      </c>
      <c r="G94">
        <v>303149.65835246502</v>
      </c>
      <c r="H94">
        <v>8151766.9124850798</v>
      </c>
      <c r="I94">
        <v>628428331505.255</v>
      </c>
      <c r="J94">
        <v>6720036.2710425602</v>
      </c>
      <c r="K94">
        <v>742389.82962533599</v>
      </c>
      <c r="L94">
        <v>641582924369.26697</v>
      </c>
      <c r="M94">
        <v>568192.91410211299</v>
      </c>
      <c r="N94">
        <v>6894910.2494745702</v>
      </c>
      <c r="O94">
        <v>97.463723643896103</v>
      </c>
      <c r="P94">
        <v>729558.17113795097</v>
      </c>
      <c r="Q94">
        <v>77.881783328648893</v>
      </c>
      <c r="R94">
        <v>6062993.1670492999</v>
      </c>
      <c r="S94">
        <v>4.0463545579477103</v>
      </c>
      <c r="T94">
        <f t="shared" si="2"/>
        <v>141217301.87952399</v>
      </c>
      <c r="U94">
        <f t="shared" si="3"/>
        <v>147280295.04657328</v>
      </c>
    </row>
    <row r="95" spans="1:21" x14ac:dyDescent="0.2">
      <c r="A95">
        <v>93</v>
      </c>
      <c r="B95">
        <v>51001</v>
      </c>
      <c r="C95">
        <v>14802853.967002001</v>
      </c>
      <c r="D95">
        <v>15155.6862229485</v>
      </c>
      <c r="E95">
        <v>907950.02947937895</v>
      </c>
      <c r="F95">
        <v>71.593924134218994</v>
      </c>
      <c r="G95">
        <v>15084.092298814199</v>
      </c>
      <c r="H95">
        <v>368578.27737481397</v>
      </c>
      <c r="I95">
        <v>20805447831.6791</v>
      </c>
      <c r="J95">
        <v>326967.38171145599</v>
      </c>
      <c r="K95">
        <v>23751.773503369001</v>
      </c>
      <c r="L95">
        <v>18133790715.565701</v>
      </c>
      <c r="M95">
        <v>23389.0976890577</v>
      </c>
      <c r="N95">
        <v>326967.38171145599</v>
      </c>
      <c r="O95">
        <v>100</v>
      </c>
      <c r="P95">
        <v>23389.097689057598</v>
      </c>
      <c r="Q95">
        <v>100</v>
      </c>
      <c r="R95">
        <v>301681.845976285</v>
      </c>
      <c r="S95">
        <v>33.226701490308898</v>
      </c>
      <c r="T95">
        <f t="shared" si="2"/>
        <v>13894903.937522622</v>
      </c>
      <c r="U95">
        <f t="shared" si="3"/>
        <v>14196585.783498907</v>
      </c>
    </row>
    <row r="96" spans="1:21" x14ac:dyDescent="0.2">
      <c r="A96">
        <v>94</v>
      </c>
      <c r="B96">
        <v>51002</v>
      </c>
      <c r="C96">
        <v>145934905.25927699</v>
      </c>
      <c r="D96">
        <v>149566.985545175</v>
      </c>
      <c r="E96">
        <v>74951465.274146393</v>
      </c>
      <c r="F96">
        <v>-32477.944755038901</v>
      </c>
      <c r="G96">
        <v>182044.93030021401</v>
      </c>
      <c r="H96">
        <v>4154969.25394877</v>
      </c>
      <c r="I96">
        <v>165830311722.13699</v>
      </c>
      <c r="J96">
        <v>2831774.0651637502</v>
      </c>
      <c r="K96">
        <v>226311.560901488</v>
      </c>
      <c r="L96">
        <v>171602499689.85901</v>
      </c>
      <c r="M96">
        <v>222879.51090769001</v>
      </c>
      <c r="N96">
        <v>3823308.6305045001</v>
      </c>
      <c r="O96">
        <v>74.066060023778206</v>
      </c>
      <c r="P96">
        <v>222879.51090769001</v>
      </c>
      <c r="Q96">
        <v>100</v>
      </c>
      <c r="R96">
        <v>3640898.60600428</v>
      </c>
      <c r="S96">
        <v>4.8576750203443497</v>
      </c>
      <c r="T96">
        <f t="shared" si="2"/>
        <v>70983439.985130593</v>
      </c>
      <c r="U96">
        <f t="shared" si="3"/>
        <v>74624338.591134876</v>
      </c>
    </row>
    <row r="97" spans="1:21" x14ac:dyDescent="0.2">
      <c r="A97">
        <v>95</v>
      </c>
      <c r="B97">
        <v>51100</v>
      </c>
      <c r="C97">
        <v>86856507.076395005</v>
      </c>
      <c r="D97">
        <v>88918.429540671801</v>
      </c>
      <c r="E97">
        <v>28462309.937242001</v>
      </c>
      <c r="F97">
        <v>-2255.95965266658</v>
      </c>
      <c r="G97">
        <v>91174.3891933384</v>
      </c>
      <c r="H97">
        <v>2269507.77048478</v>
      </c>
      <c r="I97">
        <v>92177505344.744202</v>
      </c>
      <c r="J97">
        <v>1970511.8190062901</v>
      </c>
      <c r="K97">
        <v>148358.754854948</v>
      </c>
      <c r="L97">
        <v>92432614212.761902</v>
      </c>
      <c r="M97">
        <v>146510.10257069301</v>
      </c>
      <c r="N97">
        <v>2085152.75979529</v>
      </c>
      <c r="O97">
        <v>94.502036349593297</v>
      </c>
      <c r="P97">
        <v>146510.10257069301</v>
      </c>
      <c r="Q97">
        <v>100</v>
      </c>
      <c r="R97">
        <v>1823487.7838667601</v>
      </c>
      <c r="S97">
        <v>6.4066753116225099</v>
      </c>
      <c r="T97">
        <f t="shared" si="2"/>
        <v>58394197.139153004</v>
      </c>
      <c r="U97">
        <f t="shared" si="3"/>
        <v>60217684.923019767</v>
      </c>
    </row>
    <row r="98" spans="1:21" x14ac:dyDescent="0.2">
      <c r="A98">
        <v>96</v>
      </c>
      <c r="B98">
        <v>51201</v>
      </c>
      <c r="C98">
        <v>295437767.99675602</v>
      </c>
      <c r="D98">
        <v>327688.85747841402</v>
      </c>
      <c r="E98">
        <v>16252151.465478299</v>
      </c>
      <c r="F98">
        <v>1065.3371574635701</v>
      </c>
      <c r="G98">
        <v>326623.52032095101</v>
      </c>
      <c r="H98">
        <v>7465005.65596369</v>
      </c>
      <c r="I98">
        <v>294731561310.93298</v>
      </c>
      <c r="J98">
        <v>6519776.2506547105</v>
      </c>
      <c r="K98">
        <v>311179.28178599698</v>
      </c>
      <c r="L98">
        <v>340778124372.78699</v>
      </c>
      <c r="M98">
        <v>292515.73159383499</v>
      </c>
      <c r="N98">
        <v>6875542.5333418204</v>
      </c>
      <c r="O98">
        <v>94.825626036608995</v>
      </c>
      <c r="P98">
        <v>304363.71929854102</v>
      </c>
      <c r="Q98">
        <v>96.107293033475699</v>
      </c>
      <c r="R98">
        <v>6532470.4064190201</v>
      </c>
      <c r="S98">
        <v>40.194496219745503</v>
      </c>
      <c r="T98">
        <f t="shared" si="2"/>
        <v>279185616.53127772</v>
      </c>
      <c r="U98">
        <f t="shared" si="3"/>
        <v>285718086.93769675</v>
      </c>
    </row>
    <row r="99" spans="1:21" x14ac:dyDescent="0.2">
      <c r="A99">
        <v>97</v>
      </c>
      <c r="B99">
        <v>51202</v>
      </c>
      <c r="C99">
        <v>382172818.19991201</v>
      </c>
      <c r="D99">
        <v>404232.42631524301</v>
      </c>
      <c r="E99">
        <v>32347746.541108102</v>
      </c>
      <c r="F99">
        <v>1749.72577707813</v>
      </c>
      <c r="G99">
        <v>402482.70053816499</v>
      </c>
      <c r="H99">
        <v>9982470.8555352893</v>
      </c>
      <c r="I99">
        <v>552907314262.78296</v>
      </c>
      <c r="J99">
        <v>8608579.9123475906</v>
      </c>
      <c r="K99">
        <v>375019.46559495601</v>
      </c>
      <c r="L99">
        <v>582061631204.16003</v>
      </c>
      <c r="M99">
        <v>363378.23297087301</v>
      </c>
      <c r="N99">
        <v>8876656.2270097192</v>
      </c>
      <c r="O99">
        <v>96.979985393075907</v>
      </c>
      <c r="P99">
        <v>363378.23297087301</v>
      </c>
      <c r="Q99">
        <v>100</v>
      </c>
      <c r="R99">
        <v>8049654.0107632997</v>
      </c>
      <c r="S99">
        <v>24.884744291333</v>
      </c>
      <c r="T99">
        <f t="shared" si="2"/>
        <v>349825071.65880394</v>
      </c>
      <c r="U99">
        <f t="shared" si="3"/>
        <v>357874725.66956723</v>
      </c>
    </row>
    <row r="100" spans="1:21" x14ac:dyDescent="0.2">
      <c r="A100">
        <v>98</v>
      </c>
      <c r="B100">
        <v>51301</v>
      </c>
      <c r="C100">
        <v>49736177.667671204</v>
      </c>
      <c r="D100">
        <v>50924.889875188601</v>
      </c>
      <c r="E100">
        <v>2907876.3958425499</v>
      </c>
      <c r="F100">
        <v>248.162748933834</v>
      </c>
      <c r="G100">
        <v>50676.7271262547</v>
      </c>
      <c r="H100">
        <v>1203960.2526570801</v>
      </c>
      <c r="I100">
        <v>56251029110.878304</v>
      </c>
      <c r="J100">
        <v>1091458.1944353201</v>
      </c>
      <c r="K100">
        <v>92640.221728065197</v>
      </c>
      <c r="L100">
        <v>75769346776.374893</v>
      </c>
      <c r="M100">
        <v>91124.834792537702</v>
      </c>
      <c r="N100">
        <v>1091458.1944353201</v>
      </c>
      <c r="O100">
        <v>100</v>
      </c>
      <c r="P100">
        <v>91124.834792537702</v>
      </c>
      <c r="Q100">
        <v>99.999999999999901</v>
      </c>
      <c r="R100">
        <v>1013534.54252509</v>
      </c>
      <c r="S100">
        <v>34.854801393008401</v>
      </c>
      <c r="T100">
        <f t="shared" si="2"/>
        <v>46828301.271828651</v>
      </c>
      <c r="U100">
        <f t="shared" si="3"/>
        <v>47841835.814353742</v>
      </c>
    </row>
    <row r="101" spans="1:21" x14ac:dyDescent="0.2">
      <c r="A101">
        <v>99</v>
      </c>
      <c r="B101">
        <v>51302</v>
      </c>
      <c r="C101">
        <v>121933377.019035</v>
      </c>
      <c r="D101">
        <v>124241.311022618</v>
      </c>
      <c r="E101">
        <v>29149280.737204801</v>
      </c>
      <c r="F101">
        <v>-47049.555955509102</v>
      </c>
      <c r="G101">
        <v>171290.866978128</v>
      </c>
      <c r="H101">
        <v>2386824.0837042402</v>
      </c>
      <c r="I101">
        <v>194051462452.866</v>
      </c>
      <c r="J101">
        <v>1700446.0486964199</v>
      </c>
      <c r="K101">
        <v>334708.55075470498</v>
      </c>
      <c r="L101">
        <v>409169621547.95697</v>
      </c>
      <c r="M101">
        <v>292649.38434210798</v>
      </c>
      <c r="N101">
        <v>1998721.15879851</v>
      </c>
      <c r="O101">
        <v>85.076702230871106</v>
      </c>
      <c r="P101">
        <v>326525.158323746</v>
      </c>
      <c r="Q101">
        <v>89.625370934496004</v>
      </c>
      <c r="R101">
        <v>3425817.33956256</v>
      </c>
      <c r="S101">
        <v>11.7526650844252</v>
      </c>
      <c r="T101">
        <f t="shared" si="2"/>
        <v>92784096.281830192</v>
      </c>
      <c r="U101">
        <f t="shared" si="3"/>
        <v>96209913.621392757</v>
      </c>
    </row>
    <row r="102" spans="1:21" x14ac:dyDescent="0.2">
      <c r="A102">
        <v>100</v>
      </c>
      <c r="B102">
        <v>51401</v>
      </c>
      <c r="C102">
        <v>197271649.52629</v>
      </c>
      <c r="D102">
        <v>206475.84672833901</v>
      </c>
      <c r="E102">
        <v>11408032.5178716</v>
      </c>
      <c r="F102">
        <v>940.65022673806902</v>
      </c>
      <c r="G102">
        <v>205535.19650160099</v>
      </c>
      <c r="H102">
        <v>4753849.7039564904</v>
      </c>
      <c r="I102">
        <v>250464083884.509</v>
      </c>
      <c r="J102">
        <v>4252921.53618747</v>
      </c>
      <c r="K102">
        <v>314769.270383219</v>
      </c>
      <c r="L102">
        <v>277052120885.98499</v>
      </c>
      <c r="M102">
        <v>309228.22796549997</v>
      </c>
      <c r="N102">
        <v>4252921.53618747</v>
      </c>
      <c r="O102">
        <v>99.999999999999901</v>
      </c>
      <c r="P102">
        <v>309228.22796549997</v>
      </c>
      <c r="Q102">
        <v>100</v>
      </c>
      <c r="R102">
        <v>4110703.9300320302</v>
      </c>
      <c r="S102">
        <v>36.033417012024302</v>
      </c>
      <c r="T102">
        <f t="shared" si="2"/>
        <v>185863617.00841841</v>
      </c>
      <c r="U102">
        <f t="shared" si="3"/>
        <v>189974320.93845046</v>
      </c>
    </row>
    <row r="103" spans="1:21" x14ac:dyDescent="0.2">
      <c r="A103">
        <v>101</v>
      </c>
      <c r="B103">
        <v>51402</v>
      </c>
      <c r="C103">
        <v>198158037.923491</v>
      </c>
      <c r="D103">
        <v>212382.69141298899</v>
      </c>
      <c r="E103">
        <v>33186073.5366835</v>
      </c>
      <c r="F103">
        <v>806.47949327747904</v>
      </c>
      <c r="G103">
        <v>211576.21191971199</v>
      </c>
      <c r="H103">
        <v>4766537.5242333999</v>
      </c>
      <c r="I103">
        <v>318646061855.297</v>
      </c>
      <c r="J103">
        <v>4129245.4005228002</v>
      </c>
      <c r="K103">
        <v>438075.70640991302</v>
      </c>
      <c r="L103">
        <v>502354642391.40399</v>
      </c>
      <c r="M103">
        <v>283862.41757069499</v>
      </c>
      <c r="N103">
        <v>4129245.4005228002</v>
      </c>
      <c r="O103">
        <v>99.999999999999901</v>
      </c>
      <c r="P103">
        <v>428028.61356208503</v>
      </c>
      <c r="Q103">
        <v>66.318561090664403</v>
      </c>
      <c r="R103">
        <v>4231524.2383942399</v>
      </c>
      <c r="S103">
        <v>12.750903579228</v>
      </c>
      <c r="T103">
        <f t="shared" si="2"/>
        <v>164971964.3868075</v>
      </c>
      <c r="U103">
        <f t="shared" si="3"/>
        <v>169203488.62520173</v>
      </c>
    </row>
    <row r="104" spans="1:21" x14ac:dyDescent="0.2">
      <c r="A104">
        <v>102</v>
      </c>
      <c r="B104">
        <v>60101</v>
      </c>
      <c r="C104">
        <v>230349949.96770501</v>
      </c>
      <c r="D104">
        <v>231442.82751093601</v>
      </c>
      <c r="E104">
        <v>163872651.13299</v>
      </c>
      <c r="F104">
        <v>-118564.28029983</v>
      </c>
      <c r="G104">
        <v>350007.10781076702</v>
      </c>
      <c r="H104">
        <v>9827043.9271817692</v>
      </c>
      <c r="I104">
        <v>1027166780302.42</v>
      </c>
      <c r="J104">
        <v>4273213.0456126695</v>
      </c>
      <c r="K104">
        <v>645911.37334716902</v>
      </c>
      <c r="L104">
        <v>887183514254.24902</v>
      </c>
      <c r="M104">
        <v>542044.64185701299</v>
      </c>
      <c r="N104">
        <v>7772710.3665769296</v>
      </c>
      <c r="O104">
        <v>54.977129522125502</v>
      </c>
      <c r="P104">
        <v>628167.70306208404</v>
      </c>
      <c r="Q104">
        <v>86.289797965534703</v>
      </c>
      <c r="R104">
        <v>7000142.1562153399</v>
      </c>
      <c r="S104">
        <v>4.27169641048547</v>
      </c>
      <c r="T104">
        <f t="shared" si="2"/>
        <v>66477298.834715009</v>
      </c>
      <c r="U104">
        <f t="shared" si="3"/>
        <v>73477440.990930349</v>
      </c>
    </row>
    <row r="105" spans="1:21" x14ac:dyDescent="0.2">
      <c r="A105">
        <v>103</v>
      </c>
      <c r="B105">
        <v>60102</v>
      </c>
      <c r="C105">
        <v>86633557.951785594</v>
      </c>
      <c r="D105">
        <v>88306.348450151403</v>
      </c>
      <c r="E105">
        <v>24458611.4500525</v>
      </c>
      <c r="F105">
        <v>-31282.096337147399</v>
      </c>
      <c r="G105">
        <v>119588.44478729799</v>
      </c>
      <c r="H105">
        <v>2073760.73214597</v>
      </c>
      <c r="I105">
        <v>172225160488.40601</v>
      </c>
      <c r="J105">
        <v>1729310.4111691599</v>
      </c>
      <c r="K105">
        <v>203028.06755615101</v>
      </c>
      <c r="L105">
        <v>198165218073.21301</v>
      </c>
      <c r="M105">
        <v>199064.763194687</v>
      </c>
      <c r="N105">
        <v>1729310.4111691599</v>
      </c>
      <c r="O105">
        <v>100</v>
      </c>
      <c r="P105">
        <v>199064.763194687</v>
      </c>
      <c r="Q105">
        <v>100</v>
      </c>
      <c r="R105">
        <v>2391768.8957459698</v>
      </c>
      <c r="S105">
        <v>9.7788417001114798</v>
      </c>
      <c r="T105">
        <f t="shared" si="2"/>
        <v>62174946.501733094</v>
      </c>
      <c r="U105">
        <f t="shared" si="3"/>
        <v>64566715.397479065</v>
      </c>
    </row>
    <row r="106" spans="1:21" x14ac:dyDescent="0.2">
      <c r="A106">
        <v>104</v>
      </c>
      <c r="B106">
        <v>60200</v>
      </c>
      <c r="C106">
        <v>96606762.025785893</v>
      </c>
      <c r="D106">
        <v>98153.076987719207</v>
      </c>
      <c r="E106">
        <v>76315302.499690697</v>
      </c>
      <c r="F106">
        <v>-58963.069777017598</v>
      </c>
      <c r="G106">
        <v>157116.14676473601</v>
      </c>
      <c r="H106">
        <v>3794326.6930971998</v>
      </c>
      <c r="I106">
        <v>199722223005.564</v>
      </c>
      <c r="J106">
        <v>1948253.81128531</v>
      </c>
      <c r="K106">
        <v>291098.26194900699</v>
      </c>
      <c r="L106">
        <v>201736852563.94501</v>
      </c>
      <c r="M106">
        <v>272016.60701120697</v>
      </c>
      <c r="N106">
        <v>3394882.24708607</v>
      </c>
      <c r="O106">
        <v>57.387964279396101</v>
      </c>
      <c r="P106">
        <v>287063.524897728</v>
      </c>
      <c r="Q106">
        <v>94.758331664783498</v>
      </c>
      <c r="R106">
        <v>3142322.9352947301</v>
      </c>
      <c r="S106">
        <v>4.1175528791325497</v>
      </c>
      <c r="T106">
        <f t="shared" si="2"/>
        <v>20291459.526095197</v>
      </c>
      <c r="U106">
        <f t="shared" si="3"/>
        <v>23433782.461389925</v>
      </c>
    </row>
    <row r="107" spans="1:21" x14ac:dyDescent="0.2">
      <c r="A107">
        <v>105</v>
      </c>
      <c r="B107">
        <v>60300</v>
      </c>
      <c r="C107">
        <v>272185306.047979</v>
      </c>
      <c r="D107">
        <v>275171.13993149198</v>
      </c>
      <c r="E107">
        <v>34645856.708737999</v>
      </c>
      <c r="F107">
        <v>1462.0362190175999</v>
      </c>
      <c r="G107">
        <v>273709.103712474</v>
      </c>
      <c r="H107">
        <v>4936210.1390344398</v>
      </c>
      <c r="I107">
        <v>442141789123.28699</v>
      </c>
      <c r="J107">
        <v>3143834.2165855002</v>
      </c>
      <c r="K107">
        <v>778591.071078446</v>
      </c>
      <c r="L107">
        <v>507737225336.14001</v>
      </c>
      <c r="M107">
        <v>746812.08327802003</v>
      </c>
      <c r="N107">
        <v>4051926.5607878598</v>
      </c>
      <c r="O107">
        <v>77.588627765608194</v>
      </c>
      <c r="P107">
        <v>768436.32657172298</v>
      </c>
      <c r="Q107">
        <v>97.185942081866699</v>
      </c>
      <c r="R107">
        <v>5474182.0742494799</v>
      </c>
      <c r="S107">
        <v>15.8003946049596</v>
      </c>
      <c r="T107">
        <f t="shared" si="2"/>
        <v>237539449.339241</v>
      </c>
      <c r="U107">
        <f t="shared" si="3"/>
        <v>243013631.41349047</v>
      </c>
    </row>
    <row r="108" spans="1:21" x14ac:dyDescent="0.2">
      <c r="A108">
        <v>106</v>
      </c>
      <c r="B108">
        <v>60400</v>
      </c>
      <c r="C108">
        <v>62846782.633657798</v>
      </c>
      <c r="D108">
        <v>64018.148248023397</v>
      </c>
      <c r="E108">
        <v>32767249.244905099</v>
      </c>
      <c r="F108">
        <v>-1265.22588282262</v>
      </c>
      <c r="G108">
        <v>65283.374130846001</v>
      </c>
      <c r="H108">
        <v>3227883.8587013199</v>
      </c>
      <c r="I108">
        <v>107434797563.827</v>
      </c>
      <c r="J108">
        <v>1016716.71611849</v>
      </c>
      <c r="K108">
        <v>120184.242894651</v>
      </c>
      <c r="L108">
        <v>156078884350.35699</v>
      </c>
      <c r="M108">
        <v>117062.66520764399</v>
      </c>
      <c r="N108">
        <v>3013014.26357366</v>
      </c>
      <c r="O108">
        <v>33.744172021030899</v>
      </c>
      <c r="P108">
        <v>117062.66520764399</v>
      </c>
      <c r="Q108">
        <v>100</v>
      </c>
      <c r="R108">
        <v>1305667.48261692</v>
      </c>
      <c r="S108">
        <v>3.9846722343345098</v>
      </c>
      <c r="T108">
        <f t="shared" si="2"/>
        <v>30079533.388752699</v>
      </c>
      <c r="U108">
        <f t="shared" si="3"/>
        <v>31385200.871369619</v>
      </c>
    </row>
    <row r="109" spans="1:21" x14ac:dyDescent="0.2">
      <c r="A109">
        <v>107</v>
      </c>
      <c r="B109">
        <v>70101</v>
      </c>
      <c r="C109">
        <v>22834858.688854098</v>
      </c>
      <c r="D109">
        <v>23540.4474919766</v>
      </c>
      <c r="E109">
        <v>1609650.7062677101</v>
      </c>
      <c r="F109">
        <v>84.9296795206685</v>
      </c>
      <c r="G109">
        <v>23455.517812455899</v>
      </c>
      <c r="H109">
        <v>536844.61308549996</v>
      </c>
      <c r="I109">
        <v>29252255975.426998</v>
      </c>
      <c r="J109">
        <v>478340.10113464599</v>
      </c>
      <c r="K109">
        <v>22399.287214960499</v>
      </c>
      <c r="L109">
        <v>27804809040.068802</v>
      </c>
      <c r="M109">
        <v>21748.666944672201</v>
      </c>
      <c r="N109">
        <v>478340.10113464599</v>
      </c>
      <c r="O109">
        <v>99.999999999999901</v>
      </c>
      <c r="P109">
        <v>21843.191034159201</v>
      </c>
      <c r="Q109">
        <v>99.567260619846294</v>
      </c>
      <c r="R109">
        <v>469110.35624911898</v>
      </c>
      <c r="S109">
        <v>29.143611991252499</v>
      </c>
      <c r="T109">
        <f t="shared" si="2"/>
        <v>21225207.982586388</v>
      </c>
      <c r="U109">
        <f t="shared" si="3"/>
        <v>21694318.338835508</v>
      </c>
    </row>
    <row r="110" spans="1:21" x14ac:dyDescent="0.2">
      <c r="A110">
        <v>108</v>
      </c>
      <c r="B110">
        <v>70102</v>
      </c>
      <c r="C110">
        <v>377041468.70934802</v>
      </c>
      <c r="D110">
        <v>388691.91254432802</v>
      </c>
      <c r="E110">
        <v>152459540.43952</v>
      </c>
      <c r="F110">
        <v>-4236.3038353499396</v>
      </c>
      <c r="G110">
        <v>392928.21637967799</v>
      </c>
      <c r="H110">
        <v>13348633.072214801</v>
      </c>
      <c r="I110">
        <v>295971927662.09198</v>
      </c>
      <c r="J110">
        <v>8773361.8151268009</v>
      </c>
      <c r="K110">
        <v>160233.186855743</v>
      </c>
      <c r="L110">
        <v>768017622990.74902</v>
      </c>
      <c r="M110">
        <v>144872.83439592799</v>
      </c>
      <c r="N110">
        <v>12756689.2168906</v>
      </c>
      <c r="O110">
        <v>68.774598690625098</v>
      </c>
      <c r="P110">
        <v>144872.83439592799</v>
      </c>
      <c r="Q110">
        <v>100</v>
      </c>
      <c r="R110">
        <v>7858564.3275935603</v>
      </c>
      <c r="S110">
        <v>5.1545244757647701</v>
      </c>
      <c r="T110">
        <f t="shared" si="2"/>
        <v>224581928.26982802</v>
      </c>
      <c r="U110">
        <f t="shared" si="3"/>
        <v>232440492.59742159</v>
      </c>
    </row>
    <row r="111" spans="1:21" x14ac:dyDescent="0.2">
      <c r="A111">
        <v>109</v>
      </c>
      <c r="B111">
        <v>70200</v>
      </c>
      <c r="C111">
        <v>84080242.397131994</v>
      </c>
      <c r="D111">
        <v>86699.021829556194</v>
      </c>
      <c r="E111">
        <v>5818545.2591925701</v>
      </c>
      <c r="F111">
        <v>279.72827806928098</v>
      </c>
      <c r="G111">
        <v>86419.293551486902</v>
      </c>
      <c r="H111">
        <v>2018690.67209837</v>
      </c>
      <c r="I111">
        <v>96772767043.8647</v>
      </c>
      <c r="J111">
        <v>1825145.1380106399</v>
      </c>
      <c r="K111">
        <v>81458.616401313397</v>
      </c>
      <c r="L111">
        <v>86024279426.306595</v>
      </c>
      <c r="M111">
        <v>75633.244071236099</v>
      </c>
      <c r="N111">
        <v>1825145.1380106399</v>
      </c>
      <c r="O111">
        <v>100</v>
      </c>
      <c r="P111">
        <v>79738.130812787305</v>
      </c>
      <c r="Q111">
        <v>94.852040423183595</v>
      </c>
      <c r="R111">
        <v>1728385.87102973</v>
      </c>
      <c r="S111">
        <v>29.704776607161499</v>
      </c>
      <c r="T111">
        <f t="shared" si="2"/>
        <v>78261697.137939423</v>
      </c>
      <c r="U111">
        <f t="shared" si="3"/>
        <v>79990083.008969158</v>
      </c>
    </row>
    <row r="112" spans="1:21" x14ac:dyDescent="0.2">
      <c r="A112">
        <v>110</v>
      </c>
      <c r="B112">
        <v>70300</v>
      </c>
      <c r="C112">
        <v>35746189.082854703</v>
      </c>
      <c r="D112">
        <v>36870.084382347202</v>
      </c>
      <c r="E112">
        <v>17190721.268120602</v>
      </c>
      <c r="F112">
        <v>-15596.422110186901</v>
      </c>
      <c r="G112">
        <v>52466.506492534099</v>
      </c>
      <c r="H112">
        <v>769106.80273276905</v>
      </c>
      <c r="I112">
        <v>51583592504.928398</v>
      </c>
      <c r="J112">
        <v>665939.61772291199</v>
      </c>
      <c r="K112">
        <v>181378.34770456899</v>
      </c>
      <c r="L112">
        <v>54947029721.280197</v>
      </c>
      <c r="M112">
        <v>81989.463561782904</v>
      </c>
      <c r="N112">
        <v>665939.61772291199</v>
      </c>
      <c r="O112">
        <v>100</v>
      </c>
      <c r="P112">
        <v>180279.40711014401</v>
      </c>
      <c r="Q112">
        <v>45.479106502546998</v>
      </c>
      <c r="R112">
        <v>1049330.12985068</v>
      </c>
      <c r="S112">
        <v>6.1040494664794096</v>
      </c>
      <c r="T112">
        <f t="shared" si="2"/>
        <v>18555467.814734101</v>
      </c>
      <c r="U112">
        <f t="shared" si="3"/>
        <v>19604797.944584779</v>
      </c>
    </row>
    <row r="113" spans="1:21" x14ac:dyDescent="0.2">
      <c r="A113">
        <v>111</v>
      </c>
      <c r="B113">
        <v>70400</v>
      </c>
      <c r="C113">
        <v>171055713.875283</v>
      </c>
      <c r="D113">
        <v>176361.057145639</v>
      </c>
      <c r="E113">
        <v>11207303.8025096</v>
      </c>
      <c r="F113">
        <v>493.55005693579398</v>
      </c>
      <c r="G113">
        <v>175867.50708870299</v>
      </c>
      <c r="H113">
        <v>4218565.8649786599</v>
      </c>
      <c r="I113">
        <v>117651977131.92799</v>
      </c>
      <c r="J113">
        <v>3983261.9107148098</v>
      </c>
      <c r="K113">
        <v>125424.591093544</v>
      </c>
      <c r="L113">
        <v>107051013505.32899</v>
      </c>
      <c r="M113">
        <v>102716.303767887</v>
      </c>
      <c r="N113">
        <v>3983261.9107148098</v>
      </c>
      <c r="O113">
        <v>100</v>
      </c>
      <c r="P113">
        <v>123283.570823437</v>
      </c>
      <c r="Q113">
        <v>83.317106311751701</v>
      </c>
      <c r="R113">
        <v>3517350.14177407</v>
      </c>
      <c r="S113">
        <v>31.384445391642199</v>
      </c>
      <c r="T113">
        <f t="shared" si="2"/>
        <v>159848410.0727734</v>
      </c>
      <c r="U113">
        <f t="shared" si="3"/>
        <v>163365760.21454746</v>
      </c>
    </row>
    <row r="114" spans="1:21" x14ac:dyDescent="0.2">
      <c r="A114">
        <v>112</v>
      </c>
      <c r="B114">
        <v>70500</v>
      </c>
      <c r="C114">
        <v>35649522.964564197</v>
      </c>
      <c r="D114">
        <v>36775.3924913839</v>
      </c>
      <c r="E114">
        <v>2373079.8571170899</v>
      </c>
      <c r="F114">
        <v>115.446412784023</v>
      </c>
      <c r="G114">
        <v>36659.946078599904</v>
      </c>
      <c r="H114">
        <v>858658.13747295504</v>
      </c>
      <c r="I114">
        <v>35887399511.434196</v>
      </c>
      <c r="J114">
        <v>786883.338450087</v>
      </c>
      <c r="K114">
        <v>28996.599275789002</v>
      </c>
      <c r="L114">
        <v>36224379737.962196</v>
      </c>
      <c r="M114">
        <v>23657.062782032601</v>
      </c>
      <c r="N114">
        <v>786883.338450087</v>
      </c>
      <c r="O114">
        <v>99.999999999999901</v>
      </c>
      <c r="P114">
        <v>28272.111681029699</v>
      </c>
      <c r="Q114">
        <v>83.676320498925605</v>
      </c>
      <c r="R114">
        <v>733198.92157199804</v>
      </c>
      <c r="S114">
        <v>30.8965127900379</v>
      </c>
      <c r="T114">
        <f t="shared" si="2"/>
        <v>33276443.107447106</v>
      </c>
      <c r="U114">
        <f t="shared" si="3"/>
        <v>34009642.029019102</v>
      </c>
    </row>
    <row r="115" spans="1:21" x14ac:dyDescent="0.2">
      <c r="A115">
        <v>113</v>
      </c>
      <c r="B115">
        <v>70600</v>
      </c>
      <c r="C115">
        <v>71542254.413843393</v>
      </c>
      <c r="D115">
        <v>75504.076085340595</v>
      </c>
      <c r="E115">
        <v>4185090.25697794</v>
      </c>
      <c r="F115">
        <v>334.93928575824299</v>
      </c>
      <c r="G115">
        <v>75169.136799582295</v>
      </c>
      <c r="H115">
        <v>1698437.70317884</v>
      </c>
      <c r="I115">
        <v>55643096936.804604</v>
      </c>
      <c r="J115">
        <v>1587151.5093052301</v>
      </c>
      <c r="K115">
        <v>124263.504292415</v>
      </c>
      <c r="L115">
        <v>54670946867.654602</v>
      </c>
      <c r="M115">
        <v>123170.08535506199</v>
      </c>
      <c r="N115">
        <v>1587151.5093052301</v>
      </c>
      <c r="O115">
        <v>99.999999999999901</v>
      </c>
      <c r="P115">
        <v>123170.08535506199</v>
      </c>
      <c r="Q115">
        <v>100</v>
      </c>
      <c r="R115">
        <v>1503382.73599164</v>
      </c>
      <c r="S115">
        <v>35.922349189124503</v>
      </c>
      <c r="T115">
        <f t="shared" si="2"/>
        <v>67357164.156865448</v>
      </c>
      <c r="U115">
        <f t="shared" si="3"/>
        <v>68860546.89285709</v>
      </c>
    </row>
    <row r="116" spans="1:21" x14ac:dyDescent="0.2">
      <c r="A116">
        <v>114</v>
      </c>
      <c r="B116">
        <v>70700</v>
      </c>
      <c r="C116">
        <v>98007628.215418801</v>
      </c>
      <c r="D116">
        <v>119921.44530475501</v>
      </c>
      <c r="E116">
        <v>7831584.1638751598</v>
      </c>
      <c r="F116">
        <v>411.25105190120701</v>
      </c>
      <c r="G116">
        <v>119510.19425285399</v>
      </c>
      <c r="H116">
        <v>2716220.1894988199</v>
      </c>
      <c r="I116">
        <v>329465678101.664</v>
      </c>
      <c r="J116">
        <v>2057288.8332954899</v>
      </c>
      <c r="K116">
        <v>343338.80601830297</v>
      </c>
      <c r="L116">
        <v>346631676573.651</v>
      </c>
      <c r="M116">
        <v>119651.20133027399</v>
      </c>
      <c r="N116">
        <v>2057288.8332954899</v>
      </c>
      <c r="O116">
        <v>100</v>
      </c>
      <c r="P116">
        <v>336406.17248682998</v>
      </c>
      <c r="Q116">
        <v>35.567480954874199</v>
      </c>
      <c r="R116">
        <v>2390203.8850570899</v>
      </c>
      <c r="S116">
        <v>30.520056160315701</v>
      </c>
      <c r="T116">
        <f t="shared" si="2"/>
        <v>90176044.051543638</v>
      </c>
      <c r="U116">
        <f t="shared" si="3"/>
        <v>92566247.93660073</v>
      </c>
    </row>
    <row r="117" spans="1:21" x14ac:dyDescent="0.2">
      <c r="A117">
        <v>115</v>
      </c>
      <c r="B117">
        <v>70801</v>
      </c>
      <c r="C117">
        <v>193276260.96727699</v>
      </c>
      <c r="D117">
        <v>209423.464735316</v>
      </c>
      <c r="E117">
        <v>11076074.8853289</v>
      </c>
      <c r="F117">
        <v>942.57254240244401</v>
      </c>
      <c r="G117">
        <v>208480.89219291299</v>
      </c>
      <c r="H117">
        <v>4608949.7133975299</v>
      </c>
      <c r="I117">
        <v>237066286720.42499</v>
      </c>
      <c r="J117">
        <v>4069973.20833138</v>
      </c>
      <c r="K117">
        <v>326472.59696884599</v>
      </c>
      <c r="L117">
        <v>250745990648.164</v>
      </c>
      <c r="M117">
        <v>321457.677155882</v>
      </c>
      <c r="N117">
        <v>4134817.1399566801</v>
      </c>
      <c r="O117">
        <v>98.431758178646206</v>
      </c>
      <c r="P117">
        <v>321457.677155882</v>
      </c>
      <c r="Q117">
        <v>100</v>
      </c>
      <c r="R117">
        <v>4169617.84385827</v>
      </c>
      <c r="S117">
        <v>37.645265917994301</v>
      </c>
      <c r="T117">
        <f t="shared" si="2"/>
        <v>182200186.0819481</v>
      </c>
      <c r="U117">
        <f t="shared" si="3"/>
        <v>186369803.92580637</v>
      </c>
    </row>
    <row r="118" spans="1:21" x14ac:dyDescent="0.2">
      <c r="A118">
        <v>116</v>
      </c>
      <c r="B118">
        <v>70802</v>
      </c>
      <c r="C118">
        <v>542948341.95166504</v>
      </c>
      <c r="D118">
        <v>568870.64660583402</v>
      </c>
      <c r="E118">
        <v>31237846.129092898</v>
      </c>
      <c r="F118">
        <v>3596.6257298505602</v>
      </c>
      <c r="G118">
        <v>565274.02087598306</v>
      </c>
      <c r="H118">
        <v>11720006.481269199</v>
      </c>
      <c r="I118">
        <v>273284694984.89801</v>
      </c>
      <c r="J118">
        <v>11173437.0912994</v>
      </c>
      <c r="K118">
        <v>1349271.67773066</v>
      </c>
      <c r="L118">
        <v>283018188432.80402</v>
      </c>
      <c r="M118">
        <v>1343611.31396201</v>
      </c>
      <c r="N118">
        <v>11173437.0912994</v>
      </c>
      <c r="O118">
        <v>99.999999999999901</v>
      </c>
      <c r="P118">
        <v>1343611.31396201</v>
      </c>
      <c r="Q118">
        <v>99.999999999999901</v>
      </c>
      <c r="R118">
        <v>11305480.417519599</v>
      </c>
      <c r="S118">
        <v>36.191613118263099</v>
      </c>
      <c r="T118">
        <f t="shared" si="2"/>
        <v>511710495.82257217</v>
      </c>
      <c r="U118">
        <f t="shared" si="3"/>
        <v>523015976.2400918</v>
      </c>
    </row>
    <row r="119" spans="1:21" x14ac:dyDescent="0.2">
      <c r="A119">
        <v>117</v>
      </c>
      <c r="B119">
        <v>70900</v>
      </c>
      <c r="C119">
        <v>687556211.89810503</v>
      </c>
      <c r="D119">
        <v>827141.54541627597</v>
      </c>
      <c r="E119">
        <v>41760845.208926</v>
      </c>
      <c r="F119">
        <v>3027.4290415096698</v>
      </c>
      <c r="G119">
        <v>824114.11637476704</v>
      </c>
      <c r="H119">
        <v>15329914.7801609</v>
      </c>
      <c r="I119">
        <v>923502670198.849</v>
      </c>
      <c r="J119">
        <v>13480234.5286</v>
      </c>
      <c r="K119">
        <v>858704.11610919505</v>
      </c>
      <c r="L119">
        <v>327083725776.49103</v>
      </c>
      <c r="M119">
        <v>852162.44159366505</v>
      </c>
      <c r="N119">
        <v>13482909.4397632</v>
      </c>
      <c r="O119">
        <v>99.980160727363</v>
      </c>
      <c r="P119">
        <v>852162.44159366505</v>
      </c>
      <c r="Q119">
        <v>100</v>
      </c>
      <c r="R119">
        <v>16482282.327495299</v>
      </c>
      <c r="S119">
        <v>39.468268051175301</v>
      </c>
      <c r="T119">
        <f t="shared" si="2"/>
        <v>645795366.68917906</v>
      </c>
      <c r="U119">
        <f t="shared" si="3"/>
        <v>662277649.0166744</v>
      </c>
    </row>
    <row r="120" spans="1:21" x14ac:dyDescent="0.2">
      <c r="A120">
        <v>118</v>
      </c>
      <c r="B120">
        <v>71000</v>
      </c>
      <c r="C120">
        <v>232897369.66787601</v>
      </c>
      <c r="D120">
        <v>249019.215259961</v>
      </c>
      <c r="E120">
        <v>28843996.176934</v>
      </c>
      <c r="F120">
        <v>476.88947353425198</v>
      </c>
      <c r="G120">
        <v>248542.32578642599</v>
      </c>
      <c r="H120">
        <v>5544254.43800228</v>
      </c>
      <c r="I120">
        <v>332304232848.62799</v>
      </c>
      <c r="J120">
        <v>4834274.4389410503</v>
      </c>
      <c r="K120">
        <v>478652.34111338801</v>
      </c>
      <c r="L120">
        <v>336303896882.10999</v>
      </c>
      <c r="M120">
        <v>471926.26317574602</v>
      </c>
      <c r="N120">
        <v>4879645.9723050203</v>
      </c>
      <c r="O120">
        <v>99.070188009099795</v>
      </c>
      <c r="P120">
        <v>471926.26317574602</v>
      </c>
      <c r="Q120">
        <v>100</v>
      </c>
      <c r="R120">
        <v>4970846.5157285295</v>
      </c>
      <c r="S120">
        <v>17.233556977460701</v>
      </c>
      <c r="T120">
        <f t="shared" si="2"/>
        <v>204053373.490942</v>
      </c>
      <c r="U120">
        <f t="shared" si="3"/>
        <v>209024220.00667053</v>
      </c>
    </row>
    <row r="121" spans="1:21" x14ac:dyDescent="0.2">
      <c r="A121">
        <v>119</v>
      </c>
      <c r="B121">
        <v>71100</v>
      </c>
      <c r="C121">
        <v>791667165.62698996</v>
      </c>
      <c r="D121">
        <v>1000424.5252173099</v>
      </c>
      <c r="E121">
        <v>466826153.594823</v>
      </c>
      <c r="F121">
        <v>-304265.24870297901</v>
      </c>
      <c r="G121">
        <v>1304689.7739202899</v>
      </c>
      <c r="H121">
        <v>91622296.034654394</v>
      </c>
      <c r="I121">
        <v>7985506455596.9502</v>
      </c>
      <c r="J121">
        <v>17906119.796453498</v>
      </c>
      <c r="K121">
        <v>16318607.230594501</v>
      </c>
      <c r="L121">
        <v>8913347015928.1992</v>
      </c>
      <c r="M121">
        <v>1651696.77201424</v>
      </c>
      <c r="N121">
        <v>75651283.123460501</v>
      </c>
      <c r="O121">
        <v>23.669287627588901</v>
      </c>
      <c r="P121">
        <v>16140340.290276</v>
      </c>
      <c r="Q121">
        <v>10.2333454085186</v>
      </c>
      <c r="R121">
        <v>26093795.4784059</v>
      </c>
      <c r="S121">
        <v>5.5896173077427296</v>
      </c>
      <c r="T121">
        <f t="shared" si="2"/>
        <v>324841012.03216696</v>
      </c>
      <c r="U121">
        <f t="shared" si="3"/>
        <v>350934807.51057285</v>
      </c>
    </row>
    <row r="122" spans="1:21" x14ac:dyDescent="0.2">
      <c r="A122">
        <v>120</v>
      </c>
      <c r="B122">
        <v>71200</v>
      </c>
      <c r="C122">
        <v>1588797695.7593701</v>
      </c>
      <c r="D122">
        <v>1683594.1872392499</v>
      </c>
      <c r="E122">
        <v>513000890.221861</v>
      </c>
      <c r="F122">
        <v>22281.5101486647</v>
      </c>
      <c r="G122">
        <v>1661312.6770905899</v>
      </c>
      <c r="H122">
        <v>133597287.147655</v>
      </c>
      <c r="I122">
        <v>5806657264531.2803</v>
      </c>
      <c r="J122">
        <v>29566768.9434602</v>
      </c>
      <c r="K122">
        <v>3367033.7770966599</v>
      </c>
      <c r="L122">
        <v>2558181169236.0898</v>
      </c>
      <c r="M122">
        <v>1876276.07542249</v>
      </c>
      <c r="N122">
        <v>121983972.61859199</v>
      </c>
      <c r="O122">
        <v>24.238240736679899</v>
      </c>
      <c r="P122">
        <v>3315870.1537119402</v>
      </c>
      <c r="Q122">
        <v>56.584727038303797</v>
      </c>
      <c r="R122">
        <v>33226253.541811801</v>
      </c>
      <c r="S122">
        <v>6.4768413028371601</v>
      </c>
      <c r="T122">
        <f t="shared" si="2"/>
        <v>1075796805.537509</v>
      </c>
      <c r="U122">
        <f t="shared" si="3"/>
        <v>1109023059.0793207</v>
      </c>
    </row>
    <row r="123" spans="1:21" x14ac:dyDescent="0.2">
      <c r="A123">
        <v>121</v>
      </c>
      <c r="B123">
        <v>71300</v>
      </c>
      <c r="C123">
        <v>582950822.16716802</v>
      </c>
      <c r="D123">
        <v>733691.80764741695</v>
      </c>
      <c r="E123">
        <v>142868059.897585</v>
      </c>
      <c r="F123">
        <v>2361.2728095932798</v>
      </c>
      <c r="G123">
        <v>731330.53483782394</v>
      </c>
      <c r="H123">
        <v>7776324.3556574602</v>
      </c>
      <c r="I123">
        <v>492060147995.40503</v>
      </c>
      <c r="J123">
        <v>6370066.4467596198</v>
      </c>
      <c r="K123">
        <v>2567463.7093043998</v>
      </c>
      <c r="L123">
        <v>1497150261092.55</v>
      </c>
      <c r="M123">
        <v>1478928.98051704</v>
      </c>
      <c r="N123">
        <v>6792204.0596666597</v>
      </c>
      <c r="O123">
        <v>93.784968631702796</v>
      </c>
      <c r="P123">
        <v>2537520.70408255</v>
      </c>
      <c r="Q123">
        <v>58.282439947687401</v>
      </c>
      <c r="R123">
        <v>14626610.6967564</v>
      </c>
      <c r="S123">
        <v>10.237845118945</v>
      </c>
      <c r="T123">
        <f t="shared" si="2"/>
        <v>440082762.26958299</v>
      </c>
      <c r="U123">
        <f t="shared" si="3"/>
        <v>454709372.96633941</v>
      </c>
    </row>
    <row r="124" spans="1:21" x14ac:dyDescent="0.2">
      <c r="A124">
        <v>122</v>
      </c>
      <c r="B124">
        <v>71401</v>
      </c>
      <c r="C124">
        <v>540696114.37230802</v>
      </c>
      <c r="D124">
        <v>683581.86015018902</v>
      </c>
      <c r="E124">
        <v>285315850.69476402</v>
      </c>
      <c r="F124">
        <v>-202916.84111123899</v>
      </c>
      <c r="G124">
        <v>886498.701261429</v>
      </c>
      <c r="H124">
        <v>115094834.79255</v>
      </c>
      <c r="I124">
        <v>6993340445716.2803</v>
      </c>
      <c r="J124">
        <v>12302844.895529199</v>
      </c>
      <c r="K124">
        <v>14973729.471714601</v>
      </c>
      <c r="L124">
        <v>10808292289548.199</v>
      </c>
      <c r="M124">
        <v>1090657.01746854</v>
      </c>
      <c r="N124">
        <v>101108153.901117</v>
      </c>
      <c r="O124">
        <v>12.1680046770127</v>
      </c>
      <c r="P124">
        <v>14757563.6259236</v>
      </c>
      <c r="Q124">
        <v>7.3904951055244199</v>
      </c>
      <c r="R124">
        <v>17729974.0252285</v>
      </c>
      <c r="S124">
        <v>6.21415669057812</v>
      </c>
      <c r="T124">
        <f t="shared" si="2"/>
        <v>255380263.677544</v>
      </c>
      <c r="U124">
        <f t="shared" si="3"/>
        <v>273110237.7027725</v>
      </c>
    </row>
    <row r="125" spans="1:21" x14ac:dyDescent="0.2">
      <c r="A125">
        <v>123</v>
      </c>
      <c r="B125">
        <v>71402</v>
      </c>
      <c r="C125">
        <v>68306063.903566405</v>
      </c>
      <c r="D125">
        <v>86127.179136611507</v>
      </c>
      <c r="E125">
        <v>3927030.8844746798</v>
      </c>
      <c r="F125">
        <v>353.79775555308402</v>
      </c>
      <c r="G125">
        <v>85773.381381058396</v>
      </c>
      <c r="H125">
        <v>1457467.21239435</v>
      </c>
      <c r="I125">
        <v>80652694211.2724</v>
      </c>
      <c r="J125">
        <v>1296161.8239718</v>
      </c>
      <c r="K125">
        <v>117104.96676859001</v>
      </c>
      <c r="L125">
        <v>83471639827.942398</v>
      </c>
      <c r="M125">
        <v>115435.533972031</v>
      </c>
      <c r="N125">
        <v>1296161.8239718</v>
      </c>
      <c r="O125">
        <v>99.999999999999901</v>
      </c>
      <c r="P125">
        <v>115435.533972031</v>
      </c>
      <c r="Q125">
        <v>99.999999999999901</v>
      </c>
      <c r="R125">
        <v>1715467.6276211599</v>
      </c>
      <c r="S125">
        <v>43.683578716000902</v>
      </c>
      <c r="T125">
        <f t="shared" si="2"/>
        <v>64379033.019091725</v>
      </c>
      <c r="U125">
        <f t="shared" si="3"/>
        <v>66094500.646712884</v>
      </c>
    </row>
    <row r="126" spans="1:21" x14ac:dyDescent="0.2">
      <c r="A126">
        <v>124</v>
      </c>
      <c r="B126">
        <v>80101</v>
      </c>
      <c r="C126">
        <v>2137004.6996723302</v>
      </c>
      <c r="D126">
        <v>2170.2726323161701</v>
      </c>
      <c r="E126">
        <v>130465.849599983</v>
      </c>
      <c r="F126">
        <v>15.461765702153301</v>
      </c>
      <c r="G126">
        <v>2154.8108666140101</v>
      </c>
      <c r="H126">
        <v>33398.352996863199</v>
      </c>
      <c r="I126">
        <v>2875499642.0700002</v>
      </c>
      <c r="J126">
        <v>27647.353712723201</v>
      </c>
      <c r="K126">
        <v>5789.9349825756199</v>
      </c>
      <c r="L126">
        <v>6468439715.6470098</v>
      </c>
      <c r="M126">
        <v>5660.56618826268</v>
      </c>
      <c r="N126">
        <v>27647.353712723201</v>
      </c>
      <c r="O126">
        <v>99.999999999999901</v>
      </c>
      <c r="P126">
        <v>5660.56618826268</v>
      </c>
      <c r="Q126">
        <v>100</v>
      </c>
      <c r="R126">
        <v>43096.217332280299</v>
      </c>
      <c r="S126">
        <v>33.032565582806598</v>
      </c>
      <c r="T126">
        <f t="shared" si="2"/>
        <v>2006538.8500723471</v>
      </c>
      <c r="U126">
        <f t="shared" si="3"/>
        <v>2049635.0674046273</v>
      </c>
    </row>
    <row r="127" spans="1:21" x14ac:dyDescent="0.2">
      <c r="A127">
        <v>125</v>
      </c>
      <c r="B127">
        <v>80102</v>
      </c>
      <c r="C127">
        <v>108576402.754559</v>
      </c>
      <c r="D127">
        <v>110225.54923531599</v>
      </c>
      <c r="E127">
        <v>6300190.5420936802</v>
      </c>
      <c r="F127">
        <v>645.00896774339401</v>
      </c>
      <c r="G127">
        <v>109580.540267572</v>
      </c>
      <c r="H127">
        <v>2558867.6327537298</v>
      </c>
      <c r="I127">
        <v>184337707475.82599</v>
      </c>
      <c r="J127">
        <v>1788117.54256622</v>
      </c>
      <c r="K127">
        <v>340058.31817516702</v>
      </c>
      <c r="L127">
        <v>190120673905.617</v>
      </c>
      <c r="M127">
        <v>225768.79530167</v>
      </c>
      <c r="N127">
        <v>2190192.2178020799</v>
      </c>
      <c r="O127">
        <v>81.642037079313894</v>
      </c>
      <c r="P127">
        <v>336255.904697055</v>
      </c>
      <c r="Q127">
        <v>67.141957107064997</v>
      </c>
      <c r="R127">
        <v>2191610.8053514501</v>
      </c>
      <c r="S127">
        <v>34.786420993279002</v>
      </c>
      <c r="T127">
        <f t="shared" si="2"/>
        <v>102276212.21246532</v>
      </c>
      <c r="U127">
        <f t="shared" si="3"/>
        <v>104467823.01781677</v>
      </c>
    </row>
    <row r="128" spans="1:21" x14ac:dyDescent="0.2">
      <c r="A128">
        <v>126</v>
      </c>
      <c r="B128">
        <v>80201</v>
      </c>
      <c r="C128">
        <v>5596647.0826113997</v>
      </c>
      <c r="D128">
        <v>5343.9828802002103</v>
      </c>
      <c r="E128">
        <v>1739377.1784078099</v>
      </c>
      <c r="F128">
        <v>-1407.0430623638099</v>
      </c>
      <c r="G128">
        <v>6751.0259425640197</v>
      </c>
      <c r="H128">
        <v>138203.649206879</v>
      </c>
      <c r="I128">
        <v>1677231891.98</v>
      </c>
      <c r="J128">
        <v>134849.18542291899</v>
      </c>
      <c r="K128">
        <v>4506.3684811999901</v>
      </c>
      <c r="L128">
        <v>1677231891.98</v>
      </c>
      <c r="M128">
        <v>4472.8238433603901</v>
      </c>
      <c r="N128">
        <v>134849.18542291899</v>
      </c>
      <c r="O128">
        <v>100</v>
      </c>
      <c r="P128">
        <v>4472.8238433603901</v>
      </c>
      <c r="Q128">
        <v>100</v>
      </c>
      <c r="R128">
        <v>135020.51885128001</v>
      </c>
      <c r="S128">
        <v>7.7625784980618997</v>
      </c>
      <c r="T128">
        <f t="shared" si="2"/>
        <v>3857269.90420359</v>
      </c>
      <c r="U128">
        <f t="shared" si="3"/>
        <v>3992290.4230548702</v>
      </c>
    </row>
    <row r="129" spans="1:21" x14ac:dyDescent="0.2">
      <c r="A129">
        <v>127</v>
      </c>
      <c r="B129">
        <v>80202</v>
      </c>
      <c r="C129">
        <v>543057669.22448301</v>
      </c>
      <c r="D129">
        <v>672188.82218477898</v>
      </c>
      <c r="E129">
        <v>396936103.849576</v>
      </c>
      <c r="F129">
        <v>-111188.127711118</v>
      </c>
      <c r="G129">
        <v>783376.94989589695</v>
      </c>
      <c r="H129">
        <v>33126773.706431601</v>
      </c>
      <c r="I129">
        <v>2830428584227.7598</v>
      </c>
      <c r="J129">
        <v>11761849.4584565</v>
      </c>
      <c r="K129">
        <v>1893228.58527343</v>
      </c>
      <c r="L129">
        <v>2828999259509.8799</v>
      </c>
      <c r="M129">
        <v>1373674.1866099599</v>
      </c>
      <c r="N129">
        <v>27465916.537976101</v>
      </c>
      <c r="O129">
        <v>42.823436975765397</v>
      </c>
      <c r="P129">
        <v>1836648.6000832401</v>
      </c>
      <c r="Q129">
        <v>74.792433704939995</v>
      </c>
      <c r="R129">
        <v>15667538.9979179</v>
      </c>
      <c r="S129">
        <v>3.9471186535995502</v>
      </c>
      <c r="T129">
        <f t="shared" si="2"/>
        <v>146121565.37490702</v>
      </c>
      <c r="U129">
        <f t="shared" si="3"/>
        <v>161789104.37282491</v>
      </c>
    </row>
    <row r="130" spans="1:21" x14ac:dyDescent="0.2">
      <c r="A130">
        <v>128</v>
      </c>
      <c r="B130">
        <v>80203</v>
      </c>
      <c r="C130">
        <v>8049321.27864605</v>
      </c>
      <c r="D130">
        <v>8010.3392127010302</v>
      </c>
      <c r="E130">
        <v>554418.95502726105</v>
      </c>
      <c r="F130">
        <v>58.857676790958301</v>
      </c>
      <c r="G130">
        <v>7951.4815359100803</v>
      </c>
      <c r="H130">
        <v>159443.81440166401</v>
      </c>
      <c r="I130">
        <v>12141725646.9018</v>
      </c>
      <c r="J130">
        <v>135160.36310786</v>
      </c>
      <c r="K130">
        <v>34281.910546928397</v>
      </c>
      <c r="L130">
        <v>11400440549.322201</v>
      </c>
      <c r="M130">
        <v>21763.2070039184</v>
      </c>
      <c r="N130">
        <v>135160.36310786</v>
      </c>
      <c r="O130">
        <v>100</v>
      </c>
      <c r="P130">
        <v>34053.901735942003</v>
      </c>
      <c r="Q130">
        <v>63.908115941230299</v>
      </c>
      <c r="R130">
        <v>159029.63071820099</v>
      </c>
      <c r="S130">
        <v>28.684017614509902</v>
      </c>
      <c r="T130">
        <f t="shared" si="2"/>
        <v>7494902.3236187892</v>
      </c>
      <c r="U130">
        <f t="shared" si="3"/>
        <v>7653931.9543369906</v>
      </c>
    </row>
    <row r="131" spans="1:21" x14ac:dyDescent="0.2">
      <c r="A131">
        <v>129</v>
      </c>
      <c r="B131">
        <v>80204</v>
      </c>
      <c r="C131">
        <v>15522900.2355162</v>
      </c>
      <c r="D131">
        <v>14879.169857965901</v>
      </c>
      <c r="E131">
        <v>7173397.2701310804</v>
      </c>
      <c r="F131">
        <v>-9135.80277320596</v>
      </c>
      <c r="G131">
        <v>24014.972631171899</v>
      </c>
      <c r="H131">
        <v>322413.92085946701</v>
      </c>
      <c r="I131">
        <v>24715969824.646801</v>
      </c>
      <c r="J131">
        <v>272981.98121017299</v>
      </c>
      <c r="K131">
        <v>44903.435483774098</v>
      </c>
      <c r="L131">
        <v>24715764750.060101</v>
      </c>
      <c r="M131">
        <v>44409.120188772897</v>
      </c>
      <c r="N131">
        <v>272981.98121017299</v>
      </c>
      <c r="O131">
        <v>100</v>
      </c>
      <c r="P131">
        <v>44409.120188772897</v>
      </c>
      <c r="Q131">
        <v>100</v>
      </c>
      <c r="R131">
        <v>480299.45262343797</v>
      </c>
      <c r="S131">
        <v>6.6955646611589499</v>
      </c>
      <c r="T131">
        <f t="shared" ref="T131:T194" si="4">C131-E131</f>
        <v>8349502.9653851194</v>
      </c>
      <c r="U131">
        <f t="shared" ref="U131:U194" si="5">T131+R131</f>
        <v>8829802.4180085566</v>
      </c>
    </row>
    <row r="132" spans="1:21" x14ac:dyDescent="0.2">
      <c r="A132">
        <v>130</v>
      </c>
      <c r="B132">
        <v>80301</v>
      </c>
      <c r="C132">
        <v>4720573.10295437</v>
      </c>
      <c r="D132">
        <v>4520.09078311135</v>
      </c>
      <c r="E132">
        <v>310514.09965868102</v>
      </c>
      <c r="F132">
        <v>39.8090681256935</v>
      </c>
      <c r="G132">
        <v>4480.2817149856501</v>
      </c>
      <c r="H132">
        <v>121881.55839151901</v>
      </c>
      <c r="I132">
        <v>9849371841.2999992</v>
      </c>
      <c r="J132">
        <v>102182.814708919</v>
      </c>
      <c r="K132">
        <v>15191.979955119899</v>
      </c>
      <c r="L132">
        <v>9849371841.2999992</v>
      </c>
      <c r="M132">
        <v>14994.992518293901</v>
      </c>
      <c r="N132">
        <v>102182.814708919</v>
      </c>
      <c r="O132">
        <v>100</v>
      </c>
      <c r="P132">
        <v>14994.992518293901</v>
      </c>
      <c r="Q132">
        <v>100</v>
      </c>
      <c r="R132">
        <v>89605.6342997131</v>
      </c>
      <c r="S132">
        <v>28.857186967744099</v>
      </c>
      <c r="T132">
        <f t="shared" si="4"/>
        <v>4410059.0032956889</v>
      </c>
      <c r="U132">
        <f t="shared" si="5"/>
        <v>4499664.6375954021</v>
      </c>
    </row>
    <row r="133" spans="1:21" x14ac:dyDescent="0.2">
      <c r="A133">
        <v>131</v>
      </c>
      <c r="B133">
        <v>80302</v>
      </c>
      <c r="C133">
        <v>72369077.804258302</v>
      </c>
      <c r="D133">
        <v>70407.883569797894</v>
      </c>
      <c r="E133">
        <v>7688947.8783478197</v>
      </c>
      <c r="F133">
        <v>139.70661314416</v>
      </c>
      <c r="G133">
        <v>70268.176956653799</v>
      </c>
      <c r="H133">
        <v>1687364.2890031401</v>
      </c>
      <c r="I133">
        <v>75345116776.565903</v>
      </c>
      <c r="J133">
        <v>1524955.19260601</v>
      </c>
      <c r="K133">
        <v>159692.696546786</v>
      </c>
      <c r="L133">
        <v>77270469100.895905</v>
      </c>
      <c r="M133">
        <v>155133.89272638099</v>
      </c>
      <c r="N133">
        <v>1536674.0554500101</v>
      </c>
      <c r="O133">
        <v>99.237387863585397</v>
      </c>
      <c r="P133">
        <v>158147.287164768</v>
      </c>
      <c r="Q133">
        <v>98.094564571792105</v>
      </c>
      <c r="R133">
        <v>1405363.53913307</v>
      </c>
      <c r="S133">
        <v>18.2777092700887</v>
      </c>
      <c r="T133">
        <f t="shared" si="4"/>
        <v>64680129.92591048</v>
      </c>
      <c r="U133">
        <f t="shared" si="5"/>
        <v>66085493.465043552</v>
      </c>
    </row>
    <row r="134" spans="1:21" x14ac:dyDescent="0.2">
      <c r="A134">
        <v>132</v>
      </c>
      <c r="B134">
        <v>80401</v>
      </c>
      <c r="C134">
        <v>17249486.891497798</v>
      </c>
      <c r="D134">
        <v>16690.9248841275</v>
      </c>
      <c r="E134">
        <v>5777294.1592500899</v>
      </c>
      <c r="F134">
        <v>-6006.95343510569</v>
      </c>
      <c r="G134">
        <v>22697.878319233201</v>
      </c>
      <c r="H134">
        <v>415869.649979204</v>
      </c>
      <c r="I134">
        <v>31016389514.7999</v>
      </c>
      <c r="J134">
        <v>353836.87094960402</v>
      </c>
      <c r="K134">
        <v>32086.2985153878</v>
      </c>
      <c r="L134">
        <v>36685551159.347603</v>
      </c>
      <c r="M134">
        <v>31352.587492200899</v>
      </c>
      <c r="N134">
        <v>353836.87094960402</v>
      </c>
      <c r="O134">
        <v>100</v>
      </c>
      <c r="P134">
        <v>31352.587492200899</v>
      </c>
      <c r="Q134">
        <v>99.999999999999901</v>
      </c>
      <c r="R134">
        <v>453957.56638466503</v>
      </c>
      <c r="S134">
        <v>7.8576155873563698</v>
      </c>
      <c r="T134">
        <f t="shared" si="4"/>
        <v>11472192.732247708</v>
      </c>
      <c r="U134">
        <f t="shared" si="5"/>
        <v>11926150.298632374</v>
      </c>
    </row>
    <row r="135" spans="1:21" x14ac:dyDescent="0.2">
      <c r="A135">
        <v>133</v>
      </c>
      <c r="B135">
        <v>80402</v>
      </c>
      <c r="C135">
        <v>68658713.248640597</v>
      </c>
      <c r="D135">
        <v>65936.394418406606</v>
      </c>
      <c r="E135">
        <v>39427886.0569086</v>
      </c>
      <c r="F135">
        <v>-25225.651464351002</v>
      </c>
      <c r="G135">
        <v>91162.045882757695</v>
      </c>
      <c r="H135">
        <v>1748587.2440178699</v>
      </c>
      <c r="I135">
        <v>141881954236.93301</v>
      </c>
      <c r="J135">
        <v>1110204.92653472</v>
      </c>
      <c r="K135">
        <v>154172.34411899201</v>
      </c>
      <c r="L135">
        <v>131369753034.629</v>
      </c>
      <c r="M135">
        <v>151492.430909099</v>
      </c>
      <c r="N135">
        <v>1464823.3355439999</v>
      </c>
      <c r="O135">
        <v>75.791045895811806</v>
      </c>
      <c r="P135">
        <v>151544.94905829901</v>
      </c>
      <c r="Q135">
        <v>99.965344836943501</v>
      </c>
      <c r="R135">
        <v>1823240.9176551499</v>
      </c>
      <c r="S135">
        <v>4.6242421290950197</v>
      </c>
      <c r="T135">
        <f t="shared" si="4"/>
        <v>29230827.191731997</v>
      </c>
      <c r="U135">
        <f t="shared" si="5"/>
        <v>31054068.109387148</v>
      </c>
    </row>
    <row r="136" spans="1:21" x14ac:dyDescent="0.2">
      <c r="A136">
        <v>134</v>
      </c>
      <c r="B136">
        <v>80403</v>
      </c>
      <c r="C136">
        <v>44595910.940981403</v>
      </c>
      <c r="D136">
        <v>43585.105440022002</v>
      </c>
      <c r="E136">
        <v>2984577.3118362501</v>
      </c>
      <c r="F136">
        <v>162.79477270727</v>
      </c>
      <c r="G136">
        <v>43422.310667314698</v>
      </c>
      <c r="H136">
        <v>1082524.1505793</v>
      </c>
      <c r="I136">
        <v>33387729728.327202</v>
      </c>
      <c r="J136">
        <v>1015748.6911226501</v>
      </c>
      <c r="K136">
        <v>48527.6179932054</v>
      </c>
      <c r="L136">
        <v>97012795093.3125</v>
      </c>
      <c r="M136">
        <v>46587.362091339201</v>
      </c>
      <c r="N136">
        <v>1015748.6911226501</v>
      </c>
      <c r="O136">
        <v>100</v>
      </c>
      <c r="P136">
        <v>46587.362091339201</v>
      </c>
      <c r="Q136">
        <v>100</v>
      </c>
      <c r="R136">
        <v>868446.21334629401</v>
      </c>
      <c r="S136">
        <v>29.097795855453398</v>
      </c>
      <c r="T136">
        <f t="shared" si="4"/>
        <v>41611333.629145153</v>
      </c>
      <c r="U136">
        <f t="shared" si="5"/>
        <v>42479779.842491448</v>
      </c>
    </row>
    <row r="137" spans="1:21" x14ac:dyDescent="0.2">
      <c r="A137">
        <v>135</v>
      </c>
      <c r="B137">
        <v>80500</v>
      </c>
      <c r="C137">
        <v>32009901.9558638</v>
      </c>
      <c r="D137">
        <v>30711.192208562999</v>
      </c>
      <c r="E137">
        <v>2100783.44382401</v>
      </c>
      <c r="F137">
        <v>264.68970003493899</v>
      </c>
      <c r="G137">
        <v>30446.502508528101</v>
      </c>
      <c r="H137">
        <v>389834.66442667699</v>
      </c>
      <c r="I137">
        <v>40402026090.471001</v>
      </c>
      <c r="J137">
        <v>309030.61224573501</v>
      </c>
      <c r="K137">
        <v>100524.682381648</v>
      </c>
      <c r="L137">
        <v>40612539266.617798</v>
      </c>
      <c r="M137">
        <v>99656.5288123137</v>
      </c>
      <c r="N137">
        <v>309030.61224573501</v>
      </c>
      <c r="O137">
        <v>99.999999999999901</v>
      </c>
      <c r="P137">
        <v>99712.431596316106</v>
      </c>
      <c r="Q137">
        <v>99.943935993629395</v>
      </c>
      <c r="R137">
        <v>608930.050170562</v>
      </c>
      <c r="S137">
        <v>28.9858553465243</v>
      </c>
      <c r="T137">
        <f t="shared" si="4"/>
        <v>29909118.512039788</v>
      </c>
      <c r="U137">
        <f t="shared" si="5"/>
        <v>30518048.562210351</v>
      </c>
    </row>
    <row r="138" spans="1:21" x14ac:dyDescent="0.2">
      <c r="A138">
        <v>136</v>
      </c>
      <c r="B138">
        <v>80601</v>
      </c>
      <c r="C138">
        <v>6271443.3163490901</v>
      </c>
      <c r="D138">
        <v>6040.7193739798804</v>
      </c>
      <c r="E138">
        <v>2196123.4439342399</v>
      </c>
      <c r="F138">
        <v>-402.74630705959902</v>
      </c>
      <c r="G138">
        <v>6443.4656810394799</v>
      </c>
      <c r="H138">
        <v>179711.39448984101</v>
      </c>
      <c r="I138">
        <v>8487090036.0004997</v>
      </c>
      <c r="J138">
        <v>137525.09060938301</v>
      </c>
      <c r="K138">
        <v>14370.480213762399</v>
      </c>
      <c r="L138">
        <v>8548160055.5305004</v>
      </c>
      <c r="M138">
        <v>14199.517012651801</v>
      </c>
      <c r="N138">
        <v>162737.21441784</v>
      </c>
      <c r="O138">
        <v>84.507462599351797</v>
      </c>
      <c r="P138">
        <v>14199.517012651801</v>
      </c>
      <c r="Q138">
        <v>100</v>
      </c>
      <c r="R138">
        <v>128869.31362078901</v>
      </c>
      <c r="S138">
        <v>5.8680359693226896</v>
      </c>
      <c r="T138">
        <f t="shared" si="4"/>
        <v>4075319.8724148502</v>
      </c>
      <c r="U138">
        <f t="shared" si="5"/>
        <v>4204189.1860356396</v>
      </c>
    </row>
    <row r="139" spans="1:21" x14ac:dyDescent="0.2">
      <c r="A139">
        <v>137</v>
      </c>
      <c r="B139">
        <v>80602</v>
      </c>
      <c r="C139">
        <v>25775950.551250901</v>
      </c>
      <c r="D139">
        <v>24659.451786026901</v>
      </c>
      <c r="E139">
        <v>3183546.4815310701</v>
      </c>
      <c r="F139">
        <v>210.30135086931301</v>
      </c>
      <c r="G139">
        <v>24449.1504351576</v>
      </c>
      <c r="H139">
        <v>368099.54875213897</v>
      </c>
      <c r="I139">
        <v>21094999969.3382</v>
      </c>
      <c r="J139">
        <v>325909.54881346301</v>
      </c>
      <c r="K139">
        <v>83541.8705339921</v>
      </c>
      <c r="L139">
        <v>21599311216.5882</v>
      </c>
      <c r="M139">
        <v>78449.570792984494</v>
      </c>
      <c r="N139">
        <v>325909.54881346301</v>
      </c>
      <c r="O139">
        <v>99.999999999999901</v>
      </c>
      <c r="P139">
        <v>83109.884309660294</v>
      </c>
      <c r="Q139">
        <v>94.392588131500801</v>
      </c>
      <c r="R139">
        <v>488983.00870315201</v>
      </c>
      <c r="S139">
        <v>15.359694338999599</v>
      </c>
      <c r="T139">
        <f t="shared" si="4"/>
        <v>22592404.069719832</v>
      </c>
      <c r="U139">
        <f t="shared" si="5"/>
        <v>23081387.078422986</v>
      </c>
    </row>
    <row r="140" spans="1:21" x14ac:dyDescent="0.2">
      <c r="A140">
        <v>138</v>
      </c>
      <c r="B140">
        <v>80701</v>
      </c>
      <c r="C140">
        <v>2931041.2030842202</v>
      </c>
      <c r="D140">
        <v>2817.0832072816502</v>
      </c>
      <c r="E140">
        <v>2084318.1225845499</v>
      </c>
      <c r="F140">
        <v>-753.81189283555204</v>
      </c>
      <c r="G140">
        <v>3570.8951001171999</v>
      </c>
      <c r="H140">
        <v>0</v>
      </c>
      <c r="I140">
        <v>0</v>
      </c>
      <c r="J140">
        <v>0</v>
      </c>
      <c r="K140">
        <v>181428.84261376</v>
      </c>
      <c r="L140">
        <v>537579807567.47998</v>
      </c>
      <c r="M140">
        <v>9353.3966461508298</v>
      </c>
      <c r="N140">
        <v>0</v>
      </c>
      <c r="P140">
        <v>170677.24646241101</v>
      </c>
      <c r="Q140">
        <v>5.4801661264266803</v>
      </c>
      <c r="R140">
        <v>71417.902002344097</v>
      </c>
      <c r="S140">
        <v>3.4264396220758302</v>
      </c>
      <c r="T140">
        <f t="shared" si="4"/>
        <v>846723.08049967024</v>
      </c>
      <c r="U140">
        <f t="shared" si="5"/>
        <v>918140.98250201438</v>
      </c>
    </row>
    <row r="141" spans="1:21" x14ac:dyDescent="0.2">
      <c r="A141">
        <v>139</v>
      </c>
      <c r="B141">
        <v>80702</v>
      </c>
      <c r="C141">
        <v>116924695.39886101</v>
      </c>
      <c r="D141">
        <v>112417.662730044</v>
      </c>
      <c r="E141">
        <v>73324330.845903605</v>
      </c>
      <c r="F141">
        <v>-22021.401431414099</v>
      </c>
      <c r="G141">
        <v>134439.06416145799</v>
      </c>
      <c r="H141">
        <v>7149943.4479297502</v>
      </c>
      <c r="I141">
        <v>887279466475.63904</v>
      </c>
      <c r="J141">
        <v>1320257.9634958101</v>
      </c>
      <c r="K141">
        <v>1908267.0729138199</v>
      </c>
      <c r="L141">
        <v>1251290157216.76</v>
      </c>
      <c r="M141">
        <v>276191.69710841298</v>
      </c>
      <c r="N141">
        <v>5375384.5149784796</v>
      </c>
      <c r="O141">
        <v>24.5611818060069</v>
      </c>
      <c r="P141">
        <v>1883241.26976948</v>
      </c>
      <c r="Q141">
        <v>14.665762775165801</v>
      </c>
      <c r="R141">
        <v>2688781.2832291601</v>
      </c>
      <c r="S141">
        <v>3.66697009329663</v>
      </c>
      <c r="T141">
        <f t="shared" si="4"/>
        <v>43600364.552957401</v>
      </c>
      <c r="U141">
        <f t="shared" si="5"/>
        <v>46289145.836186558</v>
      </c>
    </row>
    <row r="142" spans="1:21" x14ac:dyDescent="0.2">
      <c r="A142">
        <v>140</v>
      </c>
      <c r="B142">
        <v>80703</v>
      </c>
      <c r="C142">
        <v>10105232.6694871</v>
      </c>
      <c r="D142">
        <v>9831.9058729177195</v>
      </c>
      <c r="E142">
        <v>660283.92625460098</v>
      </c>
      <c r="F142">
        <v>75.405999008299702</v>
      </c>
      <c r="G142">
        <v>9756.4998739094208</v>
      </c>
      <c r="H142">
        <v>260737.32815724699</v>
      </c>
      <c r="I142">
        <v>53644734996.9245</v>
      </c>
      <c r="J142">
        <v>149901.04131094899</v>
      </c>
      <c r="K142">
        <v>30806.082923018799</v>
      </c>
      <c r="L142">
        <v>60580903184.376999</v>
      </c>
      <c r="M142">
        <v>28275.9908535748</v>
      </c>
      <c r="N142">
        <v>153447.85816339799</v>
      </c>
      <c r="O142">
        <v>97.688584972836395</v>
      </c>
      <c r="P142">
        <v>29594.4648593313</v>
      </c>
      <c r="Q142">
        <v>95.544862824776601</v>
      </c>
      <c r="R142">
        <v>195129.99747818799</v>
      </c>
      <c r="S142">
        <v>29.552437931519101</v>
      </c>
      <c r="T142">
        <f t="shared" si="4"/>
        <v>9444948.7432324998</v>
      </c>
      <c r="U142">
        <f t="shared" si="5"/>
        <v>9640078.7407106869</v>
      </c>
    </row>
    <row r="143" spans="1:21" x14ac:dyDescent="0.2">
      <c r="A143">
        <v>141</v>
      </c>
      <c r="B143">
        <v>80801</v>
      </c>
      <c r="C143">
        <v>176192030.91096199</v>
      </c>
      <c r="D143">
        <v>187890.94903029699</v>
      </c>
      <c r="E143">
        <v>60549844.322163001</v>
      </c>
      <c r="F143">
        <v>-41800.147111558603</v>
      </c>
      <c r="G143">
        <v>229691.096141855</v>
      </c>
      <c r="H143">
        <v>3455936.7015269999</v>
      </c>
      <c r="I143">
        <v>136651303628.40199</v>
      </c>
      <c r="J143">
        <v>2996967.5016002301</v>
      </c>
      <c r="K143">
        <v>613927.18783483596</v>
      </c>
      <c r="L143">
        <v>143882702096.582</v>
      </c>
      <c r="M143">
        <v>480640.272833339</v>
      </c>
      <c r="N143">
        <v>3182634.0942702</v>
      </c>
      <c r="O143">
        <v>94.166260174104593</v>
      </c>
      <c r="P143">
        <v>611049.53379290504</v>
      </c>
      <c r="Q143">
        <v>78.6581522859383</v>
      </c>
      <c r="R143">
        <v>4593821.9228371102</v>
      </c>
      <c r="S143">
        <v>7.5868434911163503</v>
      </c>
      <c r="T143">
        <f t="shared" si="4"/>
        <v>115642186.58879898</v>
      </c>
      <c r="U143">
        <f t="shared" si="5"/>
        <v>120236008.51163609</v>
      </c>
    </row>
    <row r="144" spans="1:21" x14ac:dyDescent="0.2">
      <c r="A144">
        <v>142</v>
      </c>
      <c r="B144">
        <v>80802</v>
      </c>
      <c r="C144">
        <v>113907606.99062499</v>
      </c>
      <c r="D144">
        <v>110436.076086177</v>
      </c>
      <c r="E144">
        <v>71624203.590818301</v>
      </c>
      <c r="F144">
        <v>-14979.147119761999</v>
      </c>
      <c r="G144">
        <v>125415.22320593899</v>
      </c>
      <c r="H144">
        <v>2984104.7865331299</v>
      </c>
      <c r="I144">
        <v>281138262797.16998</v>
      </c>
      <c r="J144">
        <v>2421552.7921798201</v>
      </c>
      <c r="K144">
        <v>204737.59939270801</v>
      </c>
      <c r="L144">
        <v>303297988856.71698</v>
      </c>
      <c r="M144">
        <v>198646.73470585499</v>
      </c>
      <c r="N144">
        <v>2421828.2609387902</v>
      </c>
      <c r="O144">
        <v>99.988625586569498</v>
      </c>
      <c r="P144">
        <v>198671.63961557299</v>
      </c>
      <c r="Q144">
        <v>99.987464285407299</v>
      </c>
      <c r="R144">
        <v>2508304.4641187801</v>
      </c>
      <c r="S144">
        <v>3.50203470107461</v>
      </c>
      <c r="T144">
        <f t="shared" si="4"/>
        <v>42283403.399806693</v>
      </c>
      <c r="U144">
        <f t="shared" si="5"/>
        <v>44791707.863925472</v>
      </c>
    </row>
    <row r="145" spans="1:21" x14ac:dyDescent="0.2">
      <c r="A145">
        <v>143</v>
      </c>
      <c r="B145">
        <v>80901</v>
      </c>
      <c r="C145">
        <v>238224.18671028799</v>
      </c>
      <c r="D145">
        <v>228.96210235588299</v>
      </c>
      <c r="E145">
        <v>199748.43149605399</v>
      </c>
      <c r="F145">
        <v>-74.327906586590302</v>
      </c>
      <c r="G145">
        <v>303.290008942474</v>
      </c>
      <c r="H145">
        <v>884874.33330588299</v>
      </c>
      <c r="I145">
        <v>28972676422.75</v>
      </c>
      <c r="J145">
        <v>2878.3363810272599</v>
      </c>
      <c r="K145">
        <v>42556.497669647899</v>
      </c>
      <c r="L145">
        <v>28972676422.75</v>
      </c>
      <c r="M145">
        <v>758.09731128845306</v>
      </c>
      <c r="N145">
        <v>826928.980460383</v>
      </c>
      <c r="O145">
        <v>0.34807540297170197</v>
      </c>
      <c r="P145">
        <v>41977.044141192899</v>
      </c>
      <c r="Q145">
        <v>1.80598068968014</v>
      </c>
      <c r="R145">
        <v>6065.8001788494803</v>
      </c>
      <c r="S145">
        <v>3.0367198047156001</v>
      </c>
      <c r="T145">
        <f t="shared" si="4"/>
        <v>38475.755214233999</v>
      </c>
      <c r="U145">
        <f t="shared" si="5"/>
        <v>44541.555393083479</v>
      </c>
    </row>
    <row r="146" spans="1:21" x14ac:dyDescent="0.2">
      <c r="A146">
        <v>144</v>
      </c>
      <c r="B146">
        <v>80902</v>
      </c>
      <c r="C146">
        <v>10203526.643489899</v>
      </c>
      <c r="D146">
        <v>9882.44313172888</v>
      </c>
      <c r="E146">
        <v>7598641.0472352495</v>
      </c>
      <c r="F146">
        <v>-2513.29123361231</v>
      </c>
      <c r="G146">
        <v>12395.734365341101</v>
      </c>
      <c r="H146">
        <v>8763442.5925542694</v>
      </c>
      <c r="I146">
        <v>499872381563.862</v>
      </c>
      <c r="J146">
        <v>106400.056158165</v>
      </c>
      <c r="K146">
        <v>457534.93260321999</v>
      </c>
      <c r="L146">
        <v>515388429494.28699</v>
      </c>
      <c r="M146">
        <v>25537.899298587701</v>
      </c>
      <c r="N146">
        <v>7763697.8294265401</v>
      </c>
      <c r="O146">
        <v>1.37048167633315</v>
      </c>
      <c r="P146">
        <v>447227.16401333502</v>
      </c>
      <c r="Q146">
        <v>5.7102746330109504</v>
      </c>
      <c r="R146">
        <v>247914.68730682301</v>
      </c>
      <c r="S146">
        <v>3.26261874676955</v>
      </c>
      <c r="T146">
        <f t="shared" si="4"/>
        <v>2604885.5962546496</v>
      </c>
      <c r="U146">
        <f t="shared" si="5"/>
        <v>2852800.2835614728</v>
      </c>
    </row>
    <row r="147" spans="1:21" x14ac:dyDescent="0.2">
      <c r="A147">
        <v>145</v>
      </c>
      <c r="B147">
        <v>80903</v>
      </c>
      <c r="C147">
        <v>61397948.4472166</v>
      </c>
      <c r="D147">
        <v>59164.051186344703</v>
      </c>
      <c r="E147">
        <v>44510092.508878402</v>
      </c>
      <c r="F147">
        <v>-13142.4998972179</v>
      </c>
      <c r="G147">
        <v>72306.551083562605</v>
      </c>
      <c r="H147">
        <v>26285104.1305077</v>
      </c>
      <c r="I147">
        <v>1779481580174.9299</v>
      </c>
      <c r="J147">
        <v>525313.10015056201</v>
      </c>
      <c r="K147">
        <v>3178575.51694811</v>
      </c>
      <c r="L147">
        <v>3480916518694.6802</v>
      </c>
      <c r="M147">
        <v>136072.95749508799</v>
      </c>
      <c r="N147">
        <v>22726140.970157798</v>
      </c>
      <c r="O147">
        <v>2.3114927467904098</v>
      </c>
      <c r="P147">
        <v>3108957.1865742202</v>
      </c>
      <c r="Q147">
        <v>4.3768038390077502</v>
      </c>
      <c r="R147">
        <v>1446131.02167125</v>
      </c>
      <c r="S147">
        <v>3.2489957673819498</v>
      </c>
      <c r="T147">
        <f t="shared" si="4"/>
        <v>16887855.938338198</v>
      </c>
      <c r="U147">
        <f t="shared" si="5"/>
        <v>18333986.960009448</v>
      </c>
    </row>
    <row r="148" spans="1:21" x14ac:dyDescent="0.2">
      <c r="A148">
        <v>146</v>
      </c>
      <c r="B148">
        <v>90100</v>
      </c>
      <c r="C148">
        <v>3384527.48293699</v>
      </c>
      <c r="D148">
        <v>3411.8282736852798</v>
      </c>
      <c r="E148">
        <v>300670.84280131297</v>
      </c>
      <c r="F148">
        <v>21.231919651690902</v>
      </c>
      <c r="G148">
        <v>3390.5963540335902</v>
      </c>
      <c r="H148">
        <v>77925.832630995894</v>
      </c>
      <c r="I148">
        <v>7415050378.5</v>
      </c>
      <c r="J148">
        <v>63095.731873995901</v>
      </c>
      <c r="K148">
        <v>8145.78729187315</v>
      </c>
      <c r="L148">
        <v>7415050378.5</v>
      </c>
      <c r="M148">
        <v>7997.4862843031497</v>
      </c>
      <c r="N148">
        <v>63095.731873995901</v>
      </c>
      <c r="O148">
        <v>100</v>
      </c>
      <c r="P148">
        <v>7997.4862843031497</v>
      </c>
      <c r="Q148">
        <v>100</v>
      </c>
      <c r="R148">
        <v>67811.927080671798</v>
      </c>
      <c r="S148">
        <v>22.553542754221301</v>
      </c>
      <c r="T148">
        <f t="shared" si="4"/>
        <v>3083856.6401356771</v>
      </c>
      <c r="U148">
        <f t="shared" si="5"/>
        <v>3151668.5672163488</v>
      </c>
    </row>
    <row r="149" spans="1:21" x14ac:dyDescent="0.2">
      <c r="A149">
        <v>147</v>
      </c>
      <c r="B149">
        <v>90201</v>
      </c>
      <c r="C149">
        <v>98720421.267395705</v>
      </c>
      <c r="D149">
        <v>102789.796668262</v>
      </c>
      <c r="E149">
        <v>54563408.992694899</v>
      </c>
      <c r="F149">
        <v>451.29789407270903</v>
      </c>
      <c r="G149">
        <v>102338.49877418901</v>
      </c>
      <c r="H149">
        <v>2079937.35403318</v>
      </c>
      <c r="I149">
        <v>53974297414.800003</v>
      </c>
      <c r="J149">
        <v>1971988.75920358</v>
      </c>
      <c r="K149">
        <v>249046.45441749101</v>
      </c>
      <c r="L149">
        <v>53039567773.938797</v>
      </c>
      <c r="M149">
        <v>190233.03362910601</v>
      </c>
      <c r="N149">
        <v>1971988.75920358</v>
      </c>
      <c r="O149">
        <v>100</v>
      </c>
      <c r="P149">
        <v>247985.663062012</v>
      </c>
      <c r="Q149">
        <v>76.711303097201906</v>
      </c>
      <c r="R149">
        <v>2046769.97548379</v>
      </c>
      <c r="S149">
        <v>3.7511768660895402</v>
      </c>
      <c r="T149">
        <f t="shared" si="4"/>
        <v>44157012.274700806</v>
      </c>
      <c r="U149">
        <f t="shared" si="5"/>
        <v>46203782.250184596</v>
      </c>
    </row>
    <row r="150" spans="1:21" x14ac:dyDescent="0.2">
      <c r="A150">
        <v>148</v>
      </c>
      <c r="B150">
        <v>90202</v>
      </c>
      <c r="C150">
        <v>6058108.6587483501</v>
      </c>
      <c r="D150">
        <v>6391.9962190790502</v>
      </c>
      <c r="E150">
        <v>903574.67838118598</v>
      </c>
      <c r="F150">
        <v>50.314712411705102</v>
      </c>
      <c r="G150">
        <v>6341.6815066673398</v>
      </c>
      <c r="H150">
        <v>252276.855934408</v>
      </c>
      <c r="I150">
        <v>8617591856.4799995</v>
      </c>
      <c r="J150">
        <v>114348.506248677</v>
      </c>
      <c r="K150">
        <v>48257.106583542802</v>
      </c>
      <c r="L150">
        <v>8617591856.4799995</v>
      </c>
      <c r="M150">
        <v>18952.182798940699</v>
      </c>
      <c r="N150">
        <v>235041.67222144801</v>
      </c>
      <c r="O150">
        <v>48.6503117374616</v>
      </c>
      <c r="P150">
        <v>48084.7547464132</v>
      </c>
      <c r="Q150">
        <v>39.414119711933097</v>
      </c>
      <c r="R150">
        <v>126833.630133346</v>
      </c>
      <c r="S150">
        <v>14.036873007616499</v>
      </c>
      <c r="T150">
        <f t="shared" si="4"/>
        <v>5154533.9803671641</v>
      </c>
      <c r="U150">
        <f t="shared" si="5"/>
        <v>5281367.6105005099</v>
      </c>
    </row>
    <row r="151" spans="1:21" x14ac:dyDescent="0.2">
      <c r="A151">
        <v>149</v>
      </c>
      <c r="B151">
        <v>90203</v>
      </c>
      <c r="C151">
        <v>41304389.0998592</v>
      </c>
      <c r="D151">
        <v>43393.367660787997</v>
      </c>
      <c r="E151">
        <v>4077777.56140539</v>
      </c>
      <c r="F151">
        <v>339.26994858174999</v>
      </c>
      <c r="G151">
        <v>43054.097712206298</v>
      </c>
      <c r="H151">
        <v>764328.49900442804</v>
      </c>
      <c r="I151">
        <v>32005448715.231098</v>
      </c>
      <c r="J151">
        <v>700317.60157396598</v>
      </c>
      <c r="K151">
        <v>127490.919902831</v>
      </c>
      <c r="L151">
        <v>28605798492.101101</v>
      </c>
      <c r="M151">
        <v>126918.803932989</v>
      </c>
      <c r="N151">
        <v>700317.60157396598</v>
      </c>
      <c r="O151">
        <v>100</v>
      </c>
      <c r="P151">
        <v>126918.803932989</v>
      </c>
      <c r="Q151">
        <v>99.999999999999901</v>
      </c>
      <c r="R151">
        <v>861081.95424412598</v>
      </c>
      <c r="S151">
        <v>21.116452314465</v>
      </c>
      <c r="T151">
        <f t="shared" si="4"/>
        <v>37226611.53845381</v>
      </c>
      <c r="U151">
        <f t="shared" si="5"/>
        <v>38087693.492697939</v>
      </c>
    </row>
    <row r="152" spans="1:21" x14ac:dyDescent="0.2">
      <c r="A152">
        <v>150</v>
      </c>
      <c r="B152">
        <v>90300</v>
      </c>
      <c r="C152">
        <v>13573293.459132301</v>
      </c>
      <c r="D152">
        <v>13990.5538061022</v>
      </c>
      <c r="E152">
        <v>11267070.684040699</v>
      </c>
      <c r="F152">
        <v>-446.868203872538</v>
      </c>
      <c r="G152">
        <v>14437.4220099748</v>
      </c>
      <c r="H152">
        <v>404086.96306576399</v>
      </c>
      <c r="I152">
        <v>109198890241.049</v>
      </c>
      <c r="J152">
        <v>185689.182583666</v>
      </c>
      <c r="K152">
        <v>34107.452916422801</v>
      </c>
      <c r="L152">
        <v>107794105284.45799</v>
      </c>
      <c r="M152">
        <v>31951.570810733701</v>
      </c>
      <c r="N152">
        <v>185689.182583666</v>
      </c>
      <c r="O152">
        <v>99.999999999999901</v>
      </c>
      <c r="P152">
        <v>31951.570810733701</v>
      </c>
      <c r="Q152">
        <v>99.999999999999901</v>
      </c>
      <c r="R152">
        <v>288748.44019949599</v>
      </c>
      <c r="S152">
        <v>2.5627640785860502</v>
      </c>
      <c r="T152">
        <f t="shared" si="4"/>
        <v>2306222.7750916015</v>
      </c>
      <c r="U152">
        <f t="shared" si="5"/>
        <v>2594971.2152910978</v>
      </c>
    </row>
    <row r="153" spans="1:21" x14ac:dyDescent="0.2">
      <c r="A153">
        <v>151</v>
      </c>
      <c r="B153">
        <v>100200</v>
      </c>
      <c r="C153">
        <v>6039153.4278001096</v>
      </c>
      <c r="D153">
        <v>5433.6467125732497</v>
      </c>
      <c r="E153">
        <v>6251037.9902750896</v>
      </c>
      <c r="F153">
        <v>-1744.1819913157401</v>
      </c>
      <c r="G153">
        <v>7177.8287038889903</v>
      </c>
      <c r="H153">
        <v>162452.13011293599</v>
      </c>
      <c r="I153">
        <v>11235439668.127501</v>
      </c>
      <c r="J153">
        <v>139981.250776681</v>
      </c>
      <c r="K153">
        <v>8024.7591799105603</v>
      </c>
      <c r="L153">
        <v>10535328088.627501</v>
      </c>
      <c r="M153">
        <v>7814.0526181380001</v>
      </c>
      <c r="N153">
        <v>139981.250776681</v>
      </c>
      <c r="O153">
        <v>100</v>
      </c>
      <c r="P153">
        <v>7814.0526181380001</v>
      </c>
      <c r="Q153">
        <v>100</v>
      </c>
      <c r="R153">
        <v>143556.57407777899</v>
      </c>
      <c r="S153">
        <v>2.2965237821480899</v>
      </c>
      <c r="T153">
        <f t="shared" si="4"/>
        <v>-211884.56247498002</v>
      </c>
      <c r="U153">
        <f t="shared" si="5"/>
        <v>-68327.988397201028</v>
      </c>
    </row>
    <row r="154" spans="1:21" x14ac:dyDescent="0.2">
      <c r="A154">
        <v>152</v>
      </c>
      <c r="B154">
        <v>100301</v>
      </c>
      <c r="C154">
        <v>18344583.8724465</v>
      </c>
      <c r="D154">
        <v>16505.2915187076</v>
      </c>
      <c r="E154">
        <v>2789284.4060708899</v>
      </c>
      <c r="F154">
        <v>58.644457819946403</v>
      </c>
      <c r="G154">
        <v>16446.647060887601</v>
      </c>
      <c r="H154">
        <v>461943.07484143099</v>
      </c>
      <c r="I154">
        <v>15429165087.1807</v>
      </c>
      <c r="J154">
        <v>431084.744667069</v>
      </c>
      <c r="K154">
        <v>20039.689973448701</v>
      </c>
      <c r="L154">
        <v>15571799335.9807</v>
      </c>
      <c r="M154">
        <v>19728.253986729102</v>
      </c>
      <c r="N154">
        <v>431084.744667069</v>
      </c>
      <c r="O154">
        <v>100</v>
      </c>
      <c r="P154">
        <v>19728.253986729102</v>
      </c>
      <c r="Q154">
        <v>100</v>
      </c>
      <c r="R154">
        <v>328932.94121775299</v>
      </c>
      <c r="S154">
        <v>11.792735817897499</v>
      </c>
      <c r="T154">
        <f t="shared" si="4"/>
        <v>15555299.46637561</v>
      </c>
      <c r="U154">
        <f t="shared" si="5"/>
        <v>15884232.407593362</v>
      </c>
    </row>
    <row r="155" spans="1:21" x14ac:dyDescent="0.2">
      <c r="A155">
        <v>153</v>
      </c>
      <c r="B155">
        <v>100302</v>
      </c>
      <c r="C155">
        <v>650177.96848181798</v>
      </c>
      <c r="D155">
        <v>584.98884376178</v>
      </c>
      <c r="E155">
        <v>1009423.26369942</v>
      </c>
      <c r="F155">
        <v>-186.57702434122399</v>
      </c>
      <c r="G155">
        <v>771.56586810300496</v>
      </c>
      <c r="H155">
        <v>15505.4014440424</v>
      </c>
      <c r="I155">
        <v>2169627551.6320701</v>
      </c>
      <c r="J155">
        <v>11166.146340778199</v>
      </c>
      <c r="K155">
        <v>1496.4241502612399</v>
      </c>
      <c r="L155">
        <v>2169627551.6320701</v>
      </c>
      <c r="M155">
        <v>1453.03159922859</v>
      </c>
      <c r="N155">
        <v>11166.146340778199</v>
      </c>
      <c r="O155">
        <v>100</v>
      </c>
      <c r="P155">
        <v>1453.03159922859</v>
      </c>
      <c r="Q155">
        <v>100</v>
      </c>
      <c r="R155">
        <v>15431.317362060099</v>
      </c>
      <c r="S155">
        <v>1.5287261466023701</v>
      </c>
      <c r="T155">
        <f t="shared" si="4"/>
        <v>-359245.29521760205</v>
      </c>
      <c r="U155">
        <f t="shared" si="5"/>
        <v>-343813.97785554198</v>
      </c>
    </row>
    <row r="156" spans="1:21" x14ac:dyDescent="0.2">
      <c r="A156">
        <v>154</v>
      </c>
      <c r="B156">
        <v>100401</v>
      </c>
      <c r="C156">
        <v>351763.23955405998</v>
      </c>
      <c r="D156">
        <v>316.49422275123197</v>
      </c>
      <c r="E156">
        <v>513122.74710770999</v>
      </c>
      <c r="F156">
        <v>-154.98230605577899</v>
      </c>
      <c r="G156">
        <v>471.47652880701099</v>
      </c>
      <c r="H156">
        <v>13077.6352071741</v>
      </c>
      <c r="I156">
        <v>2319385823.6228199</v>
      </c>
      <c r="J156">
        <v>8438.8635599284808</v>
      </c>
      <c r="K156">
        <v>677.18412957583803</v>
      </c>
      <c r="L156">
        <v>2307684356.6599998</v>
      </c>
      <c r="M156">
        <v>631.03044244263799</v>
      </c>
      <c r="N156">
        <v>8438.8635599284808</v>
      </c>
      <c r="O156">
        <v>100</v>
      </c>
      <c r="P156">
        <v>631.03044244263799</v>
      </c>
      <c r="Q156">
        <v>100</v>
      </c>
      <c r="R156">
        <v>9429.5305761402196</v>
      </c>
      <c r="S156">
        <v>1.8376754157345601</v>
      </c>
      <c r="T156">
        <f t="shared" si="4"/>
        <v>-161359.50755365001</v>
      </c>
      <c r="U156">
        <f t="shared" si="5"/>
        <v>-151929.9769775098</v>
      </c>
    </row>
    <row r="157" spans="1:21" x14ac:dyDescent="0.2">
      <c r="A157">
        <v>155</v>
      </c>
      <c r="B157">
        <v>100402</v>
      </c>
      <c r="C157">
        <v>417399.56276978698</v>
      </c>
      <c r="D157">
        <v>375.54961787081601</v>
      </c>
      <c r="E157">
        <v>69021.393769931194</v>
      </c>
      <c r="F157">
        <v>2.7398893571183001</v>
      </c>
      <c r="G157">
        <v>372.80972851369802</v>
      </c>
      <c r="H157">
        <v>47346.950062902797</v>
      </c>
      <c r="I157">
        <v>814786790.03999603</v>
      </c>
      <c r="J157">
        <v>5852.6721588229102</v>
      </c>
      <c r="K157">
        <v>1019.98914396926</v>
      </c>
      <c r="L157">
        <v>255515175</v>
      </c>
      <c r="M157">
        <v>1014.87884046926</v>
      </c>
      <c r="N157">
        <v>45717.376482822801</v>
      </c>
      <c r="O157">
        <v>12.8018548068301</v>
      </c>
      <c r="P157">
        <v>1014.87884046926</v>
      </c>
      <c r="Q157">
        <v>100</v>
      </c>
      <c r="R157">
        <v>7456.1945702739604</v>
      </c>
      <c r="S157">
        <v>10.802729650936399</v>
      </c>
      <c r="T157">
        <f t="shared" si="4"/>
        <v>348378.16899985576</v>
      </c>
      <c r="U157">
        <f t="shared" si="5"/>
        <v>355834.36357012973</v>
      </c>
    </row>
    <row r="158" spans="1:21" x14ac:dyDescent="0.2">
      <c r="A158">
        <v>156</v>
      </c>
      <c r="B158">
        <v>100500</v>
      </c>
      <c r="C158">
        <v>2097514.7305361</v>
      </c>
      <c r="D158">
        <v>1887.2105430683</v>
      </c>
      <c r="E158">
        <v>2125958.3369152499</v>
      </c>
      <c r="F158">
        <v>-683.51104300274699</v>
      </c>
      <c r="G158">
        <v>2570.7215860710498</v>
      </c>
      <c r="H158">
        <v>53651.213965443298</v>
      </c>
      <c r="I158">
        <v>2627314421.4317002</v>
      </c>
      <c r="J158">
        <v>48396.585122579898</v>
      </c>
      <c r="K158">
        <v>4728.6460488249304</v>
      </c>
      <c r="L158">
        <v>2627314421.4317002</v>
      </c>
      <c r="M158">
        <v>4676.0997603962996</v>
      </c>
      <c r="N158">
        <v>48396.585122579898</v>
      </c>
      <c r="O158">
        <v>100</v>
      </c>
      <c r="P158">
        <v>4676.0997603962996</v>
      </c>
      <c r="Q158">
        <v>100</v>
      </c>
      <c r="R158">
        <v>51414.431721421097</v>
      </c>
      <c r="S158">
        <v>2.4184120087707299</v>
      </c>
      <c r="T158">
        <f t="shared" si="4"/>
        <v>-28443.606379149947</v>
      </c>
      <c r="U158">
        <f t="shared" si="5"/>
        <v>22970.82534227115</v>
      </c>
    </row>
    <row r="159" spans="1:21" x14ac:dyDescent="0.2">
      <c r="A159">
        <v>157</v>
      </c>
      <c r="B159">
        <v>100600</v>
      </c>
      <c r="C159">
        <v>355707.037618512</v>
      </c>
      <c r="D159">
        <v>339.79789548455801</v>
      </c>
      <c r="E159">
        <v>47567.455999546801</v>
      </c>
      <c r="F159">
        <v>2.9938844127569499</v>
      </c>
      <c r="G159">
        <v>336.80401107180103</v>
      </c>
      <c r="H159">
        <v>6826.6069542690702</v>
      </c>
      <c r="I159">
        <v>210158392.38</v>
      </c>
      <c r="J159">
        <v>6406.2901695090704</v>
      </c>
      <c r="K159">
        <v>1131.91794449549</v>
      </c>
      <c r="L159">
        <v>210158392.38</v>
      </c>
      <c r="M159">
        <v>1127.7147766478899</v>
      </c>
      <c r="N159">
        <v>6406.2901695090704</v>
      </c>
      <c r="O159">
        <v>100</v>
      </c>
      <c r="P159">
        <v>1127.7147766478899</v>
      </c>
      <c r="Q159">
        <v>100</v>
      </c>
      <c r="R159">
        <v>6736.0802214360301</v>
      </c>
      <c r="S159">
        <v>14.161110952623099</v>
      </c>
      <c r="T159">
        <f t="shared" si="4"/>
        <v>308139.5816189652</v>
      </c>
      <c r="U159">
        <f t="shared" si="5"/>
        <v>314875.66184040124</v>
      </c>
    </row>
    <row r="160" spans="1:21" x14ac:dyDescent="0.2">
      <c r="A160">
        <v>158</v>
      </c>
      <c r="B160">
        <v>100700</v>
      </c>
      <c r="C160">
        <v>15096304.884095799</v>
      </c>
      <c r="D160">
        <v>13584.026270099001</v>
      </c>
      <c r="E160">
        <v>33087830.210123502</v>
      </c>
      <c r="F160">
        <v>-1472.77767155267</v>
      </c>
      <c r="G160">
        <v>15056.8039416517</v>
      </c>
      <c r="H160">
        <v>524977.91612597404</v>
      </c>
      <c r="I160">
        <v>37741694918.6605</v>
      </c>
      <c r="J160">
        <v>325986.78359213198</v>
      </c>
      <c r="K160">
        <v>26329.347920221298</v>
      </c>
      <c r="L160">
        <v>37602274293.679901</v>
      </c>
      <c r="M160">
        <v>25577.302434347701</v>
      </c>
      <c r="N160">
        <v>449494.52628865303</v>
      </c>
      <c r="O160">
        <v>72.522970698600204</v>
      </c>
      <c r="P160">
        <v>25577.302434347701</v>
      </c>
      <c r="Q160">
        <v>99.999999999999901</v>
      </c>
      <c r="R160">
        <v>301136.07883303397</v>
      </c>
      <c r="S160">
        <v>0.91011129143457303</v>
      </c>
      <c r="T160">
        <f t="shared" si="4"/>
        <v>-17991525.326027703</v>
      </c>
      <c r="U160">
        <f t="shared" si="5"/>
        <v>-17690389.24719467</v>
      </c>
    </row>
    <row r="161" spans="1:21" x14ac:dyDescent="0.2">
      <c r="A161">
        <v>159</v>
      </c>
      <c r="B161">
        <v>100800</v>
      </c>
      <c r="C161">
        <v>9746497.8408781905</v>
      </c>
      <c r="D161">
        <v>9481.87520014453</v>
      </c>
      <c r="E161">
        <v>1336589.12348891</v>
      </c>
      <c r="F161">
        <v>66.622738034854905</v>
      </c>
      <c r="G161">
        <v>9415.2524621096709</v>
      </c>
      <c r="H161">
        <v>203755.91051763701</v>
      </c>
      <c r="I161">
        <v>16160436304.7474</v>
      </c>
      <c r="J161">
        <v>171435.037908142</v>
      </c>
      <c r="K161">
        <v>24554.571523151499</v>
      </c>
      <c r="L161">
        <v>18283343863.2579</v>
      </c>
      <c r="M161">
        <v>24188.904645886301</v>
      </c>
      <c r="N161">
        <v>171435.037908142</v>
      </c>
      <c r="O161">
        <v>100</v>
      </c>
      <c r="P161">
        <v>24188.904645886301</v>
      </c>
      <c r="Q161">
        <v>99.999999999999901</v>
      </c>
      <c r="R161">
        <v>188305.049242193</v>
      </c>
      <c r="S161">
        <v>14.088476849988</v>
      </c>
      <c r="T161">
        <f t="shared" si="4"/>
        <v>8409908.71738928</v>
      </c>
      <c r="U161">
        <f t="shared" si="5"/>
        <v>8598213.7666314729</v>
      </c>
    </row>
    <row r="162" spans="1:21" x14ac:dyDescent="0.2">
      <c r="A162">
        <v>160</v>
      </c>
      <c r="B162">
        <v>100901</v>
      </c>
      <c r="C162">
        <v>4571722.1047885502</v>
      </c>
      <c r="D162">
        <v>4305.48778294165</v>
      </c>
      <c r="E162">
        <v>9408991.09793243</v>
      </c>
      <c r="F162">
        <v>-863.935955266787</v>
      </c>
      <c r="G162">
        <v>5169.4237382084402</v>
      </c>
      <c r="H162">
        <v>1368055.83333476</v>
      </c>
      <c r="I162">
        <v>98417979854.011795</v>
      </c>
      <c r="J162">
        <v>53306.758819200499</v>
      </c>
      <c r="K162">
        <v>16378.94870623</v>
      </c>
      <c r="L162">
        <v>5610755446.0467997</v>
      </c>
      <c r="M162">
        <v>8205.54391306855</v>
      </c>
      <c r="N162">
        <v>1171219.87362674</v>
      </c>
      <c r="O162">
        <v>4.5513878324258004</v>
      </c>
      <c r="P162">
        <v>16266.733597308999</v>
      </c>
      <c r="Q162">
        <v>50.443709943254703</v>
      </c>
      <c r="R162">
        <v>103388.474764168</v>
      </c>
      <c r="S162">
        <v>1.09882636393276</v>
      </c>
      <c r="T162">
        <f t="shared" si="4"/>
        <v>-4837268.9931438798</v>
      </c>
      <c r="U162">
        <f t="shared" si="5"/>
        <v>-4733880.5183797115</v>
      </c>
    </row>
    <row r="163" spans="1:21" x14ac:dyDescent="0.2">
      <c r="A163">
        <v>161</v>
      </c>
      <c r="B163">
        <v>100902</v>
      </c>
      <c r="C163">
        <v>443710.72469733102</v>
      </c>
      <c r="D163">
        <v>499.36924681214202</v>
      </c>
      <c r="E163">
        <v>138298.18306121399</v>
      </c>
      <c r="F163">
        <v>-42.929288350999101</v>
      </c>
      <c r="G163">
        <v>542.29853516314097</v>
      </c>
      <c r="H163">
        <v>14715.051023352</v>
      </c>
      <c r="I163">
        <v>1947161908.26</v>
      </c>
      <c r="J163">
        <v>10820.727206832</v>
      </c>
      <c r="K163">
        <v>96.836529311171105</v>
      </c>
      <c r="L163">
        <v>8676159.7199999895</v>
      </c>
      <c r="M163">
        <v>3.83066553131831</v>
      </c>
      <c r="N163">
        <v>10820.727206832</v>
      </c>
      <c r="O163">
        <v>100</v>
      </c>
      <c r="P163">
        <v>96.663006116771101</v>
      </c>
      <c r="Q163">
        <v>3.9629075126122002</v>
      </c>
      <c r="R163">
        <v>10845.970703262799</v>
      </c>
      <c r="S163">
        <v>7.8424535038628296</v>
      </c>
      <c r="T163">
        <f t="shared" si="4"/>
        <v>305412.54163611704</v>
      </c>
      <c r="U163">
        <f t="shared" si="5"/>
        <v>316258.51233937981</v>
      </c>
    </row>
    <row r="164" spans="1:21" x14ac:dyDescent="0.2">
      <c r="A164">
        <v>162</v>
      </c>
      <c r="B164">
        <v>101000</v>
      </c>
      <c r="C164">
        <v>6341340.7858225396</v>
      </c>
      <c r="D164">
        <v>5713.6566726127203</v>
      </c>
      <c r="E164">
        <v>8845531.2695915699</v>
      </c>
      <c r="F164">
        <v>-2682.9705982753599</v>
      </c>
      <c r="G164">
        <v>8396.6272708880897</v>
      </c>
      <c r="H164">
        <v>163417.21169486101</v>
      </c>
      <c r="I164">
        <v>5203712169.0054197</v>
      </c>
      <c r="J164">
        <v>153009.78735684999</v>
      </c>
      <c r="K164">
        <v>10692.204552221099</v>
      </c>
      <c r="L164">
        <v>5203712169.0054197</v>
      </c>
      <c r="M164">
        <v>10588.130308841</v>
      </c>
      <c r="N164">
        <v>153009.78735684999</v>
      </c>
      <c r="O164">
        <v>100</v>
      </c>
      <c r="P164">
        <v>10588.130308841</v>
      </c>
      <c r="Q164">
        <v>100</v>
      </c>
      <c r="R164">
        <v>167932.54541776099</v>
      </c>
      <c r="S164">
        <v>1.8985015178801701</v>
      </c>
      <c r="T164">
        <f t="shared" si="4"/>
        <v>-2504190.4837690303</v>
      </c>
      <c r="U164">
        <f t="shared" si="5"/>
        <v>-2336257.9383512693</v>
      </c>
    </row>
    <row r="165" spans="1:21" x14ac:dyDescent="0.2">
      <c r="A165">
        <v>163</v>
      </c>
      <c r="B165">
        <v>101101</v>
      </c>
      <c r="C165">
        <v>4076264.29209371</v>
      </c>
      <c r="D165">
        <v>3710.1261859115102</v>
      </c>
      <c r="E165">
        <v>7549239.98431144</v>
      </c>
      <c r="F165">
        <v>-1237.97652133936</v>
      </c>
      <c r="G165">
        <v>4948.1027072508796</v>
      </c>
      <c r="H165">
        <v>102710.63327185099</v>
      </c>
      <c r="I165">
        <v>3447287276.1674399</v>
      </c>
      <c r="J165">
        <v>95816.058719516295</v>
      </c>
      <c r="K165">
        <v>13102.735358911001</v>
      </c>
      <c r="L165">
        <v>3669150156.2674398</v>
      </c>
      <c r="M165">
        <v>13029.352355785601</v>
      </c>
      <c r="N165">
        <v>95816.058719516295</v>
      </c>
      <c r="O165">
        <v>99.999999999999901</v>
      </c>
      <c r="P165">
        <v>13029.352355785601</v>
      </c>
      <c r="Q165">
        <v>99.999999999999901</v>
      </c>
      <c r="R165">
        <v>98962.054145017595</v>
      </c>
      <c r="S165">
        <v>1.3108876436658099</v>
      </c>
      <c r="T165">
        <f t="shared" si="4"/>
        <v>-3472975.69221773</v>
      </c>
      <c r="U165">
        <f t="shared" si="5"/>
        <v>-3374013.6380727123</v>
      </c>
    </row>
    <row r="166" spans="1:21" x14ac:dyDescent="0.2">
      <c r="A166">
        <v>164</v>
      </c>
      <c r="B166">
        <v>101102</v>
      </c>
      <c r="C166">
        <v>1007778.58316706</v>
      </c>
      <c r="D166">
        <v>1057.3819831877099</v>
      </c>
      <c r="E166">
        <v>1355012.78009181</v>
      </c>
      <c r="F166">
        <v>-259.77577644681401</v>
      </c>
      <c r="G166">
        <v>1317.1577596345301</v>
      </c>
      <c r="H166">
        <v>22603.4099557185</v>
      </c>
      <c r="I166">
        <v>1170983203.06636</v>
      </c>
      <c r="J166">
        <v>20261.443549585802</v>
      </c>
      <c r="K166">
        <v>2171.9361220075598</v>
      </c>
      <c r="L166">
        <v>1170983203.06636</v>
      </c>
      <c r="M166">
        <v>2148.5164579462298</v>
      </c>
      <c r="N166">
        <v>20261.443549585802</v>
      </c>
      <c r="O166">
        <v>100</v>
      </c>
      <c r="P166">
        <v>2148.5164579462298</v>
      </c>
      <c r="Q166">
        <v>100</v>
      </c>
      <c r="R166">
        <v>26343.1551926906</v>
      </c>
      <c r="S166">
        <v>1.9441259580522701</v>
      </c>
      <c r="T166">
        <f t="shared" si="4"/>
        <v>-347234.19692474999</v>
      </c>
      <c r="U166">
        <f t="shared" si="5"/>
        <v>-320891.04173205938</v>
      </c>
    </row>
    <row r="167" spans="1:21" x14ac:dyDescent="0.2">
      <c r="A167">
        <v>165</v>
      </c>
      <c r="B167">
        <v>101201</v>
      </c>
      <c r="C167">
        <v>23973634.851167001</v>
      </c>
      <c r="D167">
        <v>26428.868746553599</v>
      </c>
      <c r="E167">
        <v>46105257.302802198</v>
      </c>
      <c r="F167">
        <v>-7382.9832923693402</v>
      </c>
      <c r="G167">
        <v>33811.852038922902</v>
      </c>
      <c r="H167">
        <v>599131.45972450299</v>
      </c>
      <c r="I167">
        <v>16372693594.9242</v>
      </c>
      <c r="J167">
        <v>482697.42921600997</v>
      </c>
      <c r="K167">
        <v>68633.838938376997</v>
      </c>
      <c r="L167">
        <v>33343008723.7705</v>
      </c>
      <c r="M167">
        <v>66105.820868490206</v>
      </c>
      <c r="N167">
        <v>566386.07253465499</v>
      </c>
      <c r="O167">
        <v>85.224099359624702</v>
      </c>
      <c r="P167">
        <v>67966.978763901599</v>
      </c>
      <c r="Q167">
        <v>97.261673345998403</v>
      </c>
      <c r="R167">
        <v>676237.04077845905</v>
      </c>
      <c r="S167">
        <v>1.4667243614696299</v>
      </c>
      <c r="T167">
        <f t="shared" si="4"/>
        <v>-22131622.451635197</v>
      </c>
      <c r="U167">
        <f t="shared" si="5"/>
        <v>-21455385.410856739</v>
      </c>
    </row>
    <row r="168" spans="1:21" x14ac:dyDescent="0.2">
      <c r="A168">
        <v>166</v>
      </c>
      <c r="B168">
        <v>101202</v>
      </c>
      <c r="C168">
        <v>10544479.0174913</v>
      </c>
      <c r="D168">
        <v>11420.977190830199</v>
      </c>
      <c r="E168">
        <v>16764915.2886182</v>
      </c>
      <c r="F168">
        <v>-5203.4132228519802</v>
      </c>
      <c r="G168">
        <v>16624.3904136821</v>
      </c>
      <c r="H168">
        <v>258722.04741785099</v>
      </c>
      <c r="I168">
        <v>7772620713.3991404</v>
      </c>
      <c r="J168">
        <v>243176.805991053</v>
      </c>
      <c r="K168">
        <v>23413.385800960801</v>
      </c>
      <c r="L168">
        <v>13772860450.4252</v>
      </c>
      <c r="M168">
        <v>23137.928591952299</v>
      </c>
      <c r="N168">
        <v>243176.805991053</v>
      </c>
      <c r="O168">
        <v>100</v>
      </c>
      <c r="P168">
        <v>23137.928591952299</v>
      </c>
      <c r="Q168">
        <v>100</v>
      </c>
      <c r="R168">
        <v>332487.80827364302</v>
      </c>
      <c r="S168">
        <v>1.9832358383544599</v>
      </c>
      <c r="T168">
        <f t="shared" si="4"/>
        <v>-6220436.2711268999</v>
      </c>
      <c r="U168">
        <f t="shared" si="5"/>
        <v>-5887948.4628532566</v>
      </c>
    </row>
    <row r="169" spans="1:21" x14ac:dyDescent="0.2">
      <c r="A169">
        <v>167</v>
      </c>
      <c r="B169">
        <v>101301</v>
      </c>
      <c r="C169">
        <v>30213907.992931001</v>
      </c>
      <c r="D169">
        <v>31863.589758738799</v>
      </c>
      <c r="E169">
        <v>30424897.122130301</v>
      </c>
      <c r="F169">
        <v>-9835.7224574148604</v>
      </c>
      <c r="G169">
        <v>41699.312216153703</v>
      </c>
      <c r="H169">
        <v>750311.969008727</v>
      </c>
      <c r="I169">
        <v>12328896084.884899</v>
      </c>
      <c r="J169">
        <v>725654.17683895805</v>
      </c>
      <c r="K169">
        <v>36441.086208315202</v>
      </c>
      <c r="L169">
        <v>12328896084.884899</v>
      </c>
      <c r="M169">
        <v>36194.5082866175</v>
      </c>
      <c r="N169">
        <v>725654.17683895701</v>
      </c>
      <c r="O169">
        <v>100</v>
      </c>
      <c r="P169">
        <v>36194.5082866175</v>
      </c>
      <c r="Q169">
        <v>100</v>
      </c>
      <c r="R169">
        <v>833986.244323074</v>
      </c>
      <c r="S169">
        <v>2.7411308606084002</v>
      </c>
      <c r="T169">
        <f t="shared" si="4"/>
        <v>-210989.12919929996</v>
      </c>
      <c r="U169">
        <f t="shared" si="5"/>
        <v>622997.11512377404</v>
      </c>
    </row>
    <row r="170" spans="1:21" x14ac:dyDescent="0.2">
      <c r="A170">
        <v>168</v>
      </c>
      <c r="B170">
        <v>101302</v>
      </c>
      <c r="C170">
        <v>8792932.7929924391</v>
      </c>
      <c r="D170">
        <v>9277.5478839027801</v>
      </c>
      <c r="E170">
        <v>11470521.0746681</v>
      </c>
      <c r="F170">
        <v>-2737.7255444707398</v>
      </c>
      <c r="G170">
        <v>12015.273428373501</v>
      </c>
      <c r="H170">
        <v>219867.25926753</v>
      </c>
      <c r="I170">
        <v>5939508916.7299995</v>
      </c>
      <c r="J170">
        <v>207988.24143406999</v>
      </c>
      <c r="K170">
        <v>17554.9613244473</v>
      </c>
      <c r="L170">
        <v>7558475777.9899902</v>
      </c>
      <c r="M170">
        <v>17403.791808887501</v>
      </c>
      <c r="N170">
        <v>207988.24143406999</v>
      </c>
      <c r="O170">
        <v>99.999999999999901</v>
      </c>
      <c r="P170">
        <v>17403.791808887501</v>
      </c>
      <c r="Q170">
        <v>100</v>
      </c>
      <c r="R170">
        <v>240305.46856747</v>
      </c>
      <c r="S170">
        <v>2.09498301780001</v>
      </c>
      <c r="T170">
        <f t="shared" si="4"/>
        <v>-2677588.281675661</v>
      </c>
      <c r="U170">
        <f t="shared" si="5"/>
        <v>-2437282.8131081909</v>
      </c>
    </row>
    <row r="171" spans="1:21" x14ac:dyDescent="0.2">
      <c r="A171">
        <v>169</v>
      </c>
      <c r="B171">
        <v>101303</v>
      </c>
      <c r="C171">
        <v>30112.2674610307</v>
      </c>
      <c r="D171">
        <v>31.771879740198099</v>
      </c>
      <c r="E171">
        <v>43953.294691561299</v>
      </c>
      <c r="F171">
        <v>-13.106249433676</v>
      </c>
      <c r="G171">
        <v>44.8781291738741</v>
      </c>
      <c r="H171">
        <v>578.46568272803097</v>
      </c>
      <c r="I171">
        <v>40068564.850000001</v>
      </c>
      <c r="J171">
        <v>498.32855302803102</v>
      </c>
      <c r="K171">
        <v>97.052083926800506</v>
      </c>
      <c r="L171">
        <v>40068564.850000001</v>
      </c>
      <c r="M171">
        <v>96.250712629800503</v>
      </c>
      <c r="N171">
        <v>498.32855302803102</v>
      </c>
      <c r="O171">
        <v>100</v>
      </c>
      <c r="P171">
        <v>96.250712629800503</v>
      </c>
      <c r="Q171">
        <v>100</v>
      </c>
      <c r="R171">
        <v>897.56258347748303</v>
      </c>
      <c r="S171">
        <v>2.04208260103379</v>
      </c>
      <c r="T171">
        <f t="shared" si="4"/>
        <v>-13841.027230530599</v>
      </c>
      <c r="U171">
        <f t="shared" si="5"/>
        <v>-12943.464647053115</v>
      </c>
    </row>
    <row r="172" spans="1:21" x14ac:dyDescent="0.2">
      <c r="A172">
        <v>170</v>
      </c>
      <c r="B172">
        <v>101401</v>
      </c>
      <c r="C172">
        <v>6309672.8387569599</v>
      </c>
      <c r="D172">
        <v>6544.8167552396599</v>
      </c>
      <c r="E172">
        <v>8252791.2075423198</v>
      </c>
      <c r="F172">
        <v>-2622.2327551052799</v>
      </c>
      <c r="G172">
        <v>9167.0495103449393</v>
      </c>
      <c r="H172">
        <v>127679.21985146499</v>
      </c>
      <c r="I172">
        <v>6619486959.0929899</v>
      </c>
      <c r="J172">
        <v>114440.245933279</v>
      </c>
      <c r="K172">
        <v>15161.442768283599</v>
      </c>
      <c r="L172">
        <v>6619486959.0929899</v>
      </c>
      <c r="M172">
        <v>15029.0530291017</v>
      </c>
      <c r="N172">
        <v>114440.245933279</v>
      </c>
      <c r="O172">
        <v>99.999999999999901</v>
      </c>
      <c r="P172">
        <v>15029.0530291017</v>
      </c>
      <c r="Q172">
        <v>100</v>
      </c>
      <c r="R172">
        <v>183340.99020689799</v>
      </c>
      <c r="S172">
        <v>2.2215634152884101</v>
      </c>
      <c r="T172">
        <f t="shared" si="4"/>
        <v>-1943118.3687853599</v>
      </c>
      <c r="U172">
        <f t="shared" si="5"/>
        <v>-1759777.3785784619</v>
      </c>
    </row>
    <row r="173" spans="1:21" x14ac:dyDescent="0.2">
      <c r="A173">
        <v>171</v>
      </c>
      <c r="B173">
        <v>101402</v>
      </c>
      <c r="C173">
        <v>2703348.8101190301</v>
      </c>
      <c r="D173">
        <v>3008.7905829323599</v>
      </c>
      <c r="E173">
        <v>3567409.8673114399</v>
      </c>
      <c r="F173">
        <v>-1177.9800762627599</v>
      </c>
      <c r="G173">
        <v>4186.7706591951301</v>
      </c>
      <c r="H173">
        <v>45763.140865741902</v>
      </c>
      <c r="I173">
        <v>1437208379.89118</v>
      </c>
      <c r="J173">
        <v>42888.724105959598</v>
      </c>
      <c r="K173">
        <v>8540.5280255789294</v>
      </c>
      <c r="L173">
        <v>1437208379.89118</v>
      </c>
      <c r="M173">
        <v>8511.7838579810996</v>
      </c>
      <c r="N173">
        <v>42888.724105959598</v>
      </c>
      <c r="O173">
        <v>100</v>
      </c>
      <c r="P173">
        <v>8511.7838579810996</v>
      </c>
      <c r="Q173">
        <v>100</v>
      </c>
      <c r="R173">
        <v>83735.413183902696</v>
      </c>
      <c r="S173">
        <v>2.34723276266008</v>
      </c>
      <c r="T173">
        <f t="shared" si="4"/>
        <v>-864061.05719240988</v>
      </c>
      <c r="U173">
        <f t="shared" si="5"/>
        <v>-780325.64400850714</v>
      </c>
    </row>
    <row r="174" spans="1:21" x14ac:dyDescent="0.2">
      <c r="A174">
        <v>172</v>
      </c>
      <c r="B174">
        <v>101500</v>
      </c>
      <c r="C174">
        <v>681966.92394802405</v>
      </c>
      <c r="D174">
        <v>714.76309738112195</v>
      </c>
      <c r="E174">
        <v>826212.46163079399</v>
      </c>
      <c r="F174">
        <v>-387.65425707648302</v>
      </c>
      <c r="G174">
        <v>1102.4173544575999</v>
      </c>
      <c r="H174">
        <v>16315.813116677</v>
      </c>
      <c r="I174">
        <v>637856726.63999999</v>
      </c>
      <c r="J174">
        <v>15040.099663397001</v>
      </c>
      <c r="K174">
        <v>1771.9687269757201</v>
      </c>
      <c r="L174">
        <v>1139957824.4073999</v>
      </c>
      <c r="M174">
        <v>1749.1695704875699</v>
      </c>
      <c r="N174">
        <v>15040.099663397001</v>
      </c>
      <c r="O174">
        <v>100</v>
      </c>
      <c r="P174">
        <v>1749.1695704875699</v>
      </c>
      <c r="Q174">
        <v>100</v>
      </c>
      <c r="R174">
        <v>22048.347089152099</v>
      </c>
      <c r="S174">
        <v>2.6686050033223401</v>
      </c>
      <c r="T174">
        <f t="shared" si="4"/>
        <v>-144245.53768276994</v>
      </c>
      <c r="U174">
        <f t="shared" si="5"/>
        <v>-122197.19059361784</v>
      </c>
    </row>
    <row r="175" spans="1:21" x14ac:dyDescent="0.2">
      <c r="A175">
        <v>173</v>
      </c>
      <c r="B175">
        <v>101600</v>
      </c>
      <c r="C175">
        <v>54236104.581972398</v>
      </c>
      <c r="D175">
        <v>56943.8586999744</v>
      </c>
      <c r="E175">
        <v>7831434.0450309496</v>
      </c>
      <c r="F175">
        <v>457.06481417823198</v>
      </c>
      <c r="G175">
        <v>56486.7938857962</v>
      </c>
      <c r="H175">
        <v>535833.62916626898</v>
      </c>
      <c r="I175">
        <v>14302200409.3605</v>
      </c>
      <c r="J175">
        <v>507229.22834754799</v>
      </c>
      <c r="K175">
        <v>172449.19838683199</v>
      </c>
      <c r="L175">
        <v>14511062980.189301</v>
      </c>
      <c r="M175">
        <v>172158.97712722901</v>
      </c>
      <c r="N175">
        <v>507229.22834754799</v>
      </c>
      <c r="O175">
        <v>100</v>
      </c>
      <c r="P175">
        <v>172158.97712722799</v>
      </c>
      <c r="Q175">
        <v>100</v>
      </c>
      <c r="R175">
        <v>1129735.8777159201</v>
      </c>
      <c r="S175">
        <v>14.4256578197545</v>
      </c>
      <c r="T175">
        <f t="shared" si="4"/>
        <v>46404670.536941446</v>
      </c>
      <c r="U175">
        <f t="shared" si="5"/>
        <v>47534406.414657369</v>
      </c>
    </row>
    <row r="176" spans="1:21" x14ac:dyDescent="0.2">
      <c r="A176">
        <v>174</v>
      </c>
      <c r="B176">
        <v>101701</v>
      </c>
      <c r="C176">
        <v>5874636.2801742898</v>
      </c>
      <c r="D176">
        <v>6110.45078792597</v>
      </c>
      <c r="E176">
        <v>692347.65987655602</v>
      </c>
      <c r="F176">
        <v>45.182757103393897</v>
      </c>
      <c r="G176">
        <v>6065.2680308225699</v>
      </c>
      <c r="H176">
        <v>118454.785570483</v>
      </c>
      <c r="I176">
        <v>4698989000.7374201</v>
      </c>
      <c r="J176">
        <v>109056.807569008</v>
      </c>
      <c r="K176">
        <v>17129.339451554799</v>
      </c>
      <c r="L176">
        <v>5514117861.07271</v>
      </c>
      <c r="M176">
        <v>17019.057094333399</v>
      </c>
      <c r="N176">
        <v>109056.807569008</v>
      </c>
      <c r="O176">
        <v>100</v>
      </c>
      <c r="P176">
        <v>17019.057094333399</v>
      </c>
      <c r="Q176">
        <v>100</v>
      </c>
      <c r="R176">
        <v>121305.360616451</v>
      </c>
      <c r="S176">
        <v>17.520873925981</v>
      </c>
      <c r="T176">
        <f t="shared" si="4"/>
        <v>5182288.6202977337</v>
      </c>
      <c r="U176">
        <f t="shared" si="5"/>
        <v>5303593.9809141848</v>
      </c>
    </row>
    <row r="177" spans="1:21" x14ac:dyDescent="0.2">
      <c r="A177">
        <v>175</v>
      </c>
      <c r="B177">
        <v>101702</v>
      </c>
      <c r="C177">
        <v>112943160.84074301</v>
      </c>
      <c r="D177">
        <v>117694.83521021401</v>
      </c>
      <c r="E177">
        <v>55172911.649201602</v>
      </c>
      <c r="F177">
        <v>-2091.10379491605</v>
      </c>
      <c r="G177">
        <v>119785.93900513</v>
      </c>
      <c r="H177">
        <v>3366945.8492975701</v>
      </c>
      <c r="I177">
        <v>47536505437.115196</v>
      </c>
      <c r="J177">
        <v>2551628.6928615598</v>
      </c>
      <c r="K177">
        <v>285523.46713397902</v>
      </c>
      <c r="L177">
        <v>45691475232.755096</v>
      </c>
      <c r="M177">
        <v>195898.53892482701</v>
      </c>
      <c r="N177">
        <v>3271872.8384233401</v>
      </c>
      <c r="O177">
        <v>77.986792851373295</v>
      </c>
      <c r="P177">
        <v>284609.63762932399</v>
      </c>
      <c r="Q177">
        <v>68.830606214384702</v>
      </c>
      <c r="R177">
        <v>2395718.7801026101</v>
      </c>
      <c r="S177">
        <v>4.3422011064686696</v>
      </c>
      <c r="T177">
        <f t="shared" si="4"/>
        <v>57770249.191541404</v>
      </c>
      <c r="U177">
        <f t="shared" si="5"/>
        <v>60165967.971644014</v>
      </c>
    </row>
    <row r="178" spans="1:21" x14ac:dyDescent="0.2">
      <c r="A178">
        <v>176</v>
      </c>
      <c r="B178">
        <v>101800</v>
      </c>
      <c r="C178">
        <v>48643151.955773503</v>
      </c>
      <c r="D178">
        <v>53873.215671169099</v>
      </c>
      <c r="E178">
        <v>76310208.040274397</v>
      </c>
      <c r="F178">
        <v>-14717.6790481727</v>
      </c>
      <c r="G178">
        <v>68590.894719341901</v>
      </c>
      <c r="H178">
        <v>2097925.9997439799</v>
      </c>
      <c r="I178">
        <v>518768868177.87</v>
      </c>
      <c r="J178">
        <v>969322.23552344996</v>
      </c>
      <c r="K178">
        <v>94315.557901366003</v>
      </c>
      <c r="L178">
        <v>28732316767.035999</v>
      </c>
      <c r="M178">
        <v>93740.911566025301</v>
      </c>
      <c r="N178">
        <v>1060388.26338824</v>
      </c>
      <c r="O178">
        <v>91.412010957777298</v>
      </c>
      <c r="P178">
        <v>93740.911566025301</v>
      </c>
      <c r="Q178">
        <v>99.999999999999901</v>
      </c>
      <c r="R178">
        <v>1371817.89438683</v>
      </c>
      <c r="S178">
        <v>1.79768595790334</v>
      </c>
      <c r="T178">
        <f t="shared" si="4"/>
        <v>-27667056.084500894</v>
      </c>
      <c r="U178">
        <f t="shared" si="5"/>
        <v>-26295238.190114062</v>
      </c>
    </row>
    <row r="179" spans="1:21" x14ac:dyDescent="0.2">
      <c r="A179">
        <v>177</v>
      </c>
      <c r="B179">
        <v>101900</v>
      </c>
      <c r="C179">
        <v>128316148.186176</v>
      </c>
      <c r="D179">
        <v>140961.61291975499</v>
      </c>
      <c r="E179">
        <v>211755125.260901</v>
      </c>
      <c r="F179">
        <v>-23165.978703970199</v>
      </c>
      <c r="G179">
        <v>164127.59162372499</v>
      </c>
      <c r="H179">
        <v>5926643.7238410003</v>
      </c>
      <c r="I179">
        <v>475358309860.13202</v>
      </c>
      <c r="J179">
        <v>2252247.8684984101</v>
      </c>
      <c r="K179">
        <v>842532.73914487194</v>
      </c>
      <c r="L179">
        <v>476441930838.38599</v>
      </c>
      <c r="M179">
        <v>292514.43472036201</v>
      </c>
      <c r="N179">
        <v>4975927.1041207397</v>
      </c>
      <c r="O179">
        <v>45.262879085050301</v>
      </c>
      <c r="P179">
        <v>833003.90052810404</v>
      </c>
      <c r="Q179">
        <v>35.115614048735601</v>
      </c>
      <c r="R179">
        <v>3282551.8324745102</v>
      </c>
      <c r="S179">
        <v>1.55016405313926</v>
      </c>
      <c r="T179">
        <f t="shared" si="4"/>
        <v>-83438977.074725002</v>
      </c>
      <c r="U179">
        <f t="shared" si="5"/>
        <v>-80156425.242250487</v>
      </c>
    </row>
    <row r="180" spans="1:21" x14ac:dyDescent="0.2">
      <c r="A180">
        <v>178</v>
      </c>
      <c r="B180">
        <v>102001</v>
      </c>
      <c r="C180">
        <v>118895308.07928599</v>
      </c>
      <c r="D180">
        <v>125218.151353098</v>
      </c>
      <c r="E180">
        <v>120723985.540746</v>
      </c>
      <c r="F180">
        <v>-46642.449274269602</v>
      </c>
      <c r="G180">
        <v>171860.600627368</v>
      </c>
      <c r="H180">
        <v>53962361.497525901</v>
      </c>
      <c r="I180">
        <v>3452830630840.9902</v>
      </c>
      <c r="J180">
        <v>1627397.9256041001</v>
      </c>
      <c r="K180">
        <v>16627573.8458362</v>
      </c>
      <c r="L180">
        <v>3453710440059.1899</v>
      </c>
      <c r="M180">
        <v>251634.12453719901</v>
      </c>
      <c r="N180">
        <v>47056700.235843897</v>
      </c>
      <c r="O180">
        <v>3.4583766338220401</v>
      </c>
      <c r="P180">
        <v>16558499.637034999</v>
      </c>
      <c r="Q180">
        <v>1.5196674218863899</v>
      </c>
      <c r="R180">
        <v>3437212.0125473598</v>
      </c>
      <c r="S180">
        <v>2.84716578660935</v>
      </c>
      <c r="T180">
        <f t="shared" si="4"/>
        <v>-1828677.4614600092</v>
      </c>
      <c r="U180">
        <f t="shared" si="5"/>
        <v>1608534.5510873506</v>
      </c>
    </row>
    <row r="181" spans="1:21" x14ac:dyDescent="0.2">
      <c r="A181">
        <v>179</v>
      </c>
      <c r="B181">
        <v>102002</v>
      </c>
      <c r="C181">
        <v>75253066.342431799</v>
      </c>
      <c r="D181">
        <v>79255.018581284807</v>
      </c>
      <c r="E181">
        <v>88310599.174615905</v>
      </c>
      <c r="F181">
        <v>-40274.010447372202</v>
      </c>
      <c r="G181">
        <v>119529.02902865699</v>
      </c>
      <c r="H181">
        <v>1607562.58605073</v>
      </c>
      <c r="I181">
        <v>57704490498.269798</v>
      </c>
      <c r="J181">
        <v>1398859.7650164601</v>
      </c>
      <c r="K181">
        <v>427011.54012969602</v>
      </c>
      <c r="L181">
        <v>58014912926.079399</v>
      </c>
      <c r="M181">
        <v>216371.62898618399</v>
      </c>
      <c r="N181">
        <v>1492153.6050541899</v>
      </c>
      <c r="O181">
        <v>93.747705348716906</v>
      </c>
      <c r="P181">
        <v>425851.24187117402</v>
      </c>
      <c r="Q181">
        <v>50.809204649833902</v>
      </c>
      <c r="R181">
        <v>2390580.5805731402</v>
      </c>
      <c r="S181">
        <v>2.7070143368026098</v>
      </c>
      <c r="T181">
        <f t="shared" si="4"/>
        <v>-13057532.832184106</v>
      </c>
      <c r="U181">
        <f t="shared" si="5"/>
        <v>-10666952.251610966</v>
      </c>
    </row>
    <row r="182" spans="1:21" x14ac:dyDescent="0.2">
      <c r="A182">
        <v>180</v>
      </c>
      <c r="B182">
        <v>102100</v>
      </c>
      <c r="C182">
        <v>31449167.777522299</v>
      </c>
      <c r="D182">
        <v>33121.632083821998</v>
      </c>
      <c r="E182">
        <v>3314084.7380730901</v>
      </c>
      <c r="F182">
        <v>201.265788807636</v>
      </c>
      <c r="G182">
        <v>32920.366295014297</v>
      </c>
      <c r="H182">
        <v>621145.79768560198</v>
      </c>
      <c r="I182">
        <v>16045107434.9081</v>
      </c>
      <c r="J182">
        <v>589055.58281578601</v>
      </c>
      <c r="K182">
        <v>76301.684699591104</v>
      </c>
      <c r="L182">
        <v>17520558054.409</v>
      </c>
      <c r="M182">
        <v>75749.332038448701</v>
      </c>
      <c r="N182">
        <v>589055.58281578601</v>
      </c>
      <c r="O182">
        <v>100</v>
      </c>
      <c r="P182">
        <v>75951.273538502894</v>
      </c>
      <c r="Q182">
        <v>99.7341170323472</v>
      </c>
      <c r="R182">
        <v>658407.32590028702</v>
      </c>
      <c r="S182">
        <v>19.866943000470901</v>
      </c>
      <c r="T182">
        <f t="shared" si="4"/>
        <v>28135083.039449207</v>
      </c>
      <c r="U182">
        <f t="shared" si="5"/>
        <v>28793490.365349494</v>
      </c>
    </row>
    <row r="183" spans="1:21" x14ac:dyDescent="0.2">
      <c r="A183">
        <v>181</v>
      </c>
      <c r="B183">
        <v>102200</v>
      </c>
      <c r="C183">
        <v>96202741.134669602</v>
      </c>
      <c r="D183">
        <v>101318.795456174</v>
      </c>
      <c r="E183">
        <v>127043480.27399801</v>
      </c>
      <c r="F183">
        <v>-20606.411869156102</v>
      </c>
      <c r="G183">
        <v>121925.20732533</v>
      </c>
      <c r="H183">
        <v>918052.04077990295</v>
      </c>
      <c r="I183">
        <v>22543734370.005901</v>
      </c>
      <c r="J183">
        <v>849554.46283567196</v>
      </c>
      <c r="K183">
        <v>321924.448695887</v>
      </c>
      <c r="L183">
        <v>27224593916.636799</v>
      </c>
      <c r="M183">
        <v>284638.20939976303</v>
      </c>
      <c r="N183">
        <v>872964.57203989197</v>
      </c>
      <c r="O183">
        <v>97.318320816901306</v>
      </c>
      <c r="P183">
        <v>321379.95681755402</v>
      </c>
      <c r="Q183">
        <v>88.567505023765705</v>
      </c>
      <c r="R183">
        <v>2438504.1465066099</v>
      </c>
      <c r="S183">
        <v>1.9194248624545101</v>
      </c>
      <c r="T183">
        <f t="shared" si="4"/>
        <v>-30840739.139328405</v>
      </c>
      <c r="U183">
        <f t="shared" si="5"/>
        <v>-28402234.992821794</v>
      </c>
    </row>
    <row r="184" spans="1:21" x14ac:dyDescent="0.2">
      <c r="A184">
        <v>182</v>
      </c>
      <c r="B184">
        <v>102300</v>
      </c>
      <c r="C184">
        <v>1231691406.7983</v>
      </c>
      <c r="D184">
        <v>1290858.2320212501</v>
      </c>
      <c r="E184">
        <v>509872142.30404299</v>
      </c>
      <c r="F184">
        <v>22789.739877132299</v>
      </c>
      <c r="G184">
        <v>1268068.4921441099</v>
      </c>
      <c r="H184">
        <v>51906800.348099299</v>
      </c>
      <c r="I184">
        <v>3719114252838.7002</v>
      </c>
      <c r="J184">
        <v>29460873.8970575</v>
      </c>
      <c r="K184">
        <v>8549907.0855288804</v>
      </c>
      <c r="L184">
        <v>3725867170806.0601</v>
      </c>
      <c r="M184">
        <v>1859664.0881531199</v>
      </c>
      <c r="N184">
        <v>44468571.842421897</v>
      </c>
      <c r="O184">
        <v>66.251000822456206</v>
      </c>
      <c r="P184">
        <v>8475389.7421127595</v>
      </c>
      <c r="Q184">
        <v>21.941930043792201</v>
      </c>
      <c r="R184">
        <v>25361369.842882302</v>
      </c>
      <c r="S184">
        <v>4.9740646210396404</v>
      </c>
      <c r="T184">
        <f t="shared" si="4"/>
        <v>721819264.49425697</v>
      </c>
      <c r="U184">
        <f t="shared" si="5"/>
        <v>747180634.33713925</v>
      </c>
    </row>
    <row r="185" spans="1:21" x14ac:dyDescent="0.2">
      <c r="A185">
        <v>183</v>
      </c>
      <c r="B185">
        <v>102400</v>
      </c>
      <c r="C185">
        <v>361810416.417647</v>
      </c>
      <c r="D185">
        <v>376724.47602991702</v>
      </c>
      <c r="E185">
        <v>116437598.502822</v>
      </c>
      <c r="F185">
        <v>-204084.087039423</v>
      </c>
      <c r="G185">
        <v>580808.56306933996</v>
      </c>
      <c r="H185">
        <v>2485535.2932613199</v>
      </c>
      <c r="I185">
        <v>195191629435.711</v>
      </c>
      <c r="J185">
        <v>2058441.78416133</v>
      </c>
      <c r="K185">
        <v>1745236.07283126</v>
      </c>
      <c r="L185">
        <v>1249217003245.71</v>
      </c>
      <c r="M185">
        <v>1097403.3370336301</v>
      </c>
      <c r="N185">
        <v>2095152.0343899</v>
      </c>
      <c r="O185">
        <v>98.247847906691106</v>
      </c>
      <c r="P185">
        <v>1720251.73276635</v>
      </c>
      <c r="Q185">
        <v>63.793183063323802</v>
      </c>
      <c r="R185">
        <v>11616171.261386801</v>
      </c>
      <c r="S185">
        <v>9.9763061165378009</v>
      </c>
      <c r="T185">
        <f t="shared" si="4"/>
        <v>245372817.91482502</v>
      </c>
      <c r="U185">
        <f t="shared" si="5"/>
        <v>256988989.17621183</v>
      </c>
    </row>
    <row r="186" spans="1:21" x14ac:dyDescent="0.2">
      <c r="A186">
        <v>184</v>
      </c>
      <c r="B186">
        <v>102500</v>
      </c>
      <c r="C186">
        <v>6523348.2233438902</v>
      </c>
      <c r="D186">
        <v>6842.7687584578498</v>
      </c>
      <c r="E186">
        <v>8016649.7370701898</v>
      </c>
      <c r="F186">
        <v>-3062.9093427431199</v>
      </c>
      <c r="G186">
        <v>9905.6781012009706</v>
      </c>
      <c r="H186">
        <v>148634.13293847299</v>
      </c>
      <c r="I186">
        <v>8266446200.8526402</v>
      </c>
      <c r="J186">
        <v>132101.24053676799</v>
      </c>
      <c r="K186">
        <v>16237.0134718433</v>
      </c>
      <c r="L186">
        <v>9003217167.1025391</v>
      </c>
      <c r="M186">
        <v>16056.949128501201</v>
      </c>
      <c r="N186">
        <v>132101.24053676799</v>
      </c>
      <c r="O186">
        <v>100</v>
      </c>
      <c r="P186">
        <v>16056.949128501201</v>
      </c>
      <c r="Q186">
        <v>100</v>
      </c>
      <c r="R186">
        <v>198113.56202401899</v>
      </c>
      <c r="S186">
        <v>2.4712762627998099</v>
      </c>
      <c r="T186">
        <f t="shared" si="4"/>
        <v>-1493301.5137262996</v>
      </c>
      <c r="U186">
        <f t="shared" si="5"/>
        <v>-1295187.9517022807</v>
      </c>
    </row>
    <row r="187" spans="1:21" x14ac:dyDescent="0.2">
      <c r="A187">
        <v>185</v>
      </c>
      <c r="B187">
        <v>102600</v>
      </c>
      <c r="C187">
        <v>26188644.6613735</v>
      </c>
      <c r="D187">
        <v>27112.9591556503</v>
      </c>
      <c r="E187">
        <v>18726586.512463201</v>
      </c>
      <c r="F187">
        <v>-9519.9145242636005</v>
      </c>
      <c r="G187">
        <v>36632.873679913901</v>
      </c>
      <c r="H187">
        <v>601952.37397411198</v>
      </c>
      <c r="I187">
        <v>14977828811.563101</v>
      </c>
      <c r="J187">
        <v>571996.71635098604</v>
      </c>
      <c r="K187">
        <v>42906.385628828</v>
      </c>
      <c r="L187">
        <v>14785940963.0765</v>
      </c>
      <c r="M187">
        <v>42610.666809566501</v>
      </c>
      <c r="N187">
        <v>571996.71635098604</v>
      </c>
      <c r="O187">
        <v>100</v>
      </c>
      <c r="P187">
        <v>42610.666809566501</v>
      </c>
      <c r="Q187">
        <v>100</v>
      </c>
      <c r="R187">
        <v>732657.47359827894</v>
      </c>
      <c r="S187">
        <v>3.9123920054018799</v>
      </c>
      <c r="T187">
        <f t="shared" si="4"/>
        <v>7462058.1489102989</v>
      </c>
      <c r="U187">
        <f t="shared" si="5"/>
        <v>8194715.622508578</v>
      </c>
    </row>
    <row r="188" spans="1:21" x14ac:dyDescent="0.2">
      <c r="A188">
        <v>186</v>
      </c>
      <c r="B188">
        <v>102701</v>
      </c>
      <c r="C188">
        <v>101509480.19240201</v>
      </c>
      <c r="D188">
        <v>105144.844014866</v>
      </c>
      <c r="E188">
        <v>103552589.706182</v>
      </c>
      <c r="F188">
        <v>-23375.524884351598</v>
      </c>
      <c r="G188">
        <v>128520.368899218</v>
      </c>
      <c r="H188">
        <v>3672123.9967527199</v>
      </c>
      <c r="I188">
        <v>107138280607.88499</v>
      </c>
      <c r="J188">
        <v>1987806.30679609</v>
      </c>
      <c r="K188">
        <v>272264.30560291</v>
      </c>
      <c r="L188">
        <v>112624464386.201</v>
      </c>
      <c r="M188">
        <v>270011.81631518598</v>
      </c>
      <c r="N188">
        <v>3457847.4355369499</v>
      </c>
      <c r="O188">
        <v>57.486813511985197</v>
      </c>
      <c r="P188">
        <v>270011.81631518598</v>
      </c>
      <c r="Q188">
        <v>99.999999999999901</v>
      </c>
      <c r="R188">
        <v>2570407.3779843599</v>
      </c>
      <c r="S188">
        <v>2.4822241387468602</v>
      </c>
      <c r="T188">
        <f t="shared" si="4"/>
        <v>-2043109.5137799978</v>
      </c>
      <c r="U188">
        <f t="shared" si="5"/>
        <v>527297.86420436203</v>
      </c>
    </row>
    <row r="189" spans="1:21" x14ac:dyDescent="0.2">
      <c r="A189">
        <v>187</v>
      </c>
      <c r="B189">
        <v>102702</v>
      </c>
      <c r="C189">
        <v>121601215.90947001</v>
      </c>
      <c r="D189">
        <v>128053.501701229</v>
      </c>
      <c r="E189">
        <v>213880084.03992999</v>
      </c>
      <c r="F189">
        <v>-19770.469097366898</v>
      </c>
      <c r="G189">
        <v>147823.97079859601</v>
      </c>
      <c r="H189">
        <v>2932948.7988337199</v>
      </c>
      <c r="I189">
        <v>41970978845.626999</v>
      </c>
      <c r="J189">
        <v>2833718.4436305799</v>
      </c>
      <c r="K189">
        <v>233001.657452277</v>
      </c>
      <c r="L189">
        <v>38407607653.726402</v>
      </c>
      <c r="M189">
        <v>186622.69084829799</v>
      </c>
      <c r="N189">
        <v>2849006.84114247</v>
      </c>
      <c r="O189">
        <v>99.463377999269596</v>
      </c>
      <c r="P189">
        <v>232233.50529920301</v>
      </c>
      <c r="Q189">
        <v>80.359933683065606</v>
      </c>
      <c r="R189">
        <v>2956479.4159719301</v>
      </c>
      <c r="S189">
        <v>1.3823070199560801</v>
      </c>
      <c r="T189">
        <f t="shared" si="4"/>
        <v>-92278868.130459979</v>
      </c>
      <c r="U189">
        <f t="shared" si="5"/>
        <v>-89322388.714488044</v>
      </c>
    </row>
    <row r="190" spans="1:21" x14ac:dyDescent="0.2">
      <c r="A190">
        <v>188</v>
      </c>
      <c r="B190">
        <v>102801</v>
      </c>
      <c r="C190">
        <v>57153911.509618297</v>
      </c>
      <c r="D190">
        <v>71933.728045380907</v>
      </c>
      <c r="E190">
        <v>3550222.16909935</v>
      </c>
      <c r="F190">
        <v>317.48569211366998</v>
      </c>
      <c r="G190">
        <v>71616.242353267298</v>
      </c>
      <c r="H190">
        <v>1264691.22071751</v>
      </c>
      <c r="I190">
        <v>35740506506.367302</v>
      </c>
      <c r="J190">
        <v>1193210.2077047799</v>
      </c>
      <c r="K190">
        <v>120566.57638672199</v>
      </c>
      <c r="L190">
        <v>41456663165.862</v>
      </c>
      <c r="M190">
        <v>119522.971122355</v>
      </c>
      <c r="N190">
        <v>1193210.2077047799</v>
      </c>
      <c r="O190">
        <v>100</v>
      </c>
      <c r="P190">
        <v>119737.44312340399</v>
      </c>
      <c r="Q190">
        <v>99.820881425680497</v>
      </c>
      <c r="R190">
        <v>1432324.84706534</v>
      </c>
      <c r="S190">
        <v>40.3446539073556</v>
      </c>
      <c r="T190">
        <f t="shared" si="4"/>
        <v>53603689.340518944</v>
      </c>
      <c r="U190">
        <f t="shared" si="5"/>
        <v>55036014.187584281</v>
      </c>
    </row>
    <row r="191" spans="1:21" x14ac:dyDescent="0.2">
      <c r="A191">
        <v>189</v>
      </c>
      <c r="B191">
        <v>102802</v>
      </c>
      <c r="C191">
        <v>2448000.5450870101</v>
      </c>
      <c r="D191">
        <v>3095.3308789731</v>
      </c>
      <c r="E191">
        <v>155599.978470325</v>
      </c>
      <c r="F191">
        <v>16.1321290566122</v>
      </c>
      <c r="G191">
        <v>3079.1987499164902</v>
      </c>
      <c r="H191">
        <v>60471.757466019801</v>
      </c>
      <c r="I191">
        <v>4496101259.3683596</v>
      </c>
      <c r="J191">
        <v>51479.554947283097</v>
      </c>
      <c r="K191">
        <v>6120.7827615385404</v>
      </c>
      <c r="L191">
        <v>4577828115.4025602</v>
      </c>
      <c r="M191">
        <v>6029.2261992304902</v>
      </c>
      <c r="N191">
        <v>51479.554947283097</v>
      </c>
      <c r="O191">
        <v>100</v>
      </c>
      <c r="P191">
        <v>6029.2261992304902</v>
      </c>
      <c r="Q191">
        <v>100</v>
      </c>
      <c r="R191">
        <v>61583.974998329802</v>
      </c>
      <c r="S191">
        <v>39.578395578039398</v>
      </c>
      <c r="T191">
        <f t="shared" si="4"/>
        <v>2292400.5666166851</v>
      </c>
      <c r="U191">
        <f t="shared" si="5"/>
        <v>2353984.5416150149</v>
      </c>
    </row>
    <row r="192" spans="1:21" x14ac:dyDescent="0.2">
      <c r="A192">
        <v>190</v>
      </c>
      <c r="B192">
        <v>102901</v>
      </c>
      <c r="C192">
        <v>690901615.36837304</v>
      </c>
      <c r="D192">
        <v>782093.41751228296</v>
      </c>
      <c r="E192">
        <v>467870900.39003801</v>
      </c>
      <c r="F192">
        <v>-286282.81734113302</v>
      </c>
      <c r="G192">
        <v>1068376.2348534099</v>
      </c>
      <c r="H192">
        <v>81293121.015789896</v>
      </c>
      <c r="I192">
        <v>6334158035520.3496</v>
      </c>
      <c r="J192">
        <v>14373997.324245499</v>
      </c>
      <c r="K192">
        <v>12180234.193155199</v>
      </c>
      <c r="L192">
        <v>8387968268205.6797</v>
      </c>
      <c r="M192">
        <v>1540687.7430263101</v>
      </c>
      <c r="N192">
        <v>68624804.944749206</v>
      </c>
      <c r="O192">
        <v>20.945775125799202</v>
      </c>
      <c r="P192">
        <v>12012474.8277911</v>
      </c>
      <c r="Q192">
        <v>12.8257312927882</v>
      </c>
      <c r="R192">
        <v>21367524.6970683</v>
      </c>
      <c r="S192">
        <v>4.5669702217546302</v>
      </c>
      <c r="T192">
        <f t="shared" si="4"/>
        <v>223030714.97833502</v>
      </c>
      <c r="U192">
        <f t="shared" si="5"/>
        <v>244398239.67540333</v>
      </c>
    </row>
    <row r="193" spans="1:21" x14ac:dyDescent="0.2">
      <c r="A193">
        <v>191</v>
      </c>
      <c r="B193">
        <v>102902</v>
      </c>
      <c r="C193">
        <v>104730413.754407</v>
      </c>
      <c r="D193">
        <v>132420.60426010401</v>
      </c>
      <c r="E193">
        <v>69775609.279771194</v>
      </c>
      <c r="F193">
        <v>-20828.308541231199</v>
      </c>
      <c r="G193">
        <v>153248.91280133501</v>
      </c>
      <c r="H193">
        <v>47434054.703484297</v>
      </c>
      <c r="I193">
        <v>2192700114134.3</v>
      </c>
      <c r="J193">
        <v>2514476.0100298598</v>
      </c>
      <c r="K193">
        <v>17731959.552285299</v>
      </c>
      <c r="L193">
        <v>2192725211049.29</v>
      </c>
      <c r="M193">
        <v>259151.14213204</v>
      </c>
      <c r="N193">
        <v>43048654.475215703</v>
      </c>
      <c r="O193">
        <v>5.8410095290609201</v>
      </c>
      <c r="P193">
        <v>17688105.048064299</v>
      </c>
      <c r="Q193">
        <v>1.4651153497101099</v>
      </c>
      <c r="R193">
        <v>3064978.2560267099</v>
      </c>
      <c r="S193">
        <v>4.39262127219473</v>
      </c>
      <c r="T193">
        <f t="shared" si="4"/>
        <v>34954804.47463581</v>
      </c>
      <c r="U193">
        <f t="shared" si="5"/>
        <v>38019782.730662517</v>
      </c>
    </row>
    <row r="194" spans="1:21" x14ac:dyDescent="0.2">
      <c r="A194">
        <v>192</v>
      </c>
      <c r="B194">
        <v>103001</v>
      </c>
      <c r="C194">
        <v>484439372.86459702</v>
      </c>
      <c r="D194">
        <v>590304.25245855097</v>
      </c>
      <c r="E194">
        <v>321736339.99041098</v>
      </c>
      <c r="F194">
        <v>-92829.886582474603</v>
      </c>
      <c r="G194">
        <v>683134.13904102496</v>
      </c>
      <c r="H194">
        <v>76485731.379691899</v>
      </c>
      <c r="I194">
        <v>7013138222101.4902</v>
      </c>
      <c r="J194">
        <v>11298732.2194227</v>
      </c>
      <c r="K194">
        <v>8589506.6903293896</v>
      </c>
      <c r="L194">
        <v>7068218076936.4902</v>
      </c>
      <c r="M194">
        <v>1165794.1005590099</v>
      </c>
      <c r="N194">
        <v>62459454.935488902</v>
      </c>
      <c r="O194">
        <v>18.089706724294299</v>
      </c>
      <c r="P194">
        <v>8448142.3287906591</v>
      </c>
      <c r="Q194">
        <v>13.799413589258201</v>
      </c>
      <c r="R194">
        <v>13662682.7808205</v>
      </c>
      <c r="S194">
        <v>4.2465463432659396</v>
      </c>
      <c r="T194">
        <f t="shared" si="4"/>
        <v>162703032.87418604</v>
      </c>
      <c r="U194">
        <f t="shared" si="5"/>
        <v>176365715.65500653</v>
      </c>
    </row>
    <row r="195" spans="1:21" x14ac:dyDescent="0.2">
      <c r="A195">
        <v>193</v>
      </c>
      <c r="B195">
        <v>103002</v>
      </c>
      <c r="C195">
        <v>49692783.527225897</v>
      </c>
      <c r="D195">
        <v>62831.303593173303</v>
      </c>
      <c r="E195">
        <v>28058382.0887811</v>
      </c>
      <c r="F195">
        <v>-6246.7056688783996</v>
      </c>
      <c r="G195">
        <v>69078.009262051695</v>
      </c>
      <c r="H195">
        <v>13972451.278983699</v>
      </c>
      <c r="I195">
        <v>923398063620.33997</v>
      </c>
      <c r="J195">
        <v>1161376.21665765</v>
      </c>
      <c r="K195">
        <v>3040203.7012357302</v>
      </c>
      <c r="L195">
        <v>924643865342.94202</v>
      </c>
      <c r="M195">
        <v>77412.110754162204</v>
      </c>
      <c r="N195">
        <v>12125655.151743</v>
      </c>
      <c r="O195">
        <v>9.5778430288832794</v>
      </c>
      <c r="P195">
        <v>3021710.8239288698</v>
      </c>
      <c r="Q195">
        <v>2.5618636350353898</v>
      </c>
      <c r="R195">
        <v>1381560.1852410301</v>
      </c>
      <c r="S195">
        <v>4.92387686813003</v>
      </c>
      <c r="T195">
        <f t="shared" ref="T195:T258" si="6">C195-E195</f>
        <v>21634401.438444797</v>
      </c>
      <c r="U195">
        <f t="shared" ref="U195:U258" si="7">T195+R195</f>
        <v>23015961.623685826</v>
      </c>
    </row>
    <row r="196" spans="1:21" x14ac:dyDescent="0.2">
      <c r="A196">
        <v>194</v>
      </c>
      <c r="B196">
        <v>110100</v>
      </c>
      <c r="C196">
        <v>558916902.94399905</v>
      </c>
      <c r="D196">
        <v>692180.48058175796</v>
      </c>
      <c r="E196">
        <v>412039547.03436399</v>
      </c>
      <c r="F196">
        <v>-132366.105220403</v>
      </c>
      <c r="G196">
        <v>824546.58580216195</v>
      </c>
      <c r="H196">
        <v>132700977.324642</v>
      </c>
      <c r="I196">
        <v>6957430996666.9297</v>
      </c>
      <c r="J196">
        <v>8854728.0407521091</v>
      </c>
      <c r="K196">
        <v>37733793.611376204</v>
      </c>
      <c r="L196">
        <v>8908461080643.9395</v>
      </c>
      <c r="M196">
        <v>1645275.8068256499</v>
      </c>
      <c r="N196">
        <v>118786115.33130801</v>
      </c>
      <c r="O196">
        <v>7.4543460033651296</v>
      </c>
      <c r="P196">
        <v>37555624.389763303</v>
      </c>
      <c r="Q196">
        <v>4.3809038820670203</v>
      </c>
      <c r="R196">
        <v>16490931.7160432</v>
      </c>
      <c r="S196">
        <v>4.0022691595347997</v>
      </c>
      <c r="T196">
        <f t="shared" si="6"/>
        <v>146877355.90963507</v>
      </c>
      <c r="U196">
        <f t="shared" si="7"/>
        <v>163368287.62567827</v>
      </c>
    </row>
    <row r="197" spans="1:21" x14ac:dyDescent="0.2">
      <c r="A197">
        <v>195</v>
      </c>
      <c r="B197">
        <v>110200</v>
      </c>
      <c r="C197">
        <v>27922653.419594899</v>
      </c>
      <c r="D197">
        <v>30644.791315866802</v>
      </c>
      <c r="E197">
        <v>57929012.637208097</v>
      </c>
      <c r="F197">
        <v>-5864.0511093718897</v>
      </c>
      <c r="G197">
        <v>36508.842425238698</v>
      </c>
      <c r="H197">
        <v>1502146.05871717</v>
      </c>
      <c r="I197">
        <v>145547843419.82101</v>
      </c>
      <c r="J197">
        <v>636865.55372629699</v>
      </c>
      <c r="K197">
        <v>211146.660848687</v>
      </c>
      <c r="L197">
        <v>96271452715.747604</v>
      </c>
      <c r="M197">
        <v>73255.220423315404</v>
      </c>
      <c r="N197">
        <v>1211050.3718775299</v>
      </c>
      <c r="O197">
        <v>52.587866575602803</v>
      </c>
      <c r="P197">
        <v>209221.231794372</v>
      </c>
      <c r="Q197">
        <v>35.013282253931301</v>
      </c>
      <c r="R197">
        <v>730176.84850477497</v>
      </c>
      <c r="S197">
        <v>1.260468313309</v>
      </c>
      <c r="T197">
        <f t="shared" si="6"/>
        <v>-30006359.217613198</v>
      </c>
      <c r="U197">
        <f t="shared" si="7"/>
        <v>-29276182.369108424</v>
      </c>
    </row>
    <row r="198" spans="1:21" x14ac:dyDescent="0.2">
      <c r="A198">
        <v>196</v>
      </c>
      <c r="B198">
        <v>110300</v>
      </c>
      <c r="C198">
        <v>148260587.09260899</v>
      </c>
      <c r="D198">
        <v>153493.366847028</v>
      </c>
      <c r="E198">
        <v>35808314.227032296</v>
      </c>
      <c r="F198">
        <v>-2283.1425970024102</v>
      </c>
      <c r="G198">
        <v>155776.50944403</v>
      </c>
      <c r="H198">
        <v>3547402.1689481302</v>
      </c>
      <c r="I198">
        <v>88063895250.651901</v>
      </c>
      <c r="J198">
        <v>3282158.2216417398</v>
      </c>
      <c r="K198">
        <v>322544.392904301</v>
      </c>
      <c r="L198">
        <v>90078081298.781204</v>
      </c>
      <c r="M198">
        <v>287970.07216694899</v>
      </c>
      <c r="N198">
        <v>3371274.37844683</v>
      </c>
      <c r="O198">
        <v>97.356603266265793</v>
      </c>
      <c r="P198">
        <v>320742.831278325</v>
      </c>
      <c r="Q198">
        <v>89.782231770929897</v>
      </c>
      <c r="R198">
        <v>3115530.1888806098</v>
      </c>
      <c r="S198">
        <v>8.7005776622922895</v>
      </c>
      <c r="T198">
        <f t="shared" si="6"/>
        <v>112452272.86557668</v>
      </c>
      <c r="U198">
        <f t="shared" si="7"/>
        <v>115567803.05445729</v>
      </c>
    </row>
    <row r="199" spans="1:21" x14ac:dyDescent="0.2">
      <c r="A199">
        <v>197</v>
      </c>
      <c r="B199">
        <v>110400</v>
      </c>
      <c r="C199">
        <v>4683651.5956904599</v>
      </c>
      <c r="D199">
        <v>4912.9164189581497</v>
      </c>
      <c r="E199">
        <v>5177718.7126520397</v>
      </c>
      <c r="F199">
        <v>-2044.12677452353</v>
      </c>
      <c r="G199">
        <v>6957.0431934816797</v>
      </c>
      <c r="H199">
        <v>91300.882374750101</v>
      </c>
      <c r="I199">
        <v>2808246223.0623298</v>
      </c>
      <c r="J199">
        <v>85684.389928625402</v>
      </c>
      <c r="K199">
        <v>11855.5132205543</v>
      </c>
      <c r="L199">
        <v>2808246223.0623298</v>
      </c>
      <c r="M199">
        <v>11799.3482960931</v>
      </c>
      <c r="N199">
        <v>85684.389928625402</v>
      </c>
      <c r="O199">
        <v>100</v>
      </c>
      <c r="P199">
        <v>11799.3482960931</v>
      </c>
      <c r="Q199">
        <v>100</v>
      </c>
      <c r="R199">
        <v>139140.863869633</v>
      </c>
      <c r="S199">
        <v>2.6873005582484599</v>
      </c>
      <c r="T199">
        <f t="shared" si="6"/>
        <v>-494067.11696157977</v>
      </c>
      <c r="U199">
        <f t="shared" si="7"/>
        <v>-354926.25309194677</v>
      </c>
    </row>
    <row r="200" spans="1:21" x14ac:dyDescent="0.2">
      <c r="A200">
        <v>198</v>
      </c>
      <c r="B200">
        <v>110500</v>
      </c>
      <c r="C200">
        <v>19637488.731714901</v>
      </c>
      <c r="D200">
        <v>21017.204361080701</v>
      </c>
      <c r="E200">
        <v>23291591.621250302</v>
      </c>
      <c r="F200">
        <v>-4193.0969686611897</v>
      </c>
      <c r="G200">
        <v>25210.301329741898</v>
      </c>
      <c r="H200">
        <v>341261.83024893003</v>
      </c>
      <c r="I200">
        <v>27604710810.570301</v>
      </c>
      <c r="J200">
        <v>286052.40862778999</v>
      </c>
      <c r="K200">
        <v>63418.089178769696</v>
      </c>
      <c r="L200">
        <v>28496799458.220299</v>
      </c>
      <c r="M200">
        <v>62848.153189605298</v>
      </c>
      <c r="N200">
        <v>286052.40862778999</v>
      </c>
      <c r="O200">
        <v>100</v>
      </c>
      <c r="P200">
        <v>62848.153189605298</v>
      </c>
      <c r="Q200">
        <v>100</v>
      </c>
      <c r="R200">
        <v>504206.026594839</v>
      </c>
      <c r="S200">
        <v>2.1647555684207598</v>
      </c>
      <c r="T200">
        <f t="shared" si="6"/>
        <v>-3654102.889535401</v>
      </c>
      <c r="U200">
        <f t="shared" si="7"/>
        <v>-3149896.862940562</v>
      </c>
    </row>
    <row r="201" spans="1:21" x14ac:dyDescent="0.2">
      <c r="A201">
        <v>199</v>
      </c>
      <c r="B201">
        <v>110600</v>
      </c>
      <c r="C201">
        <v>6890055.52188682</v>
      </c>
      <c r="D201">
        <v>7356.60245972129</v>
      </c>
      <c r="E201">
        <v>7110157.3343221098</v>
      </c>
      <c r="F201">
        <v>-1285.83170596471</v>
      </c>
      <c r="G201">
        <v>8642.4341656860106</v>
      </c>
      <c r="H201">
        <v>117843.387005218</v>
      </c>
      <c r="I201">
        <v>8867903296.8604202</v>
      </c>
      <c r="J201">
        <v>100107.58041149699</v>
      </c>
      <c r="K201">
        <v>21815.643560339598</v>
      </c>
      <c r="L201">
        <v>8618508284.7388802</v>
      </c>
      <c r="M201">
        <v>21643.273394644799</v>
      </c>
      <c r="N201">
        <v>100107.58041149699</v>
      </c>
      <c r="O201">
        <v>99.999999999999901</v>
      </c>
      <c r="P201">
        <v>21643.273394644799</v>
      </c>
      <c r="Q201">
        <v>100</v>
      </c>
      <c r="R201">
        <v>172848.68331371999</v>
      </c>
      <c r="S201">
        <v>2.43101066806702</v>
      </c>
      <c r="T201">
        <f t="shared" si="6"/>
        <v>-220101.81243528984</v>
      </c>
      <c r="U201">
        <f t="shared" si="7"/>
        <v>-47253.129121569858</v>
      </c>
    </row>
    <row r="202" spans="1:21" x14ac:dyDescent="0.2">
      <c r="A202">
        <v>200</v>
      </c>
      <c r="B202">
        <v>110701</v>
      </c>
      <c r="C202">
        <v>47254705.829677097</v>
      </c>
      <c r="D202">
        <v>50413.790759300296</v>
      </c>
      <c r="E202">
        <v>5238806.0494307596</v>
      </c>
      <c r="F202">
        <v>369.503980696648</v>
      </c>
      <c r="G202">
        <v>50044.286778603702</v>
      </c>
      <c r="H202">
        <v>964822.86793814704</v>
      </c>
      <c r="I202">
        <v>70080753046.761093</v>
      </c>
      <c r="J202">
        <v>824661.36184462497</v>
      </c>
      <c r="K202">
        <v>137130.153307325</v>
      </c>
      <c r="L202">
        <v>69256313366.585907</v>
      </c>
      <c r="M202">
        <v>135745.02703999399</v>
      </c>
      <c r="N202">
        <v>824661.36184462497</v>
      </c>
      <c r="O202">
        <v>100</v>
      </c>
      <c r="P202">
        <v>135745.02703999399</v>
      </c>
      <c r="Q202">
        <v>100</v>
      </c>
      <c r="R202">
        <v>1000885.73557207</v>
      </c>
      <c r="S202">
        <v>19.105226002417599</v>
      </c>
      <c r="T202">
        <f t="shared" si="6"/>
        <v>42015899.78024634</v>
      </c>
      <c r="U202">
        <f t="shared" si="7"/>
        <v>43016785.51581841</v>
      </c>
    </row>
    <row r="203" spans="1:21" x14ac:dyDescent="0.2">
      <c r="A203">
        <v>201</v>
      </c>
      <c r="B203">
        <v>110702</v>
      </c>
      <c r="C203">
        <v>365650509.61302799</v>
      </c>
      <c r="D203">
        <v>420201.21592742798</v>
      </c>
      <c r="E203">
        <v>322665667.19440502</v>
      </c>
      <c r="F203">
        <v>-169016.50870256199</v>
      </c>
      <c r="G203">
        <v>589217.72462999099</v>
      </c>
      <c r="H203">
        <v>12406947.2733256</v>
      </c>
      <c r="I203">
        <v>489875660050.17902</v>
      </c>
      <c r="J203">
        <v>7248934.6864325404</v>
      </c>
      <c r="K203">
        <v>1688086.39199484</v>
      </c>
      <c r="L203">
        <v>492792204397.73602</v>
      </c>
      <c r="M203">
        <v>909682.68408489099</v>
      </c>
      <c r="N203">
        <v>11427195.9532253</v>
      </c>
      <c r="O203">
        <v>63.435813266040498</v>
      </c>
      <c r="P203">
        <v>1678230.54790688</v>
      </c>
      <c r="Q203">
        <v>54.204869838620198</v>
      </c>
      <c r="R203">
        <v>11784354.4925998</v>
      </c>
      <c r="S203">
        <v>3.6521872919004301</v>
      </c>
      <c r="T203">
        <f t="shared" si="6"/>
        <v>42984842.418622971</v>
      </c>
      <c r="U203">
        <f t="shared" si="7"/>
        <v>54769196.911222771</v>
      </c>
    </row>
    <row r="204" spans="1:21" x14ac:dyDescent="0.2">
      <c r="A204">
        <v>202</v>
      </c>
      <c r="B204">
        <v>110800</v>
      </c>
      <c r="C204">
        <v>578761.740560362</v>
      </c>
      <c r="D204">
        <v>598.66785091576799</v>
      </c>
      <c r="E204">
        <v>4565746.5182513203</v>
      </c>
      <c r="F204">
        <v>-187.749848541749</v>
      </c>
      <c r="G204">
        <v>786.41769945751696</v>
      </c>
      <c r="H204">
        <v>24955.624865759899</v>
      </c>
      <c r="I204">
        <v>1052520001.5650001</v>
      </c>
      <c r="J204">
        <v>9530.6723644542799</v>
      </c>
      <c r="K204">
        <v>3819.3190290879902</v>
      </c>
      <c r="L204">
        <v>1052520001.5650001</v>
      </c>
      <c r="M204">
        <v>1809.7248690660099</v>
      </c>
      <c r="N204">
        <v>22850.584862629901</v>
      </c>
      <c r="O204">
        <v>41.708658319905098</v>
      </c>
      <c r="P204">
        <v>3798.2686290566899</v>
      </c>
      <c r="Q204">
        <v>47.646047339086302</v>
      </c>
      <c r="R204">
        <v>15728.353989150301</v>
      </c>
      <c r="S204">
        <v>0.34448592199056799</v>
      </c>
      <c r="T204">
        <f t="shared" si="6"/>
        <v>-3986984.7776909582</v>
      </c>
      <c r="U204">
        <f t="shared" si="7"/>
        <v>-3971256.4237018079</v>
      </c>
    </row>
    <row r="205" spans="1:21" x14ac:dyDescent="0.2">
      <c r="A205">
        <v>203</v>
      </c>
      <c r="B205">
        <v>110901</v>
      </c>
      <c r="C205">
        <v>10350567.8294461</v>
      </c>
      <c r="D205">
        <v>10893.3655981914</v>
      </c>
      <c r="E205">
        <v>11215769.6879129</v>
      </c>
      <c r="F205">
        <v>-3246.62801289664</v>
      </c>
      <c r="G205">
        <v>14139.993611088001</v>
      </c>
      <c r="H205">
        <v>225345.92642961</v>
      </c>
      <c r="I205">
        <v>21238341060.304199</v>
      </c>
      <c r="J205">
        <v>182869.24430900201</v>
      </c>
      <c r="K205">
        <v>30854.680239169698</v>
      </c>
      <c r="L205">
        <v>21288253962.4002</v>
      </c>
      <c r="M205">
        <v>30428.9151599217</v>
      </c>
      <c r="N205">
        <v>182869.24430900201</v>
      </c>
      <c r="O205">
        <v>100</v>
      </c>
      <c r="P205">
        <v>30428.9151599217</v>
      </c>
      <c r="Q205">
        <v>100</v>
      </c>
      <c r="R205">
        <v>282799.87222176098</v>
      </c>
      <c r="S205">
        <v>2.5214486396464699</v>
      </c>
      <c r="T205">
        <f t="shared" si="6"/>
        <v>-865201.8584668003</v>
      </c>
      <c r="U205">
        <f t="shared" si="7"/>
        <v>-582401.98624503938</v>
      </c>
    </row>
    <row r="206" spans="1:21" x14ac:dyDescent="0.2">
      <c r="A206">
        <v>204</v>
      </c>
      <c r="B206">
        <v>110902</v>
      </c>
      <c r="C206">
        <v>26238021.617049798</v>
      </c>
      <c r="D206">
        <v>28081.485870715602</v>
      </c>
      <c r="E206">
        <v>21405978.801986702</v>
      </c>
      <c r="F206">
        <v>-16233.1605114911</v>
      </c>
      <c r="G206">
        <v>44314.646382206702</v>
      </c>
      <c r="H206">
        <v>500390.116055049</v>
      </c>
      <c r="I206">
        <v>38829939748.528503</v>
      </c>
      <c r="J206">
        <v>422730.236557992</v>
      </c>
      <c r="K206">
        <v>84241.023313398793</v>
      </c>
      <c r="L206">
        <v>37092233284.661301</v>
      </c>
      <c r="M206">
        <v>83499.178647705499</v>
      </c>
      <c r="N206">
        <v>422730.236557992</v>
      </c>
      <c r="O206">
        <v>100</v>
      </c>
      <c r="P206">
        <v>83499.178647705499</v>
      </c>
      <c r="Q206">
        <v>99.999999999999901</v>
      </c>
      <c r="R206">
        <v>886292.92764413496</v>
      </c>
      <c r="S206">
        <v>4.14039897844743</v>
      </c>
      <c r="T206">
        <f t="shared" si="6"/>
        <v>4832042.8150630966</v>
      </c>
      <c r="U206">
        <f t="shared" si="7"/>
        <v>5718335.742707232</v>
      </c>
    </row>
    <row r="207" spans="1:21" x14ac:dyDescent="0.2">
      <c r="A207">
        <v>205</v>
      </c>
      <c r="B207">
        <v>111001</v>
      </c>
      <c r="C207">
        <v>640963.39123250102</v>
      </c>
      <c r="D207">
        <v>685.65852320915201</v>
      </c>
      <c r="E207">
        <v>695242.10215730604</v>
      </c>
      <c r="F207">
        <v>-118.67837002584101</v>
      </c>
      <c r="G207">
        <v>804.336893234993</v>
      </c>
      <c r="H207">
        <v>10872.0266222093</v>
      </c>
      <c r="I207">
        <v>907928317.25399995</v>
      </c>
      <c r="J207">
        <v>9056.1699877013598</v>
      </c>
      <c r="K207">
        <v>2068.4965257648801</v>
      </c>
      <c r="L207">
        <v>907928317.25399995</v>
      </c>
      <c r="M207">
        <v>2050.3379594198</v>
      </c>
      <c r="N207">
        <v>9056.1699877013598</v>
      </c>
      <c r="O207">
        <v>100</v>
      </c>
      <c r="P207">
        <v>2050.3379594198</v>
      </c>
      <c r="Q207">
        <v>100</v>
      </c>
      <c r="R207">
        <v>16086.7378646998</v>
      </c>
      <c r="S207">
        <v>2.3138325217623299</v>
      </c>
      <c r="T207">
        <f t="shared" si="6"/>
        <v>-54278.710924805026</v>
      </c>
      <c r="U207">
        <f t="shared" si="7"/>
        <v>-38191.973060105229</v>
      </c>
    </row>
    <row r="208" spans="1:21" x14ac:dyDescent="0.2">
      <c r="A208">
        <v>206</v>
      </c>
      <c r="B208">
        <v>111003</v>
      </c>
      <c r="C208">
        <v>30552931.830118101</v>
      </c>
      <c r="D208">
        <v>32699.558526885201</v>
      </c>
      <c r="E208">
        <v>54229071.928965002</v>
      </c>
      <c r="F208">
        <v>-10406.205497007701</v>
      </c>
      <c r="G208">
        <v>43105.764023892902</v>
      </c>
      <c r="H208">
        <v>2740701.0700086802</v>
      </c>
      <c r="I208">
        <v>418513543229.08698</v>
      </c>
      <c r="J208">
        <v>592621.25935561699</v>
      </c>
      <c r="K208">
        <v>422043.39857282198</v>
      </c>
      <c r="L208">
        <v>418960108127.03802</v>
      </c>
      <c r="M208">
        <v>97270.530541008804</v>
      </c>
      <c r="N208">
        <v>1903673.9835504999</v>
      </c>
      <c r="O208">
        <v>31.130396510978699</v>
      </c>
      <c r="P208">
        <v>413664.19641028199</v>
      </c>
      <c r="Q208">
        <v>23.514370202958901</v>
      </c>
      <c r="R208">
        <v>862115.28047785896</v>
      </c>
      <c r="S208">
        <v>1.58976587614693</v>
      </c>
      <c r="T208">
        <f t="shared" si="6"/>
        <v>-23676140.098846901</v>
      </c>
      <c r="U208">
        <f t="shared" si="7"/>
        <v>-22814024.818369042</v>
      </c>
    </row>
    <row r="209" spans="1:21" x14ac:dyDescent="0.2">
      <c r="A209">
        <v>207</v>
      </c>
      <c r="B209">
        <v>111101</v>
      </c>
      <c r="C209">
        <v>107670157.19355699</v>
      </c>
      <c r="D209">
        <v>114512.499133067</v>
      </c>
      <c r="E209">
        <v>126825187.663242</v>
      </c>
      <c r="F209">
        <v>-28725.410856336701</v>
      </c>
      <c r="G209">
        <v>143237.909989404</v>
      </c>
      <c r="H209">
        <v>2801148.2968619401</v>
      </c>
      <c r="I209">
        <v>215628494056.26901</v>
      </c>
      <c r="J209">
        <v>1482476.16844204</v>
      </c>
      <c r="K209">
        <v>341797.98353607999</v>
      </c>
      <c r="L209">
        <v>256306862806.32101</v>
      </c>
      <c r="M209">
        <v>278138.87086929101</v>
      </c>
      <c r="N209">
        <v>2369891.3087494001</v>
      </c>
      <c r="O209">
        <v>62.554605899810198</v>
      </c>
      <c r="P209">
        <v>336671.84627995302</v>
      </c>
      <c r="Q209">
        <v>82.614235179620394</v>
      </c>
      <c r="R209">
        <v>2864758.1997880801</v>
      </c>
      <c r="S209">
        <v>2.2588243333767699</v>
      </c>
      <c r="T209">
        <f t="shared" si="6"/>
        <v>-19155030.469685003</v>
      </c>
      <c r="U209">
        <f t="shared" si="7"/>
        <v>-16290272.269896923</v>
      </c>
    </row>
    <row r="210" spans="1:21" x14ac:dyDescent="0.2">
      <c r="A210">
        <v>208</v>
      </c>
      <c r="B210">
        <v>111102</v>
      </c>
      <c r="C210">
        <v>126469196.212074</v>
      </c>
      <c r="D210">
        <v>121370.268286919</v>
      </c>
      <c r="E210">
        <v>73082334.167783394</v>
      </c>
      <c r="F210">
        <v>-56343.656000931202</v>
      </c>
      <c r="G210">
        <v>177713.924287851</v>
      </c>
      <c r="H210">
        <v>2441303.0176099502</v>
      </c>
      <c r="I210">
        <v>162965340478.85901</v>
      </c>
      <c r="J210">
        <v>2115330.0794851198</v>
      </c>
      <c r="K210">
        <v>305859.64287066401</v>
      </c>
      <c r="L210">
        <v>151711095969.233</v>
      </c>
      <c r="M210">
        <v>295495.595542458</v>
      </c>
      <c r="N210">
        <v>2115372.33665223</v>
      </c>
      <c r="O210">
        <v>99.998002376868499</v>
      </c>
      <c r="P210">
        <v>302825.420951279</v>
      </c>
      <c r="Q210">
        <v>97.579521103018493</v>
      </c>
      <c r="R210">
        <v>3554278.4857570198</v>
      </c>
      <c r="S210">
        <v>4.8633893898312799</v>
      </c>
      <c r="T210">
        <f t="shared" si="6"/>
        <v>53386862.044290602</v>
      </c>
      <c r="U210">
        <f t="shared" si="7"/>
        <v>56941140.530047625</v>
      </c>
    </row>
    <row r="211" spans="1:21" x14ac:dyDescent="0.2">
      <c r="A211">
        <v>209</v>
      </c>
      <c r="B211">
        <v>111201</v>
      </c>
      <c r="C211">
        <v>3580883.3159457399</v>
      </c>
      <c r="D211">
        <v>3496.28440035841</v>
      </c>
      <c r="E211">
        <v>3294063.11481121</v>
      </c>
      <c r="F211">
        <v>-700.29527751013802</v>
      </c>
      <c r="G211">
        <v>4196.5796778685499</v>
      </c>
      <c r="H211">
        <v>60690.268811391303</v>
      </c>
      <c r="I211">
        <v>4658704844.0819998</v>
      </c>
      <c r="J211">
        <v>51372.859123227303</v>
      </c>
      <c r="K211">
        <v>11491.4630812573</v>
      </c>
      <c r="L211">
        <v>4975059919.7526903</v>
      </c>
      <c r="M211">
        <v>11391.961882862201</v>
      </c>
      <c r="N211">
        <v>51372.859123227303</v>
      </c>
      <c r="O211">
        <v>99.999999999999901</v>
      </c>
      <c r="P211">
        <v>11391.961882862201</v>
      </c>
      <c r="Q211">
        <v>100</v>
      </c>
      <c r="R211">
        <v>83931.593557371001</v>
      </c>
      <c r="S211">
        <v>2.54796555597208</v>
      </c>
      <c r="T211">
        <f t="shared" si="6"/>
        <v>286820.2011345299</v>
      </c>
      <c r="U211">
        <f t="shared" si="7"/>
        <v>370751.7946919009</v>
      </c>
    </row>
    <row r="212" spans="1:21" x14ac:dyDescent="0.2">
      <c r="A212">
        <v>210</v>
      </c>
      <c r="B212">
        <v>111203</v>
      </c>
      <c r="C212">
        <v>2339396.1440067198</v>
      </c>
      <c r="D212">
        <v>2501.13250787583</v>
      </c>
      <c r="E212">
        <v>2310991.9061551499</v>
      </c>
      <c r="F212">
        <v>-946.78238830430701</v>
      </c>
      <c r="G212">
        <v>3447.9148961801402</v>
      </c>
      <c r="H212">
        <v>37141.320892675802</v>
      </c>
      <c r="I212">
        <v>2906169033.8899999</v>
      </c>
      <c r="J212">
        <v>31328.982824895698</v>
      </c>
      <c r="K212">
        <v>7544.6398062701301</v>
      </c>
      <c r="L212">
        <v>2906169033.8899999</v>
      </c>
      <c r="M212">
        <v>7486.5164255923301</v>
      </c>
      <c r="N212">
        <v>31328.9828248958</v>
      </c>
      <c r="O212">
        <v>99.999999999999901</v>
      </c>
      <c r="P212">
        <v>7486.5164255923301</v>
      </c>
      <c r="Q212">
        <v>100</v>
      </c>
      <c r="R212">
        <v>68958.297923602804</v>
      </c>
      <c r="S212">
        <v>2.98392641445162</v>
      </c>
      <c r="T212">
        <f t="shared" si="6"/>
        <v>28404.237851569895</v>
      </c>
      <c r="U212">
        <f t="shared" si="7"/>
        <v>97362.535775172699</v>
      </c>
    </row>
    <row r="213" spans="1:21" x14ac:dyDescent="0.2">
      <c r="A213">
        <v>211</v>
      </c>
      <c r="B213">
        <v>111301</v>
      </c>
      <c r="C213">
        <v>3197217.7066873</v>
      </c>
      <c r="D213">
        <v>3117.6324018536702</v>
      </c>
      <c r="E213">
        <v>2744555.2644442902</v>
      </c>
      <c r="F213">
        <v>-973.40272346007998</v>
      </c>
      <c r="G213">
        <v>4091.0351253137501</v>
      </c>
      <c r="H213">
        <v>41520.555983455</v>
      </c>
      <c r="I213">
        <v>2928394475.1406999</v>
      </c>
      <c r="J213">
        <v>35663.767033173601</v>
      </c>
      <c r="K213">
        <v>10240.856105012799</v>
      </c>
      <c r="L213">
        <v>3473005117.7570901</v>
      </c>
      <c r="M213">
        <v>10171.396002657601</v>
      </c>
      <c r="N213">
        <v>35663.767033173601</v>
      </c>
      <c r="O213">
        <v>99.999999999999901</v>
      </c>
      <c r="P213">
        <v>10171.396002657601</v>
      </c>
      <c r="Q213">
        <v>100</v>
      </c>
      <c r="R213">
        <v>81820.702506275004</v>
      </c>
      <c r="S213">
        <v>2.9812007637908402</v>
      </c>
      <c r="T213">
        <f t="shared" si="6"/>
        <v>452662.44224300981</v>
      </c>
      <c r="U213">
        <f t="shared" si="7"/>
        <v>534483.14474928484</v>
      </c>
    </row>
    <row r="214" spans="1:21" x14ac:dyDescent="0.2">
      <c r="A214">
        <v>212</v>
      </c>
      <c r="B214">
        <v>111302</v>
      </c>
      <c r="C214">
        <v>28097219.634357799</v>
      </c>
      <c r="D214">
        <v>28937.5238257278</v>
      </c>
      <c r="E214">
        <v>21781005.247590698</v>
      </c>
      <c r="F214">
        <v>-6892.5291612677102</v>
      </c>
      <c r="G214">
        <v>35830.052986995499</v>
      </c>
      <c r="H214">
        <v>627296.11396665499</v>
      </c>
      <c r="I214">
        <v>46405811179.691803</v>
      </c>
      <c r="J214">
        <v>534484.49160727102</v>
      </c>
      <c r="K214">
        <v>66437.452795773497</v>
      </c>
      <c r="L214">
        <v>46284556926.5718</v>
      </c>
      <c r="M214">
        <v>65511.761657242103</v>
      </c>
      <c r="N214">
        <v>534484.49160727102</v>
      </c>
      <c r="O214">
        <v>100</v>
      </c>
      <c r="P214">
        <v>65511.761657242103</v>
      </c>
      <c r="Q214">
        <v>100</v>
      </c>
      <c r="R214">
        <v>716601.059739911</v>
      </c>
      <c r="S214">
        <v>3.29002748768528</v>
      </c>
      <c r="T214">
        <f t="shared" si="6"/>
        <v>6316214.3867671005</v>
      </c>
      <c r="U214">
        <f t="shared" si="7"/>
        <v>7032815.4465070115</v>
      </c>
    </row>
    <row r="215" spans="1:21" x14ac:dyDescent="0.2">
      <c r="A215">
        <v>213</v>
      </c>
      <c r="B215">
        <v>111303</v>
      </c>
      <c r="C215">
        <v>12444324.965209801</v>
      </c>
      <c r="D215">
        <v>13318.6541569907</v>
      </c>
      <c r="E215">
        <v>14623865.7695875</v>
      </c>
      <c r="F215">
        <v>-2891.8901565420101</v>
      </c>
      <c r="G215">
        <v>16210.5443135327</v>
      </c>
      <c r="H215">
        <v>228529.46593857001</v>
      </c>
      <c r="I215">
        <v>21108254526.7346</v>
      </c>
      <c r="J215">
        <v>186312.95688510101</v>
      </c>
      <c r="K215">
        <v>40249.194525903498</v>
      </c>
      <c r="L215">
        <v>21108254526.7346</v>
      </c>
      <c r="M215">
        <v>39827.0294353688</v>
      </c>
      <c r="N215">
        <v>186312.95688510101</v>
      </c>
      <c r="O215">
        <v>99.999999999999901</v>
      </c>
      <c r="P215">
        <v>39827.0294353688</v>
      </c>
      <c r="Q215">
        <v>99.999999999999901</v>
      </c>
      <c r="R215">
        <v>324210.88627065398</v>
      </c>
      <c r="S215">
        <v>2.2169985103726599</v>
      </c>
      <c r="T215">
        <f t="shared" si="6"/>
        <v>-2179540.8043776993</v>
      </c>
      <c r="U215">
        <f t="shared" si="7"/>
        <v>-1855329.9181070453</v>
      </c>
    </row>
    <row r="216" spans="1:21" x14ac:dyDescent="0.2">
      <c r="A216">
        <v>214</v>
      </c>
      <c r="B216">
        <v>111401</v>
      </c>
      <c r="C216">
        <v>60573205.145618103</v>
      </c>
      <c r="D216">
        <v>61685.628321816199</v>
      </c>
      <c r="E216">
        <v>44698869.437731698</v>
      </c>
      <c r="F216">
        <v>-22988.056516827</v>
      </c>
      <c r="G216">
        <v>84673.684838643298</v>
      </c>
      <c r="H216">
        <v>1278763.52847796</v>
      </c>
      <c r="I216">
        <v>157627195973.80801</v>
      </c>
      <c r="J216">
        <v>963509.136530346</v>
      </c>
      <c r="K216">
        <v>166438.38594909501</v>
      </c>
      <c r="L216">
        <v>161544770167.53699</v>
      </c>
      <c r="M216">
        <v>163207.49054574501</v>
      </c>
      <c r="N216">
        <v>963509.136530346</v>
      </c>
      <c r="O216">
        <v>100</v>
      </c>
      <c r="P216">
        <v>163207.49054574501</v>
      </c>
      <c r="Q216">
        <v>100</v>
      </c>
      <c r="R216">
        <v>1693473.6967728599</v>
      </c>
      <c r="S216">
        <v>3.7886275829234899</v>
      </c>
      <c r="T216">
        <f t="shared" si="6"/>
        <v>15874335.707886405</v>
      </c>
      <c r="U216">
        <f t="shared" si="7"/>
        <v>17567809.404659264</v>
      </c>
    </row>
    <row r="217" spans="1:21" x14ac:dyDescent="0.2">
      <c r="A217">
        <v>215</v>
      </c>
      <c r="B217">
        <v>111402</v>
      </c>
      <c r="C217">
        <v>120351013.341122</v>
      </c>
      <c r="D217">
        <v>126083.84993577001</v>
      </c>
      <c r="E217">
        <v>96705363.151313603</v>
      </c>
      <c r="F217">
        <v>-34388.791029062799</v>
      </c>
      <c r="G217">
        <v>160472.640964833</v>
      </c>
      <c r="H217">
        <v>2083540.5914573299</v>
      </c>
      <c r="I217">
        <v>126349347949.758</v>
      </c>
      <c r="J217">
        <v>1423576.73919285</v>
      </c>
      <c r="K217">
        <v>351384.65059847099</v>
      </c>
      <c r="L217">
        <v>172692162817.25299</v>
      </c>
      <c r="M217">
        <v>347930.80734212598</v>
      </c>
      <c r="N217">
        <v>1830841.8955578101</v>
      </c>
      <c r="O217">
        <v>77.755307142953399</v>
      </c>
      <c r="P217">
        <v>347930.80734212598</v>
      </c>
      <c r="Q217">
        <v>100</v>
      </c>
      <c r="R217">
        <v>3209452.8192966599</v>
      </c>
      <c r="S217">
        <v>3.3187950644214701</v>
      </c>
      <c r="T217">
        <f t="shared" si="6"/>
        <v>23645650.189808398</v>
      </c>
      <c r="U217">
        <f t="shared" si="7"/>
        <v>26855103.009105057</v>
      </c>
    </row>
    <row r="218" spans="1:21" x14ac:dyDescent="0.2">
      <c r="A218">
        <v>216</v>
      </c>
      <c r="B218">
        <v>111403</v>
      </c>
      <c r="C218">
        <v>53069967.515701301</v>
      </c>
      <c r="D218">
        <v>55622.397701407499</v>
      </c>
      <c r="E218">
        <v>30297027.715546101</v>
      </c>
      <c r="F218">
        <v>-12875.229908161</v>
      </c>
      <c r="G218">
        <v>68497.627609568604</v>
      </c>
      <c r="H218">
        <v>1165422.3370093</v>
      </c>
      <c r="I218">
        <v>101820669745.433</v>
      </c>
      <c r="J218">
        <v>961780.99751843803</v>
      </c>
      <c r="K218">
        <v>123316.504355524</v>
      </c>
      <c r="L218">
        <v>101991111271.965</v>
      </c>
      <c r="M218">
        <v>121276.682130085</v>
      </c>
      <c r="N218">
        <v>961780.99751843896</v>
      </c>
      <c r="O218">
        <v>99.999999999999901</v>
      </c>
      <c r="P218">
        <v>121276.682130085</v>
      </c>
      <c r="Q218">
        <v>99.999999999999901</v>
      </c>
      <c r="R218">
        <v>1369952.5521913699</v>
      </c>
      <c r="S218">
        <v>4.5217391126734698</v>
      </c>
      <c r="T218">
        <f t="shared" si="6"/>
        <v>22772939.8001552</v>
      </c>
      <c r="U218">
        <f t="shared" si="7"/>
        <v>24142892.352346569</v>
      </c>
    </row>
    <row r="219" spans="1:21" x14ac:dyDescent="0.2">
      <c r="A219">
        <v>217</v>
      </c>
      <c r="B219">
        <v>120100</v>
      </c>
      <c r="C219">
        <v>89062131.150489703</v>
      </c>
      <c r="D219">
        <v>89296.788970914204</v>
      </c>
      <c r="E219">
        <v>80353653.970530093</v>
      </c>
      <c r="F219">
        <v>-15966.1111471848</v>
      </c>
      <c r="G219">
        <v>105262.900118099</v>
      </c>
      <c r="H219">
        <v>1450386.4324298401</v>
      </c>
      <c r="I219">
        <v>179610361292.69601</v>
      </c>
      <c r="J219">
        <v>1091165.70984445</v>
      </c>
      <c r="K219">
        <v>271485.58004341199</v>
      </c>
      <c r="L219">
        <v>184720034934.54001</v>
      </c>
      <c r="M219">
        <v>267791.17934472102</v>
      </c>
      <c r="N219">
        <v>1091165.70984445</v>
      </c>
      <c r="O219">
        <v>100</v>
      </c>
      <c r="P219">
        <v>267791.17934472102</v>
      </c>
      <c r="Q219">
        <v>99.999999999999901</v>
      </c>
      <c r="R219">
        <v>2105258.0023619798</v>
      </c>
      <c r="S219">
        <v>2.6199903779535498</v>
      </c>
      <c r="T219">
        <f t="shared" si="6"/>
        <v>8708477.1799596101</v>
      </c>
      <c r="U219">
        <f t="shared" si="7"/>
        <v>10813735.182321589</v>
      </c>
    </row>
    <row r="220" spans="1:21" x14ac:dyDescent="0.2">
      <c r="A220">
        <v>218</v>
      </c>
      <c r="B220">
        <v>120200</v>
      </c>
      <c r="C220">
        <v>73969081.310570702</v>
      </c>
      <c r="D220">
        <v>71294.306683680901</v>
      </c>
      <c r="E220">
        <v>87707417.738013595</v>
      </c>
      <c r="F220">
        <v>-19141.3348957417</v>
      </c>
      <c r="G220">
        <v>90435.641579422605</v>
      </c>
      <c r="H220">
        <v>1929971.30378599</v>
      </c>
      <c r="I220">
        <v>174854223094.98099</v>
      </c>
      <c r="J220">
        <v>1129638.5607159999</v>
      </c>
      <c r="K220">
        <v>208459.76805182701</v>
      </c>
      <c r="L220">
        <v>183061110785.37299</v>
      </c>
      <c r="M220">
        <v>179455.035681293</v>
      </c>
      <c r="N220">
        <v>1580262.85759602</v>
      </c>
      <c r="O220">
        <v>71.484218925101004</v>
      </c>
      <c r="P220">
        <v>204798.54583612</v>
      </c>
      <c r="Q220">
        <v>87.625151315719293</v>
      </c>
      <c r="R220">
        <v>1808712.8315884499</v>
      </c>
      <c r="S220">
        <v>2.0622119294301502</v>
      </c>
      <c r="T220">
        <f t="shared" si="6"/>
        <v>-13738336.427442893</v>
      </c>
      <c r="U220">
        <f t="shared" si="7"/>
        <v>-11929623.595854443</v>
      </c>
    </row>
    <row r="221" spans="1:21" x14ac:dyDescent="0.2">
      <c r="A221">
        <v>219</v>
      </c>
      <c r="B221">
        <v>120301</v>
      </c>
      <c r="C221">
        <v>119996491.57453901</v>
      </c>
      <c r="D221">
        <v>117000.659924012</v>
      </c>
      <c r="E221">
        <v>148094999.27609599</v>
      </c>
      <c r="F221">
        <v>-35657.503421209003</v>
      </c>
      <c r="G221">
        <v>152658.16334522099</v>
      </c>
      <c r="H221">
        <v>13779665.8260468</v>
      </c>
      <c r="I221">
        <v>971380112902.49695</v>
      </c>
      <c r="J221">
        <v>2091727.5223194701</v>
      </c>
      <c r="K221">
        <v>1719621.9094044</v>
      </c>
      <c r="L221">
        <v>971396934337.11206</v>
      </c>
      <c r="M221">
        <v>332293.04505634197</v>
      </c>
      <c r="N221">
        <v>11836905.600241801</v>
      </c>
      <c r="O221">
        <v>17.671235988202199</v>
      </c>
      <c r="P221">
        <v>1700193.9707176599</v>
      </c>
      <c r="Q221">
        <v>19.544419682659999</v>
      </c>
      <c r="R221">
        <v>3053163.26690443</v>
      </c>
      <c r="S221">
        <v>2.0616248231396002</v>
      </c>
      <c r="T221">
        <f t="shared" si="6"/>
        <v>-28098507.701556981</v>
      </c>
      <c r="U221">
        <f t="shared" si="7"/>
        <v>-25045344.434652552</v>
      </c>
    </row>
    <row r="222" spans="1:21" x14ac:dyDescent="0.2">
      <c r="A222">
        <v>220</v>
      </c>
      <c r="B222">
        <v>120302</v>
      </c>
      <c r="C222">
        <v>29414987.3907752</v>
      </c>
      <c r="D222">
        <v>28236.541437556101</v>
      </c>
      <c r="E222">
        <v>35590239.855982997</v>
      </c>
      <c r="F222">
        <v>-3273.1955472969298</v>
      </c>
      <c r="G222">
        <v>31509.736984853102</v>
      </c>
      <c r="H222">
        <v>393134.88089899899</v>
      </c>
      <c r="I222">
        <v>24613492032.286201</v>
      </c>
      <c r="J222">
        <v>343907.89683442703</v>
      </c>
      <c r="K222">
        <v>95456.805894485107</v>
      </c>
      <c r="L222">
        <v>24396519901.9062</v>
      </c>
      <c r="M222">
        <v>92246.987506392703</v>
      </c>
      <c r="N222">
        <v>343907.89683442703</v>
      </c>
      <c r="O222">
        <v>100</v>
      </c>
      <c r="P222">
        <v>94968.875496446999</v>
      </c>
      <c r="Q222">
        <v>97.133915742577997</v>
      </c>
      <c r="R222">
        <v>630194.73969706194</v>
      </c>
      <c r="S222">
        <v>1.77069539920821</v>
      </c>
      <c r="T222">
        <f t="shared" si="6"/>
        <v>-6175252.4652077965</v>
      </c>
      <c r="U222">
        <f t="shared" si="7"/>
        <v>-5545057.7255107351</v>
      </c>
    </row>
    <row r="223" spans="1:21" x14ac:dyDescent="0.2">
      <c r="A223">
        <v>221</v>
      </c>
      <c r="B223">
        <v>120401</v>
      </c>
      <c r="C223">
        <v>27280038.7997282</v>
      </c>
      <c r="D223">
        <v>26555.434158645901</v>
      </c>
      <c r="E223">
        <v>33673804.749075003</v>
      </c>
      <c r="F223">
        <v>-8198.6178856098395</v>
      </c>
      <c r="G223">
        <v>34754.052044255703</v>
      </c>
      <c r="H223">
        <v>12598410.3782485</v>
      </c>
      <c r="I223">
        <v>963245722537.14294</v>
      </c>
      <c r="J223">
        <v>482594.77181681502</v>
      </c>
      <c r="K223">
        <v>1830030.75116262</v>
      </c>
      <c r="L223">
        <v>1012799304154.05</v>
      </c>
      <c r="M223">
        <v>76358.736040075601</v>
      </c>
      <c r="N223">
        <v>10671918.9331742</v>
      </c>
      <c r="O223">
        <v>4.5220993041527198</v>
      </c>
      <c r="P223">
        <v>1809774.76507954</v>
      </c>
      <c r="Q223">
        <v>4.21923973709068</v>
      </c>
      <c r="R223">
        <v>695081.04088511504</v>
      </c>
      <c r="S223">
        <v>2.0641595034021401</v>
      </c>
      <c r="T223">
        <f t="shared" si="6"/>
        <v>-6393765.9493468031</v>
      </c>
      <c r="U223">
        <f t="shared" si="7"/>
        <v>-5698684.9084616881</v>
      </c>
    </row>
    <row r="224" spans="1:21" x14ac:dyDescent="0.2">
      <c r="A224">
        <v>222</v>
      </c>
      <c r="B224">
        <v>120402</v>
      </c>
      <c r="C224">
        <v>71545365.407551795</v>
      </c>
      <c r="D224">
        <v>69403.822509668593</v>
      </c>
      <c r="E224">
        <v>80443118.009592205</v>
      </c>
      <c r="F224">
        <v>-18154.8041542213</v>
      </c>
      <c r="G224">
        <v>87558.626663889998</v>
      </c>
      <c r="H224">
        <v>10587738.718688101</v>
      </c>
      <c r="I224">
        <v>1332906602285.4399</v>
      </c>
      <c r="J224">
        <v>1003125.8881534</v>
      </c>
      <c r="K224">
        <v>721664.75130606699</v>
      </c>
      <c r="L224">
        <v>1341775108093.6699</v>
      </c>
      <c r="M224">
        <v>172410.555239012</v>
      </c>
      <c r="N224">
        <v>7921925.5141172297</v>
      </c>
      <c r="O224">
        <v>12.6626523610426</v>
      </c>
      <c r="P224">
        <v>694829.24914419395</v>
      </c>
      <c r="Q224">
        <v>24.8133704001906</v>
      </c>
      <c r="R224">
        <v>1751172.5332778001</v>
      </c>
      <c r="S224">
        <v>2.1769078282979799</v>
      </c>
      <c r="T224">
        <f t="shared" si="6"/>
        <v>-8897752.60204041</v>
      </c>
      <c r="U224">
        <f t="shared" si="7"/>
        <v>-7146580.0687626097</v>
      </c>
    </row>
    <row r="225" spans="1:21" x14ac:dyDescent="0.2">
      <c r="A225">
        <v>223</v>
      </c>
      <c r="B225">
        <v>120500</v>
      </c>
      <c r="C225">
        <v>3260326.43711271</v>
      </c>
      <c r="D225">
        <v>3178.9291478820801</v>
      </c>
      <c r="E225">
        <v>3038806.98619847</v>
      </c>
      <c r="F225">
        <v>-1473.3906937075401</v>
      </c>
      <c r="G225">
        <v>4652.3198415896204</v>
      </c>
      <c r="H225">
        <v>170637.45637996099</v>
      </c>
      <c r="I225">
        <v>55786052775.43</v>
      </c>
      <c r="J225">
        <v>59065.350829101699</v>
      </c>
      <c r="K225">
        <v>9748.71879689255</v>
      </c>
      <c r="L225">
        <v>55786052775.43</v>
      </c>
      <c r="M225">
        <v>8632.9977413839497</v>
      </c>
      <c r="N225">
        <v>59065.350829101801</v>
      </c>
      <c r="O225">
        <v>99.999999999999901</v>
      </c>
      <c r="P225">
        <v>8632.9977413839497</v>
      </c>
      <c r="Q225">
        <v>100</v>
      </c>
      <c r="R225">
        <v>93046.396831792503</v>
      </c>
      <c r="S225">
        <v>3.0619383611524702</v>
      </c>
      <c r="T225">
        <f t="shared" si="6"/>
        <v>221519.45091423998</v>
      </c>
      <c r="U225">
        <f t="shared" si="7"/>
        <v>314565.84774603246</v>
      </c>
    </row>
    <row r="226" spans="1:21" x14ac:dyDescent="0.2">
      <c r="A226">
        <v>224</v>
      </c>
      <c r="B226">
        <v>120601</v>
      </c>
      <c r="C226">
        <v>8253418.4767633798</v>
      </c>
      <c r="D226">
        <v>8047.3636832165603</v>
      </c>
      <c r="E226">
        <v>3332323.7518780399</v>
      </c>
      <c r="F226">
        <v>-1080.93244093618</v>
      </c>
      <c r="G226">
        <v>9128.2961241527501</v>
      </c>
      <c r="H226">
        <v>213575.92864553499</v>
      </c>
      <c r="I226">
        <v>15998911707.8666</v>
      </c>
      <c r="J226">
        <v>181578.105229801</v>
      </c>
      <c r="K226">
        <v>7831.1856087354499</v>
      </c>
      <c r="L226">
        <v>15998911707.8666</v>
      </c>
      <c r="M226">
        <v>7511.2073745781199</v>
      </c>
      <c r="N226">
        <v>181578.105229801</v>
      </c>
      <c r="O226">
        <v>100</v>
      </c>
      <c r="P226">
        <v>7511.2073745781199</v>
      </c>
      <c r="Q226">
        <v>100</v>
      </c>
      <c r="R226">
        <v>182565.92248305501</v>
      </c>
      <c r="S226">
        <v>5.4786370135904097</v>
      </c>
      <c r="T226">
        <f t="shared" si="6"/>
        <v>4921094.7248853398</v>
      </c>
      <c r="U226">
        <f t="shared" si="7"/>
        <v>5103660.6473683948</v>
      </c>
    </row>
    <row r="227" spans="1:21" x14ac:dyDescent="0.2">
      <c r="A227">
        <v>225</v>
      </c>
      <c r="B227">
        <v>120602</v>
      </c>
      <c r="C227">
        <v>33279449.414923601</v>
      </c>
      <c r="D227">
        <v>32448.594891085999</v>
      </c>
      <c r="E227">
        <v>39458923.183962896</v>
      </c>
      <c r="F227">
        <v>-817.94744459460003</v>
      </c>
      <c r="G227">
        <v>33266.542335680599</v>
      </c>
      <c r="H227">
        <v>652030.60174890503</v>
      </c>
      <c r="I227">
        <v>41720962214.946701</v>
      </c>
      <c r="J227">
        <v>568588.677319012</v>
      </c>
      <c r="K227">
        <v>115217.002237868</v>
      </c>
      <c r="L227">
        <v>41720962214.946701</v>
      </c>
      <c r="M227">
        <v>104113.230824653</v>
      </c>
      <c r="N227">
        <v>568588.67731901095</v>
      </c>
      <c r="O227">
        <v>100</v>
      </c>
      <c r="P227">
        <v>114382.582993569</v>
      </c>
      <c r="Q227">
        <v>91.021926677863206</v>
      </c>
      <c r="R227">
        <v>665330.84671361197</v>
      </c>
      <c r="S227">
        <v>1.68613533524913</v>
      </c>
      <c r="T227">
        <f t="shared" si="6"/>
        <v>-6179473.7690392956</v>
      </c>
      <c r="U227">
        <f t="shared" si="7"/>
        <v>-5514142.9223256838</v>
      </c>
    </row>
    <row r="228" spans="1:21" x14ac:dyDescent="0.2">
      <c r="A228">
        <v>226</v>
      </c>
      <c r="B228">
        <v>120701</v>
      </c>
      <c r="C228">
        <v>62018268.079450697</v>
      </c>
      <c r="D228">
        <v>60469.523668787799</v>
      </c>
      <c r="E228">
        <v>62254636.938364901</v>
      </c>
      <c r="F228">
        <v>-12828.027116536799</v>
      </c>
      <c r="G228">
        <v>73297.550785324594</v>
      </c>
      <c r="H228">
        <v>1194738.75763069</v>
      </c>
      <c r="I228">
        <v>71798512758.618301</v>
      </c>
      <c r="J228">
        <v>980441.69070401299</v>
      </c>
      <c r="K228">
        <v>190741.107177567</v>
      </c>
      <c r="L228">
        <v>72392788438.469299</v>
      </c>
      <c r="M228">
        <v>189293.25140879699</v>
      </c>
      <c r="N228">
        <v>1051141.7321134501</v>
      </c>
      <c r="O228">
        <v>93.273976358326806</v>
      </c>
      <c r="P228">
        <v>189293.25140879699</v>
      </c>
      <c r="Q228">
        <v>99.999999999999901</v>
      </c>
      <c r="R228">
        <v>1465951.01570649</v>
      </c>
      <c r="S228">
        <v>2.3547659866008899</v>
      </c>
      <c r="T228">
        <f t="shared" si="6"/>
        <v>-236368.85891420394</v>
      </c>
      <c r="U228">
        <f t="shared" si="7"/>
        <v>1229582.1567922861</v>
      </c>
    </row>
    <row r="229" spans="1:21" x14ac:dyDescent="0.2">
      <c r="A229">
        <v>227</v>
      </c>
      <c r="B229">
        <v>120702</v>
      </c>
      <c r="C229">
        <v>63310237.918726102</v>
      </c>
      <c r="D229">
        <v>61729.634918833202</v>
      </c>
      <c r="E229">
        <v>79411799.535599902</v>
      </c>
      <c r="F229">
        <v>-18743.552267067302</v>
      </c>
      <c r="G229">
        <v>80473.187185900606</v>
      </c>
      <c r="H229">
        <v>1338272.6426275901</v>
      </c>
      <c r="I229">
        <v>99132386351.888306</v>
      </c>
      <c r="J229">
        <v>1134012.7211325699</v>
      </c>
      <c r="K229">
        <v>174587.280587566</v>
      </c>
      <c r="L229">
        <v>99132386351.888306</v>
      </c>
      <c r="M229">
        <v>172604.632860529</v>
      </c>
      <c r="N229">
        <v>1140007.86992381</v>
      </c>
      <c r="O229">
        <v>99.474113385581603</v>
      </c>
      <c r="P229">
        <v>172604.632860529</v>
      </c>
      <c r="Q229">
        <v>100</v>
      </c>
      <c r="R229">
        <v>1609463.7437180099</v>
      </c>
      <c r="S229">
        <v>2.0267312328018598</v>
      </c>
      <c r="T229">
        <f t="shared" si="6"/>
        <v>-16101561.616873801</v>
      </c>
      <c r="U229">
        <f t="shared" si="7"/>
        <v>-14492097.873155791</v>
      </c>
    </row>
    <row r="230" spans="1:21" x14ac:dyDescent="0.2">
      <c r="A230">
        <v>228</v>
      </c>
      <c r="B230">
        <v>120800</v>
      </c>
      <c r="C230">
        <v>12268845.8537436</v>
      </c>
      <c r="D230">
        <v>12084.4504566872</v>
      </c>
      <c r="E230">
        <v>12300830.6436108</v>
      </c>
      <c r="F230">
        <v>-3266.5853619979498</v>
      </c>
      <c r="G230">
        <v>15351.035818685101</v>
      </c>
      <c r="H230">
        <v>239838.32820551901</v>
      </c>
      <c r="I230">
        <v>20010207217.400002</v>
      </c>
      <c r="J230">
        <v>199817.91377071899</v>
      </c>
      <c r="K230">
        <v>39431.491550337902</v>
      </c>
      <c r="L230">
        <v>20013859380.967999</v>
      </c>
      <c r="M230">
        <v>39031.2143627185</v>
      </c>
      <c r="N230">
        <v>199817.91377071899</v>
      </c>
      <c r="O230">
        <v>100</v>
      </c>
      <c r="P230">
        <v>39031.2143627185</v>
      </c>
      <c r="Q230">
        <v>100</v>
      </c>
      <c r="R230">
        <v>307020.71637370298</v>
      </c>
      <c r="S230">
        <v>2.4959348296789301</v>
      </c>
      <c r="T230">
        <f t="shared" si="6"/>
        <v>-31984.789867199957</v>
      </c>
      <c r="U230">
        <f t="shared" si="7"/>
        <v>275035.92650650302</v>
      </c>
    </row>
    <row r="231" spans="1:21" x14ac:dyDescent="0.2">
      <c r="A231">
        <v>229</v>
      </c>
      <c r="B231">
        <v>120901</v>
      </c>
      <c r="C231">
        <v>3540201.5270961602</v>
      </c>
      <c r="D231">
        <v>3451.8168781372201</v>
      </c>
      <c r="E231">
        <v>2944149.3321864</v>
      </c>
      <c r="F231">
        <v>-1158.2914070090401</v>
      </c>
      <c r="G231">
        <v>4610.1082851462697</v>
      </c>
      <c r="H231">
        <v>60634.643209790498</v>
      </c>
      <c r="I231">
        <v>4500084708.9171696</v>
      </c>
      <c r="J231">
        <v>51634.473791956101</v>
      </c>
      <c r="K231">
        <v>11352.5414912001</v>
      </c>
      <c r="L231">
        <v>4500084708.9171696</v>
      </c>
      <c r="M231">
        <v>11262.5397970218</v>
      </c>
      <c r="N231">
        <v>51634.473791956101</v>
      </c>
      <c r="O231">
        <v>100</v>
      </c>
      <c r="P231">
        <v>11262.5397970218</v>
      </c>
      <c r="Q231">
        <v>100</v>
      </c>
      <c r="R231">
        <v>92202.165702925398</v>
      </c>
      <c r="S231">
        <v>3.1317081879964799</v>
      </c>
      <c r="T231">
        <f t="shared" si="6"/>
        <v>596052.19490976026</v>
      </c>
      <c r="U231">
        <f t="shared" si="7"/>
        <v>688254.36061268568</v>
      </c>
    </row>
    <row r="232" spans="1:21" x14ac:dyDescent="0.2">
      <c r="A232">
        <v>230</v>
      </c>
      <c r="B232">
        <v>120902</v>
      </c>
      <c r="C232">
        <v>4137290.22012264</v>
      </c>
      <c r="D232">
        <v>4033.9986586259301</v>
      </c>
      <c r="E232">
        <v>5418865.8078493197</v>
      </c>
      <c r="F232">
        <v>-1312.6223549286401</v>
      </c>
      <c r="G232">
        <v>5346.6210135545798</v>
      </c>
      <c r="H232">
        <v>1805263.53453217</v>
      </c>
      <c r="I232">
        <v>132915750210.422</v>
      </c>
      <c r="J232">
        <v>76672.702727370997</v>
      </c>
      <c r="K232">
        <v>388971.21153863601</v>
      </c>
      <c r="L232">
        <v>132815773394.869</v>
      </c>
      <c r="M232">
        <v>12180.269939617099</v>
      </c>
      <c r="N232">
        <v>1539432.03411132</v>
      </c>
      <c r="O232">
        <v>4.98058381457757</v>
      </c>
      <c r="P232">
        <v>386314.89607073797</v>
      </c>
      <c r="Q232">
        <v>3.1529382023588401</v>
      </c>
      <c r="R232">
        <v>106932.420271091</v>
      </c>
      <c r="S232">
        <v>1.9733358245594099</v>
      </c>
      <c r="T232">
        <f t="shared" si="6"/>
        <v>-1281575.5877266796</v>
      </c>
      <c r="U232">
        <f t="shared" si="7"/>
        <v>-1174643.1674555887</v>
      </c>
    </row>
    <row r="233" spans="1:21" x14ac:dyDescent="0.2">
      <c r="A233">
        <v>231</v>
      </c>
      <c r="B233">
        <v>120903</v>
      </c>
      <c r="C233">
        <v>11738756.5190563</v>
      </c>
      <c r="D233">
        <v>11445.6867979655</v>
      </c>
      <c r="E233">
        <v>6843582.2365450496</v>
      </c>
      <c r="F233">
        <v>-2545.1632681522001</v>
      </c>
      <c r="G233">
        <v>13990.8500661177</v>
      </c>
      <c r="H233">
        <v>271155.678435351</v>
      </c>
      <c r="I233">
        <v>22408790881.797798</v>
      </c>
      <c r="J233">
        <v>226338.09667175499</v>
      </c>
      <c r="K233">
        <v>22276.4388789472</v>
      </c>
      <c r="L233">
        <v>22417818062.587101</v>
      </c>
      <c r="M233">
        <v>21828.082517695399</v>
      </c>
      <c r="N233">
        <v>226338.09667175499</v>
      </c>
      <c r="O233">
        <v>100</v>
      </c>
      <c r="P233">
        <v>21828.082517695399</v>
      </c>
      <c r="Q233">
        <v>100</v>
      </c>
      <c r="R233">
        <v>279817.001322355</v>
      </c>
      <c r="S233">
        <v>4.08875047673307</v>
      </c>
      <c r="T233">
        <f t="shared" si="6"/>
        <v>4895174.2825112501</v>
      </c>
      <c r="U233">
        <f t="shared" si="7"/>
        <v>5174991.2838336052</v>
      </c>
    </row>
    <row r="234" spans="1:21" x14ac:dyDescent="0.2">
      <c r="A234">
        <v>232</v>
      </c>
      <c r="B234">
        <v>120904</v>
      </c>
      <c r="C234">
        <v>15385901.1007086</v>
      </c>
      <c r="D234">
        <v>15001.776791034499</v>
      </c>
      <c r="E234">
        <v>6971640.2134859702</v>
      </c>
      <c r="F234">
        <v>-2857.3408818630401</v>
      </c>
      <c r="G234">
        <v>17859.117672897501</v>
      </c>
      <c r="H234">
        <v>365162.94899510901</v>
      </c>
      <c r="I234">
        <v>17604776519.912201</v>
      </c>
      <c r="J234">
        <v>329953.39595528401</v>
      </c>
      <c r="K234">
        <v>18183.044992839499</v>
      </c>
      <c r="L234">
        <v>18504915863.9879</v>
      </c>
      <c r="M234">
        <v>17812.9466755598</v>
      </c>
      <c r="N234">
        <v>329953.39595528401</v>
      </c>
      <c r="O234">
        <v>100</v>
      </c>
      <c r="P234">
        <v>17812.9466755598</v>
      </c>
      <c r="Q234">
        <v>100</v>
      </c>
      <c r="R234">
        <v>357182.35345795099</v>
      </c>
      <c r="S234">
        <v>5.1233618276372903</v>
      </c>
      <c r="T234">
        <f t="shared" si="6"/>
        <v>8414260.887222629</v>
      </c>
      <c r="U234">
        <f t="shared" si="7"/>
        <v>8771443.2406805791</v>
      </c>
    </row>
    <row r="235" spans="1:21" x14ac:dyDescent="0.2">
      <c r="A235">
        <v>233</v>
      </c>
      <c r="B235">
        <v>121001</v>
      </c>
      <c r="C235">
        <v>2422806.2452992601</v>
      </c>
      <c r="D235">
        <v>2362.3184798860998</v>
      </c>
      <c r="E235">
        <v>2004607.48893774</v>
      </c>
      <c r="F235">
        <v>-522.95685886543595</v>
      </c>
      <c r="G235">
        <v>2885.2753387515399</v>
      </c>
      <c r="H235">
        <v>46323.427328236197</v>
      </c>
      <c r="I235">
        <v>3208683431.6986699</v>
      </c>
      <c r="J235">
        <v>39906.060464838803</v>
      </c>
      <c r="K235">
        <v>7771.9133408830703</v>
      </c>
      <c r="L235">
        <v>3208683431.6986699</v>
      </c>
      <c r="M235">
        <v>7707.7396722491003</v>
      </c>
      <c r="N235">
        <v>39906.060464838803</v>
      </c>
      <c r="O235">
        <v>100</v>
      </c>
      <c r="P235">
        <v>7707.7396722490903</v>
      </c>
      <c r="Q235">
        <v>100</v>
      </c>
      <c r="R235">
        <v>57705.506775030801</v>
      </c>
      <c r="S235">
        <v>2.8786436792974999</v>
      </c>
      <c r="T235">
        <f t="shared" si="6"/>
        <v>418198.75636152015</v>
      </c>
      <c r="U235">
        <f t="shared" si="7"/>
        <v>475904.26313655096</v>
      </c>
    </row>
    <row r="236" spans="1:21" x14ac:dyDescent="0.2">
      <c r="A236">
        <v>234</v>
      </c>
      <c r="B236">
        <v>121002</v>
      </c>
      <c r="C236">
        <v>31452086.698159199</v>
      </c>
      <c r="D236">
        <v>30666.8541003633</v>
      </c>
      <c r="E236">
        <v>23757146.4099406</v>
      </c>
      <c r="F236">
        <v>-6997.8608418671402</v>
      </c>
      <c r="G236">
        <v>37664.714942230399</v>
      </c>
      <c r="H236">
        <v>598037.30634390097</v>
      </c>
      <c r="I236">
        <v>46081775585.305397</v>
      </c>
      <c r="J236">
        <v>505873.75517328997</v>
      </c>
      <c r="K236">
        <v>87946.729526257695</v>
      </c>
      <c r="L236">
        <v>45869832515.956001</v>
      </c>
      <c r="M236">
        <v>87029.332875938606</v>
      </c>
      <c r="N236">
        <v>505873.75517328997</v>
      </c>
      <c r="O236">
        <v>100</v>
      </c>
      <c r="P236">
        <v>87029.332875938606</v>
      </c>
      <c r="Q236">
        <v>100</v>
      </c>
      <c r="R236">
        <v>753294.29884460894</v>
      </c>
      <c r="S236">
        <v>3.17081136701422</v>
      </c>
      <c r="T236">
        <f t="shared" si="6"/>
        <v>7694940.2882185988</v>
      </c>
      <c r="U236">
        <f t="shared" si="7"/>
        <v>8448234.5870632082</v>
      </c>
    </row>
    <row r="237" spans="1:21" x14ac:dyDescent="0.2">
      <c r="A237">
        <v>235</v>
      </c>
      <c r="B237">
        <v>121003</v>
      </c>
      <c r="C237">
        <v>38600836.347507603</v>
      </c>
      <c r="D237">
        <v>37637.1281111309</v>
      </c>
      <c r="E237">
        <v>49704878.237674803</v>
      </c>
      <c r="F237">
        <v>-13015.298001008399</v>
      </c>
      <c r="G237">
        <v>50652.426112139401</v>
      </c>
      <c r="H237">
        <v>3527841.8270764402</v>
      </c>
      <c r="I237">
        <v>260698187976.98199</v>
      </c>
      <c r="J237">
        <v>760339.72089818399</v>
      </c>
      <c r="K237">
        <v>541641.11200913601</v>
      </c>
      <c r="L237">
        <v>260698187976.98199</v>
      </c>
      <c r="M237">
        <v>120788.00820786699</v>
      </c>
      <c r="N237">
        <v>3006445.45112248</v>
      </c>
      <c r="O237">
        <v>25.290321519530799</v>
      </c>
      <c r="P237">
        <v>536427.14824959601</v>
      </c>
      <c r="Q237">
        <v>22.517131842041898</v>
      </c>
      <c r="R237">
        <v>1013048.52224278</v>
      </c>
      <c r="S237">
        <v>2.0381269568726599</v>
      </c>
      <c r="T237">
        <f t="shared" si="6"/>
        <v>-11104041.890167199</v>
      </c>
      <c r="U237">
        <f t="shared" si="7"/>
        <v>-10090993.367924418</v>
      </c>
    </row>
    <row r="238" spans="1:21" x14ac:dyDescent="0.2">
      <c r="A238">
        <v>236</v>
      </c>
      <c r="B238">
        <v>121004</v>
      </c>
      <c r="C238">
        <v>34784268.753622599</v>
      </c>
      <c r="D238">
        <v>33915.844919682298</v>
      </c>
      <c r="E238">
        <v>25710250.1987052</v>
      </c>
      <c r="F238">
        <v>-13031.828911822</v>
      </c>
      <c r="G238">
        <v>46947.673831504399</v>
      </c>
      <c r="H238">
        <v>637085.28810733499</v>
      </c>
      <c r="I238">
        <v>119454556686.276</v>
      </c>
      <c r="J238">
        <v>398176.17473478202</v>
      </c>
      <c r="K238">
        <v>98412.991751295704</v>
      </c>
      <c r="L238">
        <v>173425341496.30701</v>
      </c>
      <c r="M238">
        <v>94944.484921369498</v>
      </c>
      <c r="N238">
        <v>398176.17473478301</v>
      </c>
      <c r="O238">
        <v>99.999999999999901</v>
      </c>
      <c r="P238">
        <v>94944.4849213696</v>
      </c>
      <c r="Q238">
        <v>99.999999999999901</v>
      </c>
      <c r="R238">
        <v>938953.47663008794</v>
      </c>
      <c r="S238">
        <v>3.6520588845820399</v>
      </c>
      <c r="T238">
        <f t="shared" si="6"/>
        <v>9074018.5549173988</v>
      </c>
      <c r="U238">
        <f t="shared" si="7"/>
        <v>10012972.031547487</v>
      </c>
    </row>
    <row r="239" spans="1:21" x14ac:dyDescent="0.2">
      <c r="A239">
        <v>237</v>
      </c>
      <c r="B239">
        <v>121101</v>
      </c>
      <c r="C239">
        <v>11910767.4765721</v>
      </c>
      <c r="D239">
        <v>11613.403331002701</v>
      </c>
      <c r="E239">
        <v>9789600.2010280099</v>
      </c>
      <c r="F239">
        <v>-2892.58681298595</v>
      </c>
      <c r="G239">
        <v>14505.9901439887</v>
      </c>
      <c r="H239">
        <v>233215.603595222</v>
      </c>
      <c r="I239">
        <v>17535897274.5835</v>
      </c>
      <c r="J239">
        <v>198143.80904605499</v>
      </c>
      <c r="K239">
        <v>37690.333948072403</v>
      </c>
      <c r="L239">
        <v>17535814159.471699</v>
      </c>
      <c r="M239">
        <v>37339.617664883001</v>
      </c>
      <c r="N239">
        <v>198143.80904605499</v>
      </c>
      <c r="O239">
        <v>100</v>
      </c>
      <c r="P239">
        <v>37339.617664883001</v>
      </c>
      <c r="Q239">
        <v>100</v>
      </c>
      <c r="R239">
        <v>290119.80287977401</v>
      </c>
      <c r="S239">
        <v>2.9635510840300601</v>
      </c>
      <c r="T239">
        <f t="shared" si="6"/>
        <v>2121167.2755440902</v>
      </c>
      <c r="U239">
        <f t="shared" si="7"/>
        <v>2411287.0784238642</v>
      </c>
    </row>
    <row r="240" spans="1:21" x14ac:dyDescent="0.2">
      <c r="A240">
        <v>238</v>
      </c>
      <c r="B240">
        <v>121102</v>
      </c>
      <c r="C240">
        <v>130120044.577934</v>
      </c>
      <c r="D240">
        <v>126868.501466813</v>
      </c>
      <c r="E240">
        <v>136260889.76197201</v>
      </c>
      <c r="F240">
        <v>-21913.304062673102</v>
      </c>
      <c r="G240">
        <v>148781.80552948601</v>
      </c>
      <c r="H240">
        <v>2804045.34026278</v>
      </c>
      <c r="I240">
        <v>249285775463.20499</v>
      </c>
      <c r="J240">
        <v>2305473.7893363698</v>
      </c>
      <c r="K240">
        <v>455746.257646996</v>
      </c>
      <c r="L240">
        <v>249534720302.06799</v>
      </c>
      <c r="M240">
        <v>411477.95637666399</v>
      </c>
      <c r="N240">
        <v>2305473.7893363698</v>
      </c>
      <c r="O240">
        <v>100</v>
      </c>
      <c r="P240">
        <v>450755.56324095401</v>
      </c>
      <c r="Q240">
        <v>91.286273522198499</v>
      </c>
      <c r="R240">
        <v>2975636.1105897301</v>
      </c>
      <c r="S240">
        <v>2.1837785704964299</v>
      </c>
      <c r="T240">
        <f t="shared" si="6"/>
        <v>-6140845.1840380132</v>
      </c>
      <c r="U240">
        <f t="shared" si="7"/>
        <v>-3165209.0734482831</v>
      </c>
    </row>
    <row r="241" spans="1:21" x14ac:dyDescent="0.2">
      <c r="A241">
        <v>239</v>
      </c>
      <c r="B241">
        <v>130100</v>
      </c>
      <c r="C241">
        <v>3490530.7008940601</v>
      </c>
      <c r="D241">
        <v>3830.8173404272702</v>
      </c>
      <c r="E241">
        <v>812902.89084720903</v>
      </c>
      <c r="F241">
        <v>28.989689790273999</v>
      </c>
      <c r="G241">
        <v>3801.8276506369998</v>
      </c>
      <c r="H241">
        <v>60043.434012097299</v>
      </c>
      <c r="I241">
        <v>4396156706.6326599</v>
      </c>
      <c r="J241">
        <v>51251.120598832</v>
      </c>
      <c r="K241">
        <v>11007.550293962</v>
      </c>
      <c r="L241">
        <v>4396156706.6326599</v>
      </c>
      <c r="M241">
        <v>10919.627159829301</v>
      </c>
      <c r="N241">
        <v>51251.120598832</v>
      </c>
      <c r="O241">
        <v>100</v>
      </c>
      <c r="P241">
        <v>10919.627159829301</v>
      </c>
      <c r="Q241">
        <v>100</v>
      </c>
      <c r="R241">
        <v>76036.553012739998</v>
      </c>
      <c r="S241">
        <v>9.3537068042032008</v>
      </c>
      <c r="T241">
        <f t="shared" si="6"/>
        <v>2677627.8100468512</v>
      </c>
      <c r="U241">
        <f t="shared" si="7"/>
        <v>2753664.363059591</v>
      </c>
    </row>
    <row r="242" spans="1:21" x14ac:dyDescent="0.2">
      <c r="A242">
        <v>240</v>
      </c>
      <c r="B242">
        <v>130201</v>
      </c>
      <c r="C242">
        <v>539046.97307893902</v>
      </c>
      <c r="D242">
        <v>523.56009946950201</v>
      </c>
      <c r="E242">
        <v>4258002.6751183197</v>
      </c>
      <c r="F242">
        <v>-147.25649467996999</v>
      </c>
      <c r="G242">
        <v>670.81659414947205</v>
      </c>
      <c r="H242">
        <v>299167.01045681501</v>
      </c>
      <c r="I242">
        <v>17306637320.317501</v>
      </c>
      <c r="J242">
        <v>7679.1774716308901</v>
      </c>
      <c r="K242">
        <v>16480.152734796698</v>
      </c>
      <c r="L242">
        <v>17306637320.317501</v>
      </c>
      <c r="M242">
        <v>1409.3755044173699</v>
      </c>
      <c r="N242">
        <v>264553.73581617902</v>
      </c>
      <c r="O242">
        <v>2.9026909969499002</v>
      </c>
      <c r="P242">
        <v>16134.019988390401</v>
      </c>
      <c r="Q242">
        <v>8.7354267902947704</v>
      </c>
      <c r="R242">
        <v>13416.3318829894</v>
      </c>
      <c r="S242">
        <v>0.31508509755965802</v>
      </c>
      <c r="T242">
        <f t="shared" si="6"/>
        <v>-3718955.7020393806</v>
      </c>
      <c r="U242">
        <f t="shared" si="7"/>
        <v>-3705539.3701563911</v>
      </c>
    </row>
    <row r="243" spans="1:21" x14ac:dyDescent="0.2">
      <c r="A243">
        <v>241</v>
      </c>
      <c r="B243">
        <v>130202</v>
      </c>
      <c r="C243">
        <v>393170.61413915898</v>
      </c>
      <c r="D243">
        <v>381.90632756200301</v>
      </c>
      <c r="E243">
        <v>3046324.4183033202</v>
      </c>
      <c r="F243">
        <v>-127.469959992401</v>
      </c>
      <c r="G243">
        <v>509.376287554405</v>
      </c>
      <c r="H243">
        <v>1533665.5172431499</v>
      </c>
      <c r="I243">
        <v>96582686618.870499</v>
      </c>
      <c r="J243">
        <v>6391.5771150146102</v>
      </c>
      <c r="K243">
        <v>250197.29862791701</v>
      </c>
      <c r="L243">
        <v>97126103127.783096</v>
      </c>
      <c r="M243">
        <v>1232.01381600689</v>
      </c>
      <c r="N243">
        <v>1340500.1440054099</v>
      </c>
      <c r="O243">
        <v>0.47680540308758101</v>
      </c>
      <c r="P243">
        <v>248254.776565362</v>
      </c>
      <c r="Q243">
        <v>0.49626993407819697</v>
      </c>
      <c r="R243">
        <v>10187.5257510881</v>
      </c>
      <c r="S243">
        <v>0.33442025051166802</v>
      </c>
      <c r="T243">
        <f t="shared" si="6"/>
        <v>-2653153.804164161</v>
      </c>
      <c r="U243">
        <f t="shared" si="7"/>
        <v>-2642966.2784130727</v>
      </c>
    </row>
    <row r="244" spans="1:21" x14ac:dyDescent="0.2">
      <c r="A244">
        <v>242</v>
      </c>
      <c r="B244">
        <v>130301</v>
      </c>
      <c r="C244">
        <v>3423865.3979111798</v>
      </c>
      <c r="D244">
        <v>3324.8740609605002</v>
      </c>
      <c r="E244">
        <v>6364520.4230183</v>
      </c>
      <c r="F244">
        <v>-1171.8006917262601</v>
      </c>
      <c r="G244">
        <v>4496.6747526867703</v>
      </c>
      <c r="H244">
        <v>559806.12018939899</v>
      </c>
      <c r="I244">
        <v>38368179010.067101</v>
      </c>
      <c r="J244">
        <v>81348.019189312094</v>
      </c>
      <c r="K244">
        <v>87256.174208215903</v>
      </c>
      <c r="L244">
        <v>38368179010.067101</v>
      </c>
      <c r="M244">
        <v>10267.5278675841</v>
      </c>
      <c r="N244">
        <v>483069.76216926501</v>
      </c>
      <c r="O244">
        <v>16.839807737915901</v>
      </c>
      <c r="P244">
        <v>86488.8106280145</v>
      </c>
      <c r="Q244">
        <v>11.871510075152299</v>
      </c>
      <c r="R244">
        <v>89933.495053735402</v>
      </c>
      <c r="S244">
        <v>1.41304433132898</v>
      </c>
      <c r="T244">
        <f t="shared" si="6"/>
        <v>-2940655.0251071202</v>
      </c>
      <c r="U244">
        <f t="shared" si="7"/>
        <v>-2850721.5300533846</v>
      </c>
    </row>
    <row r="245" spans="1:21" x14ac:dyDescent="0.2">
      <c r="A245">
        <v>243</v>
      </c>
      <c r="B245">
        <v>130302</v>
      </c>
      <c r="C245">
        <v>357141.61724406399</v>
      </c>
      <c r="D245">
        <v>346.84238675905999</v>
      </c>
      <c r="E245">
        <v>370893.44171172997</v>
      </c>
      <c r="F245">
        <v>-153.72051892454201</v>
      </c>
      <c r="G245">
        <v>500.56290568360203</v>
      </c>
      <c r="H245">
        <v>6784.7056764012495</v>
      </c>
      <c r="I245">
        <v>469956001.713</v>
      </c>
      <c r="J245">
        <v>5844.79367297525</v>
      </c>
      <c r="K245">
        <v>1138.30404185673</v>
      </c>
      <c r="L245">
        <v>469956001.713</v>
      </c>
      <c r="M245">
        <v>1128.90492182247</v>
      </c>
      <c r="N245">
        <v>5844.79367297524</v>
      </c>
      <c r="O245">
        <v>100</v>
      </c>
      <c r="P245">
        <v>1128.90492182247</v>
      </c>
      <c r="Q245">
        <v>100</v>
      </c>
      <c r="R245">
        <v>10011.258113672</v>
      </c>
      <c r="S245">
        <v>2.6992275914797901</v>
      </c>
      <c r="T245">
        <f t="shared" si="6"/>
        <v>-13751.824467665982</v>
      </c>
      <c r="U245">
        <f t="shared" si="7"/>
        <v>-3740.5663539939815</v>
      </c>
    </row>
    <row r="246" spans="1:21" x14ac:dyDescent="0.2">
      <c r="A246">
        <v>244</v>
      </c>
      <c r="B246">
        <v>130401</v>
      </c>
      <c r="C246">
        <v>3296137.2159778699</v>
      </c>
      <c r="D246">
        <v>3197.41436673008</v>
      </c>
      <c r="E246">
        <v>4265289.6865399899</v>
      </c>
      <c r="F246">
        <v>-1158.67813328584</v>
      </c>
      <c r="G246">
        <v>4356.0925000159295</v>
      </c>
      <c r="H246">
        <v>805505.29180116905</v>
      </c>
      <c r="I246">
        <v>59236851458.480003</v>
      </c>
      <c r="J246">
        <v>78107.289240531303</v>
      </c>
      <c r="K246">
        <v>121869.913703087</v>
      </c>
      <c r="L246">
        <v>59236851458.480003</v>
      </c>
      <c r="M246">
        <v>10261.622130395501</v>
      </c>
      <c r="N246">
        <v>687031.58888420905</v>
      </c>
      <c r="O246">
        <v>11.3688061079379</v>
      </c>
      <c r="P246">
        <v>120685.176673918</v>
      </c>
      <c r="Q246">
        <v>8.5028024262844397</v>
      </c>
      <c r="R246">
        <v>87121.850000318693</v>
      </c>
      <c r="S246">
        <v>2.0425775598607001</v>
      </c>
      <c r="T246">
        <f t="shared" si="6"/>
        <v>-969152.47056211997</v>
      </c>
      <c r="U246">
        <f t="shared" si="7"/>
        <v>-882030.62056180125</v>
      </c>
    </row>
    <row r="247" spans="1:21" x14ac:dyDescent="0.2">
      <c r="A247">
        <v>245</v>
      </c>
      <c r="B247">
        <v>130402</v>
      </c>
      <c r="C247">
        <v>147080.70815622999</v>
      </c>
      <c r="D247">
        <v>143.088779334516</v>
      </c>
      <c r="E247">
        <v>148448.751583754</v>
      </c>
      <c r="F247">
        <v>3.0030073483850699</v>
      </c>
      <c r="G247">
        <v>140.08577198613099</v>
      </c>
      <c r="H247">
        <v>2677.6965506146098</v>
      </c>
      <c r="I247">
        <v>185475925.52239001</v>
      </c>
      <c r="J247">
        <v>2306.7446995698301</v>
      </c>
      <c r="K247">
        <v>463.43876794996299</v>
      </c>
      <c r="L247">
        <v>196408189.60238999</v>
      </c>
      <c r="M247">
        <v>459.510604157915</v>
      </c>
      <c r="N247">
        <v>2306.7446995698301</v>
      </c>
      <c r="O247">
        <v>100</v>
      </c>
      <c r="P247">
        <v>459.510604157915</v>
      </c>
      <c r="Q247">
        <v>100</v>
      </c>
      <c r="R247">
        <v>2801.71543972262</v>
      </c>
      <c r="S247">
        <v>1.8873283943663799</v>
      </c>
      <c r="T247">
        <f t="shared" si="6"/>
        <v>-1368.0434275240113</v>
      </c>
      <c r="U247">
        <f t="shared" si="7"/>
        <v>1433.6720121986086</v>
      </c>
    </row>
    <row r="248" spans="1:21" x14ac:dyDescent="0.2">
      <c r="A248">
        <v>246</v>
      </c>
      <c r="B248">
        <v>130403</v>
      </c>
      <c r="C248">
        <v>223434.36941105599</v>
      </c>
      <c r="D248">
        <v>217.85610835596901</v>
      </c>
      <c r="E248">
        <v>187538.20830203599</v>
      </c>
      <c r="F248">
        <v>-49.010554082507298</v>
      </c>
      <c r="G248">
        <v>266.866662438476</v>
      </c>
      <c r="H248">
        <v>4235.6005988435099</v>
      </c>
      <c r="I248">
        <v>293387217.8434</v>
      </c>
      <c r="J248">
        <v>3648.8261631567102</v>
      </c>
      <c r="K248">
        <v>716.96194043235596</v>
      </c>
      <c r="L248">
        <v>307203964.3434</v>
      </c>
      <c r="M248">
        <v>710.817861145488</v>
      </c>
      <c r="N248">
        <v>3648.8261631567102</v>
      </c>
      <c r="O248">
        <v>100</v>
      </c>
      <c r="P248">
        <v>710.817861145488</v>
      </c>
      <c r="Q248">
        <v>100</v>
      </c>
      <c r="R248">
        <v>5337.3332487695297</v>
      </c>
      <c r="S248">
        <v>2.8459977820485398</v>
      </c>
      <c r="T248">
        <f t="shared" si="6"/>
        <v>35896.161109020002</v>
      </c>
      <c r="U248">
        <f t="shared" si="7"/>
        <v>41233.494357789532</v>
      </c>
    </row>
    <row r="249" spans="1:21" x14ac:dyDescent="0.2">
      <c r="A249">
        <v>247</v>
      </c>
      <c r="B249">
        <v>130500</v>
      </c>
      <c r="C249">
        <v>105956.431626825</v>
      </c>
      <c r="D249">
        <v>103.56439607116801</v>
      </c>
      <c r="E249">
        <v>227798.18924614601</v>
      </c>
      <c r="F249">
        <v>-22.8704390900687</v>
      </c>
      <c r="G249">
        <v>126.434835161237</v>
      </c>
      <c r="H249">
        <v>2025.8595048396901</v>
      </c>
      <c r="I249">
        <v>140325148.69999999</v>
      </c>
      <c r="J249">
        <v>1745.2092074396901</v>
      </c>
      <c r="K249">
        <v>339.88859245786398</v>
      </c>
      <c r="L249">
        <v>140325148.69999999</v>
      </c>
      <c r="M249">
        <v>337.08208948386402</v>
      </c>
      <c r="N249">
        <v>1745.2092074396901</v>
      </c>
      <c r="O249">
        <v>100</v>
      </c>
      <c r="P249">
        <v>337.08208948386402</v>
      </c>
      <c r="Q249">
        <v>100</v>
      </c>
      <c r="R249">
        <v>2528.6967032247499</v>
      </c>
      <c r="S249">
        <v>1.11006005429322</v>
      </c>
      <c r="T249">
        <f t="shared" si="6"/>
        <v>-121841.75761932101</v>
      </c>
      <c r="U249">
        <f t="shared" si="7"/>
        <v>-119313.06091609626</v>
      </c>
    </row>
    <row r="250" spans="1:21" x14ac:dyDescent="0.2">
      <c r="A250">
        <v>248</v>
      </c>
      <c r="B250">
        <v>130600</v>
      </c>
      <c r="C250">
        <v>1598848.4384993401</v>
      </c>
      <c r="D250">
        <v>1626.2642064754</v>
      </c>
      <c r="E250">
        <v>13860092.213871</v>
      </c>
      <c r="F250">
        <v>-447.11037194891998</v>
      </c>
      <c r="G250">
        <v>2073.3745784243201</v>
      </c>
      <c r="H250">
        <v>147770.23171352199</v>
      </c>
      <c r="I250">
        <v>9000121009.2541809</v>
      </c>
      <c r="J250">
        <v>22589.843176689901</v>
      </c>
      <c r="K250">
        <v>21717.649103285599</v>
      </c>
      <c r="L250">
        <v>15244116950.1541</v>
      </c>
      <c r="M250">
        <v>4326.5573777502204</v>
      </c>
      <c r="N250">
        <v>129769.989695014</v>
      </c>
      <c r="O250">
        <v>17.407601888372302</v>
      </c>
      <c r="P250">
        <v>21412.766764282602</v>
      </c>
      <c r="Q250">
        <v>20.205503685619501</v>
      </c>
      <c r="R250">
        <v>41467.491568486403</v>
      </c>
      <c r="S250">
        <v>0.299186260297648</v>
      </c>
      <c r="T250">
        <f t="shared" si="6"/>
        <v>-12261243.77537166</v>
      </c>
      <c r="U250">
        <f t="shared" si="7"/>
        <v>-12219776.283803172</v>
      </c>
    </row>
    <row r="251" spans="1:21" x14ac:dyDescent="0.2">
      <c r="A251">
        <v>249</v>
      </c>
      <c r="B251">
        <v>130700</v>
      </c>
      <c r="C251">
        <v>1259009.72970495</v>
      </c>
      <c r="D251">
        <v>1227.5064660395401</v>
      </c>
      <c r="E251">
        <v>1176389.31964707</v>
      </c>
      <c r="F251">
        <v>-296.29912560917001</v>
      </c>
      <c r="G251">
        <v>1523.8055916487101</v>
      </c>
      <c r="H251">
        <v>26475.890359304802</v>
      </c>
      <c r="I251">
        <v>1933542040.9340999</v>
      </c>
      <c r="J251">
        <v>22608.806277436601</v>
      </c>
      <c r="K251">
        <v>4040.0982375538401</v>
      </c>
      <c r="L251">
        <v>1933542040.9340999</v>
      </c>
      <c r="M251">
        <v>4001.4273967351601</v>
      </c>
      <c r="N251">
        <v>22608.806277436601</v>
      </c>
      <c r="O251">
        <v>100</v>
      </c>
      <c r="P251">
        <v>4001.4273967351601</v>
      </c>
      <c r="Q251">
        <v>100</v>
      </c>
      <c r="R251">
        <v>30476.111832974198</v>
      </c>
      <c r="S251">
        <v>2.5906484633945199</v>
      </c>
      <c r="T251">
        <f t="shared" si="6"/>
        <v>82620.410057879984</v>
      </c>
      <c r="U251">
        <f t="shared" si="7"/>
        <v>113096.52189085419</v>
      </c>
    </row>
    <row r="252" spans="1:21" x14ac:dyDescent="0.2">
      <c r="A252">
        <v>250</v>
      </c>
      <c r="B252">
        <v>130800</v>
      </c>
      <c r="C252">
        <v>7084461.6856755698</v>
      </c>
      <c r="D252">
        <v>6876.46276283115</v>
      </c>
      <c r="E252">
        <v>8516908.0723311994</v>
      </c>
      <c r="F252">
        <v>-2312.4036739346502</v>
      </c>
      <c r="G252">
        <v>9188.8664367658093</v>
      </c>
      <c r="H252">
        <v>507049.22145029297</v>
      </c>
      <c r="I252">
        <v>37846881980.211998</v>
      </c>
      <c r="J252">
        <v>160834.719191568</v>
      </c>
      <c r="K252">
        <v>84120.998394734997</v>
      </c>
      <c r="L252">
        <v>37858465334.811996</v>
      </c>
      <c r="M252">
        <v>20247.440857027901</v>
      </c>
      <c r="N252">
        <v>431355.45748986898</v>
      </c>
      <c r="O252">
        <v>37.285889490651897</v>
      </c>
      <c r="P252">
        <v>83363.829088038707</v>
      </c>
      <c r="Q252">
        <v>24.288040842803699</v>
      </c>
      <c r="R252">
        <v>183777.328735316</v>
      </c>
      <c r="S252">
        <v>2.1577939690619798</v>
      </c>
      <c r="T252">
        <f t="shared" si="6"/>
        <v>-1432446.3866556296</v>
      </c>
      <c r="U252">
        <f t="shared" si="7"/>
        <v>-1248669.0579203137</v>
      </c>
    </row>
    <row r="253" spans="1:21" x14ac:dyDescent="0.2">
      <c r="A253">
        <v>251</v>
      </c>
      <c r="B253">
        <v>130900</v>
      </c>
      <c r="C253">
        <v>2651571.4750328599</v>
      </c>
      <c r="D253">
        <v>2579.4274846008202</v>
      </c>
      <c r="E253">
        <v>1782372.96086835</v>
      </c>
      <c r="F253">
        <v>-1087.6544599899701</v>
      </c>
      <c r="G253">
        <v>3667.0819445908</v>
      </c>
      <c r="H253">
        <v>44909.086147273199</v>
      </c>
      <c r="I253">
        <v>3316698357.18925</v>
      </c>
      <c r="J253">
        <v>38275.689432894702</v>
      </c>
      <c r="K253">
        <v>8345.7316488204506</v>
      </c>
      <c r="L253">
        <v>3316698357.18925</v>
      </c>
      <c r="M253">
        <v>8279.3976816766608</v>
      </c>
      <c r="N253">
        <v>38275.689432894702</v>
      </c>
      <c r="O253">
        <v>100</v>
      </c>
      <c r="P253">
        <v>8279.3976816766608</v>
      </c>
      <c r="Q253">
        <v>100</v>
      </c>
      <c r="R253">
        <v>73341.638891815994</v>
      </c>
      <c r="S253">
        <v>4.1148312110886396</v>
      </c>
      <c r="T253">
        <f t="shared" si="6"/>
        <v>869198.51416450995</v>
      </c>
      <c r="U253">
        <f t="shared" si="7"/>
        <v>942540.15305632597</v>
      </c>
    </row>
    <row r="254" spans="1:21" x14ac:dyDescent="0.2">
      <c r="A254">
        <v>252</v>
      </c>
      <c r="B254">
        <v>140100</v>
      </c>
      <c r="C254">
        <v>2991386.3849420701</v>
      </c>
      <c r="D254">
        <v>3283.0121884958398</v>
      </c>
      <c r="E254">
        <v>8695107.4889783505</v>
      </c>
      <c r="F254">
        <v>-922.84417805120802</v>
      </c>
      <c r="G254">
        <v>4205.8563665470501</v>
      </c>
      <c r="H254">
        <v>671930.27119360305</v>
      </c>
      <c r="I254">
        <v>48640391483.9711</v>
      </c>
      <c r="J254">
        <v>63190.6294719336</v>
      </c>
      <c r="K254">
        <v>98016.078140597107</v>
      </c>
      <c r="L254">
        <v>50124099589.275101</v>
      </c>
      <c r="M254">
        <v>8185.7797236283204</v>
      </c>
      <c r="N254">
        <v>574649.48822566099</v>
      </c>
      <c r="O254">
        <v>10.996377925445699</v>
      </c>
      <c r="P254">
        <v>97013.596148811601</v>
      </c>
      <c r="Q254">
        <v>8.4377654767811503</v>
      </c>
      <c r="R254">
        <v>84117.127330941104</v>
      </c>
      <c r="S254">
        <v>0.96740756152313701</v>
      </c>
      <c r="T254">
        <f t="shared" si="6"/>
        <v>-5703721.1040362809</v>
      </c>
      <c r="U254">
        <f t="shared" si="7"/>
        <v>-5619603.9767053397</v>
      </c>
    </row>
    <row r="255" spans="1:21" x14ac:dyDescent="0.2">
      <c r="A255">
        <v>253</v>
      </c>
      <c r="B255">
        <v>140200</v>
      </c>
      <c r="C255">
        <v>3472135.0983464899</v>
      </c>
      <c r="D255">
        <v>3810.6283779841601</v>
      </c>
      <c r="E255">
        <v>10431387.3829161</v>
      </c>
      <c r="F255">
        <v>-1168.9524134155799</v>
      </c>
      <c r="G255">
        <v>4979.5807913997496</v>
      </c>
      <c r="H255">
        <v>110101.84850801701</v>
      </c>
      <c r="I255">
        <v>8426711986.9604397</v>
      </c>
      <c r="J255">
        <v>79681.431476554499</v>
      </c>
      <c r="K255">
        <v>21046.315907648499</v>
      </c>
      <c r="L255">
        <v>15066555822.3804</v>
      </c>
      <c r="M255">
        <v>10311.3412493082</v>
      </c>
      <c r="N255">
        <v>93248.424534096994</v>
      </c>
      <c r="O255">
        <v>85.4506999712561</v>
      </c>
      <c r="P255">
        <v>20744.984791200899</v>
      </c>
      <c r="Q255">
        <v>49.705224434205697</v>
      </c>
      <c r="R255">
        <v>99591.615827994901</v>
      </c>
      <c r="S255">
        <v>0.95473029782308405</v>
      </c>
      <c r="T255">
        <f t="shared" si="6"/>
        <v>-6959252.2845696099</v>
      </c>
      <c r="U255">
        <f t="shared" si="7"/>
        <v>-6859660.6687416146</v>
      </c>
    </row>
    <row r="256" spans="1:21" x14ac:dyDescent="0.2">
      <c r="A256">
        <v>254</v>
      </c>
      <c r="B256">
        <v>140300</v>
      </c>
      <c r="C256">
        <v>1016546.98404564</v>
      </c>
      <c r="D256">
        <v>1102.7974975268401</v>
      </c>
      <c r="E256">
        <v>3100981.9847897799</v>
      </c>
      <c r="F256">
        <v>-54.314456942285098</v>
      </c>
      <c r="G256">
        <v>1157.1119544691301</v>
      </c>
      <c r="H256">
        <v>18864.513336375301</v>
      </c>
      <c r="I256">
        <v>1317653005.85428</v>
      </c>
      <c r="J256">
        <v>16229.207324666701</v>
      </c>
      <c r="K256">
        <v>3211.7931837803999</v>
      </c>
      <c r="L256">
        <v>1317653005.85428</v>
      </c>
      <c r="M256">
        <v>3185.4401236633098</v>
      </c>
      <c r="N256">
        <v>16229.207324666701</v>
      </c>
      <c r="O256">
        <v>100</v>
      </c>
      <c r="P256">
        <v>3185.4401236633098</v>
      </c>
      <c r="Q256">
        <v>100</v>
      </c>
      <c r="R256">
        <v>23142.239089382601</v>
      </c>
      <c r="S256">
        <v>0.74628744065249397</v>
      </c>
      <c r="T256">
        <f t="shared" si="6"/>
        <v>-2084435.0007441398</v>
      </c>
      <c r="U256">
        <f t="shared" si="7"/>
        <v>-2061292.7616547572</v>
      </c>
    </row>
    <row r="257" spans="1:21" x14ac:dyDescent="0.2">
      <c r="A257">
        <v>255</v>
      </c>
      <c r="B257">
        <v>140401</v>
      </c>
      <c r="C257">
        <v>7551036.8973756898</v>
      </c>
      <c r="D257">
        <v>7164.9239970015697</v>
      </c>
      <c r="E257">
        <v>11860068.4671937</v>
      </c>
      <c r="F257">
        <v>-1399.99270223232</v>
      </c>
      <c r="G257">
        <v>8564.9166992338996</v>
      </c>
      <c r="H257">
        <v>89194.549443937096</v>
      </c>
      <c r="I257">
        <v>6876565795.4832497</v>
      </c>
      <c r="J257">
        <v>75441.417852970597</v>
      </c>
      <c r="K257">
        <v>23396.379960152</v>
      </c>
      <c r="L257">
        <v>8642115845.2552509</v>
      </c>
      <c r="M257">
        <v>23223.5376432468</v>
      </c>
      <c r="N257">
        <v>75441.417852970597</v>
      </c>
      <c r="O257">
        <v>100</v>
      </c>
      <c r="P257">
        <v>23223.537643246898</v>
      </c>
      <c r="Q257">
        <v>99.999999999999901</v>
      </c>
      <c r="R257">
        <v>171298.333984678</v>
      </c>
      <c r="S257">
        <v>1.4443283734702499</v>
      </c>
      <c r="T257">
        <f t="shared" si="6"/>
        <v>-4309031.5698180106</v>
      </c>
      <c r="U257">
        <f t="shared" si="7"/>
        <v>-4137733.2358333324</v>
      </c>
    </row>
    <row r="258" spans="1:21" x14ac:dyDescent="0.2">
      <c r="A258">
        <v>256</v>
      </c>
      <c r="B258">
        <v>140500</v>
      </c>
      <c r="C258">
        <v>3376659.0389722399</v>
      </c>
      <c r="D258">
        <v>3686.2721211428998</v>
      </c>
      <c r="E258">
        <v>8025071.5334727596</v>
      </c>
      <c r="F258">
        <v>-227.54939795189401</v>
      </c>
      <c r="G258">
        <v>3913.8215190947899</v>
      </c>
      <c r="H258">
        <v>80774.211038960202</v>
      </c>
      <c r="I258">
        <v>10537166870.136999</v>
      </c>
      <c r="J258">
        <v>59699.877298685999</v>
      </c>
      <c r="K258">
        <v>15774.726889330799</v>
      </c>
      <c r="L258">
        <v>11084030702.6919</v>
      </c>
      <c r="M258">
        <v>10482.664512823099</v>
      </c>
      <c r="N258">
        <v>59699.877298685999</v>
      </c>
      <c r="O258">
        <v>99.999999999999901</v>
      </c>
      <c r="P258">
        <v>15553.046275277</v>
      </c>
      <c r="Q258">
        <v>67.399429843439904</v>
      </c>
      <c r="R258">
        <v>78276.430381895902</v>
      </c>
      <c r="S258">
        <v>0.975398537637989</v>
      </c>
      <c r="T258">
        <f t="shared" si="6"/>
        <v>-4648412.4945005197</v>
      </c>
      <c r="U258">
        <f t="shared" si="7"/>
        <v>-4570136.0641186237</v>
      </c>
    </row>
    <row r="259" spans="1:21" x14ac:dyDescent="0.2">
      <c r="A259">
        <v>257</v>
      </c>
      <c r="B259">
        <v>140600</v>
      </c>
      <c r="C259">
        <v>3812268.6000903202</v>
      </c>
      <c r="D259">
        <v>3554.1515190448699</v>
      </c>
      <c r="E259">
        <v>7867544.3976866901</v>
      </c>
      <c r="F259">
        <v>-1387.67364360938</v>
      </c>
      <c r="G259">
        <v>4941.8251626542497</v>
      </c>
      <c r="H259">
        <v>50027.7377396062</v>
      </c>
      <c r="I259">
        <v>4248287483.3344798</v>
      </c>
      <c r="J259">
        <v>41531.162772937299</v>
      </c>
      <c r="K259">
        <v>12201.838697824</v>
      </c>
      <c r="L259">
        <v>4662789878.3344803</v>
      </c>
      <c r="M259">
        <v>12108.582900257299</v>
      </c>
      <c r="N259">
        <v>41531.162772937299</v>
      </c>
      <c r="O259">
        <v>100</v>
      </c>
      <c r="P259">
        <v>12108.582900257299</v>
      </c>
      <c r="Q259">
        <v>100</v>
      </c>
      <c r="R259">
        <v>98836.503253085102</v>
      </c>
      <c r="S259">
        <v>1.2562560597960599</v>
      </c>
      <c r="T259">
        <f t="shared" ref="T259:T317" si="8">C259-E259</f>
        <v>-4055275.7975963699</v>
      </c>
      <c r="U259">
        <f t="shared" ref="U259:U317" si="9">T259+R259</f>
        <v>-3956439.2943432848</v>
      </c>
    </row>
    <row r="260" spans="1:21" x14ac:dyDescent="0.2">
      <c r="A260">
        <v>258</v>
      </c>
      <c r="B260">
        <v>140700</v>
      </c>
      <c r="C260">
        <v>4702.5759654188096</v>
      </c>
      <c r="D260">
        <v>4.1817658583071404</v>
      </c>
      <c r="E260">
        <v>16165.9651965336</v>
      </c>
      <c r="F260">
        <v>-1.19577009641169</v>
      </c>
      <c r="G260">
        <v>5.3775359547188399</v>
      </c>
      <c r="H260">
        <v>99.8822698451484</v>
      </c>
      <c r="I260">
        <v>2315514.6493090801</v>
      </c>
      <c r="J260">
        <v>95.251240546530198</v>
      </c>
      <c r="K260">
        <v>14.781345955844699</v>
      </c>
      <c r="L260">
        <v>2315514.6493090801</v>
      </c>
      <c r="M260">
        <v>14.7350356628585</v>
      </c>
      <c r="N260">
        <v>95.251240546530198</v>
      </c>
      <c r="O260">
        <v>100</v>
      </c>
      <c r="P260">
        <v>14.7350356628585</v>
      </c>
      <c r="Q260">
        <v>100</v>
      </c>
      <c r="R260">
        <v>107.55071909437601</v>
      </c>
      <c r="S260">
        <v>0.66529104688063001</v>
      </c>
      <c r="T260">
        <f t="shared" si="8"/>
        <v>-11463.38923111479</v>
      </c>
      <c r="U260">
        <f t="shared" si="9"/>
        <v>-11355.838512020415</v>
      </c>
    </row>
    <row r="261" spans="1:21" x14ac:dyDescent="0.2">
      <c r="A261">
        <v>259</v>
      </c>
      <c r="B261">
        <v>140801</v>
      </c>
      <c r="C261">
        <v>2002213.4695010399</v>
      </c>
      <c r="D261">
        <v>1945.9603134746999</v>
      </c>
      <c r="E261">
        <v>9901923.6395384092</v>
      </c>
      <c r="F261">
        <v>-619.44922326522806</v>
      </c>
      <c r="G261">
        <v>2565.40953673993</v>
      </c>
      <c r="H261">
        <v>180293.72326028699</v>
      </c>
      <c r="I261">
        <v>13377282960.0436</v>
      </c>
      <c r="J261">
        <v>36935.5149069814</v>
      </c>
      <c r="K261">
        <v>32001.256834985801</v>
      </c>
      <c r="L261">
        <v>13377282960.0436</v>
      </c>
      <c r="M261">
        <v>5733.8265688513902</v>
      </c>
      <c r="N261">
        <v>153539.15734020001</v>
      </c>
      <c r="O261">
        <v>24.0560880669304</v>
      </c>
      <c r="P261">
        <v>31733.711175785</v>
      </c>
      <c r="Q261">
        <v>18.068566065562099</v>
      </c>
      <c r="R261">
        <v>51308.190734798598</v>
      </c>
      <c r="S261">
        <v>0.518163869997188</v>
      </c>
      <c r="T261">
        <f t="shared" si="8"/>
        <v>-7899710.1700373692</v>
      </c>
      <c r="U261">
        <f t="shared" si="9"/>
        <v>-7848401.9793025702</v>
      </c>
    </row>
    <row r="262" spans="1:21" x14ac:dyDescent="0.2">
      <c r="A262">
        <v>260</v>
      </c>
      <c r="B262">
        <v>140802</v>
      </c>
      <c r="C262">
        <v>1217189.6230697499</v>
      </c>
      <c r="D262">
        <v>1245.8737198080501</v>
      </c>
      <c r="E262">
        <v>6043750.0649162102</v>
      </c>
      <c r="F262">
        <v>-247.634831286029</v>
      </c>
      <c r="G262">
        <v>1493.5085510940801</v>
      </c>
      <c r="H262">
        <v>22897.945144425699</v>
      </c>
      <c r="I262">
        <v>1586071269.819</v>
      </c>
      <c r="J262">
        <v>19725.802604787699</v>
      </c>
      <c r="K262">
        <v>3841.70290522298</v>
      </c>
      <c r="L262">
        <v>1586071269.819</v>
      </c>
      <c r="M262">
        <v>3809.9814798266002</v>
      </c>
      <c r="N262">
        <v>19725.802604787699</v>
      </c>
      <c r="O262">
        <v>100</v>
      </c>
      <c r="P262">
        <v>3809.9814798266002</v>
      </c>
      <c r="Q262">
        <v>99.999999999999901</v>
      </c>
      <c r="R262">
        <v>29870.171021881601</v>
      </c>
      <c r="S262">
        <v>0.49423240043093603</v>
      </c>
      <c r="T262">
        <f t="shared" si="8"/>
        <v>-4826560.4418464601</v>
      </c>
      <c r="U262">
        <f t="shared" si="9"/>
        <v>-4796690.2708245786</v>
      </c>
    </row>
    <row r="263" spans="1:21" x14ac:dyDescent="0.2">
      <c r="A263">
        <v>261</v>
      </c>
      <c r="B263">
        <v>150100</v>
      </c>
      <c r="C263">
        <v>363531.55598794698</v>
      </c>
      <c r="D263">
        <v>346.24909678495499</v>
      </c>
      <c r="E263">
        <v>2721513.2023971998</v>
      </c>
      <c r="F263">
        <v>-95.315789568665195</v>
      </c>
      <c r="G263">
        <v>441.56488635362001</v>
      </c>
      <c r="H263">
        <v>4190847.0730096898</v>
      </c>
      <c r="I263">
        <v>456540309236.35199</v>
      </c>
      <c r="J263">
        <v>4563.7527294710098</v>
      </c>
      <c r="K263">
        <v>75853.753521209699</v>
      </c>
      <c r="L263">
        <v>457935390446.67499</v>
      </c>
      <c r="M263">
        <v>931.90707924601099</v>
      </c>
      <c r="N263">
        <v>3277766.4545369898</v>
      </c>
      <c r="O263">
        <v>0.139233615108666</v>
      </c>
      <c r="P263">
        <v>66695.045712276202</v>
      </c>
      <c r="Q263">
        <v>1.3972658228113</v>
      </c>
      <c r="R263">
        <v>8831.2977270724095</v>
      </c>
      <c r="S263">
        <v>0.324499536481891</v>
      </c>
      <c r="T263">
        <f t="shared" si="8"/>
        <v>-2357981.6464092527</v>
      </c>
      <c r="U263">
        <f t="shared" si="9"/>
        <v>-2349150.34868218</v>
      </c>
    </row>
    <row r="264" spans="1:21" x14ac:dyDescent="0.2">
      <c r="A264">
        <v>262</v>
      </c>
      <c r="B264">
        <v>150200</v>
      </c>
      <c r="C264">
        <v>19367.970280652498</v>
      </c>
      <c r="D264">
        <v>18.613861387810399</v>
      </c>
      <c r="E264">
        <v>192517.03860414599</v>
      </c>
      <c r="F264">
        <v>-6.0646643324373004</v>
      </c>
      <c r="G264">
        <v>24.678525720247698</v>
      </c>
      <c r="H264">
        <v>91708.680976062606</v>
      </c>
      <c r="I264">
        <v>9127641554.9350491</v>
      </c>
      <c r="J264">
        <v>256.16113587372001</v>
      </c>
      <c r="K264">
        <v>19124.0952759352</v>
      </c>
      <c r="L264">
        <v>9174162982.0317097</v>
      </c>
      <c r="M264">
        <v>60.861560595215998</v>
      </c>
      <c r="N264">
        <v>73453.397866192507</v>
      </c>
      <c r="O264">
        <v>0.34873966802782902</v>
      </c>
      <c r="P264">
        <v>18940.612016294501</v>
      </c>
      <c r="Q264">
        <v>0.32132837388177798</v>
      </c>
      <c r="R264">
        <v>493.570514404954</v>
      </c>
      <c r="S264">
        <v>0.25637757467266697</v>
      </c>
      <c r="T264">
        <f t="shared" si="8"/>
        <v>-173149.0683234935</v>
      </c>
      <c r="U264">
        <f t="shared" si="9"/>
        <v>-172655.49780908856</v>
      </c>
    </row>
    <row r="265" spans="1:21" x14ac:dyDescent="0.2">
      <c r="A265">
        <v>263</v>
      </c>
      <c r="B265">
        <v>150301</v>
      </c>
      <c r="C265">
        <v>11077520.6072952</v>
      </c>
      <c r="D265">
        <v>10761.765639495399</v>
      </c>
      <c r="E265">
        <v>18106856.879663602</v>
      </c>
      <c r="F265">
        <v>-2249.4895281483</v>
      </c>
      <c r="G265">
        <v>13011.2551676437</v>
      </c>
      <c r="H265">
        <v>482535.32051434898</v>
      </c>
      <c r="I265">
        <v>14813323819.879999</v>
      </c>
      <c r="J265">
        <v>229473.767910205</v>
      </c>
      <c r="K265">
        <v>18027.5362859827</v>
      </c>
      <c r="L265">
        <v>14577886459.519899</v>
      </c>
      <c r="M265">
        <v>17735.978556792299</v>
      </c>
      <c r="N265">
        <v>452908.67287458898</v>
      </c>
      <c r="O265">
        <v>50.666675569215002</v>
      </c>
      <c r="P265">
        <v>17735.978556792299</v>
      </c>
      <c r="Q265">
        <v>100</v>
      </c>
      <c r="R265">
        <v>260225.10335287399</v>
      </c>
      <c r="S265">
        <v>1.4371633082555599</v>
      </c>
      <c r="T265">
        <f t="shared" si="8"/>
        <v>-7029336.2723684013</v>
      </c>
      <c r="U265">
        <f t="shared" si="9"/>
        <v>-6769111.1690155277</v>
      </c>
    </row>
    <row r="266" spans="1:21" x14ac:dyDescent="0.2">
      <c r="A266">
        <v>264</v>
      </c>
      <c r="B266">
        <v>150302</v>
      </c>
      <c r="C266">
        <v>9108.5632455527393</v>
      </c>
      <c r="D266">
        <v>8.7687976683195998</v>
      </c>
      <c r="E266">
        <v>97676.7497090283</v>
      </c>
      <c r="F266">
        <v>-2.8143032879168399</v>
      </c>
      <c r="G266">
        <v>11.5831009562364</v>
      </c>
      <c r="H266">
        <v>501.57900944543701</v>
      </c>
      <c r="I266">
        <v>37646280.990999997</v>
      </c>
      <c r="J266">
        <v>112.47262133293199</v>
      </c>
      <c r="K266">
        <v>246.22969554594101</v>
      </c>
      <c r="L266">
        <v>37646280.990999997</v>
      </c>
      <c r="M266">
        <v>28.540741339979299</v>
      </c>
      <c r="N266">
        <v>426.28644746343701</v>
      </c>
      <c r="O266">
        <v>26.3842826817943</v>
      </c>
      <c r="P266">
        <v>245.47676992612099</v>
      </c>
      <c r="Q266">
        <v>11.6266567091333</v>
      </c>
      <c r="R266">
        <v>231.662019124728</v>
      </c>
      <c r="S266">
        <v>0.23717212111872299</v>
      </c>
      <c r="T266">
        <f t="shared" si="8"/>
        <v>-88568.186463475562</v>
      </c>
      <c r="U266">
        <f t="shared" si="9"/>
        <v>-88336.524444350827</v>
      </c>
    </row>
    <row r="267" spans="1:21" x14ac:dyDescent="0.2">
      <c r="A267">
        <v>265</v>
      </c>
      <c r="B267">
        <v>150400</v>
      </c>
      <c r="C267">
        <v>656924.20396946801</v>
      </c>
      <c r="D267">
        <v>632.59258842421605</v>
      </c>
      <c r="E267">
        <v>4618116.7155814301</v>
      </c>
      <c r="F267">
        <v>-377.617120164011</v>
      </c>
      <c r="G267">
        <v>1010.20970858822</v>
      </c>
      <c r="H267">
        <v>4829.1993094886502</v>
      </c>
      <c r="I267">
        <v>1026061878.37</v>
      </c>
      <c r="J267">
        <v>2777.0755527486499</v>
      </c>
      <c r="K267">
        <v>2079.4878282816999</v>
      </c>
      <c r="L267">
        <v>1026061878.37</v>
      </c>
      <c r="M267">
        <v>2058.9665907142999</v>
      </c>
      <c r="N267">
        <v>2777.0755527486499</v>
      </c>
      <c r="O267">
        <v>100</v>
      </c>
      <c r="P267">
        <v>2058.9665907142999</v>
      </c>
      <c r="Q267">
        <v>100</v>
      </c>
      <c r="R267">
        <v>20204.194171764499</v>
      </c>
      <c r="S267">
        <v>0.43749856090895201</v>
      </c>
      <c r="T267">
        <f t="shared" si="8"/>
        <v>-3961192.5116119622</v>
      </c>
      <c r="U267">
        <f t="shared" si="9"/>
        <v>-3940988.3174401978</v>
      </c>
    </row>
    <row r="268" spans="1:21" x14ac:dyDescent="0.2">
      <c r="A268">
        <v>266</v>
      </c>
      <c r="B268">
        <v>150501</v>
      </c>
      <c r="C268">
        <v>1108385.913036</v>
      </c>
      <c r="D268">
        <v>1067.04115103705</v>
      </c>
      <c r="E268">
        <v>7423189.82897487</v>
      </c>
      <c r="F268">
        <v>-310.719661107739</v>
      </c>
      <c r="G268">
        <v>1377.76081214479</v>
      </c>
      <c r="H268">
        <v>7523.7123226112999</v>
      </c>
      <c r="I268">
        <v>1338258750.3254499</v>
      </c>
      <c r="J268">
        <v>4847.1948219604001</v>
      </c>
      <c r="K268">
        <v>3873.5946732111602</v>
      </c>
      <c r="L268">
        <v>2189483897.0254502</v>
      </c>
      <c r="M268">
        <v>3473.0126800495</v>
      </c>
      <c r="N268">
        <v>4847.1948219604001</v>
      </c>
      <c r="O268">
        <v>100</v>
      </c>
      <c r="P268">
        <v>3829.8049952706501</v>
      </c>
      <c r="Q268">
        <v>90.683799418985004</v>
      </c>
      <c r="R268">
        <v>27555.216242895902</v>
      </c>
      <c r="S268">
        <v>0.37120452093707601</v>
      </c>
      <c r="T268">
        <f t="shared" si="8"/>
        <v>-6314803.9159388701</v>
      </c>
      <c r="U268">
        <f t="shared" si="9"/>
        <v>-6287248.6996959746</v>
      </c>
    </row>
    <row r="269" spans="1:21" x14ac:dyDescent="0.2">
      <c r="A269">
        <v>267</v>
      </c>
      <c r="B269">
        <v>150502</v>
      </c>
      <c r="C269">
        <v>574360.82224342006</v>
      </c>
      <c r="D269">
        <v>558.273417628282</v>
      </c>
      <c r="E269">
        <v>1497870.32887652</v>
      </c>
      <c r="F269">
        <v>-152.276225638261</v>
      </c>
      <c r="G269">
        <v>710.54964326654397</v>
      </c>
      <c r="H269">
        <v>2616.9285329412501</v>
      </c>
      <c r="I269">
        <v>485240007.54181701</v>
      </c>
      <c r="J269">
        <v>1646.4485178576199</v>
      </c>
      <c r="K269">
        <v>1803.6164876682401</v>
      </c>
      <c r="L269">
        <v>485240007.54181701</v>
      </c>
      <c r="M269">
        <v>1793.9116875174</v>
      </c>
      <c r="N269">
        <v>1646.4485178576199</v>
      </c>
      <c r="O269">
        <v>100</v>
      </c>
      <c r="P269">
        <v>1793.9116875174</v>
      </c>
      <c r="Q269">
        <v>99.999999999999901</v>
      </c>
      <c r="R269">
        <v>14210.9928653308</v>
      </c>
      <c r="S269">
        <v>0.94874653642346696</v>
      </c>
      <c r="T269">
        <f t="shared" si="8"/>
        <v>-923509.50663309998</v>
      </c>
      <c r="U269">
        <f t="shared" si="9"/>
        <v>-909298.51376776921</v>
      </c>
    </row>
    <row r="270" spans="1:21" x14ac:dyDescent="0.2">
      <c r="A270">
        <v>268</v>
      </c>
      <c r="B270">
        <v>150503</v>
      </c>
      <c r="C270">
        <v>2362012.8785478701</v>
      </c>
      <c r="D270">
        <v>2273.91217381858</v>
      </c>
      <c r="E270">
        <v>16065545.5279742</v>
      </c>
      <c r="F270">
        <v>-780.21117949964298</v>
      </c>
      <c r="G270">
        <v>3054.1233533182199</v>
      </c>
      <c r="H270">
        <v>5982720.5392724304</v>
      </c>
      <c r="I270">
        <v>78634846377.907593</v>
      </c>
      <c r="J270">
        <v>43276.984689714896</v>
      </c>
      <c r="K270">
        <v>2042890.0265506201</v>
      </c>
      <c r="L270">
        <v>78659660648.955994</v>
      </c>
      <c r="M270">
        <v>7346.0843008451902</v>
      </c>
      <c r="N270">
        <v>5825450.8465166204</v>
      </c>
      <c r="O270">
        <v>0.74289502786883399</v>
      </c>
      <c r="P270">
        <v>2041316.8333376399</v>
      </c>
      <c r="Q270">
        <v>0.35986987325402098</v>
      </c>
      <c r="R270">
        <v>61082.467066364501</v>
      </c>
      <c r="S270">
        <v>0.38020786135151202</v>
      </c>
      <c r="T270">
        <f t="shared" si="8"/>
        <v>-13703532.64942633</v>
      </c>
      <c r="U270">
        <f t="shared" si="9"/>
        <v>-13642450.182359966</v>
      </c>
    </row>
    <row r="271" spans="1:21" x14ac:dyDescent="0.2">
      <c r="A271">
        <v>269</v>
      </c>
      <c r="B271">
        <v>150601</v>
      </c>
      <c r="C271">
        <v>190454.18445803801</v>
      </c>
      <c r="D271">
        <v>183.349905311659</v>
      </c>
      <c r="E271">
        <v>2259441.75674011</v>
      </c>
      <c r="F271">
        <v>-56.958582550692299</v>
      </c>
      <c r="G271">
        <v>240.308487862351</v>
      </c>
      <c r="H271">
        <v>1785551.6905940501</v>
      </c>
      <c r="I271">
        <v>321772199773.94397</v>
      </c>
      <c r="J271">
        <v>2277.7428858288499</v>
      </c>
      <c r="K271">
        <v>816908.25323627202</v>
      </c>
      <c r="L271">
        <v>343253362050.35797</v>
      </c>
      <c r="M271">
        <v>577.99373547973903</v>
      </c>
      <c r="N271">
        <v>1142007.29104616</v>
      </c>
      <c r="O271">
        <v>0.199450818194187</v>
      </c>
      <c r="P271">
        <v>810043.18599526503</v>
      </c>
      <c r="Q271">
        <v>7.1353447010307602E-2</v>
      </c>
      <c r="R271">
        <v>4806.1697572470302</v>
      </c>
      <c r="S271">
        <v>0.21271492141409701</v>
      </c>
      <c r="T271">
        <f t="shared" si="8"/>
        <v>-2068987.5722820719</v>
      </c>
      <c r="U271">
        <f t="shared" si="9"/>
        <v>-2064181.402524825</v>
      </c>
    </row>
    <row r="272" spans="1:21" x14ac:dyDescent="0.2">
      <c r="A272">
        <v>270</v>
      </c>
      <c r="B272">
        <v>150602</v>
      </c>
      <c r="C272">
        <v>28449.705184855698</v>
      </c>
      <c r="D272">
        <v>27.388480681752501</v>
      </c>
      <c r="E272">
        <v>334854.19595294597</v>
      </c>
      <c r="F272">
        <v>-8.4620054323563796</v>
      </c>
      <c r="G272">
        <v>35.850486114108897</v>
      </c>
      <c r="H272">
        <v>12283.860150320501</v>
      </c>
      <c r="I272">
        <v>2095575493.9233899</v>
      </c>
      <c r="J272">
        <v>338.68247602180799</v>
      </c>
      <c r="K272">
        <v>3942.7854202807498</v>
      </c>
      <c r="L272">
        <v>25972665333.671299</v>
      </c>
      <c r="M272">
        <v>85.943128469540895</v>
      </c>
      <c r="N272">
        <v>8092.7091624737704</v>
      </c>
      <c r="O272">
        <v>4.1850320976848199</v>
      </c>
      <c r="P272">
        <v>3423.33211360732</v>
      </c>
      <c r="Q272">
        <v>2.5105109763650302</v>
      </c>
      <c r="R272">
        <v>717.00972228217904</v>
      </c>
      <c r="S272">
        <v>0.214125948232983</v>
      </c>
      <c r="T272">
        <f t="shared" si="8"/>
        <v>-306404.4907680903</v>
      </c>
      <c r="U272">
        <f t="shared" si="9"/>
        <v>-305687.48104580812</v>
      </c>
    </row>
    <row r="273" spans="1:21" x14ac:dyDescent="0.2">
      <c r="A273">
        <v>271</v>
      </c>
      <c r="B273">
        <v>150701</v>
      </c>
      <c r="C273">
        <v>1668874.3699960001</v>
      </c>
      <c r="D273">
        <v>1606.6466927807801</v>
      </c>
      <c r="E273">
        <v>21154479.666636199</v>
      </c>
      <c r="F273">
        <v>-459.104258775559</v>
      </c>
      <c r="G273">
        <v>2065.7509515563402</v>
      </c>
      <c r="H273">
        <v>127789.820066461</v>
      </c>
      <c r="I273">
        <v>17222949267.839901</v>
      </c>
      <c r="J273">
        <v>19350.306431196499</v>
      </c>
      <c r="K273">
        <v>36192.800504899598</v>
      </c>
      <c r="L273">
        <v>17392856525.045601</v>
      </c>
      <c r="M273">
        <v>4617.8338674821298</v>
      </c>
      <c r="N273">
        <v>93343.921530780994</v>
      </c>
      <c r="O273">
        <v>20.730119448448001</v>
      </c>
      <c r="P273">
        <v>35844.943374398703</v>
      </c>
      <c r="Q273">
        <v>12.8828041915119</v>
      </c>
      <c r="R273">
        <v>41315.019031126903</v>
      </c>
      <c r="S273">
        <v>0.19530151382681801</v>
      </c>
      <c r="T273">
        <f t="shared" si="8"/>
        <v>-19485605.296640199</v>
      </c>
      <c r="U273">
        <f t="shared" si="9"/>
        <v>-19444290.277609073</v>
      </c>
    </row>
    <row r="274" spans="1:21" x14ac:dyDescent="0.2">
      <c r="A274">
        <v>272</v>
      </c>
      <c r="B274">
        <v>160101</v>
      </c>
      <c r="C274">
        <v>1199321.10183039</v>
      </c>
      <c r="D274">
        <v>1091.2373599292901</v>
      </c>
      <c r="E274">
        <v>2144530.35972413</v>
      </c>
      <c r="F274">
        <v>-839.95953083306097</v>
      </c>
      <c r="G274">
        <v>1931.19689076235</v>
      </c>
      <c r="H274">
        <v>28365.102937989701</v>
      </c>
      <c r="I274">
        <v>1417469486.96</v>
      </c>
      <c r="J274">
        <v>25530.163964069601</v>
      </c>
      <c r="K274">
        <v>3873.4765345934902</v>
      </c>
      <c r="L274">
        <v>1417469486.96</v>
      </c>
      <c r="M274">
        <v>3845.1271448542898</v>
      </c>
      <c r="N274">
        <v>25530.163964069699</v>
      </c>
      <c r="O274">
        <v>99.999999999999901</v>
      </c>
      <c r="P274">
        <v>3845.1271448542898</v>
      </c>
      <c r="Q274">
        <v>99.999999999999901</v>
      </c>
      <c r="R274">
        <v>38623.937815247002</v>
      </c>
      <c r="S274">
        <v>1.8010441139297</v>
      </c>
      <c r="T274">
        <f t="shared" si="8"/>
        <v>-945209.25789373997</v>
      </c>
      <c r="U274">
        <f t="shared" si="9"/>
        <v>-906585.32007849298</v>
      </c>
    </row>
    <row r="275" spans="1:21" x14ac:dyDescent="0.2">
      <c r="A275">
        <v>273</v>
      </c>
      <c r="B275">
        <v>160102</v>
      </c>
      <c r="C275">
        <v>11272962.168593099</v>
      </c>
      <c r="D275">
        <v>10260.249649596</v>
      </c>
      <c r="E275">
        <v>4786325.0789880101</v>
      </c>
      <c r="F275">
        <v>-1103.4393661946101</v>
      </c>
      <c r="G275">
        <v>11363.6890157906</v>
      </c>
      <c r="H275">
        <v>339819.25415693602</v>
      </c>
      <c r="I275">
        <v>32526624645.194</v>
      </c>
      <c r="J275">
        <v>274766.00486654701</v>
      </c>
      <c r="K275">
        <v>16521345.253908301</v>
      </c>
      <c r="L275">
        <v>32677738212.394001</v>
      </c>
      <c r="M275">
        <v>421.908549442668</v>
      </c>
      <c r="N275">
        <v>274766.00486654701</v>
      </c>
      <c r="O275">
        <v>99.999999999999901</v>
      </c>
      <c r="P275">
        <v>16520691.699144101</v>
      </c>
      <c r="Q275">
        <v>2.5538189146434198E-3</v>
      </c>
      <c r="R275">
        <v>227273.780315813</v>
      </c>
      <c r="S275">
        <v>4.7483983341111902</v>
      </c>
      <c r="T275">
        <f t="shared" si="8"/>
        <v>6486637.0896050893</v>
      </c>
      <c r="U275">
        <f t="shared" si="9"/>
        <v>6713910.869920902</v>
      </c>
    </row>
    <row r="276" spans="1:21" x14ac:dyDescent="0.2">
      <c r="A276">
        <v>274</v>
      </c>
      <c r="B276">
        <v>160201</v>
      </c>
      <c r="C276">
        <v>2420840.43961024</v>
      </c>
      <c r="D276">
        <v>2202.6145325891598</v>
      </c>
      <c r="E276">
        <v>6671965.6626231298</v>
      </c>
      <c r="F276">
        <v>-490.43380295242503</v>
      </c>
      <c r="G276">
        <v>2693.0483355415899</v>
      </c>
      <c r="H276">
        <v>958295.31019422901</v>
      </c>
      <c r="I276">
        <v>96854709206.391693</v>
      </c>
      <c r="J276">
        <v>36004.244507588002</v>
      </c>
      <c r="K276">
        <v>121572.216715435</v>
      </c>
      <c r="L276">
        <v>114666140938.52901</v>
      </c>
      <c r="M276">
        <v>6228.0308230503497</v>
      </c>
      <c r="N276">
        <v>764585.89178144501</v>
      </c>
      <c r="O276">
        <v>4.7089862492361698</v>
      </c>
      <c r="P276">
        <v>119278.893896665</v>
      </c>
      <c r="Q276">
        <v>5.2214022276613896</v>
      </c>
      <c r="R276">
        <v>53860.966710831803</v>
      </c>
      <c r="S276">
        <v>0.80727284033497204</v>
      </c>
      <c r="T276">
        <f t="shared" si="8"/>
        <v>-4251125.2230128897</v>
      </c>
      <c r="U276">
        <f t="shared" si="9"/>
        <v>-4197264.2563020578</v>
      </c>
    </row>
    <row r="277" spans="1:21" x14ac:dyDescent="0.2">
      <c r="A277">
        <v>275</v>
      </c>
      <c r="B277">
        <v>160202</v>
      </c>
      <c r="C277">
        <v>4173342.48057748</v>
      </c>
      <c r="D277">
        <v>3797.1378232064098</v>
      </c>
      <c r="E277">
        <v>11015995.2440404</v>
      </c>
      <c r="F277">
        <v>-975.17494487202896</v>
      </c>
      <c r="G277">
        <v>4772.3127680784401</v>
      </c>
      <c r="H277">
        <v>2744411.7318538902</v>
      </c>
      <c r="I277">
        <v>216284807517.66</v>
      </c>
      <c r="J277">
        <v>80975.863737994994</v>
      </c>
      <c r="K277">
        <v>592774.68190104398</v>
      </c>
      <c r="L277">
        <v>224151837427.724</v>
      </c>
      <c r="M277">
        <v>12102.885492666201</v>
      </c>
      <c r="N277">
        <v>2311842.1168185598</v>
      </c>
      <c r="O277">
        <v>3.50265544298628</v>
      </c>
      <c r="P277">
        <v>588291.64515248896</v>
      </c>
      <c r="Q277">
        <v>2.0572934517077899</v>
      </c>
      <c r="R277">
        <v>95446.255361568794</v>
      </c>
      <c r="S277">
        <v>0.86643333849662496</v>
      </c>
      <c r="T277">
        <f t="shared" si="8"/>
        <v>-6842652.7634629197</v>
      </c>
      <c r="U277">
        <f t="shared" si="9"/>
        <v>-6747206.5081013506</v>
      </c>
    </row>
    <row r="278" spans="1:21" x14ac:dyDescent="0.2">
      <c r="A278">
        <v>276</v>
      </c>
      <c r="B278">
        <v>160203</v>
      </c>
      <c r="C278">
        <v>2174195.12090958</v>
      </c>
      <c r="D278">
        <v>1978.2029792805899</v>
      </c>
      <c r="E278">
        <v>6502347.7946899896</v>
      </c>
      <c r="F278">
        <v>-1012.31245079327</v>
      </c>
      <c r="G278">
        <v>2990.51543007386</v>
      </c>
      <c r="H278">
        <v>23441.822838874399</v>
      </c>
      <c r="I278">
        <v>1358459959.0076001</v>
      </c>
      <c r="J278">
        <v>20724.9029208592</v>
      </c>
      <c r="K278">
        <v>7065.2987451748704</v>
      </c>
      <c r="L278">
        <v>5328143717.8076096</v>
      </c>
      <c r="M278">
        <v>6958.7358708187203</v>
      </c>
      <c r="N278">
        <v>20724.9029208592</v>
      </c>
      <c r="O278">
        <v>100</v>
      </c>
      <c r="P278">
        <v>6958.7358708187203</v>
      </c>
      <c r="Q278">
        <v>99.999999999999901</v>
      </c>
      <c r="R278">
        <v>59810.3086014773</v>
      </c>
      <c r="S278">
        <v>0.91982635334148199</v>
      </c>
      <c r="T278">
        <f t="shared" si="8"/>
        <v>-4328152.6737804096</v>
      </c>
      <c r="U278">
        <f t="shared" si="9"/>
        <v>-4268342.3651789324</v>
      </c>
    </row>
    <row r="279" spans="1:21" x14ac:dyDescent="0.2">
      <c r="A279">
        <v>277</v>
      </c>
      <c r="B279">
        <v>160300</v>
      </c>
      <c r="C279">
        <v>4181561.78906492</v>
      </c>
      <c r="D279">
        <v>3804.6162046916302</v>
      </c>
      <c r="E279">
        <v>12745743.371972701</v>
      </c>
      <c r="F279">
        <v>58.8283426997886</v>
      </c>
      <c r="G279">
        <v>3745.7878619918501</v>
      </c>
      <c r="H279">
        <v>67576.966431058594</v>
      </c>
      <c r="I279">
        <v>5610492435.7600002</v>
      </c>
      <c r="J279">
        <v>56355.981559538501</v>
      </c>
      <c r="K279">
        <v>13519.676461323499</v>
      </c>
      <c r="L279">
        <v>5679012142.1700001</v>
      </c>
      <c r="M279">
        <v>13406.096218480099</v>
      </c>
      <c r="N279">
        <v>56355.981559538501</v>
      </c>
      <c r="O279">
        <v>100</v>
      </c>
      <c r="P279">
        <v>13406.096218480099</v>
      </c>
      <c r="Q279">
        <v>100</v>
      </c>
      <c r="R279">
        <v>74915.757239836996</v>
      </c>
      <c r="S279">
        <v>0.58777079573540703</v>
      </c>
      <c r="T279">
        <f t="shared" si="8"/>
        <v>-8564181.582907781</v>
      </c>
      <c r="U279">
        <f t="shared" si="9"/>
        <v>-8489265.8256679438</v>
      </c>
    </row>
    <row r="280" spans="1:21" x14ac:dyDescent="0.2">
      <c r="A280">
        <v>278</v>
      </c>
      <c r="B280">
        <v>160401</v>
      </c>
      <c r="C280">
        <v>655701.90113602602</v>
      </c>
      <c r="D280">
        <v>595.20889756936197</v>
      </c>
      <c r="E280">
        <v>219754.182445585</v>
      </c>
      <c r="F280">
        <v>5.5679669857824399</v>
      </c>
      <c r="G280">
        <v>589.64093058358003</v>
      </c>
      <c r="H280">
        <v>0</v>
      </c>
      <c r="I280">
        <v>0</v>
      </c>
      <c r="J280">
        <v>0</v>
      </c>
      <c r="K280">
        <v>2300.1550851853599</v>
      </c>
      <c r="L280">
        <v>10142672978.92</v>
      </c>
      <c r="M280">
        <v>2097.30162560696</v>
      </c>
      <c r="N280">
        <v>0</v>
      </c>
      <c r="P280">
        <v>2097.30162560696</v>
      </c>
      <c r="Q280">
        <v>100</v>
      </c>
      <c r="R280">
        <v>11792.818611671601</v>
      </c>
      <c r="S280">
        <v>5.3663682212699904</v>
      </c>
      <c r="T280">
        <f t="shared" si="8"/>
        <v>435947.71869044099</v>
      </c>
      <c r="U280">
        <f t="shared" si="9"/>
        <v>447740.53730211261</v>
      </c>
    </row>
    <row r="281" spans="1:21" x14ac:dyDescent="0.2">
      <c r="A281">
        <v>279</v>
      </c>
      <c r="B281">
        <v>160501</v>
      </c>
      <c r="C281">
        <v>158170.71430272399</v>
      </c>
      <c r="D281">
        <v>143.578379633754</v>
      </c>
      <c r="E281">
        <v>413004.15018761402</v>
      </c>
      <c r="F281">
        <v>-51.853784673980897</v>
      </c>
      <c r="G281">
        <v>195.43216430773501</v>
      </c>
      <c r="H281">
        <v>242686.05135275499</v>
      </c>
      <c r="I281">
        <v>35155371964.067398</v>
      </c>
      <c r="J281">
        <v>2598.77788973314</v>
      </c>
      <c r="K281">
        <v>12675.9111347497</v>
      </c>
      <c r="L281">
        <v>42510828632.937401</v>
      </c>
      <c r="M281">
        <v>501.21728548657399</v>
      </c>
      <c r="N281">
        <v>172375.30742462</v>
      </c>
      <c r="O281">
        <v>1.50762770408376</v>
      </c>
      <c r="P281">
        <v>11825.694562090899</v>
      </c>
      <c r="Q281">
        <v>4.2383750303622802</v>
      </c>
      <c r="R281">
        <v>3908.64328615471</v>
      </c>
      <c r="S281">
        <v>0.94639322253278602</v>
      </c>
      <c r="T281">
        <f t="shared" si="8"/>
        <v>-254833.43588489003</v>
      </c>
      <c r="U281">
        <f t="shared" si="9"/>
        <v>-250924.79259873531</v>
      </c>
    </row>
    <row r="282" spans="1:21" x14ac:dyDescent="0.2">
      <c r="A282">
        <v>280</v>
      </c>
      <c r="B282">
        <v>160502</v>
      </c>
      <c r="C282">
        <v>430541.95356999</v>
      </c>
      <c r="D282">
        <v>390.82150150513502</v>
      </c>
      <c r="E282">
        <v>89240.621705326994</v>
      </c>
      <c r="F282">
        <v>3.6559957799705498</v>
      </c>
      <c r="G282">
        <v>387.165505725164</v>
      </c>
      <c r="H282">
        <v>7479.8863540532202</v>
      </c>
      <c r="I282">
        <v>1867392325.3528399</v>
      </c>
      <c r="J282">
        <v>3745.10170334753</v>
      </c>
      <c r="K282">
        <v>1414.46195514377</v>
      </c>
      <c r="L282">
        <v>1867392325.3528399</v>
      </c>
      <c r="M282">
        <v>1377.1141086367099</v>
      </c>
      <c r="N282">
        <v>3745.10170334753</v>
      </c>
      <c r="O282">
        <v>100</v>
      </c>
      <c r="P282">
        <v>1377.1141086367099</v>
      </c>
      <c r="Q282">
        <v>100</v>
      </c>
      <c r="R282">
        <v>7743.3101145032897</v>
      </c>
      <c r="S282">
        <v>8.6768894776100201</v>
      </c>
      <c r="T282">
        <f t="shared" si="8"/>
        <v>341301.33186466299</v>
      </c>
      <c r="U282">
        <f t="shared" si="9"/>
        <v>349044.64197916631</v>
      </c>
    </row>
    <row r="283" spans="1:21" x14ac:dyDescent="0.2">
      <c r="A283">
        <v>281</v>
      </c>
      <c r="B283">
        <v>160503</v>
      </c>
      <c r="C283">
        <v>415.48056402862198</v>
      </c>
      <c r="D283">
        <v>0.37714962858658901</v>
      </c>
      <c r="E283">
        <v>610.15220418490298</v>
      </c>
      <c r="F283">
        <v>-0.26189454586698102</v>
      </c>
      <c r="G283">
        <v>0.63904417445357098</v>
      </c>
      <c r="H283">
        <v>0</v>
      </c>
      <c r="I283">
        <v>0</v>
      </c>
      <c r="J283">
        <v>0</v>
      </c>
      <c r="K283">
        <v>1.7943933697855099</v>
      </c>
      <c r="L283">
        <v>23272700.68</v>
      </c>
      <c r="M283">
        <v>1.3289393561855101</v>
      </c>
      <c r="N283">
        <v>0</v>
      </c>
      <c r="P283">
        <v>1.3289393561855101</v>
      </c>
      <c r="Q283">
        <v>100</v>
      </c>
      <c r="R283">
        <v>12.7808834890714</v>
      </c>
      <c r="S283">
        <v>2.0947041412634499</v>
      </c>
      <c r="T283">
        <f t="shared" si="8"/>
        <v>-194.671640156281</v>
      </c>
      <c r="U283">
        <f t="shared" si="9"/>
        <v>-181.89075666720959</v>
      </c>
    </row>
    <row r="284" spans="1:21" x14ac:dyDescent="0.2">
      <c r="A284">
        <v>282</v>
      </c>
      <c r="B284">
        <v>170101</v>
      </c>
      <c r="C284">
        <v>1645628.76348583</v>
      </c>
      <c r="D284">
        <v>1487.09065515519</v>
      </c>
      <c r="E284">
        <v>1645839.24542828</v>
      </c>
      <c r="F284">
        <v>-317.32556939171297</v>
      </c>
      <c r="G284">
        <v>1804.4162245468999</v>
      </c>
      <c r="H284">
        <v>77479.398673434902</v>
      </c>
      <c r="I284">
        <v>3180495864.53021</v>
      </c>
      <c r="J284">
        <v>39726.081685125602</v>
      </c>
      <c r="K284">
        <v>30313.0221645612</v>
      </c>
      <c r="L284">
        <v>2880950390.2824101</v>
      </c>
      <c r="M284">
        <v>2018.3086049839601</v>
      </c>
      <c r="N284">
        <v>71118.406944374496</v>
      </c>
      <c r="O284">
        <v>55.859071359961</v>
      </c>
      <c r="P284">
        <v>30255.403156755499</v>
      </c>
      <c r="Q284">
        <v>6.6709030268972302</v>
      </c>
      <c r="R284">
        <v>36088.324490938103</v>
      </c>
      <c r="S284">
        <v>2.1927004469714801</v>
      </c>
      <c r="T284">
        <f t="shared" si="8"/>
        <v>-210.48194244992919</v>
      </c>
      <c r="U284">
        <f t="shared" si="9"/>
        <v>35877.842548488174</v>
      </c>
    </row>
    <row r="285" spans="1:21" x14ac:dyDescent="0.2">
      <c r="A285">
        <v>283</v>
      </c>
      <c r="B285">
        <v>170102</v>
      </c>
      <c r="C285">
        <v>23059302.641919099</v>
      </c>
      <c r="D285">
        <v>20781.231464265999</v>
      </c>
      <c r="E285">
        <v>25516111.406079099</v>
      </c>
      <c r="F285">
        <v>-3173.5336329122101</v>
      </c>
      <c r="G285">
        <v>23954.765097178199</v>
      </c>
      <c r="H285">
        <v>668075.10576728603</v>
      </c>
      <c r="I285">
        <v>40623253020.6894</v>
      </c>
      <c r="J285">
        <v>505930.141114072</v>
      </c>
      <c r="K285">
        <v>38584.274860744197</v>
      </c>
      <c r="L285">
        <v>40607752145.280403</v>
      </c>
      <c r="M285">
        <v>37772.119817838699</v>
      </c>
      <c r="N285">
        <v>586828.59972590697</v>
      </c>
      <c r="O285">
        <v>86.214295170749807</v>
      </c>
      <c r="P285">
        <v>37772.119817838597</v>
      </c>
      <c r="Q285">
        <v>100</v>
      </c>
      <c r="R285">
        <v>479095.30194356397</v>
      </c>
      <c r="S285">
        <v>1.8776187888465701</v>
      </c>
      <c r="T285">
        <f t="shared" si="8"/>
        <v>-2456808.7641599998</v>
      </c>
      <c r="U285">
        <f t="shared" si="9"/>
        <v>-1977713.4622164359</v>
      </c>
    </row>
    <row r="286" spans="1:21" x14ac:dyDescent="0.2">
      <c r="A286">
        <v>284</v>
      </c>
      <c r="B286">
        <v>170103</v>
      </c>
      <c r="C286">
        <v>32757340.541298602</v>
      </c>
      <c r="D286">
        <v>29748.4002331675</v>
      </c>
      <c r="E286">
        <v>14028032.8872282</v>
      </c>
      <c r="F286">
        <v>-13729.547727855601</v>
      </c>
      <c r="G286">
        <v>43477.947961023099</v>
      </c>
      <c r="H286">
        <v>677780.56982440595</v>
      </c>
      <c r="I286">
        <v>42683511469.489098</v>
      </c>
      <c r="J286">
        <v>592413.54688542802</v>
      </c>
      <c r="K286">
        <v>73556.733022645494</v>
      </c>
      <c r="L286">
        <v>39539355601.604103</v>
      </c>
      <c r="M286">
        <v>72765.945910613402</v>
      </c>
      <c r="N286">
        <v>592413.54688542802</v>
      </c>
      <c r="O286">
        <v>100</v>
      </c>
      <c r="P286">
        <v>72765.945910613402</v>
      </c>
      <c r="Q286">
        <v>100</v>
      </c>
      <c r="R286">
        <v>869558.95922046201</v>
      </c>
      <c r="S286">
        <v>6.1987234148285202</v>
      </c>
      <c r="T286">
        <f t="shared" si="8"/>
        <v>18729307.6540704</v>
      </c>
      <c r="U286">
        <f t="shared" si="9"/>
        <v>19598866.613290861</v>
      </c>
    </row>
    <row r="287" spans="1:21" x14ac:dyDescent="0.2">
      <c r="A287">
        <v>285</v>
      </c>
      <c r="B287">
        <v>170200</v>
      </c>
      <c r="C287">
        <v>8513671.9903919809</v>
      </c>
      <c r="D287">
        <v>7776.6489052715997</v>
      </c>
      <c r="E287">
        <v>6168653.03363935</v>
      </c>
      <c r="F287">
        <v>-3580.6768670636702</v>
      </c>
      <c r="G287">
        <v>11357.3257723352</v>
      </c>
      <c r="H287">
        <v>149857.64439043601</v>
      </c>
      <c r="I287">
        <v>11212768356.584299</v>
      </c>
      <c r="J287">
        <v>127432.10767726701</v>
      </c>
      <c r="K287">
        <v>27345.961655878898</v>
      </c>
      <c r="L287">
        <v>11212768356.584299</v>
      </c>
      <c r="M287">
        <v>27121.706288747198</v>
      </c>
      <c r="N287">
        <v>127432.10767726701</v>
      </c>
      <c r="O287">
        <v>100</v>
      </c>
      <c r="P287">
        <v>27121.706288747198</v>
      </c>
      <c r="Q287">
        <v>100</v>
      </c>
      <c r="R287">
        <v>227146.51544670499</v>
      </c>
      <c r="S287">
        <v>3.68227089784452</v>
      </c>
      <c r="T287">
        <f t="shared" si="8"/>
        <v>2345018.9567526309</v>
      </c>
      <c r="U287">
        <f t="shared" si="9"/>
        <v>2572165.4721993357</v>
      </c>
    </row>
    <row r="288" spans="1:21" x14ac:dyDescent="0.2">
      <c r="A288">
        <v>286</v>
      </c>
      <c r="B288">
        <v>170300</v>
      </c>
      <c r="C288">
        <v>16454162.898048</v>
      </c>
      <c r="D288">
        <v>14911.6333176101</v>
      </c>
      <c r="E288">
        <v>1651065.5051460401</v>
      </c>
      <c r="F288">
        <v>124.998495265654</v>
      </c>
      <c r="G288">
        <v>14786.6348223444</v>
      </c>
      <c r="H288">
        <v>303363.19707330602</v>
      </c>
      <c r="I288">
        <v>20053079954.4715</v>
      </c>
      <c r="J288">
        <v>263257.03716436302</v>
      </c>
      <c r="K288">
        <v>46407.398640435502</v>
      </c>
      <c r="L288">
        <v>19869808204.1996</v>
      </c>
      <c r="M288">
        <v>46010.002476351503</v>
      </c>
      <c r="N288">
        <v>263257.03716436302</v>
      </c>
      <c r="O288">
        <v>100</v>
      </c>
      <c r="P288">
        <v>46010.002476351503</v>
      </c>
      <c r="Q288">
        <v>99.999999999999901</v>
      </c>
      <c r="R288">
        <v>295732.69644688902</v>
      </c>
      <c r="S288">
        <v>17.911627099297299</v>
      </c>
      <c r="T288">
        <f t="shared" si="8"/>
        <v>14803097.392901961</v>
      </c>
      <c r="U288">
        <f t="shared" si="9"/>
        <v>15098830.089348849</v>
      </c>
    </row>
    <row r="289" spans="1:21" x14ac:dyDescent="0.2">
      <c r="A289">
        <v>287</v>
      </c>
      <c r="B289">
        <v>170401</v>
      </c>
      <c r="C289">
        <v>3644262.1932358099</v>
      </c>
      <c r="D289">
        <v>3319.7446216027301</v>
      </c>
      <c r="E289">
        <v>5889674.8514999095</v>
      </c>
      <c r="F289">
        <v>-1253.65936903175</v>
      </c>
      <c r="G289">
        <v>4573.4039906344897</v>
      </c>
      <c r="H289">
        <v>105799.43484067501</v>
      </c>
      <c r="I289">
        <v>3229845563.1533298</v>
      </c>
      <c r="J289">
        <v>73070.632224249101</v>
      </c>
      <c r="K289">
        <v>14234.074428030999</v>
      </c>
      <c r="L289">
        <v>3229845563.1533298</v>
      </c>
      <c r="M289">
        <v>11640.7966297982</v>
      </c>
      <c r="N289">
        <v>99339.743714368495</v>
      </c>
      <c r="O289">
        <v>73.556292267422194</v>
      </c>
      <c r="P289">
        <v>14169.477516768</v>
      </c>
      <c r="Q289">
        <v>82.154028728460005</v>
      </c>
      <c r="R289">
        <v>91468.079812689801</v>
      </c>
      <c r="S289">
        <v>1.5530242690629299</v>
      </c>
      <c r="T289">
        <f t="shared" si="8"/>
        <v>-2245412.6582640996</v>
      </c>
      <c r="U289">
        <f t="shared" si="9"/>
        <v>-2153944.5784514099</v>
      </c>
    </row>
    <row r="290" spans="1:21" x14ac:dyDescent="0.2">
      <c r="A290">
        <v>288</v>
      </c>
      <c r="B290">
        <v>170402</v>
      </c>
      <c r="C290">
        <v>66216594.820600897</v>
      </c>
      <c r="D290">
        <v>60402.782240321299</v>
      </c>
      <c r="E290">
        <v>53370682.064733297</v>
      </c>
      <c r="F290">
        <v>-26253.239706768101</v>
      </c>
      <c r="G290">
        <v>86656.021947089495</v>
      </c>
      <c r="H290">
        <v>1085321.67845559</v>
      </c>
      <c r="I290">
        <v>59856449456.826302</v>
      </c>
      <c r="J290">
        <v>965608.77954194404</v>
      </c>
      <c r="K290">
        <v>178548.75854037199</v>
      </c>
      <c r="L290">
        <v>105410739628.98599</v>
      </c>
      <c r="M290">
        <v>176440.54374779199</v>
      </c>
      <c r="N290">
        <v>965608.77954194404</v>
      </c>
      <c r="O290">
        <v>100</v>
      </c>
      <c r="P290">
        <v>176440.54374779199</v>
      </c>
      <c r="Q290">
        <v>100</v>
      </c>
      <c r="R290">
        <v>1733120.43894178</v>
      </c>
      <c r="S290">
        <v>3.24732675673825</v>
      </c>
      <c r="T290">
        <f t="shared" si="8"/>
        <v>12845912.7558676</v>
      </c>
      <c r="U290">
        <f t="shared" si="9"/>
        <v>14579033.194809381</v>
      </c>
    </row>
    <row r="291" spans="1:21" x14ac:dyDescent="0.2">
      <c r="A291">
        <v>289</v>
      </c>
      <c r="B291">
        <v>170501</v>
      </c>
      <c r="C291">
        <v>97286002.076041698</v>
      </c>
      <c r="D291">
        <v>88553.472891007201</v>
      </c>
      <c r="E291">
        <v>92036585.295646995</v>
      </c>
      <c r="F291">
        <v>-23331.191630732399</v>
      </c>
      <c r="G291">
        <v>111884.664521739</v>
      </c>
      <c r="H291">
        <v>1969029.1086552001</v>
      </c>
      <c r="I291">
        <v>180440388676.09</v>
      </c>
      <c r="J291">
        <v>1562953.9112587799</v>
      </c>
      <c r="K291">
        <v>208480.86121376799</v>
      </c>
      <c r="L291">
        <v>164025749059.13699</v>
      </c>
      <c r="M291">
        <v>169528.90931520201</v>
      </c>
      <c r="N291">
        <v>1608148.33130302</v>
      </c>
      <c r="O291">
        <v>97.1896609806127</v>
      </c>
      <c r="P291">
        <v>205200.346232585</v>
      </c>
      <c r="Q291">
        <v>82.616288143612195</v>
      </c>
      <c r="R291">
        <v>2237693.2904347898</v>
      </c>
      <c r="S291">
        <v>2.4313084663524802</v>
      </c>
      <c r="T291">
        <f t="shared" si="8"/>
        <v>5249416.7803947031</v>
      </c>
      <c r="U291">
        <f t="shared" si="9"/>
        <v>7487110.070829493</v>
      </c>
    </row>
    <row r="292" spans="1:21" x14ac:dyDescent="0.2">
      <c r="A292">
        <v>290</v>
      </c>
      <c r="B292">
        <v>170502</v>
      </c>
      <c r="C292">
        <v>1373917.0819224101</v>
      </c>
      <c r="D292">
        <v>1244.75156057139</v>
      </c>
      <c r="E292">
        <v>1348657.7106730801</v>
      </c>
      <c r="F292">
        <v>-338.78677630311802</v>
      </c>
      <c r="G292">
        <v>1583.5383368745099</v>
      </c>
      <c r="H292">
        <v>34830.304133820799</v>
      </c>
      <c r="I292">
        <v>1864286665.3266599</v>
      </c>
      <c r="J292">
        <v>31101.730803167498</v>
      </c>
      <c r="K292">
        <v>2753.69107486965</v>
      </c>
      <c r="L292">
        <v>1864286665.3266599</v>
      </c>
      <c r="M292">
        <v>2716.4053415631101</v>
      </c>
      <c r="N292">
        <v>31101.730803167498</v>
      </c>
      <c r="O292">
        <v>100</v>
      </c>
      <c r="P292">
        <v>2716.4053415631101</v>
      </c>
      <c r="Q292">
        <v>99.999999999999901</v>
      </c>
      <c r="R292">
        <v>31670.766737490299</v>
      </c>
      <c r="S292">
        <v>2.34831762624811</v>
      </c>
      <c r="T292">
        <f t="shared" si="8"/>
        <v>25259.371249329997</v>
      </c>
      <c r="U292">
        <f t="shared" si="9"/>
        <v>56930.137986820293</v>
      </c>
    </row>
    <row r="293" spans="1:21" x14ac:dyDescent="0.2">
      <c r="A293">
        <v>291</v>
      </c>
      <c r="B293">
        <v>170601</v>
      </c>
      <c r="C293">
        <v>8430931.44970317</v>
      </c>
      <c r="D293">
        <v>7645.3777913920403</v>
      </c>
      <c r="E293">
        <v>917015.77745635097</v>
      </c>
      <c r="F293">
        <v>69.548435799863995</v>
      </c>
      <c r="G293">
        <v>7575.82935559217</v>
      </c>
      <c r="H293">
        <v>136510.396760926</v>
      </c>
      <c r="I293">
        <v>11890924830.1138</v>
      </c>
      <c r="J293">
        <v>112728.547100699</v>
      </c>
      <c r="K293">
        <v>26360.109536002899</v>
      </c>
      <c r="L293">
        <v>11890924830.1138</v>
      </c>
      <c r="M293">
        <v>26122.291039400701</v>
      </c>
      <c r="N293">
        <v>112728.547100699</v>
      </c>
      <c r="O293">
        <v>99.999999999999901</v>
      </c>
      <c r="P293">
        <v>26122.291039400701</v>
      </c>
      <c r="Q293">
        <v>100</v>
      </c>
      <c r="R293">
        <v>151516.58711184299</v>
      </c>
      <c r="S293">
        <v>16.522789556808402</v>
      </c>
      <c r="T293">
        <f t="shared" si="8"/>
        <v>7513915.6722468194</v>
      </c>
      <c r="U293">
        <f t="shared" si="9"/>
        <v>7665432.2593586622</v>
      </c>
    </row>
    <row r="294" spans="1:21" x14ac:dyDescent="0.2">
      <c r="A294">
        <v>292</v>
      </c>
      <c r="B294">
        <v>170602</v>
      </c>
      <c r="C294">
        <v>1371900.20469134</v>
      </c>
      <c r="D294">
        <v>1250.29139763839</v>
      </c>
      <c r="E294">
        <v>1150454.9543236401</v>
      </c>
      <c r="F294">
        <v>-738.03634798832002</v>
      </c>
      <c r="G294">
        <v>1988.3277456267101</v>
      </c>
      <c r="H294">
        <v>30171.826695034099</v>
      </c>
      <c r="I294">
        <v>2211153373.3319998</v>
      </c>
      <c r="J294">
        <v>25749.5199483701</v>
      </c>
      <c r="K294">
        <v>4309.9705238184897</v>
      </c>
      <c r="L294">
        <v>2211153373.3319998</v>
      </c>
      <c r="M294">
        <v>4265.7474563518499</v>
      </c>
      <c r="N294">
        <v>25749.5199483701</v>
      </c>
      <c r="O294">
        <v>100</v>
      </c>
      <c r="P294">
        <v>4265.7474563518499</v>
      </c>
      <c r="Q294">
        <v>100</v>
      </c>
      <c r="R294">
        <v>39766.554912534397</v>
      </c>
      <c r="S294">
        <v>3.4565938251718298</v>
      </c>
      <c r="T294">
        <f t="shared" si="8"/>
        <v>221445.25036769989</v>
      </c>
      <c r="U294">
        <f t="shared" si="9"/>
        <v>261211.80528023429</v>
      </c>
    </row>
    <row r="295" spans="1:21" x14ac:dyDescent="0.2">
      <c r="A295">
        <v>293</v>
      </c>
      <c r="B295">
        <v>170603</v>
      </c>
      <c r="C295">
        <v>21684557.9647546</v>
      </c>
      <c r="D295">
        <v>19722.4487657149</v>
      </c>
      <c r="E295">
        <v>17039846.5870107</v>
      </c>
      <c r="F295">
        <v>-7391.3129584279504</v>
      </c>
      <c r="G295">
        <v>27113.7617241429</v>
      </c>
      <c r="H295">
        <v>347451.74701119401</v>
      </c>
      <c r="I295">
        <v>51579591150.6576</v>
      </c>
      <c r="J295">
        <v>244292.56470987899</v>
      </c>
      <c r="K295">
        <v>66675.724683931403</v>
      </c>
      <c r="L295">
        <v>51625273478.537598</v>
      </c>
      <c r="M295">
        <v>65643.219214360695</v>
      </c>
      <c r="N295">
        <v>244292.56470987899</v>
      </c>
      <c r="O295">
        <v>100</v>
      </c>
      <c r="P295">
        <v>65643.219214360695</v>
      </c>
      <c r="Q295">
        <v>100</v>
      </c>
      <c r="R295">
        <v>542275.23448285798</v>
      </c>
      <c r="S295">
        <v>3.1823950509990402</v>
      </c>
      <c r="T295">
        <f t="shared" si="8"/>
        <v>4644711.3777438998</v>
      </c>
      <c r="U295">
        <f t="shared" si="9"/>
        <v>5186986.6122267582</v>
      </c>
    </row>
    <row r="296" spans="1:21" x14ac:dyDescent="0.2">
      <c r="A296">
        <v>294</v>
      </c>
      <c r="B296">
        <v>170701</v>
      </c>
      <c r="C296">
        <v>12887957.7151144</v>
      </c>
      <c r="D296">
        <v>11666.253150193301</v>
      </c>
      <c r="E296">
        <v>12979024.784453999</v>
      </c>
      <c r="F296">
        <v>-5424.8330925974697</v>
      </c>
      <c r="G296">
        <v>17091.0862427908</v>
      </c>
      <c r="H296">
        <v>212197.91401748601</v>
      </c>
      <c r="I296">
        <v>16120871704.8804</v>
      </c>
      <c r="J296">
        <v>179956.17060772501</v>
      </c>
      <c r="K296">
        <v>41398.4472816118</v>
      </c>
      <c r="L296">
        <v>18618360304.350399</v>
      </c>
      <c r="M296">
        <v>41026.080075524798</v>
      </c>
      <c r="N296">
        <v>179956.17060772501</v>
      </c>
      <c r="O296">
        <v>99.999999999999901</v>
      </c>
      <c r="P296">
        <v>41026.080075524798</v>
      </c>
      <c r="Q296">
        <v>100</v>
      </c>
      <c r="R296">
        <v>341821.72485581599</v>
      </c>
      <c r="S296">
        <v>2.6336472156616999</v>
      </c>
      <c r="T296">
        <f t="shared" si="8"/>
        <v>-91067.06933959946</v>
      </c>
      <c r="U296">
        <f t="shared" si="9"/>
        <v>250754.65551621653</v>
      </c>
    </row>
    <row r="297" spans="1:21" x14ac:dyDescent="0.2">
      <c r="A297">
        <v>295</v>
      </c>
      <c r="B297">
        <v>170703</v>
      </c>
      <c r="C297">
        <v>7105927.2151913298</v>
      </c>
      <c r="D297">
        <v>6427.3538043054104</v>
      </c>
      <c r="E297">
        <v>9831442.9771532807</v>
      </c>
      <c r="F297">
        <v>-961.86189958510499</v>
      </c>
      <c r="G297">
        <v>7389.2157038905198</v>
      </c>
      <c r="H297">
        <v>109772.336430075</v>
      </c>
      <c r="I297">
        <v>8847999783.4627209</v>
      </c>
      <c r="J297">
        <v>92076.3368631505</v>
      </c>
      <c r="K297">
        <v>22824.638209434401</v>
      </c>
      <c r="L297">
        <v>8847999783.4627209</v>
      </c>
      <c r="M297">
        <v>22647.678213765099</v>
      </c>
      <c r="N297">
        <v>92076.3368631505</v>
      </c>
      <c r="O297">
        <v>100</v>
      </c>
      <c r="P297">
        <v>22647.678213765099</v>
      </c>
      <c r="Q297">
        <v>100</v>
      </c>
      <c r="R297">
        <v>147784.31407781001</v>
      </c>
      <c r="S297">
        <v>1.50318030040186</v>
      </c>
      <c r="T297">
        <f t="shared" si="8"/>
        <v>-2725515.7619619509</v>
      </c>
      <c r="U297">
        <f t="shared" si="9"/>
        <v>-2577731.447884141</v>
      </c>
    </row>
    <row r="298" spans="1:21" x14ac:dyDescent="0.2">
      <c r="A298">
        <v>296</v>
      </c>
      <c r="B298">
        <v>170800</v>
      </c>
      <c r="C298">
        <v>12722120.1242839</v>
      </c>
      <c r="D298">
        <v>11686.314651707</v>
      </c>
      <c r="E298">
        <v>12340905.6538454</v>
      </c>
      <c r="F298">
        <v>-2454.66427189161</v>
      </c>
      <c r="G298">
        <v>14140.978923598601</v>
      </c>
      <c r="H298">
        <v>429926.32339993399</v>
      </c>
      <c r="I298">
        <v>71034770940.932495</v>
      </c>
      <c r="J298">
        <v>240743.327719864</v>
      </c>
      <c r="K298">
        <v>94242.0337748444</v>
      </c>
      <c r="L298">
        <v>101089684726.452</v>
      </c>
      <c r="M298">
        <v>30510.5374231895</v>
      </c>
      <c r="N298">
        <v>287856.78151806898</v>
      </c>
      <c r="O298">
        <v>83.633022800524799</v>
      </c>
      <c r="P298">
        <v>92220.240080315401</v>
      </c>
      <c r="Q298">
        <v>33.084426365207499</v>
      </c>
      <c r="R298">
        <v>282819.57847197202</v>
      </c>
      <c r="S298">
        <v>2.2917246627182899</v>
      </c>
      <c r="T298">
        <f t="shared" si="8"/>
        <v>381214.47043850087</v>
      </c>
      <c r="U298">
        <f t="shared" si="9"/>
        <v>664034.04891047289</v>
      </c>
    </row>
    <row r="299" spans="1:21" x14ac:dyDescent="0.2">
      <c r="A299">
        <v>297</v>
      </c>
      <c r="B299">
        <v>170900</v>
      </c>
      <c r="C299">
        <v>80391013.778375804</v>
      </c>
      <c r="D299">
        <v>72787.494412430999</v>
      </c>
      <c r="E299">
        <v>92662696.673838899</v>
      </c>
      <c r="F299">
        <v>-17315.455591511702</v>
      </c>
      <c r="G299">
        <v>90102.950003942693</v>
      </c>
      <c r="H299">
        <v>7604210.1521634599</v>
      </c>
      <c r="I299">
        <v>628135508069.15503</v>
      </c>
      <c r="J299">
        <v>1820370.4106581099</v>
      </c>
      <c r="K299">
        <v>1143890.6039832099</v>
      </c>
      <c r="L299">
        <v>629574045573.13696</v>
      </c>
      <c r="M299">
        <v>215360.409682128</v>
      </c>
      <c r="N299">
        <v>6347939.1360251401</v>
      </c>
      <c r="O299">
        <v>28.676557409432899</v>
      </c>
      <c r="P299">
        <v>1131299.1230717499</v>
      </c>
      <c r="Q299">
        <v>19.036557643337702</v>
      </c>
      <c r="R299">
        <v>1802059.00007885</v>
      </c>
      <c r="S299">
        <v>1.9447513020497</v>
      </c>
      <c r="T299">
        <f t="shared" si="8"/>
        <v>-12271682.895463094</v>
      </c>
      <c r="U299">
        <f t="shared" si="9"/>
        <v>-10469623.895384245</v>
      </c>
    </row>
    <row r="300" spans="1:21" x14ac:dyDescent="0.2">
      <c r="A300">
        <v>298</v>
      </c>
      <c r="B300">
        <v>171001</v>
      </c>
      <c r="C300">
        <v>3490244.4319973998</v>
      </c>
      <c r="D300">
        <v>3163.04423878956</v>
      </c>
      <c r="E300">
        <v>3204599.02140158</v>
      </c>
      <c r="F300">
        <v>-1385.10002513482</v>
      </c>
      <c r="G300">
        <v>4548.1442639243896</v>
      </c>
      <c r="H300">
        <v>62135.882099641101</v>
      </c>
      <c r="I300">
        <v>4611064677.1472797</v>
      </c>
      <c r="J300">
        <v>52913.752745346603</v>
      </c>
      <c r="K300">
        <v>11237.649144118701</v>
      </c>
      <c r="L300">
        <v>4611064677.1472797</v>
      </c>
      <c r="M300">
        <v>11145.427850575699</v>
      </c>
      <c r="N300">
        <v>52913.752745346603</v>
      </c>
      <c r="O300">
        <v>100</v>
      </c>
      <c r="P300">
        <v>11145.427850575699</v>
      </c>
      <c r="Q300">
        <v>100</v>
      </c>
      <c r="R300">
        <v>90962.885278487796</v>
      </c>
      <c r="S300">
        <v>2.83851067390964</v>
      </c>
      <c r="T300">
        <f t="shared" si="8"/>
        <v>285645.41059581982</v>
      </c>
      <c r="U300">
        <f t="shared" si="9"/>
        <v>376608.29587430763</v>
      </c>
    </row>
    <row r="301" spans="1:21" x14ac:dyDescent="0.2">
      <c r="A301">
        <v>299</v>
      </c>
      <c r="B301">
        <v>171002</v>
      </c>
      <c r="C301">
        <v>2604631.1551900301</v>
      </c>
      <c r="D301">
        <v>2355.9045086098999</v>
      </c>
      <c r="E301">
        <v>2977070.7426846102</v>
      </c>
      <c r="F301">
        <v>-531.87120951333895</v>
      </c>
      <c r="G301">
        <v>2887.77571812324</v>
      </c>
      <c r="H301">
        <v>325738.32293557399</v>
      </c>
      <c r="I301">
        <v>36338075730.664101</v>
      </c>
      <c r="J301">
        <v>55590.067848148698</v>
      </c>
      <c r="K301">
        <v>63865.9971114332</v>
      </c>
      <c r="L301">
        <v>39066098070.380096</v>
      </c>
      <c r="M301">
        <v>6610.8641259918604</v>
      </c>
      <c r="N301">
        <v>253062.17147424599</v>
      </c>
      <c r="O301">
        <v>21.966960737079599</v>
      </c>
      <c r="P301">
        <v>63084.6751500256</v>
      </c>
      <c r="Q301">
        <v>10.4793503497801</v>
      </c>
      <c r="R301">
        <v>57755.514362464797</v>
      </c>
      <c r="S301">
        <v>1.94001148626998</v>
      </c>
      <c r="T301">
        <f t="shared" si="8"/>
        <v>-372439.58749458008</v>
      </c>
      <c r="U301">
        <f t="shared" si="9"/>
        <v>-314684.0731321153</v>
      </c>
    </row>
    <row r="302" spans="1:21" x14ac:dyDescent="0.2">
      <c r="A302">
        <v>300</v>
      </c>
      <c r="B302">
        <v>171003</v>
      </c>
      <c r="C302">
        <v>19456330.389453799</v>
      </c>
      <c r="D302">
        <v>17598.3675823665</v>
      </c>
      <c r="E302">
        <v>19472516.705517098</v>
      </c>
      <c r="F302">
        <v>-1407.8449835240999</v>
      </c>
      <c r="G302">
        <v>19006.212565890601</v>
      </c>
      <c r="H302">
        <v>375610.03801924299</v>
      </c>
      <c r="I302">
        <v>27057101709.936001</v>
      </c>
      <c r="J302">
        <v>321495.83459937101</v>
      </c>
      <c r="K302">
        <v>96034.023416294702</v>
      </c>
      <c r="L302">
        <v>47928878198.964302</v>
      </c>
      <c r="M302">
        <v>45788.422602837498</v>
      </c>
      <c r="N302">
        <v>321495.83459937101</v>
      </c>
      <c r="O302">
        <v>99.999999999999901</v>
      </c>
      <c r="P302">
        <v>95075.445852315403</v>
      </c>
      <c r="Q302">
        <v>48.160092432238002</v>
      </c>
      <c r="R302">
        <v>380124.251317813</v>
      </c>
      <c r="S302">
        <v>1.9521064332178</v>
      </c>
      <c r="T302">
        <f t="shared" si="8"/>
        <v>-16186.316063299775</v>
      </c>
      <c r="U302">
        <f t="shared" si="9"/>
        <v>363937.93525451323</v>
      </c>
    </row>
    <row r="303" spans="1:21" x14ac:dyDescent="0.2">
      <c r="A303">
        <v>301</v>
      </c>
      <c r="B303">
        <v>171100</v>
      </c>
      <c r="C303">
        <v>30213910.697273798</v>
      </c>
      <c r="D303">
        <v>27382.1225344796</v>
      </c>
      <c r="E303">
        <v>29868797.585569698</v>
      </c>
      <c r="F303">
        <v>-7147.3620267864999</v>
      </c>
      <c r="G303">
        <v>34529.484561266101</v>
      </c>
      <c r="H303">
        <v>5096492.6868033903</v>
      </c>
      <c r="I303">
        <v>385212069697.95599</v>
      </c>
      <c r="J303">
        <v>730289.17799142899</v>
      </c>
      <c r="K303">
        <v>929391.67225299706</v>
      </c>
      <c r="L303">
        <v>384599781695.67999</v>
      </c>
      <c r="M303">
        <v>88706.650064229805</v>
      </c>
      <c r="N303">
        <v>4326068.5474074697</v>
      </c>
      <c r="O303">
        <v>16.881128211180901</v>
      </c>
      <c r="P303">
        <v>921699.67661908304</v>
      </c>
      <c r="Q303">
        <v>9.6242466298369003</v>
      </c>
      <c r="R303">
        <v>690589.69122532196</v>
      </c>
      <c r="S303">
        <v>2.3120773082574901</v>
      </c>
      <c r="T303">
        <f t="shared" si="8"/>
        <v>345113.11170409992</v>
      </c>
      <c r="U303">
        <f t="shared" si="9"/>
        <v>1035702.8029294219</v>
      </c>
    </row>
    <row r="304" spans="1:21" x14ac:dyDescent="0.2">
      <c r="A304">
        <v>302</v>
      </c>
      <c r="B304">
        <v>180101</v>
      </c>
      <c r="C304">
        <v>15672774.2942857</v>
      </c>
      <c r="D304">
        <v>12305.2356013563</v>
      </c>
      <c r="E304">
        <v>4715438.65804906</v>
      </c>
      <c r="F304">
        <v>-6894.3417258170803</v>
      </c>
      <c r="G304">
        <v>19199.5773271734</v>
      </c>
      <c r="H304">
        <v>239850.04952644199</v>
      </c>
      <c r="I304">
        <v>16150716453.485201</v>
      </c>
      <c r="J304">
        <v>207548.61661947099</v>
      </c>
      <c r="K304">
        <v>36089.850420021801</v>
      </c>
      <c r="L304">
        <v>13323196883.165199</v>
      </c>
      <c r="M304">
        <v>35823.386482358503</v>
      </c>
      <c r="N304">
        <v>207548.61661947099</v>
      </c>
      <c r="O304">
        <v>99.999999999999901</v>
      </c>
      <c r="P304">
        <v>35823.386482358503</v>
      </c>
      <c r="Q304">
        <v>100</v>
      </c>
      <c r="R304">
        <v>383991.54654346901</v>
      </c>
      <c r="S304">
        <v>8.1432836770765995</v>
      </c>
      <c r="T304">
        <f t="shared" si="8"/>
        <v>10957335.63623664</v>
      </c>
      <c r="U304">
        <f t="shared" si="9"/>
        <v>11341327.182780109</v>
      </c>
    </row>
    <row r="305" spans="1:21" x14ac:dyDescent="0.2">
      <c r="A305">
        <v>303</v>
      </c>
      <c r="B305">
        <v>180102</v>
      </c>
      <c r="C305">
        <v>9178098.5207178406</v>
      </c>
      <c r="D305">
        <v>8301.64518394062</v>
      </c>
      <c r="E305">
        <v>771210.61035907594</v>
      </c>
      <c r="F305">
        <v>47.517304267920203</v>
      </c>
      <c r="G305">
        <v>8254.1278796727092</v>
      </c>
      <c r="H305">
        <v>194508.82284313801</v>
      </c>
      <c r="I305">
        <v>3666180941.23</v>
      </c>
      <c r="J305">
        <v>187176.460960678</v>
      </c>
      <c r="K305">
        <v>17978.461453060401</v>
      </c>
      <c r="L305">
        <v>3999308377.46</v>
      </c>
      <c r="M305">
        <v>17898.475285511198</v>
      </c>
      <c r="N305">
        <v>187176.460960678</v>
      </c>
      <c r="O305">
        <v>100</v>
      </c>
      <c r="P305">
        <v>17898.475285511198</v>
      </c>
      <c r="Q305">
        <v>100</v>
      </c>
      <c r="R305">
        <v>165082.557593454</v>
      </c>
      <c r="S305">
        <v>21.4056387938687</v>
      </c>
      <c r="T305">
        <f t="shared" si="8"/>
        <v>8406887.9103587642</v>
      </c>
      <c r="U305">
        <f t="shared" si="9"/>
        <v>8571970.4679522179</v>
      </c>
    </row>
    <row r="306" spans="1:21" x14ac:dyDescent="0.2">
      <c r="A306">
        <v>304</v>
      </c>
      <c r="B306">
        <v>180200</v>
      </c>
      <c r="C306">
        <v>926327.67123101698</v>
      </c>
      <c r="D306">
        <v>759.53870917915106</v>
      </c>
      <c r="E306">
        <v>67874.618448052803</v>
      </c>
      <c r="F306">
        <v>6.8049198290944704</v>
      </c>
      <c r="G306">
        <v>752.73378935005599</v>
      </c>
      <c r="H306">
        <v>13615.9894205117</v>
      </c>
      <c r="I306">
        <v>609868237.89020002</v>
      </c>
      <c r="J306">
        <v>12396.252944731301</v>
      </c>
      <c r="K306">
        <v>2575.42546149899</v>
      </c>
      <c r="L306">
        <v>609868237.89020002</v>
      </c>
      <c r="M306">
        <v>2563.2280967411798</v>
      </c>
      <c r="N306">
        <v>12396.252944731301</v>
      </c>
      <c r="O306">
        <v>100</v>
      </c>
      <c r="P306">
        <v>2563.2280967411798</v>
      </c>
      <c r="Q306">
        <v>100</v>
      </c>
      <c r="R306">
        <v>15054.675787001101</v>
      </c>
      <c r="S306">
        <v>22.180125842656501</v>
      </c>
      <c r="T306">
        <f t="shared" si="8"/>
        <v>858453.05278296419</v>
      </c>
      <c r="U306">
        <f t="shared" si="9"/>
        <v>873507.72856996534</v>
      </c>
    </row>
    <row r="307" spans="1:21" x14ac:dyDescent="0.2">
      <c r="A307">
        <v>305</v>
      </c>
      <c r="B307">
        <v>180201</v>
      </c>
      <c r="C307">
        <v>184744901.816071</v>
      </c>
      <c r="D307">
        <v>144368.41327097701</v>
      </c>
      <c r="E307">
        <v>12947917.4908497</v>
      </c>
      <c r="F307">
        <v>671.37258456533903</v>
      </c>
      <c r="G307">
        <v>143697.040686411</v>
      </c>
      <c r="H307">
        <v>4031330.01355292</v>
      </c>
      <c r="I307">
        <v>307976307463.81</v>
      </c>
      <c r="J307">
        <v>3415377.3986252998</v>
      </c>
      <c r="K307">
        <v>140605.11815014001</v>
      </c>
      <c r="L307">
        <v>39080512273.440002</v>
      </c>
      <c r="M307">
        <v>139823.50790467099</v>
      </c>
      <c r="N307">
        <v>3415377.3986252998</v>
      </c>
      <c r="O307">
        <v>100</v>
      </c>
      <c r="P307">
        <v>139823.50790467099</v>
      </c>
      <c r="Q307">
        <v>100</v>
      </c>
      <c r="R307">
        <v>2873940.8137282301</v>
      </c>
      <c r="S307">
        <v>22.196162554783299</v>
      </c>
      <c r="T307">
        <f t="shared" si="8"/>
        <v>171796984.3252213</v>
      </c>
      <c r="U307">
        <f t="shared" si="9"/>
        <v>174670925.13894954</v>
      </c>
    </row>
    <row r="308" spans="1:21" x14ac:dyDescent="0.2">
      <c r="A308">
        <v>306</v>
      </c>
      <c r="B308">
        <v>180300</v>
      </c>
      <c r="C308">
        <v>5337555.4931834899</v>
      </c>
      <c r="D308">
        <v>4171.0185760030199</v>
      </c>
      <c r="E308">
        <v>396852.25363118399</v>
      </c>
      <c r="F308">
        <v>40.940667093224697</v>
      </c>
      <c r="G308">
        <v>4130.0779089097996</v>
      </c>
      <c r="H308">
        <v>14005.5658098156</v>
      </c>
      <c r="I308">
        <v>1701544444.7869999</v>
      </c>
      <c r="J308">
        <v>10602.476920241599</v>
      </c>
      <c r="K308">
        <v>15455.2659406311</v>
      </c>
      <c r="L308">
        <v>1701544444.7869999</v>
      </c>
      <c r="M308">
        <v>15421.235051735301</v>
      </c>
      <c r="N308">
        <v>10602.476920241599</v>
      </c>
      <c r="O308">
        <v>100</v>
      </c>
      <c r="P308">
        <v>15421.235051735301</v>
      </c>
      <c r="Q308">
        <v>100</v>
      </c>
      <c r="R308">
        <v>82601.558178196006</v>
      </c>
      <c r="S308">
        <v>20.814183974613801</v>
      </c>
      <c r="T308">
        <f t="shared" si="8"/>
        <v>4940703.239552306</v>
      </c>
      <c r="U308">
        <f t="shared" si="9"/>
        <v>5023304.7977305017</v>
      </c>
    </row>
    <row r="309" spans="1:21" x14ac:dyDescent="0.2">
      <c r="A309">
        <v>307</v>
      </c>
      <c r="B309">
        <v>180400</v>
      </c>
      <c r="C309">
        <v>66482405.9216372</v>
      </c>
      <c r="D309">
        <v>51952.499684669601</v>
      </c>
      <c r="E309">
        <v>4757377.12933667</v>
      </c>
      <c r="F309">
        <v>336.398506101348</v>
      </c>
      <c r="G309">
        <v>51616.1011785683</v>
      </c>
      <c r="H309">
        <v>1388698.2010341501</v>
      </c>
      <c r="I309">
        <v>105839414641.422</v>
      </c>
      <c r="J309">
        <v>1177019.3717513001</v>
      </c>
      <c r="K309">
        <v>102027.315545184</v>
      </c>
      <c r="L309">
        <v>43605333461.715897</v>
      </c>
      <c r="M309">
        <v>101155.20887595</v>
      </c>
      <c r="N309">
        <v>1177019.3717513001</v>
      </c>
      <c r="O309">
        <v>100</v>
      </c>
      <c r="P309">
        <v>101155.20887595</v>
      </c>
      <c r="Q309">
        <v>100</v>
      </c>
      <c r="R309">
        <v>1032322.02357136</v>
      </c>
      <c r="S309">
        <v>21.699394340748899</v>
      </c>
      <c r="T309">
        <f t="shared" si="8"/>
        <v>61725028.79230053</v>
      </c>
      <c r="U309">
        <f t="shared" si="9"/>
        <v>62757350.815871887</v>
      </c>
    </row>
    <row r="310" spans="1:21" x14ac:dyDescent="0.2">
      <c r="A310">
        <v>308</v>
      </c>
      <c r="B310">
        <v>180500</v>
      </c>
      <c r="C310">
        <v>16983762.6658751</v>
      </c>
      <c r="D310">
        <v>13271.916265837401</v>
      </c>
      <c r="E310">
        <v>12026575.4420081</v>
      </c>
      <c r="F310">
        <v>-2612.6733520235098</v>
      </c>
      <c r="G310">
        <v>15884.5896178609</v>
      </c>
      <c r="H310">
        <v>9617162.1367358603</v>
      </c>
      <c r="I310">
        <v>640797595905.28601</v>
      </c>
      <c r="J310">
        <v>229338.86323123399</v>
      </c>
      <c r="K310">
        <v>1390696.6721487001</v>
      </c>
      <c r="L310">
        <v>813644343071.67395</v>
      </c>
      <c r="M310">
        <v>38655.535833967799</v>
      </c>
      <c r="N310">
        <v>8335566.9449252896</v>
      </c>
      <c r="O310">
        <v>2.7513289107570098</v>
      </c>
      <c r="P310">
        <v>1374423.7852872601</v>
      </c>
      <c r="Q310">
        <v>2.8124903139600699</v>
      </c>
      <c r="R310">
        <v>317691.79235721898</v>
      </c>
      <c r="S310">
        <v>2.64158150330592</v>
      </c>
      <c r="T310">
        <f t="shared" si="8"/>
        <v>4957187.2238669991</v>
      </c>
      <c r="U310">
        <f t="shared" si="9"/>
        <v>5274879.0162242185</v>
      </c>
    </row>
    <row r="311" spans="1:21" x14ac:dyDescent="0.2">
      <c r="A311">
        <v>309</v>
      </c>
      <c r="B311">
        <v>180600</v>
      </c>
      <c r="C311">
        <v>78831723.591182098</v>
      </c>
      <c r="D311">
        <v>61602.841206442201</v>
      </c>
      <c r="E311">
        <v>54904574.977086</v>
      </c>
      <c r="F311">
        <v>-8662.1779091049993</v>
      </c>
      <c r="G311">
        <v>70265.0191155473</v>
      </c>
      <c r="H311">
        <v>1330384.0772450699</v>
      </c>
      <c r="I311">
        <v>51784085844.2901</v>
      </c>
      <c r="J311">
        <v>1144640.9147709301</v>
      </c>
      <c r="K311">
        <v>187933.997671233</v>
      </c>
      <c r="L311">
        <v>51784085844.2901</v>
      </c>
      <c r="M311">
        <v>186898.31595434801</v>
      </c>
      <c r="N311">
        <v>1226815.9055564899</v>
      </c>
      <c r="O311">
        <v>93.301766759513498</v>
      </c>
      <c r="P311">
        <v>186898.31595434801</v>
      </c>
      <c r="Q311">
        <v>100</v>
      </c>
      <c r="R311">
        <v>1405300.38231094</v>
      </c>
      <c r="S311">
        <v>2.5595323939716002</v>
      </c>
      <c r="T311">
        <f t="shared" si="8"/>
        <v>23927148.614096098</v>
      </c>
      <c r="U311">
        <f t="shared" si="9"/>
        <v>25332448.996407039</v>
      </c>
    </row>
    <row r="312" spans="1:21" x14ac:dyDescent="0.2">
      <c r="A312">
        <v>310</v>
      </c>
      <c r="B312">
        <v>180701</v>
      </c>
      <c r="C312">
        <v>13929380.298742499</v>
      </c>
      <c r="D312">
        <v>10885.077270384099</v>
      </c>
      <c r="E312">
        <v>9577837.1711730193</v>
      </c>
      <c r="F312">
        <v>34.627002319760997</v>
      </c>
      <c r="G312">
        <v>10850.4502680643</v>
      </c>
      <c r="H312">
        <v>17832778.6481856</v>
      </c>
      <c r="I312">
        <v>818839628550.64197</v>
      </c>
      <c r="J312">
        <v>184755.99326984299</v>
      </c>
      <c r="K312">
        <v>1664686.2819071901</v>
      </c>
      <c r="L312">
        <v>819749710864.60706</v>
      </c>
      <c r="M312">
        <v>31141.001650391201</v>
      </c>
      <c r="N312">
        <v>16195099.3910843</v>
      </c>
      <c r="O312">
        <v>1.1408141982231601</v>
      </c>
      <c r="P312">
        <v>1648291.2876899</v>
      </c>
      <c r="Q312">
        <v>1.8892899503239799</v>
      </c>
      <c r="R312">
        <v>217009.00536128701</v>
      </c>
      <c r="S312">
        <v>2.2657412261552299</v>
      </c>
      <c r="T312">
        <f t="shared" si="8"/>
        <v>4351543.1275694799</v>
      </c>
      <c r="U312">
        <f t="shared" si="9"/>
        <v>4568552.1329307668</v>
      </c>
    </row>
    <row r="313" spans="1:21" x14ac:dyDescent="0.2">
      <c r="A313">
        <v>311</v>
      </c>
      <c r="B313">
        <v>180702</v>
      </c>
      <c r="C313">
        <v>7811113.1872354103</v>
      </c>
      <c r="D313">
        <v>6103.9736719981402</v>
      </c>
      <c r="E313">
        <v>7710615.77276472</v>
      </c>
      <c r="F313">
        <v>-358.42128071415499</v>
      </c>
      <c r="G313">
        <v>6462.3949527122904</v>
      </c>
      <c r="H313">
        <v>14330424.333867099</v>
      </c>
      <c r="I313">
        <v>279705998755.31097</v>
      </c>
      <c r="J313">
        <v>107096.59272601501</v>
      </c>
      <c r="K313">
        <v>589707.91793951497</v>
      </c>
      <c r="L313">
        <v>279705998755.31097</v>
      </c>
      <c r="M313">
        <v>20348.794983051201</v>
      </c>
      <c r="N313">
        <v>13771012.3363565</v>
      </c>
      <c r="O313">
        <v>0.77769585931799501</v>
      </c>
      <c r="P313">
        <v>584113.79796440899</v>
      </c>
      <c r="Q313">
        <v>3.4837038696851801</v>
      </c>
      <c r="R313">
        <v>129247.89905424599</v>
      </c>
      <c r="S313">
        <v>1.6762331681831699</v>
      </c>
      <c r="T313">
        <f t="shared" si="8"/>
        <v>100497.4144706903</v>
      </c>
      <c r="U313">
        <f t="shared" si="9"/>
        <v>229745.3135249363</v>
      </c>
    </row>
    <row r="314" spans="1:21" x14ac:dyDescent="0.2">
      <c r="A314">
        <v>312</v>
      </c>
      <c r="B314">
        <v>180703</v>
      </c>
      <c r="C314">
        <v>5039425.7031441303</v>
      </c>
      <c r="D314">
        <v>4468.1832468615203</v>
      </c>
      <c r="E314">
        <v>5336786.5290535502</v>
      </c>
      <c r="F314">
        <v>-1142.6039462097999</v>
      </c>
      <c r="G314">
        <v>5610.78719307133</v>
      </c>
      <c r="H314">
        <v>45603724.453862302</v>
      </c>
      <c r="I314">
        <v>316837275426.98102</v>
      </c>
      <c r="J314">
        <v>64367.1797396209</v>
      </c>
      <c r="K314">
        <v>6426988.6813275898</v>
      </c>
      <c r="L314">
        <v>357378691148.27899</v>
      </c>
      <c r="M314">
        <v>10794.405832435899</v>
      </c>
      <c r="N314">
        <v>44970049.903008297</v>
      </c>
      <c r="O314">
        <v>0.143133440764349</v>
      </c>
      <c r="P314">
        <v>6419841.1075046305</v>
      </c>
      <c r="Q314">
        <v>0.16814132393117201</v>
      </c>
      <c r="R314">
        <v>112215.743861426</v>
      </c>
      <c r="S314">
        <v>2.1026837639190199</v>
      </c>
      <c r="T314">
        <f t="shared" si="8"/>
        <v>-297360.82590941992</v>
      </c>
      <c r="U314">
        <f t="shared" si="9"/>
        <v>-185145.0820479939</v>
      </c>
    </row>
    <row r="315" spans="1:21" x14ac:dyDescent="0.2">
      <c r="A315">
        <v>313</v>
      </c>
      <c r="B315">
        <v>180800</v>
      </c>
      <c r="C315">
        <v>1525064.9053138201</v>
      </c>
      <c r="D315">
        <v>1191.7579232286801</v>
      </c>
      <c r="E315">
        <v>1021744.34335008</v>
      </c>
      <c r="F315">
        <v>-245.38488093876001</v>
      </c>
      <c r="G315">
        <v>1437.1428041674401</v>
      </c>
      <c r="H315">
        <v>21594.780784225899</v>
      </c>
      <c r="I315">
        <v>1434912656.24</v>
      </c>
      <c r="J315">
        <v>18724.9554717459</v>
      </c>
      <c r="K315">
        <v>4434.9071260876999</v>
      </c>
      <c r="L315">
        <v>1434912656.24</v>
      </c>
      <c r="M315">
        <v>4406.2088729629004</v>
      </c>
      <c r="N315">
        <v>18724.9554717459</v>
      </c>
      <c r="O315">
        <v>100</v>
      </c>
      <c r="P315">
        <v>4406.2088729629004</v>
      </c>
      <c r="Q315">
        <v>100</v>
      </c>
      <c r="R315">
        <v>28742.856083348899</v>
      </c>
      <c r="S315">
        <v>2.8131162428663101</v>
      </c>
      <c r="T315">
        <f t="shared" si="8"/>
        <v>503320.56196374015</v>
      </c>
      <c r="U315">
        <f t="shared" si="9"/>
        <v>532063.41804708901</v>
      </c>
    </row>
    <row r="316" spans="1:21" x14ac:dyDescent="0.2">
      <c r="A316">
        <v>314</v>
      </c>
      <c r="B316">
        <v>180902</v>
      </c>
      <c r="C316">
        <v>7798098.76661749</v>
      </c>
      <c r="D316">
        <v>6093.8035875423202</v>
      </c>
      <c r="E316">
        <v>7543024.3417749302</v>
      </c>
      <c r="F316">
        <v>-284.98682994538098</v>
      </c>
      <c r="G316">
        <v>6378.7904174877003</v>
      </c>
      <c r="H316">
        <v>256924.73526863399</v>
      </c>
      <c r="I316">
        <v>20296914170.799999</v>
      </c>
      <c r="J316">
        <v>85154.314493060301</v>
      </c>
      <c r="K316">
        <v>20093.434255096701</v>
      </c>
      <c r="L316">
        <v>9729185073.7999992</v>
      </c>
      <c r="M316">
        <v>16188.295135758701</v>
      </c>
      <c r="N316">
        <v>216330.906927034</v>
      </c>
      <c r="O316">
        <v>39.362990569711599</v>
      </c>
      <c r="P316">
        <v>19898.850553620701</v>
      </c>
      <c r="Q316">
        <v>81.352915798511503</v>
      </c>
      <c r="R316">
        <v>127575.80834975401</v>
      </c>
      <c r="S316">
        <v>1.69130845360277</v>
      </c>
      <c r="T316">
        <f t="shared" si="8"/>
        <v>255074.42484255973</v>
      </c>
      <c r="U316">
        <f t="shared" si="9"/>
        <v>382650.23319231375</v>
      </c>
    </row>
    <row r="317" spans="1:21" x14ac:dyDescent="0.2">
      <c r="A317">
        <v>315</v>
      </c>
      <c r="B317">
        <v>181002</v>
      </c>
      <c r="C317">
        <v>48481924.5020146</v>
      </c>
      <c r="D317">
        <v>44322.060391905397</v>
      </c>
      <c r="E317">
        <v>52467691.253537297</v>
      </c>
      <c r="F317">
        <v>-12887.850282998499</v>
      </c>
      <c r="G317">
        <v>57209.910674903898</v>
      </c>
      <c r="H317">
        <v>1148587.23796913</v>
      </c>
      <c r="I317">
        <v>40264186980.288803</v>
      </c>
      <c r="J317">
        <v>695013.64029356395</v>
      </c>
      <c r="K317">
        <v>134987.63074723899</v>
      </c>
      <c r="L317">
        <v>54945135769.550797</v>
      </c>
      <c r="M317">
        <v>122854.224873803</v>
      </c>
      <c r="N317">
        <v>1068058.8640085601</v>
      </c>
      <c r="O317">
        <v>65.072596999484503</v>
      </c>
      <c r="P317">
        <v>133888.728031848</v>
      </c>
      <c r="Q317">
        <v>91.758452470009203</v>
      </c>
      <c r="R317">
        <v>1144198.2134980699</v>
      </c>
      <c r="S317">
        <v>2.1807672229544401</v>
      </c>
      <c r="T317">
        <f t="shared" si="8"/>
        <v>-3985766.7515226975</v>
      </c>
      <c r="U317">
        <f t="shared" si="9"/>
        <v>-2841568.5380246276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zoomScale="200" zoomScaleNormal="200" workbookViewId="0">
      <selection activeCell="C10" sqref="C10"/>
    </sheetView>
  </sheetViews>
  <sheetFormatPr baseColWidth="10" defaultRowHeight="16" x14ac:dyDescent="0.2"/>
  <cols>
    <col min="1" max="1" width="15.1640625" bestFit="1" customWidth="1"/>
    <col min="2" max="2" width="16" bestFit="1" customWidth="1"/>
    <col min="3" max="3" width="25.33203125" bestFit="1" customWidth="1"/>
  </cols>
  <sheetData>
    <row r="1" spans="1:3" x14ac:dyDescent="0.2">
      <c r="B1" t="s">
        <v>16</v>
      </c>
      <c r="C1" t="s">
        <v>17</v>
      </c>
    </row>
    <row r="2" spans="1:3" x14ac:dyDescent="0.2">
      <c r="A2" t="s">
        <v>18</v>
      </c>
      <c r="B2" s="1">
        <f>SUM('Level 5'!C2:C317)</f>
        <v>28500616046.489754</v>
      </c>
      <c r="C2" s="2">
        <f>SUM('Level 5'!D2:D317)</f>
        <v>29767344.238586675</v>
      </c>
    </row>
    <row r="3" spans="1:3" x14ac:dyDescent="0.2">
      <c r="A3" t="s">
        <v>19</v>
      </c>
      <c r="B3" s="1">
        <f>SUM('Level 5'!E2:E317)</f>
        <v>13559794229.951246</v>
      </c>
      <c r="C3" s="2">
        <f>SUM('Level 5'!F2:F317)</f>
        <v>-4160811.8115627696</v>
      </c>
    </row>
    <row r="4" spans="1:3" x14ac:dyDescent="0.2">
      <c r="A4" t="s">
        <v>20</v>
      </c>
      <c r="B4" s="1">
        <f>SUM('Level 5'!R2:R317)</f>
        <v>678563121.00298882</v>
      </c>
      <c r="C4" s="3">
        <f>C2-C3</f>
        <v>33928156.050149448</v>
      </c>
    </row>
    <row r="5" spans="1:3" x14ac:dyDescent="0.2">
      <c r="B5" s="5">
        <f>B4/B3</f>
        <v>5.0042287478386654E-2</v>
      </c>
      <c r="C5" s="4"/>
    </row>
    <row r="7" spans="1:3" x14ac:dyDescent="0.2">
      <c r="B7" s="6"/>
    </row>
    <row r="8" spans="1:3" x14ac:dyDescent="0.2">
      <c r="B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Statistics</vt:lpstr>
      <vt:lpstr>Level 2</vt:lpstr>
      <vt:lpstr>Level 2 Totals</vt:lpstr>
      <vt:lpstr>Level 3</vt:lpstr>
      <vt:lpstr>Level 3 Totals</vt:lpstr>
      <vt:lpstr>Level 4</vt:lpstr>
      <vt:lpstr>Level 4 Totals</vt:lpstr>
      <vt:lpstr>Level 5</vt:lpstr>
      <vt:lpstr>Level 5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Limb,Braden</cp:lastModifiedBy>
  <dcterms:created xsi:type="dcterms:W3CDTF">2023-08-01T15:03:19Z</dcterms:created>
  <dcterms:modified xsi:type="dcterms:W3CDTF">2024-01-04T16:38:59Z</dcterms:modified>
</cp:coreProperties>
</file>