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radenlimb/CloudStation/Sustainability Science:Consulting/2024-10 RuFaS/SS-RuFaS Github/Fertilizer Inputs/"/>
    </mc:Choice>
  </mc:AlternateContent>
  <xr:revisionPtr revIDLastSave="0" documentId="13_ncr:1_{CAD443E3-9EA2-9D43-A349-202D56311A2C}" xr6:coauthVersionLast="47" xr6:coauthVersionMax="47" xr10:uidLastSave="{00000000-0000-0000-0000-000000000000}"/>
  <bookViews>
    <workbookView xWindow="0" yWindow="500" windowWidth="34400" windowHeight="28300" xr2:uid="{E2E44762-5DA3-7042-A8A0-52E8401149B5}"/>
  </bookViews>
  <sheets>
    <sheet name="Use" sheetId="7" r:id="rId1"/>
    <sheet name="Annual Vals" sheetId="1" r:id="rId2"/>
    <sheet name="Nitrogen Raw" sheetId="2" r:id="rId3"/>
    <sheet name="Phosphorus Raw" sheetId="3" r:id="rId4"/>
    <sheet name="Potash Raw" sheetId="4" r:id="rId5"/>
    <sheet name="Farm Fertilizer Prices - Table7" sheetId="5" r:id="rId6"/>
    <sheet name="Componet Cost Estimat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" i="1" l="1"/>
  <c r="Z8" i="1"/>
  <c r="AA8" i="1"/>
  <c r="Z3" i="1"/>
  <c r="AA3" i="1"/>
  <c r="Z4" i="1"/>
  <c r="AA4" i="1"/>
  <c r="Z5" i="1"/>
  <c r="Z16" i="1" s="1"/>
  <c r="AA5" i="1"/>
  <c r="Z6" i="1"/>
  <c r="AA6" i="1"/>
  <c r="AA16" i="1" s="1"/>
  <c r="Z7" i="1"/>
  <c r="AA7" i="1"/>
  <c r="Y4" i="1"/>
  <c r="Y5" i="1"/>
  <c r="Y6" i="1"/>
  <c r="Y7" i="1"/>
  <c r="Y8" i="1"/>
  <c r="Y3" i="1"/>
  <c r="M58" i="7"/>
  <c r="M59" i="7"/>
  <c r="M60" i="7"/>
  <c r="M61" i="7"/>
  <c r="M62" i="7"/>
  <c r="M63" i="7"/>
  <c r="M64" i="7"/>
  <c r="M57" i="7"/>
  <c r="AB4" i="1"/>
  <c r="AB5" i="1"/>
  <c r="AB6" i="1"/>
  <c r="AB7" i="1"/>
  <c r="AB16" i="1" s="1"/>
  <c r="AB3" i="1"/>
  <c r="E58" i="7"/>
  <c r="F58" i="7"/>
  <c r="G58" i="7"/>
  <c r="H58" i="7"/>
  <c r="I58" i="7"/>
  <c r="E59" i="7"/>
  <c r="F59" i="7"/>
  <c r="G59" i="7"/>
  <c r="H59" i="7"/>
  <c r="I59" i="7"/>
  <c r="E60" i="7"/>
  <c r="F60" i="7"/>
  <c r="G60" i="7"/>
  <c r="H60" i="7"/>
  <c r="I60" i="7"/>
  <c r="E61" i="7"/>
  <c r="F61" i="7"/>
  <c r="G61" i="7"/>
  <c r="H61" i="7"/>
  <c r="I61" i="7"/>
  <c r="E62" i="7"/>
  <c r="F62" i="7"/>
  <c r="G62" i="7"/>
  <c r="H62" i="7"/>
  <c r="I62" i="7"/>
  <c r="E63" i="7"/>
  <c r="F63" i="7"/>
  <c r="G63" i="7"/>
  <c r="H63" i="7"/>
  <c r="I63" i="7"/>
  <c r="E64" i="7"/>
  <c r="F64" i="7"/>
  <c r="G64" i="7"/>
  <c r="H64" i="7"/>
  <c r="I64" i="7"/>
  <c r="F57" i="7"/>
  <c r="G57" i="7"/>
  <c r="V8" i="1" s="1"/>
  <c r="H57" i="7"/>
  <c r="I57" i="7"/>
  <c r="X8" i="1" s="1"/>
  <c r="E57" i="7"/>
  <c r="T8" i="1" s="1"/>
  <c r="T16" i="1"/>
  <c r="U16" i="1"/>
  <c r="V16" i="1"/>
  <c r="W16" i="1"/>
  <c r="X16" i="1"/>
  <c r="Q8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U8" i="1"/>
  <c r="W8" i="1"/>
  <c r="U3" i="1"/>
  <c r="V3" i="1"/>
  <c r="W3" i="1"/>
  <c r="X3" i="1"/>
  <c r="T3" i="1"/>
  <c r="Q3" i="1"/>
  <c r="G2" i="7"/>
  <c r="H2" i="7"/>
  <c r="I2" i="7"/>
  <c r="J2" i="7"/>
  <c r="K2" i="7"/>
  <c r="M2" i="7"/>
  <c r="G3" i="7"/>
  <c r="H3" i="7"/>
  <c r="I3" i="7"/>
  <c r="J3" i="7"/>
  <c r="K3" i="7"/>
  <c r="M3" i="7"/>
  <c r="G4" i="7"/>
  <c r="H4" i="7"/>
  <c r="I4" i="7"/>
  <c r="J4" i="7"/>
  <c r="K4" i="7"/>
  <c r="M4" i="7"/>
  <c r="G5" i="7"/>
  <c r="H5" i="7"/>
  <c r="I5" i="7"/>
  <c r="J5" i="7"/>
  <c r="K5" i="7"/>
  <c r="M5" i="7"/>
  <c r="G6" i="7"/>
  <c r="H6" i="7"/>
  <c r="I6" i="7"/>
  <c r="J6" i="7"/>
  <c r="K6" i="7"/>
  <c r="M6" i="7"/>
  <c r="G7" i="7"/>
  <c r="H7" i="7"/>
  <c r="I7" i="7"/>
  <c r="J7" i="7"/>
  <c r="K7" i="7"/>
  <c r="M7" i="7"/>
  <c r="F8" i="7"/>
  <c r="G8" i="7"/>
  <c r="H8" i="7"/>
  <c r="I8" i="7"/>
  <c r="J8" i="7"/>
  <c r="K8" i="7"/>
  <c r="L8" i="7"/>
  <c r="M8" i="7"/>
  <c r="F9" i="7"/>
  <c r="G9" i="7"/>
  <c r="H9" i="7"/>
  <c r="I9" i="7"/>
  <c r="J9" i="7"/>
  <c r="K9" i="7"/>
  <c r="L9" i="7"/>
  <c r="M9" i="7"/>
  <c r="F10" i="7"/>
  <c r="G10" i="7"/>
  <c r="H10" i="7"/>
  <c r="I10" i="7"/>
  <c r="J10" i="7"/>
  <c r="K10" i="7"/>
  <c r="L10" i="7"/>
  <c r="M10" i="7"/>
  <c r="F11" i="7"/>
  <c r="G11" i="7"/>
  <c r="H11" i="7"/>
  <c r="I11" i="7"/>
  <c r="J11" i="7"/>
  <c r="K11" i="7"/>
  <c r="L11" i="7"/>
  <c r="M11" i="7"/>
  <c r="F12" i="7"/>
  <c r="G12" i="7"/>
  <c r="H12" i="7"/>
  <c r="I12" i="7"/>
  <c r="J12" i="7"/>
  <c r="K12" i="7"/>
  <c r="L12" i="7"/>
  <c r="M12" i="7"/>
  <c r="F13" i="7"/>
  <c r="G13" i="7"/>
  <c r="H13" i="7"/>
  <c r="I13" i="7"/>
  <c r="J13" i="7"/>
  <c r="K13" i="7"/>
  <c r="L13" i="7"/>
  <c r="M13" i="7"/>
  <c r="F14" i="7"/>
  <c r="G14" i="7"/>
  <c r="H14" i="7"/>
  <c r="I14" i="7"/>
  <c r="J14" i="7"/>
  <c r="K14" i="7"/>
  <c r="L14" i="7"/>
  <c r="M14" i="7"/>
  <c r="F15" i="7"/>
  <c r="G15" i="7"/>
  <c r="H15" i="7"/>
  <c r="I15" i="7"/>
  <c r="J15" i="7"/>
  <c r="K15" i="7"/>
  <c r="L15" i="7"/>
  <c r="M15" i="7"/>
  <c r="F16" i="7"/>
  <c r="G16" i="7"/>
  <c r="H16" i="7"/>
  <c r="I16" i="7"/>
  <c r="J16" i="7"/>
  <c r="K16" i="7"/>
  <c r="L16" i="7"/>
  <c r="M16" i="7"/>
  <c r="F17" i="7"/>
  <c r="G17" i="7"/>
  <c r="H17" i="7"/>
  <c r="I17" i="7"/>
  <c r="J17" i="7"/>
  <c r="K17" i="7"/>
  <c r="L17" i="7"/>
  <c r="M17" i="7"/>
  <c r="F18" i="7"/>
  <c r="G18" i="7"/>
  <c r="H18" i="7"/>
  <c r="I18" i="7"/>
  <c r="J18" i="7"/>
  <c r="K18" i="7"/>
  <c r="L18" i="7"/>
  <c r="M18" i="7"/>
  <c r="F19" i="7"/>
  <c r="G19" i="7"/>
  <c r="H19" i="7"/>
  <c r="I19" i="7"/>
  <c r="J19" i="7"/>
  <c r="K19" i="7"/>
  <c r="L19" i="7"/>
  <c r="M19" i="7"/>
  <c r="F20" i="7"/>
  <c r="G20" i="7"/>
  <c r="H20" i="7"/>
  <c r="I20" i="7"/>
  <c r="J20" i="7"/>
  <c r="K20" i="7"/>
  <c r="L20" i="7"/>
  <c r="M20" i="7"/>
  <c r="F21" i="7"/>
  <c r="G21" i="7"/>
  <c r="H21" i="7"/>
  <c r="I21" i="7"/>
  <c r="J21" i="7"/>
  <c r="K21" i="7"/>
  <c r="L21" i="7"/>
  <c r="M21" i="7"/>
  <c r="F22" i="7"/>
  <c r="G22" i="7"/>
  <c r="H22" i="7"/>
  <c r="I22" i="7"/>
  <c r="J22" i="7"/>
  <c r="K22" i="7"/>
  <c r="L22" i="7"/>
  <c r="M22" i="7"/>
  <c r="F23" i="7"/>
  <c r="G23" i="7"/>
  <c r="H23" i="7"/>
  <c r="I23" i="7"/>
  <c r="J23" i="7"/>
  <c r="K23" i="7"/>
  <c r="L23" i="7"/>
  <c r="M23" i="7"/>
  <c r="F24" i="7"/>
  <c r="G24" i="7"/>
  <c r="H24" i="7"/>
  <c r="I24" i="7"/>
  <c r="K24" i="7"/>
  <c r="L24" i="7"/>
  <c r="M24" i="7"/>
  <c r="F25" i="7"/>
  <c r="G25" i="7"/>
  <c r="H25" i="7"/>
  <c r="I25" i="7"/>
  <c r="K25" i="7"/>
  <c r="L25" i="7"/>
  <c r="M25" i="7"/>
  <c r="F26" i="7"/>
  <c r="G26" i="7"/>
  <c r="H26" i="7"/>
  <c r="I26" i="7"/>
  <c r="K26" i="7"/>
  <c r="L26" i="7"/>
  <c r="M26" i="7"/>
  <c r="F27" i="7"/>
  <c r="G27" i="7"/>
  <c r="H27" i="7"/>
  <c r="I27" i="7"/>
  <c r="K27" i="7"/>
  <c r="L27" i="7"/>
  <c r="M27" i="7"/>
  <c r="F28" i="7"/>
  <c r="G28" i="7"/>
  <c r="H28" i="7"/>
  <c r="I28" i="7"/>
  <c r="K28" i="7"/>
  <c r="L28" i="7"/>
  <c r="M28" i="7"/>
  <c r="F29" i="7"/>
  <c r="G29" i="7"/>
  <c r="H29" i="7"/>
  <c r="I29" i="7"/>
  <c r="K29" i="7"/>
  <c r="L29" i="7"/>
  <c r="M29" i="7"/>
  <c r="F30" i="7"/>
  <c r="G30" i="7"/>
  <c r="H30" i="7"/>
  <c r="I30" i="7"/>
  <c r="K30" i="7"/>
  <c r="L30" i="7"/>
  <c r="M30" i="7"/>
  <c r="F31" i="7"/>
  <c r="G31" i="7"/>
  <c r="H31" i="7"/>
  <c r="I31" i="7"/>
  <c r="K31" i="7"/>
  <c r="L31" i="7"/>
  <c r="M31" i="7"/>
  <c r="F32" i="7"/>
  <c r="G32" i="7"/>
  <c r="H32" i="7"/>
  <c r="I32" i="7"/>
  <c r="K32" i="7"/>
  <c r="L32" i="7"/>
  <c r="M32" i="7"/>
  <c r="F33" i="7"/>
  <c r="G33" i="7"/>
  <c r="H33" i="7"/>
  <c r="I33" i="7"/>
  <c r="K33" i="7"/>
  <c r="L33" i="7"/>
  <c r="M33" i="7"/>
  <c r="F34" i="7"/>
  <c r="G34" i="7"/>
  <c r="H34" i="7"/>
  <c r="I34" i="7"/>
  <c r="K34" i="7"/>
  <c r="L34" i="7"/>
  <c r="M34" i="7"/>
  <c r="F35" i="7"/>
  <c r="G35" i="7"/>
  <c r="H35" i="7"/>
  <c r="I35" i="7"/>
  <c r="K35" i="7"/>
  <c r="L35" i="7"/>
  <c r="M35" i="7"/>
  <c r="F36" i="7"/>
  <c r="G36" i="7"/>
  <c r="H36" i="7"/>
  <c r="I36" i="7"/>
  <c r="K36" i="7"/>
  <c r="L36" i="7"/>
  <c r="M36" i="7"/>
  <c r="F37" i="7"/>
  <c r="G37" i="7"/>
  <c r="H37" i="7"/>
  <c r="I37" i="7"/>
  <c r="K37" i="7"/>
  <c r="L37" i="7"/>
  <c r="M37" i="7"/>
  <c r="F38" i="7"/>
  <c r="G38" i="7"/>
  <c r="H38" i="7"/>
  <c r="I38" i="7"/>
  <c r="K38" i="7"/>
  <c r="L38" i="7"/>
  <c r="M38" i="7"/>
  <c r="F39" i="7"/>
  <c r="G39" i="7"/>
  <c r="H39" i="7"/>
  <c r="I39" i="7"/>
  <c r="K39" i="7"/>
  <c r="L39" i="7"/>
  <c r="M39" i="7"/>
  <c r="F40" i="7"/>
  <c r="G40" i="7"/>
  <c r="H40" i="7"/>
  <c r="I40" i="7"/>
  <c r="K40" i="7"/>
  <c r="L40" i="7"/>
  <c r="M40" i="7"/>
  <c r="F41" i="7"/>
  <c r="G41" i="7"/>
  <c r="H41" i="7"/>
  <c r="I41" i="7"/>
  <c r="K41" i="7"/>
  <c r="L41" i="7"/>
  <c r="M41" i="7"/>
  <c r="F42" i="7"/>
  <c r="G42" i="7"/>
  <c r="H42" i="7"/>
  <c r="I42" i="7"/>
  <c r="K42" i="7"/>
  <c r="L42" i="7"/>
  <c r="M42" i="7"/>
  <c r="F43" i="7"/>
  <c r="G43" i="7"/>
  <c r="H43" i="7"/>
  <c r="I43" i="7"/>
  <c r="K43" i="7"/>
  <c r="L43" i="7"/>
  <c r="M43" i="7"/>
  <c r="F44" i="7"/>
  <c r="G44" i="7"/>
  <c r="H44" i="7"/>
  <c r="I44" i="7"/>
  <c r="K44" i="7"/>
  <c r="L44" i="7"/>
  <c r="M44" i="7"/>
  <c r="F45" i="7"/>
  <c r="G45" i="7"/>
  <c r="H45" i="7"/>
  <c r="I45" i="7"/>
  <c r="K45" i="7"/>
  <c r="L45" i="7"/>
  <c r="M45" i="7"/>
  <c r="F46" i="7"/>
  <c r="G46" i="7"/>
  <c r="H46" i="7"/>
  <c r="I46" i="7"/>
  <c r="K46" i="7"/>
  <c r="L46" i="7"/>
  <c r="M46" i="7"/>
  <c r="F47" i="7"/>
  <c r="G47" i="7"/>
  <c r="H47" i="7"/>
  <c r="I47" i="7"/>
  <c r="K47" i="7"/>
  <c r="L47" i="7"/>
  <c r="M47" i="7"/>
  <c r="F48" i="7"/>
  <c r="G48" i="7"/>
  <c r="H48" i="7"/>
  <c r="I48" i="7"/>
  <c r="K48" i="7"/>
  <c r="L48" i="7"/>
  <c r="M48" i="7"/>
  <c r="F49" i="7"/>
  <c r="G49" i="7"/>
  <c r="H49" i="7"/>
  <c r="I49" i="7"/>
  <c r="K49" i="7"/>
  <c r="L49" i="7"/>
  <c r="M49" i="7"/>
  <c r="F50" i="7"/>
  <c r="G50" i="7"/>
  <c r="H50" i="7"/>
  <c r="I50" i="7"/>
  <c r="K50" i="7"/>
  <c r="L50" i="7"/>
  <c r="M50" i="7"/>
  <c r="F51" i="7"/>
  <c r="G51" i="7"/>
  <c r="H51" i="7"/>
  <c r="I51" i="7"/>
  <c r="K51" i="7"/>
  <c r="L51" i="7"/>
  <c r="M51" i="7"/>
  <c r="F52" i="7"/>
  <c r="G52" i="7"/>
  <c r="H52" i="7"/>
  <c r="I52" i="7"/>
  <c r="K52" i="7"/>
  <c r="L52" i="7"/>
  <c r="M52" i="7"/>
  <c r="F53" i="7"/>
  <c r="G53" i="7"/>
  <c r="H53" i="7"/>
  <c r="I53" i="7"/>
  <c r="K53" i="7"/>
  <c r="L53" i="7"/>
  <c r="M53" i="7"/>
  <c r="F54" i="7"/>
  <c r="G54" i="7"/>
  <c r="H54" i="7"/>
  <c r="I54" i="7"/>
  <c r="K54" i="7"/>
  <c r="L54" i="7"/>
  <c r="M54" i="7"/>
  <c r="F55" i="7"/>
  <c r="G55" i="7"/>
  <c r="H55" i="7"/>
  <c r="I55" i="7"/>
  <c r="K55" i="7"/>
  <c r="L55" i="7"/>
  <c r="M55" i="7"/>
  <c r="F56" i="7"/>
  <c r="G56" i="7"/>
  <c r="H56" i="7"/>
  <c r="I56" i="7"/>
  <c r="K56" i="7"/>
  <c r="L56" i="7"/>
  <c r="M5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2" i="7"/>
  <c r="L3" i="1"/>
  <c r="B2" i="7" s="1"/>
  <c r="E1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B1" i="7"/>
  <c r="C1" i="7"/>
  <c r="D1" i="7"/>
  <c r="A1" i="7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4" i="1"/>
  <c r="M54" i="1"/>
  <c r="N54" i="1"/>
  <c r="L55" i="1"/>
  <c r="M55" i="1"/>
  <c r="N55" i="1"/>
  <c r="L56" i="1"/>
  <c r="M56" i="1"/>
  <c r="N56" i="1"/>
  <c r="L57" i="1"/>
  <c r="M57" i="1"/>
  <c r="N57" i="1"/>
  <c r="N53" i="1"/>
  <c r="M53" i="1"/>
  <c r="L53" i="1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0" i="6"/>
  <c r="H10" i="6"/>
  <c r="C11" i="6"/>
  <c r="M11" i="6" s="1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M15" i="6" s="1"/>
  <c r="E15" i="6"/>
  <c r="F15" i="6"/>
  <c r="G15" i="6"/>
  <c r="C16" i="6"/>
  <c r="E16" i="6"/>
  <c r="F16" i="6"/>
  <c r="G16" i="6"/>
  <c r="C17" i="6"/>
  <c r="M17" i="6" s="1"/>
  <c r="E17" i="6"/>
  <c r="F17" i="6"/>
  <c r="G17" i="6"/>
  <c r="C18" i="6"/>
  <c r="M18" i="6" s="1"/>
  <c r="E18" i="6"/>
  <c r="F18" i="6"/>
  <c r="G18" i="6"/>
  <c r="C19" i="6"/>
  <c r="E19" i="6"/>
  <c r="F19" i="6"/>
  <c r="G19" i="6"/>
  <c r="C20" i="6"/>
  <c r="E20" i="6"/>
  <c r="F20" i="6"/>
  <c r="G20" i="6"/>
  <c r="C21" i="6"/>
  <c r="M21" i="6" s="1"/>
  <c r="E21" i="6"/>
  <c r="F21" i="6"/>
  <c r="G21" i="6"/>
  <c r="C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M25" i="6" s="1"/>
  <c r="E25" i="6"/>
  <c r="F25" i="6"/>
  <c r="G25" i="6"/>
  <c r="C26" i="6"/>
  <c r="D26" i="6"/>
  <c r="E26" i="6"/>
  <c r="F26" i="6"/>
  <c r="G26" i="6"/>
  <c r="C27" i="6"/>
  <c r="D27" i="6"/>
  <c r="E27" i="6"/>
  <c r="F27" i="6"/>
  <c r="G27" i="6"/>
  <c r="C28" i="6"/>
  <c r="D28" i="6"/>
  <c r="E28" i="6"/>
  <c r="F28" i="6"/>
  <c r="G28" i="6"/>
  <c r="C29" i="6"/>
  <c r="M29" i="6" s="1"/>
  <c r="D29" i="6"/>
  <c r="E29" i="6"/>
  <c r="F29" i="6"/>
  <c r="G29" i="6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M35" i="6" s="1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M39" i="6" s="1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G42" i="6"/>
  <c r="C43" i="6"/>
  <c r="D43" i="6"/>
  <c r="E43" i="6"/>
  <c r="F43" i="6"/>
  <c r="G43" i="6"/>
  <c r="C44" i="6"/>
  <c r="D44" i="6"/>
  <c r="E44" i="6"/>
  <c r="F44" i="6"/>
  <c r="G44" i="6"/>
  <c r="C45" i="6"/>
  <c r="D45" i="6"/>
  <c r="M45" i="6" s="1"/>
  <c r="E45" i="6"/>
  <c r="F45" i="6"/>
  <c r="G45" i="6"/>
  <c r="C46" i="6"/>
  <c r="D46" i="6"/>
  <c r="E46" i="6"/>
  <c r="F46" i="6"/>
  <c r="G46" i="6"/>
  <c r="C47" i="6"/>
  <c r="D47" i="6"/>
  <c r="E47" i="6"/>
  <c r="F47" i="6"/>
  <c r="G47" i="6"/>
  <c r="C48" i="6"/>
  <c r="D48" i="6"/>
  <c r="E48" i="6"/>
  <c r="F48" i="6"/>
  <c r="G48" i="6"/>
  <c r="C49" i="6"/>
  <c r="M49" i="6" s="1"/>
  <c r="D49" i="6"/>
  <c r="E49" i="6"/>
  <c r="F49" i="6"/>
  <c r="G49" i="6"/>
  <c r="C50" i="6"/>
  <c r="D50" i="6"/>
  <c r="E50" i="6"/>
  <c r="F50" i="6"/>
  <c r="G50" i="6"/>
  <c r="C51" i="6"/>
  <c r="D51" i="6"/>
  <c r="E51" i="6"/>
  <c r="F51" i="6"/>
  <c r="G51" i="6"/>
  <c r="C52" i="6"/>
  <c r="D52" i="6"/>
  <c r="E52" i="6"/>
  <c r="F52" i="6"/>
  <c r="G52" i="6"/>
  <c r="C53" i="6"/>
  <c r="D53" i="6"/>
  <c r="E53" i="6"/>
  <c r="F53" i="6"/>
  <c r="G53" i="6"/>
  <c r="C54" i="6"/>
  <c r="D54" i="6"/>
  <c r="E54" i="6"/>
  <c r="F54" i="6"/>
  <c r="G54" i="6"/>
  <c r="C55" i="6"/>
  <c r="D55" i="6"/>
  <c r="M55" i="6" s="1"/>
  <c r="E55" i="6"/>
  <c r="F55" i="6"/>
  <c r="G55" i="6"/>
  <c r="C56" i="6"/>
  <c r="D56" i="6"/>
  <c r="E56" i="6"/>
  <c r="F56" i="6"/>
  <c r="G56" i="6"/>
  <c r="C57" i="6"/>
  <c r="D57" i="6"/>
  <c r="E57" i="6"/>
  <c r="F57" i="6"/>
  <c r="G57" i="6"/>
  <c r="C58" i="6"/>
  <c r="D58" i="6"/>
  <c r="E58" i="6"/>
  <c r="F58" i="6"/>
  <c r="G58" i="6"/>
  <c r="C59" i="6"/>
  <c r="M59" i="6" s="1"/>
  <c r="D59" i="6"/>
  <c r="E59" i="6"/>
  <c r="F59" i="6"/>
  <c r="G59" i="6"/>
  <c r="C60" i="6"/>
  <c r="D60" i="6"/>
  <c r="E60" i="6"/>
  <c r="F60" i="6"/>
  <c r="G60" i="6"/>
  <c r="C61" i="6"/>
  <c r="D61" i="6"/>
  <c r="E61" i="6"/>
  <c r="F61" i="6"/>
  <c r="G61" i="6"/>
  <c r="C62" i="6"/>
  <c r="D62" i="6"/>
  <c r="E62" i="6"/>
  <c r="F62" i="6"/>
  <c r="G62" i="6"/>
  <c r="C63" i="6"/>
  <c r="D63" i="6"/>
  <c r="E63" i="6"/>
  <c r="F63" i="6"/>
  <c r="G63" i="6"/>
  <c r="C64" i="6"/>
  <c r="D64" i="6"/>
  <c r="E64" i="6"/>
  <c r="F64" i="6"/>
  <c r="G64" i="6"/>
  <c r="C65" i="6"/>
  <c r="D65" i="6"/>
  <c r="M65" i="6" s="1"/>
  <c r="E65" i="6"/>
  <c r="F65" i="6"/>
  <c r="G65" i="6"/>
  <c r="C66" i="6"/>
  <c r="D66" i="6"/>
  <c r="E66" i="6"/>
  <c r="F66" i="6"/>
  <c r="G66" i="6"/>
  <c r="C67" i="6"/>
  <c r="D67" i="6"/>
  <c r="E67" i="6"/>
  <c r="F67" i="6"/>
  <c r="G67" i="6"/>
  <c r="C68" i="6"/>
  <c r="D68" i="6"/>
  <c r="E68" i="6"/>
  <c r="F68" i="6"/>
  <c r="G68" i="6"/>
  <c r="C69" i="6"/>
  <c r="M69" i="6" s="1"/>
  <c r="D69" i="6"/>
  <c r="E69" i="6"/>
  <c r="F69" i="6"/>
  <c r="G69" i="6"/>
  <c r="C70" i="6"/>
  <c r="D70" i="6"/>
  <c r="E70" i="6"/>
  <c r="F70" i="6"/>
  <c r="G70" i="6"/>
  <c r="C71" i="6"/>
  <c r="D71" i="6"/>
  <c r="E71" i="6"/>
  <c r="F71" i="6"/>
  <c r="G71" i="6"/>
  <c r="C72" i="6"/>
  <c r="D72" i="6"/>
  <c r="E72" i="6"/>
  <c r="F72" i="6"/>
  <c r="G72" i="6"/>
  <c r="C73" i="6"/>
  <c r="D73" i="6"/>
  <c r="E73" i="6"/>
  <c r="F73" i="6"/>
  <c r="G73" i="6"/>
  <c r="C74" i="6"/>
  <c r="D74" i="6"/>
  <c r="E74" i="6"/>
  <c r="F74" i="6"/>
  <c r="G74" i="6"/>
  <c r="C75" i="6"/>
  <c r="D75" i="6"/>
  <c r="M75" i="6" s="1"/>
  <c r="E75" i="6"/>
  <c r="F75" i="6"/>
  <c r="G75" i="6"/>
  <c r="C76" i="6"/>
  <c r="D76" i="6"/>
  <c r="E76" i="6"/>
  <c r="F76" i="6"/>
  <c r="G76" i="6"/>
  <c r="C77" i="6"/>
  <c r="D77" i="6"/>
  <c r="E77" i="6"/>
  <c r="F77" i="6"/>
  <c r="G77" i="6"/>
  <c r="C78" i="6"/>
  <c r="D78" i="6"/>
  <c r="E78" i="6"/>
  <c r="F78" i="6"/>
  <c r="G78" i="6"/>
  <c r="C79" i="6"/>
  <c r="D79" i="6"/>
  <c r="E79" i="6"/>
  <c r="F79" i="6"/>
  <c r="G79" i="6"/>
  <c r="C80" i="6"/>
  <c r="D80" i="6"/>
  <c r="E80" i="6"/>
  <c r="F80" i="6"/>
  <c r="G80" i="6"/>
  <c r="C81" i="6"/>
  <c r="D81" i="6"/>
  <c r="E81" i="6"/>
  <c r="F81" i="6"/>
  <c r="G81" i="6"/>
  <c r="C82" i="6"/>
  <c r="D82" i="6"/>
  <c r="E82" i="6"/>
  <c r="F82" i="6"/>
  <c r="G82" i="6"/>
  <c r="C83" i="6"/>
  <c r="D83" i="6"/>
  <c r="E83" i="6"/>
  <c r="F83" i="6"/>
  <c r="G83" i="6"/>
  <c r="C84" i="6"/>
  <c r="D84" i="6"/>
  <c r="E84" i="6"/>
  <c r="F84" i="6"/>
  <c r="G84" i="6"/>
  <c r="C85" i="6"/>
  <c r="D85" i="6"/>
  <c r="M85" i="6" s="1"/>
  <c r="E85" i="6"/>
  <c r="F85" i="6"/>
  <c r="G85" i="6"/>
  <c r="C86" i="6"/>
  <c r="D86" i="6"/>
  <c r="E86" i="6"/>
  <c r="F86" i="6"/>
  <c r="G86" i="6"/>
  <c r="C87" i="6"/>
  <c r="D87" i="6"/>
  <c r="E87" i="6"/>
  <c r="F87" i="6"/>
  <c r="G87" i="6"/>
  <c r="C88" i="6"/>
  <c r="D88" i="6"/>
  <c r="E88" i="6"/>
  <c r="F88" i="6"/>
  <c r="G88" i="6"/>
  <c r="C89" i="6"/>
  <c r="M89" i="6" s="1"/>
  <c r="D89" i="6"/>
  <c r="E89" i="6"/>
  <c r="F89" i="6"/>
  <c r="G89" i="6"/>
  <c r="C90" i="6"/>
  <c r="D90" i="6"/>
  <c r="E90" i="6"/>
  <c r="F90" i="6"/>
  <c r="G90" i="6"/>
  <c r="C91" i="6"/>
  <c r="D91" i="6"/>
  <c r="E91" i="6"/>
  <c r="F91" i="6"/>
  <c r="G91" i="6"/>
  <c r="C92" i="6"/>
  <c r="D92" i="6"/>
  <c r="E92" i="6"/>
  <c r="F92" i="6"/>
  <c r="G92" i="6"/>
  <c r="C93" i="6"/>
  <c r="D93" i="6"/>
  <c r="E93" i="6"/>
  <c r="F93" i="6"/>
  <c r="G93" i="6"/>
  <c r="C94" i="6"/>
  <c r="D94" i="6"/>
  <c r="E94" i="6"/>
  <c r="F94" i="6"/>
  <c r="G94" i="6"/>
  <c r="C95" i="6"/>
  <c r="D95" i="6"/>
  <c r="M95" i="6" s="1"/>
  <c r="E95" i="6"/>
  <c r="F95" i="6"/>
  <c r="G95" i="6"/>
  <c r="C96" i="6"/>
  <c r="D96" i="6"/>
  <c r="E96" i="6"/>
  <c r="F96" i="6"/>
  <c r="G96" i="6"/>
  <c r="C97" i="6"/>
  <c r="D97" i="6"/>
  <c r="E97" i="6"/>
  <c r="F97" i="6"/>
  <c r="G97" i="6"/>
  <c r="C98" i="6"/>
  <c r="D98" i="6"/>
  <c r="E98" i="6"/>
  <c r="F98" i="6"/>
  <c r="G98" i="6"/>
  <c r="C99" i="6"/>
  <c r="D99" i="6"/>
  <c r="E99" i="6"/>
  <c r="F99" i="6"/>
  <c r="G99" i="6"/>
  <c r="C100" i="6"/>
  <c r="D100" i="6"/>
  <c r="E100" i="6"/>
  <c r="F100" i="6"/>
  <c r="G100" i="6"/>
  <c r="C101" i="6"/>
  <c r="D101" i="6"/>
  <c r="E101" i="6"/>
  <c r="F101" i="6"/>
  <c r="G101" i="6"/>
  <c r="C102" i="6"/>
  <c r="D102" i="6"/>
  <c r="E102" i="6"/>
  <c r="F102" i="6"/>
  <c r="G102" i="6"/>
  <c r="C103" i="6"/>
  <c r="D103" i="6"/>
  <c r="E103" i="6"/>
  <c r="F103" i="6"/>
  <c r="G103" i="6"/>
  <c r="C104" i="6"/>
  <c r="D104" i="6"/>
  <c r="E104" i="6"/>
  <c r="F104" i="6"/>
  <c r="G104" i="6"/>
  <c r="C105" i="6"/>
  <c r="D105" i="6"/>
  <c r="M105" i="6" s="1"/>
  <c r="E105" i="6"/>
  <c r="F105" i="6"/>
  <c r="G105" i="6"/>
  <c r="C106" i="6"/>
  <c r="D106" i="6"/>
  <c r="E106" i="6"/>
  <c r="F106" i="6"/>
  <c r="G106" i="6"/>
  <c r="C107" i="6"/>
  <c r="D107" i="6"/>
  <c r="E107" i="6"/>
  <c r="F107" i="6"/>
  <c r="G107" i="6"/>
  <c r="C108" i="6"/>
  <c r="D108" i="6"/>
  <c r="E108" i="6"/>
  <c r="F108" i="6"/>
  <c r="G108" i="6"/>
  <c r="C109" i="6"/>
  <c r="M109" i="6" s="1"/>
  <c r="D109" i="6"/>
  <c r="E109" i="6"/>
  <c r="F109" i="6"/>
  <c r="G109" i="6"/>
  <c r="C110" i="6"/>
  <c r="D110" i="6"/>
  <c r="E110" i="6"/>
  <c r="F110" i="6"/>
  <c r="G110" i="6"/>
  <c r="C111" i="6"/>
  <c r="D111" i="6"/>
  <c r="E111" i="6"/>
  <c r="F111" i="6"/>
  <c r="G111" i="6"/>
  <c r="C112" i="6"/>
  <c r="D112" i="6"/>
  <c r="E112" i="6"/>
  <c r="F112" i="6"/>
  <c r="G112" i="6"/>
  <c r="C113" i="6"/>
  <c r="D113" i="6"/>
  <c r="E113" i="6"/>
  <c r="F113" i="6"/>
  <c r="G113" i="6"/>
  <c r="C114" i="6"/>
  <c r="D114" i="6"/>
  <c r="E114" i="6"/>
  <c r="F114" i="6"/>
  <c r="G114" i="6"/>
  <c r="C115" i="6"/>
  <c r="D115" i="6"/>
  <c r="M115" i="6" s="1"/>
  <c r="E115" i="6"/>
  <c r="F115" i="6"/>
  <c r="G115" i="6"/>
  <c r="C116" i="6"/>
  <c r="D116" i="6"/>
  <c r="E116" i="6"/>
  <c r="F116" i="6"/>
  <c r="G116" i="6"/>
  <c r="C117" i="6"/>
  <c r="D117" i="6"/>
  <c r="E117" i="6"/>
  <c r="F117" i="6"/>
  <c r="G117" i="6"/>
  <c r="E10" i="6"/>
  <c r="F10" i="6"/>
  <c r="G10" i="6"/>
  <c r="C10" i="6"/>
  <c r="M10" i="6" s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C4" i="1"/>
  <c r="C5" i="1"/>
  <c r="C6" i="1"/>
  <c r="C7" i="1"/>
  <c r="R7" i="1" s="1"/>
  <c r="C8" i="1"/>
  <c r="C9" i="1"/>
  <c r="C10" i="1"/>
  <c r="C11" i="1"/>
  <c r="C12" i="1"/>
  <c r="C13" i="1"/>
  <c r="C14" i="1"/>
  <c r="C15" i="1"/>
  <c r="C3" i="1"/>
  <c r="B4" i="1"/>
  <c r="Q4" i="1" s="1"/>
  <c r="B5" i="1"/>
  <c r="B6" i="1"/>
  <c r="B7" i="1"/>
  <c r="B8" i="1"/>
  <c r="B9" i="1"/>
  <c r="B10" i="1"/>
  <c r="B11" i="1"/>
  <c r="B12" i="1"/>
  <c r="B13" i="1"/>
  <c r="B14" i="1"/>
  <c r="B15" i="1"/>
  <c r="B3" i="1"/>
  <c r="L57" i="7" l="1"/>
  <c r="L60" i="7"/>
  <c r="L62" i="7"/>
  <c r="L61" i="7"/>
  <c r="L58" i="7"/>
  <c r="L63" i="7"/>
  <c r="L59" i="7"/>
  <c r="L64" i="7"/>
  <c r="K60" i="7"/>
  <c r="K57" i="7"/>
  <c r="K61" i="7"/>
  <c r="K62" i="7"/>
  <c r="K58" i="7"/>
  <c r="K63" i="7"/>
  <c r="K59" i="7"/>
  <c r="K64" i="7"/>
  <c r="Y16" i="1"/>
  <c r="R4" i="1"/>
  <c r="S7" i="1"/>
  <c r="S4" i="1"/>
  <c r="S6" i="1"/>
  <c r="Q6" i="1"/>
  <c r="S5" i="1"/>
  <c r="R3" i="1"/>
  <c r="R6" i="1"/>
  <c r="S3" i="1"/>
  <c r="R5" i="1"/>
  <c r="Q5" i="1"/>
  <c r="Q7" i="1"/>
  <c r="M99" i="6"/>
  <c r="M79" i="6"/>
  <c r="M19" i="6"/>
  <c r="M14" i="6"/>
  <c r="M117" i="6"/>
  <c r="M107" i="6"/>
  <c r="M97" i="6"/>
  <c r="M87" i="6"/>
  <c r="M77" i="6"/>
  <c r="M67" i="6"/>
  <c r="M57" i="6"/>
  <c r="M47" i="6"/>
  <c r="M37" i="6"/>
  <c r="M27" i="6"/>
  <c r="M16" i="6"/>
  <c r="M113" i="6"/>
  <c r="M111" i="6"/>
  <c r="M103" i="6"/>
  <c r="M101" i="6"/>
  <c r="M93" i="6"/>
  <c r="M91" i="6"/>
  <c r="M83" i="6"/>
  <c r="M81" i="6"/>
  <c r="M73" i="6"/>
  <c r="M71" i="6"/>
  <c r="M63" i="6"/>
  <c r="M61" i="6"/>
  <c r="M53" i="6"/>
  <c r="M51" i="6"/>
  <c r="M43" i="6"/>
  <c r="M41" i="6"/>
  <c r="M33" i="6"/>
  <c r="M31" i="6"/>
  <c r="M23" i="6"/>
  <c r="M13" i="6"/>
  <c r="M20" i="6"/>
  <c r="M22" i="6"/>
  <c r="M12" i="6"/>
  <c r="M116" i="6"/>
  <c r="M114" i="6"/>
  <c r="M112" i="6"/>
  <c r="M110" i="6"/>
  <c r="M108" i="6"/>
  <c r="M106" i="6"/>
  <c r="M104" i="6"/>
  <c r="M102" i="6"/>
  <c r="M100" i="6"/>
  <c r="M98" i="6"/>
  <c r="M96" i="6"/>
  <c r="M94" i="6"/>
  <c r="M92" i="6"/>
  <c r="M90" i="6"/>
  <c r="M88" i="6"/>
  <c r="M86" i="6"/>
  <c r="M84" i="6"/>
  <c r="M82" i="6"/>
  <c r="M80" i="6"/>
  <c r="M78" i="6"/>
  <c r="M76" i="6"/>
  <c r="M74" i="6"/>
  <c r="M72" i="6"/>
  <c r="M70" i="6"/>
  <c r="M68" i="6"/>
  <c r="M66" i="6"/>
  <c r="M64" i="6"/>
  <c r="M62" i="6"/>
  <c r="M60" i="6"/>
  <c r="M58" i="6"/>
  <c r="M56" i="6"/>
  <c r="M54" i="6"/>
  <c r="M52" i="6"/>
  <c r="M50" i="6"/>
  <c r="M48" i="6"/>
  <c r="M46" i="6"/>
  <c r="M44" i="6"/>
  <c r="M42" i="6"/>
  <c r="M40" i="6"/>
  <c r="M38" i="6"/>
  <c r="M36" i="6"/>
  <c r="M34" i="6"/>
  <c r="M32" i="6"/>
  <c r="M30" i="6"/>
  <c r="M28" i="6"/>
  <c r="M26" i="6"/>
  <c r="M24" i="6"/>
  <c r="S16" i="1" l="1"/>
  <c r="Q16" i="1"/>
  <c r="L58" i="1" s="1"/>
  <c r="R16" i="1"/>
  <c r="M61" i="1" s="1"/>
  <c r="N60" i="1"/>
  <c r="N62" i="1"/>
  <c r="N61" i="1"/>
  <c r="N64" i="1"/>
  <c r="N59" i="1"/>
  <c r="N63" i="1"/>
  <c r="N58" i="1"/>
  <c r="S8" i="1" s="1"/>
  <c r="N65" i="1"/>
  <c r="L64" i="1"/>
  <c r="L65" i="1"/>
  <c r="L59" i="1"/>
  <c r="L61" i="1"/>
  <c r="L63" i="1"/>
  <c r="L62" i="1"/>
  <c r="L60" i="1"/>
  <c r="M65" i="1"/>
  <c r="M64" i="1"/>
  <c r="M59" i="1"/>
  <c r="M60" i="1"/>
  <c r="M58" i="1"/>
  <c r="M63" i="1"/>
  <c r="R8" i="1"/>
  <c r="M6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98C5B3F8-FB50-EF4A-9BF5-CC6DE3615A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8 in Excel spreadsheet</t>
        </r>
      </text>
    </comment>
  </commentList>
</comments>
</file>

<file path=xl/sharedStrings.xml><?xml version="1.0" encoding="utf-8"?>
<sst xmlns="http://schemas.openxmlformats.org/spreadsheetml/2006/main" count="402" uniqueCount="46">
  <si>
    <t>DATE</t>
  </si>
  <si>
    <t>PCU325311325311</t>
  </si>
  <si>
    <t>.</t>
  </si>
  <si>
    <t>PCU325312325312A</t>
  </si>
  <si>
    <t>PCU212391212391</t>
  </si>
  <si>
    <t>Year</t>
  </si>
  <si>
    <t>Nitrogen</t>
  </si>
  <si>
    <t>Phosphorus</t>
  </si>
  <si>
    <t>Potash</t>
  </si>
  <si>
    <t>FRED Data</t>
  </si>
  <si>
    <t>NA</t>
  </si>
  <si>
    <t>USDA-ERS Price Index</t>
  </si>
  <si>
    <t xml:space="preserve">Table 7. Average U.S. farm prices of selected fertilizers </t>
  </si>
  <si>
    <t xml:space="preserve"> Year</t>
  </si>
  <si>
    <t>Month</t>
  </si>
  <si>
    <t>Anhydrous ammonia</t>
  </si>
  <si>
    <t>Nitrogen solutions (30%)</t>
  </si>
  <si>
    <t>Urea 44-46% nitrogen</t>
  </si>
  <si>
    <t>Ammonium nitrate</t>
  </si>
  <si>
    <t>Sulfate of ammonium</t>
  </si>
  <si>
    <t>Super-phosphate 20% phosphate</t>
  </si>
  <si>
    <t>Super-phosphate 44-46% phosphate</t>
  </si>
  <si>
    <t>Diammonium phosphate (18-46-0)</t>
  </si>
  <si>
    <t>Potassium chloride 60% potassium</t>
  </si>
  <si>
    <t>Dollars per material short ton</t>
  </si>
  <si>
    <t xml:space="preserve"> </t>
  </si>
  <si>
    <t xml:space="preserve">  Apr.</t>
  </si>
  <si>
    <t xml:space="preserve">  Sept.</t>
  </si>
  <si>
    <t xml:space="preserve">  Mar.</t>
  </si>
  <si>
    <t xml:space="preserve">  May</t>
  </si>
  <si>
    <t xml:space="preserve">  Oct.</t>
  </si>
  <si>
    <t xml:space="preserve">  Dec.</t>
  </si>
  <si>
    <t>NA = Not available.</t>
  </si>
  <si>
    <r>
      <t xml:space="preserve">Source: USDA, Economic Research Service using data from USDA, National Agricultural Statistics Service, </t>
    </r>
    <r>
      <rPr>
        <i/>
        <sz val="11"/>
        <rFont val="Calibri"/>
        <family val="2"/>
      </rPr>
      <t>Agricultural Prices</t>
    </r>
    <r>
      <rPr>
        <sz val="11"/>
        <rFont val="Calibri"/>
        <family val="2"/>
      </rPr>
      <t>.</t>
    </r>
  </si>
  <si>
    <r>
      <t xml:space="preserve">The final NASS release of </t>
    </r>
    <r>
      <rPr>
        <i/>
        <sz val="11"/>
        <rFont val="Calibri"/>
        <family val="2"/>
      </rPr>
      <t>Price Paid for Fertilizer</t>
    </r>
    <r>
      <rPr>
        <sz val="11"/>
        <rFont val="Calibri"/>
        <family val="2"/>
      </rPr>
      <t xml:space="preserve"> was in April 2014; see the note in the April 2015 issue of </t>
    </r>
    <r>
      <rPr>
        <i/>
        <sz val="11"/>
        <rFont val="Calibri"/>
        <family val="2"/>
      </rPr>
      <t>Agricultural Prices</t>
    </r>
    <r>
      <rPr>
        <sz val="11"/>
        <rFont val="Calibri"/>
        <family val="2"/>
      </rPr>
      <t>.</t>
    </r>
  </si>
  <si>
    <t>USDA-ERS Price Index ($/short ton)</t>
  </si>
  <si>
    <t>Index per Price</t>
  </si>
  <si>
    <t>Average</t>
  </si>
  <si>
    <t>Phosporus</t>
  </si>
  <si>
    <t>Potassium</t>
  </si>
  <si>
    <t>Nitrogen solutions 30pct</t>
  </si>
  <si>
    <t>Urea 44to46pct nitrogen</t>
  </si>
  <si>
    <t>Super-phosphate 20pct phosphate</t>
  </si>
  <si>
    <t>Super-phosphate 44to46pct phosphate</t>
  </si>
  <si>
    <t>Diammonium phosphate 18-46-0</t>
  </si>
  <si>
    <t>Potassium chloride 60pct potassium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</si>
</sst>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_)"/>
    <numFmt numFmtId="166" formatCode="0_)"/>
    <numFmt numFmtId="167" formatCode="\ @\ 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i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7" fillId="0" borderId="0" xfId="2" applyFont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left"/>
    </xf>
    <xf numFmtId="0" fontId="3" fillId="0" borderId="0" xfId="2" applyFont="1" applyAlignment="1">
      <alignment horizontal="fill"/>
    </xf>
    <xf numFmtId="0" fontId="3" fillId="0" borderId="1" xfId="2" applyFont="1" applyBorder="1" applyAlignment="1">
      <alignment horizontal="left"/>
    </xf>
    <xf numFmtId="0" fontId="3" fillId="0" borderId="0" xfId="2" applyFont="1" applyAlignment="1">
      <alignment horizontal="center" wrapText="1"/>
    </xf>
    <xf numFmtId="0" fontId="8" fillId="0" borderId="0" xfId="2" applyFont="1" applyAlignment="1">
      <alignment horizontal="centerContinuous"/>
    </xf>
    <xf numFmtId="165" fontId="3" fillId="0" borderId="0" xfId="2" applyNumberFormat="1" applyFont="1"/>
    <xf numFmtId="166" fontId="3" fillId="0" borderId="0" xfId="2" applyNumberFormat="1" applyFont="1"/>
    <xf numFmtId="167" fontId="3" fillId="0" borderId="0" xfId="2" applyNumberFormat="1" applyFont="1" applyAlignment="1">
      <alignment horizontal="right"/>
    </xf>
    <xf numFmtId="166" fontId="3" fillId="0" borderId="0" xfId="2" applyNumberFormat="1" applyFont="1" applyAlignment="1">
      <alignment horizontal="left"/>
    </xf>
    <xf numFmtId="166" fontId="3" fillId="0" borderId="1" xfId="2" applyNumberFormat="1" applyFont="1" applyBorder="1" applyAlignment="1">
      <alignment horizontal="left"/>
    </xf>
    <xf numFmtId="166" fontId="3" fillId="0" borderId="1" xfId="2" applyNumberFormat="1" applyFont="1" applyBorder="1"/>
    <xf numFmtId="167" fontId="3" fillId="0" borderId="1" xfId="2" applyNumberFormat="1" applyFont="1" applyBorder="1" applyAlignment="1">
      <alignment horizontal="right"/>
    </xf>
    <xf numFmtId="0" fontId="3" fillId="0" borderId="0" xfId="2" applyFont="1" applyAlignment="1">
      <alignment horizontal="right"/>
    </xf>
    <xf numFmtId="0" fontId="7" fillId="0" borderId="0" xfId="2" applyFont="1" applyAlignment="1">
      <alignment horizontal="right"/>
    </xf>
    <xf numFmtId="0" fontId="7" fillId="0" borderId="0" xfId="2" applyFont="1"/>
    <xf numFmtId="43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3" fontId="0" fillId="2" borderId="2" xfId="1" applyFont="1" applyFill="1" applyBorder="1"/>
    <xf numFmtId="43" fontId="2" fillId="2" borderId="2" xfId="1" applyFont="1" applyFill="1" applyBorder="1"/>
    <xf numFmtId="0" fontId="3" fillId="3" borderId="2" xfId="2" applyFont="1" applyFill="1" applyBorder="1"/>
    <xf numFmtId="9" fontId="3" fillId="3" borderId="2" xfId="3" applyFont="1" applyFill="1" applyBorder="1" applyAlignment="1">
      <alignment horizontal="center" wrapText="1"/>
    </xf>
    <xf numFmtId="9" fontId="3" fillId="3" borderId="2" xfId="3" applyFont="1" applyFill="1" applyBorder="1" applyAlignment="1">
      <alignment horizontal="center"/>
    </xf>
    <xf numFmtId="0" fontId="3" fillId="2" borderId="0" xfId="2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0" fillId="0" borderId="0" xfId="0" applyFill="1"/>
    <xf numFmtId="0" fontId="11" fillId="2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2" applyFont="1" applyFill="1" applyAlignment="1">
      <alignment horizontal="center" wrapText="1"/>
    </xf>
    <xf numFmtId="43" fontId="2" fillId="0" borderId="0" xfId="1" applyFont="1"/>
    <xf numFmtId="43" fontId="2" fillId="0" borderId="0" xfId="0" applyNumberFormat="1" applyFont="1"/>
  </cellXfs>
  <cellStyles count="4">
    <cellStyle name="Comma" xfId="1" builtinId="3"/>
    <cellStyle name="Normal" xfId="0" builtinId="0"/>
    <cellStyle name="Normal 2" xfId="2" xr:uid="{844F3AA9-CCC8-AD4F-90DA-EBA3117C56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usda.mannlib.cornell.edu/MannUsda/viewDocumentInfo.do?documentID=100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usda.mannlib.cornell.edu/MannUsda/viewDocumentInfo.do?documentID=1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CF6C-1329-A94F-9672-8E64CB48E08E}">
  <sheetPr>
    <tabColor theme="8" tint="0.79998168889431442"/>
  </sheetPr>
  <dimension ref="A1:M71"/>
  <sheetViews>
    <sheetView tabSelected="1" workbookViewId="0">
      <selection activeCell="J1" sqref="J1"/>
    </sheetView>
  </sheetViews>
  <sheetFormatPr baseColWidth="10" defaultRowHeight="16" x14ac:dyDescent="0.2"/>
  <cols>
    <col min="5" max="5" width="17.5" bestFit="1" customWidth="1"/>
    <col min="6" max="6" width="15.83203125" bestFit="1" customWidth="1"/>
    <col min="7" max="7" width="18.6640625" bestFit="1" customWidth="1"/>
    <col min="8" max="8" width="16" bestFit="1" customWidth="1"/>
    <col min="9" max="9" width="18.1640625" bestFit="1" customWidth="1"/>
    <col min="10" max="10" width="19" customWidth="1"/>
    <col min="11" max="11" width="18.1640625" bestFit="1" customWidth="1"/>
    <col min="12" max="12" width="17.83203125" bestFit="1" customWidth="1"/>
    <col min="13" max="13" width="16.6640625" bestFit="1" customWidth="1"/>
  </cols>
  <sheetData>
    <row r="1" spans="1:13" ht="51" x14ac:dyDescent="0.2">
      <c r="A1" s="38" t="str">
        <f>'Annual Vals'!K2</f>
        <v>Year</v>
      </c>
      <c r="B1" s="38" t="str">
        <f>'Annual Vals'!L2</f>
        <v>Nitrogen</v>
      </c>
      <c r="C1" s="38" t="str">
        <f>'Annual Vals'!M2</f>
        <v>Phosphorus</v>
      </c>
      <c r="D1" s="38" t="str">
        <f>'Annual Vals'!N2</f>
        <v>Potassium</v>
      </c>
      <c r="E1" s="39" t="str">
        <f>'Farm Fertilizer Prices - Table7'!C3</f>
        <v>Anhydrous ammonia</v>
      </c>
      <c r="F1" s="39" t="s">
        <v>40</v>
      </c>
      <c r="G1" s="39" t="s">
        <v>41</v>
      </c>
      <c r="H1" s="39" t="s">
        <v>18</v>
      </c>
      <c r="I1" s="39" t="s">
        <v>19</v>
      </c>
      <c r="J1" s="39" t="s">
        <v>42</v>
      </c>
      <c r="K1" s="39" t="s">
        <v>43</v>
      </c>
      <c r="L1" s="39" t="s">
        <v>44</v>
      </c>
      <c r="M1" s="39" t="s">
        <v>45</v>
      </c>
    </row>
    <row r="2" spans="1:13" x14ac:dyDescent="0.2">
      <c r="A2" s="25">
        <f>'Annual Vals'!K3</f>
        <v>1960</v>
      </c>
      <c r="B2" s="26">
        <f>'Annual Vals'!L3</f>
        <v>236.4470605315297</v>
      </c>
      <c r="C2" s="26">
        <f>'Annual Vals'!M3</f>
        <v>182.98611111111111</v>
      </c>
      <c r="D2" s="26">
        <f>'Annual Vals'!N3</f>
        <v>85.75</v>
      </c>
      <c r="E2">
        <f>AVERAGEIFS('Farm Fertilizer Prices - Table7'!C$7:C$999, 'Farm Fertilizer Prices - Table7'!$A$7:$A$999, $A2)</f>
        <v>140.5</v>
      </c>
      <c r="G2">
        <f>AVERAGEIFS('Farm Fertilizer Prices - Table7'!E$7:E$999, 'Farm Fertilizer Prices - Table7'!$A$7:$A$999, $A2)</f>
        <v>117</v>
      </c>
      <c r="H2">
        <f>AVERAGEIFS('Farm Fertilizer Prices - Table7'!F$7:F$999, 'Farm Fertilizer Prices - Table7'!$A$7:$A$999, $A2)</f>
        <v>81.25</v>
      </c>
      <c r="I2">
        <f>AVERAGEIFS('Farm Fertilizer Prices - Table7'!G$7:G$999, 'Farm Fertilizer Prices - Table7'!$A$7:$A$999, $A2)</f>
        <v>57.849999999999994</v>
      </c>
      <c r="J2">
        <f>AVERAGEIFS('Farm Fertilizer Prices - Table7'!H$7:H$999, 'Farm Fertilizer Prices - Table7'!$A$7:$A$999, $A2)</f>
        <v>37.75</v>
      </c>
      <c r="K2">
        <f>AVERAGEIFS('Farm Fertilizer Prices - Table7'!I$7:I$999, 'Farm Fertilizer Prices - Table7'!$A$7:$A$999, $A2)</f>
        <v>79.75</v>
      </c>
      <c r="M2">
        <f>AVERAGEIFS('Farm Fertilizer Prices - Table7'!K$7:K$999, 'Farm Fertilizer Prices - Table7'!$A$7:$A$999, $A2)</f>
        <v>51.45</v>
      </c>
    </row>
    <row r="3" spans="1:13" x14ac:dyDescent="0.2">
      <c r="A3" s="25">
        <f>'Annual Vals'!K4</f>
        <v>1961</v>
      </c>
      <c r="B3" s="26">
        <f>'Annual Vals'!L4</f>
        <v>235.14019835576505</v>
      </c>
      <c r="C3" s="26">
        <f>'Annual Vals'!M4</f>
        <v>184.73611111111109</v>
      </c>
      <c r="D3" s="26">
        <f>'Annual Vals'!N4</f>
        <v>87.666666666666657</v>
      </c>
      <c r="E3">
        <f>AVERAGEIFS('Farm Fertilizer Prices - Table7'!C$7:C$999, 'Farm Fertilizer Prices - Table7'!$A$7:$A$999, $A3)</f>
        <v>139.5</v>
      </c>
      <c r="G3">
        <f>AVERAGEIFS('Farm Fertilizer Prices - Table7'!E$7:E$999, 'Farm Fertilizer Prices - Table7'!$A$7:$A$999, $A3)</f>
        <v>113</v>
      </c>
      <c r="H3">
        <f>AVERAGEIFS('Farm Fertilizer Prices - Table7'!F$7:F$999, 'Farm Fertilizer Prices - Table7'!$A$7:$A$999, $A3)</f>
        <v>82.1</v>
      </c>
      <c r="I3">
        <f>AVERAGEIFS('Farm Fertilizer Prices - Table7'!G$7:G$999, 'Farm Fertilizer Prices - Table7'!$A$7:$A$999, $A3)</f>
        <v>58.35</v>
      </c>
      <c r="J3">
        <f>AVERAGEIFS('Farm Fertilizer Prices - Table7'!H$7:H$999, 'Farm Fertilizer Prices - Table7'!$A$7:$A$999, $A3)</f>
        <v>38.25</v>
      </c>
      <c r="K3">
        <f>AVERAGEIFS('Farm Fertilizer Prices - Table7'!I$7:I$999, 'Farm Fertilizer Prices - Table7'!$A$7:$A$999, $A3)</f>
        <v>80.199999999999989</v>
      </c>
      <c r="M3">
        <f>AVERAGEIFS('Farm Fertilizer Prices - Table7'!K$7:K$999, 'Farm Fertilizer Prices - Table7'!$A$7:$A$999, $A3)</f>
        <v>52.599999999999994</v>
      </c>
    </row>
    <row r="4" spans="1:13" x14ac:dyDescent="0.2">
      <c r="A4" s="25">
        <f>'Annual Vals'!K5</f>
        <v>1962</v>
      </c>
      <c r="B4" s="26">
        <f>'Annual Vals'!L5</f>
        <v>228.87491175331922</v>
      </c>
      <c r="C4" s="26">
        <f>'Annual Vals'!M5</f>
        <v>184.83333333333331</v>
      </c>
      <c r="D4" s="26">
        <f>'Annual Vals'!N5</f>
        <v>88.75</v>
      </c>
      <c r="E4">
        <f>AVERAGEIFS('Farm Fertilizer Prices - Table7'!C$7:C$999, 'Farm Fertilizer Prices - Table7'!$A$7:$A$999, $A4)</f>
        <v>134.5</v>
      </c>
      <c r="G4">
        <f>AVERAGEIFS('Farm Fertilizer Prices - Table7'!E$7:E$999, 'Farm Fertilizer Prices - Table7'!$A$7:$A$999, $A4)</f>
        <v>108.5</v>
      </c>
      <c r="H4">
        <f>AVERAGEIFS('Farm Fertilizer Prices - Table7'!F$7:F$999, 'Farm Fertilizer Prices - Table7'!$A$7:$A$999, $A4)</f>
        <v>81.400000000000006</v>
      </c>
      <c r="I4">
        <f>AVERAGEIFS('Farm Fertilizer Prices - Table7'!G$7:G$999, 'Farm Fertilizer Prices - Table7'!$A$7:$A$999, $A4)</f>
        <v>56.9</v>
      </c>
      <c r="J4">
        <f>AVERAGEIFS('Farm Fertilizer Prices - Table7'!H$7:H$999, 'Farm Fertilizer Prices - Table7'!$A$7:$A$999, $A4)</f>
        <v>38.4</v>
      </c>
      <c r="K4">
        <f>AVERAGEIFS('Farm Fertilizer Prices - Table7'!I$7:I$999, 'Farm Fertilizer Prices - Table7'!$A$7:$A$999, $A4)</f>
        <v>79.95</v>
      </c>
      <c r="M4">
        <f>AVERAGEIFS('Farm Fertilizer Prices - Table7'!K$7:K$999, 'Farm Fertilizer Prices - Table7'!$A$7:$A$999, $A4)</f>
        <v>53.25</v>
      </c>
    </row>
    <row r="5" spans="1:13" x14ac:dyDescent="0.2">
      <c r="A5" s="25">
        <f>'Annual Vals'!K6</f>
        <v>1963</v>
      </c>
      <c r="B5" s="26">
        <f>'Annual Vals'!L6</f>
        <v>218.78324907198652</v>
      </c>
      <c r="C5" s="26">
        <f>'Annual Vals'!M6</f>
        <v>190.52777777777777</v>
      </c>
      <c r="D5" s="26">
        <f>'Annual Vals'!N6</f>
        <v>89.666666666666671</v>
      </c>
      <c r="E5">
        <f>AVERAGEIFS('Farm Fertilizer Prices - Table7'!C$7:C$999, 'Farm Fertilizer Prices - Table7'!$A$7:$A$999, $A5)</f>
        <v>127.5</v>
      </c>
      <c r="G5">
        <f>AVERAGEIFS('Farm Fertilizer Prices - Table7'!E$7:E$999, 'Farm Fertilizer Prices - Table7'!$A$7:$A$999, $A5)</f>
        <v>106</v>
      </c>
      <c r="H5">
        <f>AVERAGEIFS('Farm Fertilizer Prices - Table7'!F$7:F$999, 'Farm Fertilizer Prices - Table7'!$A$7:$A$999, $A5)</f>
        <v>80.400000000000006</v>
      </c>
      <c r="I5">
        <f>AVERAGEIFS('Farm Fertilizer Prices - Table7'!G$7:G$999, 'Farm Fertilizer Prices - Table7'!$A$7:$A$999, $A5)</f>
        <v>52</v>
      </c>
      <c r="J5">
        <f>AVERAGEIFS('Farm Fertilizer Prices - Table7'!H$7:H$999, 'Farm Fertilizer Prices - Table7'!$A$7:$A$999, $A5)</f>
        <v>40.299999999999997</v>
      </c>
      <c r="K5">
        <f>AVERAGEIFS('Farm Fertilizer Prices - Table7'!I$7:I$999, 'Farm Fertilizer Prices - Table7'!$A$7:$A$999, $A5)</f>
        <v>80.800000000000011</v>
      </c>
      <c r="M5">
        <f>AVERAGEIFS('Farm Fertilizer Prices - Table7'!K$7:K$999, 'Farm Fertilizer Prices - Table7'!$A$7:$A$999, $A5)</f>
        <v>53.8</v>
      </c>
    </row>
    <row r="6" spans="1:13" x14ac:dyDescent="0.2">
      <c r="A6" s="25">
        <f>'Annual Vals'!K7</f>
        <v>1964</v>
      </c>
      <c r="B6" s="26">
        <f>'Annual Vals'!L7</f>
        <v>216.99255311880847</v>
      </c>
      <c r="C6" s="26">
        <f>'Annual Vals'!M7</f>
        <v>189.94444444444446</v>
      </c>
      <c r="D6" s="26">
        <f>'Annual Vals'!N7</f>
        <v>89.333333333333329</v>
      </c>
      <c r="E6">
        <f>AVERAGEIFS('Farm Fertilizer Prices - Table7'!C$7:C$999, 'Farm Fertilizer Prices - Table7'!$A$7:$A$999, $A6)</f>
        <v>124</v>
      </c>
      <c r="G6">
        <f>AVERAGEIFS('Farm Fertilizer Prices - Table7'!E$7:E$999, 'Farm Fertilizer Prices - Table7'!$A$7:$A$999, $A6)</f>
        <v>105</v>
      </c>
      <c r="H6">
        <f>AVERAGEIFS('Farm Fertilizer Prices - Table7'!F$7:F$999, 'Farm Fertilizer Prices - Table7'!$A$7:$A$999, $A6)</f>
        <v>79.2</v>
      </c>
      <c r="I6">
        <f>AVERAGEIFS('Farm Fertilizer Prices - Table7'!G$7:G$999, 'Farm Fertilizer Prices - Table7'!$A$7:$A$999, $A6)</f>
        <v>52.6</v>
      </c>
      <c r="J6">
        <f>AVERAGEIFS('Farm Fertilizer Prices - Table7'!H$7:H$999, 'Farm Fertilizer Prices - Table7'!$A$7:$A$999, $A6)</f>
        <v>40.200000000000003</v>
      </c>
      <c r="K6">
        <f>AVERAGEIFS('Farm Fertilizer Prices - Table7'!I$7:I$999, 'Farm Fertilizer Prices - Table7'!$A$7:$A$999, $A6)</f>
        <v>80.5</v>
      </c>
      <c r="M6">
        <f>AVERAGEIFS('Farm Fertilizer Prices - Table7'!K$7:K$999, 'Farm Fertilizer Prices - Table7'!$A$7:$A$999, $A6)</f>
        <v>53.599999999999994</v>
      </c>
    </row>
    <row r="7" spans="1:13" x14ac:dyDescent="0.2">
      <c r="A7" s="25">
        <f>'Annual Vals'!K8</f>
        <v>1965</v>
      </c>
      <c r="B7" s="26">
        <f>'Annual Vals'!L8</f>
        <v>215.44416547106647</v>
      </c>
      <c r="C7" s="26">
        <f>'Annual Vals'!M8</f>
        <v>191.09722222222223</v>
      </c>
      <c r="D7" s="26">
        <f>'Annual Vals'!N8</f>
        <v>89.25</v>
      </c>
      <c r="E7">
        <f>AVERAGEIFS('Farm Fertilizer Prices - Table7'!C$7:C$999, 'Farm Fertilizer Prices - Table7'!$A$7:$A$999, $A7)</f>
        <v>121</v>
      </c>
      <c r="G7">
        <f>AVERAGEIFS('Farm Fertilizer Prices - Table7'!E$7:E$999, 'Farm Fertilizer Prices - Table7'!$A$7:$A$999, $A7)</f>
        <v>103.5</v>
      </c>
      <c r="H7">
        <f>AVERAGEIFS('Farm Fertilizer Prices - Table7'!F$7:F$999, 'Farm Fertilizer Prices - Table7'!$A$7:$A$999, $A7)</f>
        <v>78.5</v>
      </c>
      <c r="I7">
        <f>AVERAGEIFS('Farm Fertilizer Prices - Table7'!G$7:G$999, 'Farm Fertilizer Prices - Table7'!$A$7:$A$999, $A7)</f>
        <v>53.2</v>
      </c>
      <c r="J7">
        <f>AVERAGEIFS('Farm Fertilizer Prices - Table7'!H$7:H$999, 'Farm Fertilizer Prices - Table7'!$A$7:$A$999, $A7)</f>
        <v>40.75</v>
      </c>
      <c r="K7">
        <f>AVERAGEIFS('Farm Fertilizer Prices - Table7'!I$7:I$999, 'Farm Fertilizer Prices - Table7'!$A$7:$A$999, $A7)</f>
        <v>80.300000000000011</v>
      </c>
      <c r="M7">
        <f>AVERAGEIFS('Farm Fertilizer Prices - Table7'!K$7:K$999, 'Farm Fertilizer Prices - Table7'!$A$7:$A$999, $A7)</f>
        <v>53.55</v>
      </c>
    </row>
    <row r="8" spans="1:13" x14ac:dyDescent="0.2">
      <c r="A8" s="25">
        <f>'Annual Vals'!K9</f>
        <v>1966</v>
      </c>
      <c r="B8" s="26">
        <f>'Annual Vals'!L9</f>
        <v>211.53866286351939</v>
      </c>
      <c r="C8" s="26">
        <f>'Annual Vals'!M9</f>
        <v>200.9279388083736</v>
      </c>
      <c r="D8" s="26">
        <f>'Annual Vals'!N9</f>
        <v>90.25</v>
      </c>
      <c r="E8">
        <f>AVERAGEIFS('Farm Fertilizer Prices - Table7'!C$7:C$999, 'Farm Fertilizer Prices - Table7'!$A$7:$A$999, $A8)</f>
        <v>117.5</v>
      </c>
      <c r="F8">
        <f>AVERAGEIFS('Farm Fertilizer Prices - Table7'!D$7:D$999, 'Farm Fertilizer Prices - Table7'!$A$7:$A$999, $A8)</f>
        <v>66.8</v>
      </c>
      <c r="G8">
        <f>AVERAGEIFS('Farm Fertilizer Prices - Table7'!E$7:E$999, 'Farm Fertilizer Prices - Table7'!$A$7:$A$999, $A8)</f>
        <v>100.5</v>
      </c>
      <c r="H8">
        <f>AVERAGEIFS('Farm Fertilizer Prices - Table7'!F$7:F$999, 'Farm Fertilizer Prices - Table7'!$A$7:$A$999, $A8)</f>
        <v>75.75</v>
      </c>
      <c r="I8">
        <f>AVERAGEIFS('Farm Fertilizer Prices - Table7'!G$7:G$999, 'Farm Fertilizer Prices - Table7'!$A$7:$A$999, $A8)</f>
        <v>52.75</v>
      </c>
      <c r="J8">
        <f>AVERAGEIFS('Farm Fertilizer Prices - Table7'!H$7:H$999, 'Farm Fertilizer Prices - Table7'!$A$7:$A$999, $A8)</f>
        <v>41.3</v>
      </c>
      <c r="K8">
        <f>AVERAGEIFS('Farm Fertilizer Prices - Table7'!I$7:I$999, 'Farm Fertilizer Prices - Table7'!$A$7:$A$999, $A8)</f>
        <v>81.5</v>
      </c>
      <c r="L8">
        <f>AVERAGEIFS('Farm Fertilizer Prices - Table7'!J$7:J$999, 'Farm Fertilizer Prices - Table7'!$A$7:$A$999, $A8)</f>
        <v>109</v>
      </c>
      <c r="M8">
        <f>AVERAGEIFS('Farm Fertilizer Prices - Table7'!K$7:K$999, 'Farm Fertilizer Prices - Table7'!$A$7:$A$999, $A8)</f>
        <v>54.15</v>
      </c>
    </row>
    <row r="9" spans="1:13" x14ac:dyDescent="0.2">
      <c r="A9" s="25">
        <f>'Annual Vals'!K10</f>
        <v>1967</v>
      </c>
      <c r="B9" s="26">
        <f>'Annual Vals'!L10</f>
        <v>210.46103254309855</v>
      </c>
      <c r="C9" s="26">
        <f>'Annual Vals'!M10</f>
        <v>209.35346215780999</v>
      </c>
      <c r="D9" s="26">
        <f>'Annual Vals'!N10</f>
        <v>87</v>
      </c>
      <c r="E9">
        <f>AVERAGEIFS('Farm Fertilizer Prices - Table7'!C$7:C$999, 'Farm Fertilizer Prices - Table7'!$A$7:$A$999, $A9)</f>
        <v>111</v>
      </c>
      <c r="F9">
        <f>AVERAGEIFS('Farm Fertilizer Prices - Table7'!D$7:D$999, 'Farm Fertilizer Prices - Table7'!$A$7:$A$999, $A9)</f>
        <v>65.8</v>
      </c>
      <c r="G9">
        <f>AVERAGEIFS('Farm Fertilizer Prices - Table7'!E$7:E$999, 'Farm Fertilizer Prices - Table7'!$A$7:$A$999, $A9)</f>
        <v>98.949999999999989</v>
      </c>
      <c r="H9">
        <f>AVERAGEIFS('Farm Fertilizer Prices - Table7'!F$7:F$999, 'Farm Fertilizer Prices - Table7'!$A$7:$A$999, $A9)</f>
        <v>73.7</v>
      </c>
      <c r="I9">
        <f>AVERAGEIFS('Farm Fertilizer Prices - Table7'!G$7:G$999, 'Farm Fertilizer Prices - Table7'!$A$7:$A$999, $A9)</f>
        <v>54.8</v>
      </c>
      <c r="J9">
        <f>AVERAGEIFS('Farm Fertilizer Prices - Table7'!H$7:H$999, 'Farm Fertilizer Prices - Table7'!$A$7:$A$999, $A9)</f>
        <v>42.1</v>
      </c>
      <c r="K9">
        <f>AVERAGEIFS('Farm Fertilizer Prices - Table7'!I$7:I$999, 'Farm Fertilizer Prices - Table7'!$A$7:$A$999, $A9)</f>
        <v>82.25</v>
      </c>
      <c r="L9">
        <f>AVERAGEIFS('Farm Fertilizer Prices - Table7'!J$7:J$999, 'Farm Fertilizer Prices - Table7'!$A$7:$A$999, $A9)</f>
        <v>108</v>
      </c>
      <c r="M9">
        <f>AVERAGEIFS('Farm Fertilizer Prices - Table7'!K$7:K$999, 'Farm Fertilizer Prices - Table7'!$A$7:$A$999, $A9)</f>
        <v>52.2</v>
      </c>
    </row>
    <row r="10" spans="1:13" x14ac:dyDescent="0.2">
      <c r="A10" s="25">
        <f>'Annual Vals'!K11</f>
        <v>1968</v>
      </c>
      <c r="B10" s="26">
        <f>'Annual Vals'!L11</f>
        <v>192.97929675935416</v>
      </c>
      <c r="C10" s="26">
        <f>'Annual Vals'!M11</f>
        <v>199.85547504025766</v>
      </c>
      <c r="D10" s="26">
        <f>'Annual Vals'!N11</f>
        <v>81.333333333333343</v>
      </c>
      <c r="E10">
        <f>AVERAGEIFS('Farm Fertilizer Prices - Table7'!C$7:C$999, 'Farm Fertilizer Prices - Table7'!$A$7:$A$999, $A10)</f>
        <v>88.5</v>
      </c>
      <c r="F10">
        <f>AVERAGEIFS('Farm Fertilizer Prices - Table7'!D$7:D$999, 'Farm Fertilizer Prices - Table7'!$A$7:$A$999, $A10)</f>
        <v>61.75</v>
      </c>
      <c r="G10">
        <f>AVERAGEIFS('Farm Fertilizer Prices - Table7'!E$7:E$999, 'Farm Fertilizer Prices - Table7'!$A$7:$A$999, $A10)</f>
        <v>89.9</v>
      </c>
      <c r="H10">
        <f>AVERAGEIFS('Farm Fertilizer Prices - Table7'!F$7:F$999, 'Farm Fertilizer Prices - Table7'!$A$7:$A$999, $A10)</f>
        <v>66.599999999999994</v>
      </c>
      <c r="I10">
        <f>AVERAGEIFS('Farm Fertilizer Prices - Table7'!G$7:G$999, 'Farm Fertilizer Prices - Table7'!$A$7:$A$999, $A10)</f>
        <v>53.65</v>
      </c>
      <c r="J10">
        <f>AVERAGEIFS('Farm Fertilizer Prices - Table7'!H$7:H$999, 'Farm Fertilizer Prices - Table7'!$A$7:$A$999, $A10)</f>
        <v>43.150000000000006</v>
      </c>
      <c r="K10">
        <f>AVERAGEIFS('Farm Fertilizer Prices - Table7'!I$7:I$999, 'Farm Fertilizer Prices - Table7'!$A$7:$A$999, $A10)</f>
        <v>76.75</v>
      </c>
      <c r="L10">
        <f>AVERAGEIFS('Farm Fertilizer Prices - Table7'!J$7:J$999, 'Farm Fertilizer Prices - Table7'!$A$7:$A$999, $A10)</f>
        <v>98.1</v>
      </c>
      <c r="M10">
        <f>AVERAGEIFS('Farm Fertilizer Prices - Table7'!K$7:K$999, 'Farm Fertilizer Prices - Table7'!$A$7:$A$999, $A10)</f>
        <v>48.8</v>
      </c>
    </row>
    <row r="11" spans="1:13" x14ac:dyDescent="0.2">
      <c r="A11" s="25">
        <f>'Annual Vals'!K12</f>
        <v>1969</v>
      </c>
      <c r="B11" s="26">
        <f>'Annual Vals'!L12</f>
        <v>176.30204276832683</v>
      </c>
      <c r="C11" s="26">
        <f>'Annual Vals'!M12</f>
        <v>195.60346215780999</v>
      </c>
      <c r="D11" s="26">
        <f>'Annual Vals'!N12</f>
        <v>77.5</v>
      </c>
      <c r="E11">
        <f>AVERAGEIFS('Farm Fertilizer Prices - Table7'!C$7:C$999, 'Farm Fertilizer Prices - Table7'!$A$7:$A$999, $A11)</f>
        <v>74.199999999999989</v>
      </c>
      <c r="F11">
        <f>AVERAGEIFS('Farm Fertilizer Prices - Table7'!D$7:D$999, 'Farm Fertilizer Prices - Table7'!$A$7:$A$999, $A11)</f>
        <v>53</v>
      </c>
      <c r="G11">
        <f>AVERAGEIFS('Farm Fertilizer Prices - Table7'!E$7:E$999, 'Farm Fertilizer Prices - Table7'!$A$7:$A$999, $A11)</f>
        <v>83.25</v>
      </c>
      <c r="H11">
        <f>AVERAGEIFS('Farm Fertilizer Prices - Table7'!F$7:F$999, 'Farm Fertilizer Prices - Table7'!$A$7:$A$999, $A11)</f>
        <v>60.900000000000006</v>
      </c>
      <c r="I11">
        <f>AVERAGEIFS('Farm Fertilizer Prices - Table7'!G$7:G$999, 'Farm Fertilizer Prices - Table7'!$A$7:$A$999, $A11)</f>
        <v>52.55</v>
      </c>
      <c r="J11">
        <f>AVERAGEIFS('Farm Fertilizer Prices - Table7'!H$7:H$999, 'Farm Fertilizer Prices - Table7'!$A$7:$A$999, $A11)</f>
        <v>44.15</v>
      </c>
      <c r="K11">
        <f>AVERAGEIFS('Farm Fertilizer Prices - Table7'!I$7:I$999, 'Farm Fertilizer Prices - Table7'!$A$7:$A$999, $A11)</f>
        <v>73.7</v>
      </c>
      <c r="L11">
        <f>AVERAGEIFS('Farm Fertilizer Prices - Table7'!J$7:J$999, 'Farm Fertilizer Prices - Table7'!$A$7:$A$999, $A11)</f>
        <v>93.05</v>
      </c>
      <c r="M11">
        <f>AVERAGEIFS('Farm Fertilizer Prices - Table7'!K$7:K$999, 'Farm Fertilizer Prices - Table7'!$A$7:$A$999, $A11)</f>
        <v>46.5</v>
      </c>
    </row>
    <row r="12" spans="1:13" x14ac:dyDescent="0.2">
      <c r="A12" s="25">
        <f>'Annual Vals'!K13</f>
        <v>1970</v>
      </c>
      <c r="B12" s="26">
        <f>'Annual Vals'!L13</f>
        <v>176.47736785771218</v>
      </c>
      <c r="C12" s="26">
        <f>'Annual Vals'!M13</f>
        <v>201.61312399355876</v>
      </c>
      <c r="D12" s="26">
        <f>'Annual Vals'!N13</f>
        <v>87.416666666666657</v>
      </c>
      <c r="E12">
        <f>AVERAGEIFS('Farm Fertilizer Prices - Table7'!C$7:C$999, 'Farm Fertilizer Prices - Table7'!$A$7:$A$999, $A12)</f>
        <v>75.900000000000006</v>
      </c>
      <c r="F12">
        <f>AVERAGEIFS('Farm Fertilizer Prices - Table7'!D$7:D$999, 'Farm Fertilizer Prices - Table7'!$A$7:$A$999, $A12)</f>
        <v>53.599999999999994</v>
      </c>
      <c r="G12">
        <f>AVERAGEIFS('Farm Fertilizer Prices - Table7'!E$7:E$999, 'Farm Fertilizer Prices - Table7'!$A$7:$A$999, $A12)</f>
        <v>83.050000000000011</v>
      </c>
      <c r="H12">
        <f>AVERAGEIFS('Farm Fertilizer Prices - Table7'!F$7:F$999, 'Farm Fertilizer Prices - Table7'!$A$7:$A$999, $A12)</f>
        <v>60.45</v>
      </c>
      <c r="I12">
        <f>AVERAGEIFS('Farm Fertilizer Prices - Table7'!G$7:G$999, 'Farm Fertilizer Prices - Table7'!$A$7:$A$999, $A12)</f>
        <v>52.25</v>
      </c>
      <c r="J12">
        <f>AVERAGEIFS('Farm Fertilizer Prices - Table7'!H$7:H$999, 'Farm Fertilizer Prices - Table7'!$A$7:$A$999, $A12)</f>
        <v>46.15</v>
      </c>
      <c r="K12">
        <f>AVERAGEIFS('Farm Fertilizer Prices - Table7'!I$7:I$999, 'Farm Fertilizer Prices - Table7'!$A$7:$A$999, $A12)</f>
        <v>75.650000000000006</v>
      </c>
      <c r="L12">
        <f>AVERAGEIFS('Farm Fertilizer Prices - Table7'!J$7:J$999, 'Farm Fertilizer Prices - Table7'!$A$7:$A$999, $A12)</f>
        <v>94.75</v>
      </c>
      <c r="M12">
        <f>AVERAGEIFS('Farm Fertilizer Prices - Table7'!K$7:K$999, 'Farm Fertilizer Prices - Table7'!$A$7:$A$999, $A12)</f>
        <v>52.45</v>
      </c>
    </row>
    <row r="13" spans="1:13" x14ac:dyDescent="0.2">
      <c r="A13" s="25">
        <f>'Annual Vals'!K14</f>
        <v>1971</v>
      </c>
      <c r="B13" s="26">
        <f>'Annual Vals'!L14</f>
        <v>178.63492746692174</v>
      </c>
      <c r="C13" s="26">
        <f>'Annual Vals'!M14</f>
        <v>206.3929146537842</v>
      </c>
      <c r="D13" s="26">
        <f>'Annual Vals'!N14</f>
        <v>96.583333333333343</v>
      </c>
      <c r="E13">
        <f>AVERAGEIFS('Farm Fertilizer Prices - Table7'!C$7:C$999, 'Farm Fertilizer Prices - Table7'!$A$7:$A$999, $A13)</f>
        <v>79.3</v>
      </c>
      <c r="F13">
        <f>AVERAGEIFS('Farm Fertilizer Prices - Table7'!D$7:D$999, 'Farm Fertilizer Prices - Table7'!$A$7:$A$999, $A13)</f>
        <v>55.3</v>
      </c>
      <c r="G13">
        <f>AVERAGEIFS('Farm Fertilizer Prices - Table7'!E$7:E$999, 'Farm Fertilizer Prices - Table7'!$A$7:$A$999, $A13)</f>
        <v>81.099999999999994</v>
      </c>
      <c r="H13">
        <f>AVERAGEIFS('Farm Fertilizer Prices - Table7'!F$7:F$999, 'Farm Fertilizer Prices - Table7'!$A$7:$A$999, $A13)</f>
        <v>63.55</v>
      </c>
      <c r="I13">
        <f>AVERAGEIFS('Farm Fertilizer Prices - Table7'!G$7:G$999, 'Farm Fertilizer Prices - Table7'!$A$7:$A$999, $A13)</f>
        <v>51.45</v>
      </c>
      <c r="J13">
        <f>AVERAGEIFS('Farm Fertilizer Prices - Table7'!H$7:H$999, 'Farm Fertilizer Prices - Table7'!$A$7:$A$999, $A13)</f>
        <v>48.4</v>
      </c>
      <c r="K13">
        <f>AVERAGEIFS('Farm Fertilizer Prices - Table7'!I$7:I$999, 'Farm Fertilizer Prices - Table7'!$A$7:$A$999, $A13)</f>
        <v>76.599999999999994</v>
      </c>
      <c r="L13">
        <f>AVERAGEIFS('Farm Fertilizer Prices - Table7'!J$7:J$999, 'Farm Fertilizer Prices - Table7'!$A$7:$A$999, $A13)</f>
        <v>95.2</v>
      </c>
      <c r="M13">
        <f>AVERAGEIFS('Farm Fertilizer Prices - Table7'!K$7:K$999, 'Farm Fertilizer Prices - Table7'!$A$7:$A$999, $A13)</f>
        <v>57.95</v>
      </c>
    </row>
    <row r="14" spans="1:13" x14ac:dyDescent="0.2">
      <c r="A14" s="25">
        <f>'Annual Vals'!K15</f>
        <v>1972</v>
      </c>
      <c r="B14" s="26">
        <f>'Annual Vals'!L15</f>
        <v>181.45541436086631</v>
      </c>
      <c r="C14" s="26">
        <f>'Annual Vals'!M15</f>
        <v>213.44887278582931</v>
      </c>
      <c r="D14" s="26">
        <f>'Annual Vals'!N15</f>
        <v>97.916666666666671</v>
      </c>
      <c r="E14">
        <f>AVERAGEIFS('Farm Fertilizer Prices - Table7'!C$7:C$999, 'Farm Fertilizer Prices - Table7'!$A$7:$A$999, $A14)</f>
        <v>80.400000000000006</v>
      </c>
      <c r="F14">
        <f>AVERAGEIFS('Farm Fertilizer Prices - Table7'!D$7:D$999, 'Farm Fertilizer Prices - Table7'!$A$7:$A$999, $A14)</f>
        <v>55.599999999999994</v>
      </c>
      <c r="G14">
        <f>AVERAGEIFS('Farm Fertilizer Prices - Table7'!E$7:E$999, 'Farm Fertilizer Prices - Table7'!$A$7:$A$999, $A14)</f>
        <v>82.050000000000011</v>
      </c>
      <c r="H14">
        <f>AVERAGEIFS('Farm Fertilizer Prices - Table7'!F$7:F$999, 'Farm Fertilizer Prices - Table7'!$A$7:$A$999, $A14)</f>
        <v>65.050000000000011</v>
      </c>
      <c r="I14">
        <f>AVERAGEIFS('Farm Fertilizer Prices - Table7'!G$7:G$999, 'Farm Fertilizer Prices - Table7'!$A$7:$A$999, $A14)</f>
        <v>52.55</v>
      </c>
      <c r="J14">
        <f>AVERAGEIFS('Farm Fertilizer Prices - Table7'!H$7:H$999, 'Farm Fertilizer Prices - Table7'!$A$7:$A$999, $A14)</f>
        <v>50.55</v>
      </c>
      <c r="K14">
        <f>AVERAGEIFS('Farm Fertilizer Prices - Table7'!I$7:I$999, 'Farm Fertilizer Prices - Table7'!$A$7:$A$999, $A14)</f>
        <v>78.5</v>
      </c>
      <c r="L14">
        <f>AVERAGEIFS('Farm Fertilizer Prices - Table7'!J$7:J$999, 'Farm Fertilizer Prices - Table7'!$A$7:$A$999, $A14)</f>
        <v>98.050000000000011</v>
      </c>
      <c r="M14">
        <f>AVERAGEIFS('Farm Fertilizer Prices - Table7'!K$7:K$999, 'Farm Fertilizer Prices - Table7'!$A$7:$A$999, $A14)</f>
        <v>58.75</v>
      </c>
    </row>
    <row r="15" spans="1:13" x14ac:dyDescent="0.2">
      <c r="A15" s="25">
        <f>'Annual Vals'!K16</f>
        <v>1973</v>
      </c>
      <c r="B15" s="26">
        <f>'Annual Vals'!L16</f>
        <v>201.46220081528548</v>
      </c>
      <c r="C15" s="26">
        <f>'Annual Vals'!M16</f>
        <v>241.28462157809983</v>
      </c>
      <c r="D15" s="26">
        <f>'Annual Vals'!N16</f>
        <v>104.25</v>
      </c>
      <c r="E15">
        <f>AVERAGEIFS('Farm Fertilizer Prices - Table7'!C$7:C$999, 'Farm Fertilizer Prices - Table7'!$A$7:$A$999, $A15)</f>
        <v>90.05</v>
      </c>
      <c r="F15">
        <f>AVERAGEIFS('Farm Fertilizer Prices - Table7'!D$7:D$999, 'Farm Fertilizer Prices - Table7'!$A$7:$A$999, $A15)</f>
        <v>59.55</v>
      </c>
      <c r="G15">
        <f>AVERAGEIFS('Farm Fertilizer Prices - Table7'!E$7:E$999, 'Farm Fertilizer Prices - Table7'!$A$7:$A$999, $A15)</f>
        <v>93.25</v>
      </c>
      <c r="H15">
        <f>AVERAGEIFS('Farm Fertilizer Prices - Table7'!F$7:F$999, 'Farm Fertilizer Prices - Table7'!$A$7:$A$999, $A15)</f>
        <v>74.349999999999994</v>
      </c>
      <c r="I15">
        <f>AVERAGEIFS('Farm Fertilizer Prices - Table7'!G$7:G$999, 'Farm Fertilizer Prices - Table7'!$A$7:$A$999, $A15)</f>
        <v>57.35</v>
      </c>
      <c r="J15">
        <f>AVERAGEIFS('Farm Fertilizer Prices - Table7'!H$7:H$999, 'Farm Fertilizer Prices - Table7'!$A$7:$A$999, $A15)</f>
        <v>54.85</v>
      </c>
      <c r="K15">
        <f>AVERAGEIFS('Farm Fertilizer Prices - Table7'!I$7:I$999, 'Farm Fertilizer Prices - Table7'!$A$7:$A$999, $A15)</f>
        <v>90.8</v>
      </c>
      <c r="L15">
        <f>AVERAGEIFS('Farm Fertilizer Prices - Table7'!J$7:J$999, 'Farm Fertilizer Prices - Table7'!$A$7:$A$999, $A15)</f>
        <v>114</v>
      </c>
      <c r="M15">
        <f>AVERAGEIFS('Farm Fertilizer Prices - Table7'!K$7:K$999, 'Farm Fertilizer Prices - Table7'!$A$7:$A$999, $A15)</f>
        <v>62.55</v>
      </c>
    </row>
    <row r="16" spans="1:13" x14ac:dyDescent="0.2">
      <c r="A16" s="25">
        <f>'Annual Vals'!K17</f>
        <v>1974</v>
      </c>
      <c r="B16" s="26">
        <f>'Annual Vals'!L17</f>
        <v>433.30085855480399</v>
      </c>
      <c r="C16" s="26">
        <f>'Annual Vals'!M17</f>
        <v>436.20692431561997</v>
      </c>
      <c r="D16" s="26">
        <f>'Annual Vals'!N17</f>
        <v>143.58333333333334</v>
      </c>
      <c r="E16">
        <f>AVERAGEIFS('Farm Fertilizer Prices - Table7'!C$7:C$999, 'Farm Fertilizer Prices - Table7'!$A$7:$A$999, $A16)</f>
        <v>206</v>
      </c>
      <c r="F16">
        <f>AVERAGEIFS('Farm Fertilizer Prices - Table7'!D$7:D$999, 'Farm Fertilizer Prices - Table7'!$A$7:$A$999, $A16)</f>
        <v>123.5</v>
      </c>
      <c r="G16">
        <f>AVERAGEIFS('Farm Fertilizer Prices - Table7'!E$7:E$999, 'Farm Fertilizer Prices - Table7'!$A$7:$A$999, $A16)</f>
        <v>207.5</v>
      </c>
      <c r="H16">
        <f>AVERAGEIFS('Farm Fertilizer Prices - Table7'!F$7:F$999, 'Farm Fertilizer Prices - Table7'!$A$7:$A$999, $A16)</f>
        <v>154.5</v>
      </c>
      <c r="I16">
        <f>AVERAGEIFS('Farm Fertilizer Prices - Table7'!G$7:G$999, 'Farm Fertilizer Prices - Table7'!$A$7:$A$999, $A16)</f>
        <v>123.5</v>
      </c>
      <c r="J16">
        <f>AVERAGEIFS('Farm Fertilizer Prices - Table7'!H$7:H$999, 'Farm Fertilizer Prices - Table7'!$A$7:$A$999, $A16)</f>
        <v>97.7</v>
      </c>
      <c r="K16">
        <f>AVERAGEIFS('Farm Fertilizer Prices - Table7'!I$7:I$999, 'Farm Fertilizer Prices - Table7'!$A$7:$A$999, $A16)</f>
        <v>169</v>
      </c>
      <c r="L16">
        <f>AVERAGEIFS('Farm Fertilizer Prices - Table7'!J$7:J$999, 'Farm Fertilizer Prices - Table7'!$A$7:$A$999, $A16)</f>
        <v>204.5</v>
      </c>
      <c r="M16">
        <f>AVERAGEIFS('Farm Fertilizer Prices - Table7'!K$7:K$999, 'Farm Fertilizer Prices - Table7'!$A$7:$A$999, $A16)</f>
        <v>86.15</v>
      </c>
    </row>
    <row r="17" spans="1:13" x14ac:dyDescent="0.2">
      <c r="A17" s="25">
        <f>'Annual Vals'!K18</f>
        <v>1975</v>
      </c>
      <c r="B17" s="26">
        <f>'Annual Vals'!L18</f>
        <v>481.94595887135341</v>
      </c>
      <c r="C17" s="26">
        <f>'Annual Vals'!M18</f>
        <v>503.27294685990341</v>
      </c>
      <c r="D17" s="26">
        <f>'Annual Vals'!N18</f>
        <v>163.58333333333331</v>
      </c>
      <c r="E17">
        <f>AVERAGEIFS('Farm Fertilizer Prices - Table7'!C$7:C$999, 'Farm Fertilizer Prices - Table7'!$A$7:$A$999, $A17)</f>
        <v>242</v>
      </c>
      <c r="F17">
        <f>AVERAGEIFS('Farm Fertilizer Prices - Table7'!D$7:D$999, 'Farm Fertilizer Prices - Table7'!$A$7:$A$999, $A17)</f>
        <v>139.5</v>
      </c>
      <c r="G17">
        <f>AVERAGEIFS('Farm Fertilizer Prices - Table7'!E$7:E$999, 'Farm Fertilizer Prices - Table7'!$A$7:$A$999, $A17)</f>
        <v>223.5</v>
      </c>
      <c r="H17">
        <f>AVERAGEIFS('Farm Fertilizer Prices - Table7'!F$7:F$999, 'Farm Fertilizer Prices - Table7'!$A$7:$A$999, $A17)</f>
        <v>171</v>
      </c>
      <c r="I17">
        <f>AVERAGEIFS('Farm Fertilizer Prices - Table7'!G$7:G$999, 'Farm Fertilizer Prices - Table7'!$A$7:$A$999, $A17)</f>
        <v>136.5</v>
      </c>
      <c r="J17">
        <f>AVERAGEIFS('Farm Fertilizer Prices - Table7'!H$7:H$999, 'Farm Fertilizer Prices - Table7'!$A$7:$A$999, $A17)</f>
        <v>110.5</v>
      </c>
      <c r="K17">
        <f>AVERAGEIFS('Farm Fertilizer Prices - Table7'!I$7:I$999, 'Farm Fertilizer Prices - Table7'!$A$7:$A$999, $A17)</f>
        <v>196.5</v>
      </c>
      <c r="L17">
        <f>AVERAGEIFS('Farm Fertilizer Prices - Table7'!J$7:J$999, 'Farm Fertilizer Prices - Table7'!$A$7:$A$999, $A17)</f>
        <v>239.5</v>
      </c>
      <c r="M17">
        <f>AVERAGEIFS('Farm Fertilizer Prices - Table7'!K$7:K$999, 'Farm Fertilizer Prices - Table7'!$A$7:$A$999, $A17)</f>
        <v>98.15</v>
      </c>
    </row>
    <row r="18" spans="1:13" x14ac:dyDescent="0.2">
      <c r="A18" s="25">
        <f>'Annual Vals'!K19</f>
        <v>1976</v>
      </c>
      <c r="B18" s="26">
        <f>'Annual Vals'!L19</f>
        <v>366.61478900503289</v>
      </c>
      <c r="C18" s="26">
        <f>'Annual Vals'!M19</f>
        <v>403.7846215780998</v>
      </c>
      <c r="D18" s="26">
        <f>'Annual Vals'!N19</f>
        <v>158.41666666666669</v>
      </c>
      <c r="E18">
        <f>AVERAGEIFS('Farm Fertilizer Prices - Table7'!C$7:C$999, 'Farm Fertilizer Prices - Table7'!$A$7:$A$999, $A18)</f>
        <v>186.5</v>
      </c>
      <c r="F18">
        <f>AVERAGEIFS('Farm Fertilizer Prices - Table7'!D$7:D$999, 'Farm Fertilizer Prices - Table7'!$A$7:$A$999, $A18)</f>
        <v>112.5</v>
      </c>
      <c r="G18">
        <f>AVERAGEIFS('Farm Fertilizer Prices - Table7'!E$7:E$999, 'Farm Fertilizer Prices - Table7'!$A$7:$A$999, $A18)</f>
        <v>167</v>
      </c>
      <c r="H18">
        <f>AVERAGEIFS('Farm Fertilizer Prices - Table7'!F$7:F$999, 'Farm Fertilizer Prices - Table7'!$A$7:$A$999, $A18)</f>
        <v>136</v>
      </c>
      <c r="I18">
        <f>AVERAGEIFS('Farm Fertilizer Prices - Table7'!G$7:G$999, 'Farm Fertilizer Prices - Table7'!$A$7:$A$999, $A18)</f>
        <v>96.5</v>
      </c>
      <c r="J18">
        <f>AVERAGEIFS('Farm Fertilizer Prices - Table7'!H$7:H$999, 'Farm Fertilizer Prices - Table7'!$A$7:$A$999, $A18)</f>
        <v>95.15</v>
      </c>
      <c r="K18">
        <f>AVERAGEIFS('Farm Fertilizer Prices - Table7'!I$7:I$999, 'Farm Fertilizer Prices - Table7'!$A$7:$A$999, $A18)</f>
        <v>152</v>
      </c>
      <c r="L18">
        <f>AVERAGEIFS('Farm Fertilizer Prices - Table7'!J$7:J$999, 'Farm Fertilizer Prices - Table7'!$A$7:$A$999, $A18)</f>
        <v>183</v>
      </c>
      <c r="M18">
        <f>AVERAGEIFS('Farm Fertilizer Prices - Table7'!K$7:K$999, 'Farm Fertilizer Prices - Table7'!$A$7:$A$999, $A18)</f>
        <v>95.050000000000011</v>
      </c>
    </row>
    <row r="19" spans="1:13" x14ac:dyDescent="0.2">
      <c r="A19" s="25">
        <f>'Annual Vals'!K20</f>
        <v>1977</v>
      </c>
      <c r="B19" s="26">
        <f>'Annual Vals'!L20</f>
        <v>380.30992234292091</v>
      </c>
      <c r="C19" s="26">
        <f>'Annual Vals'!M20</f>
        <v>411.8466183574879</v>
      </c>
      <c r="D19" s="26">
        <f>'Annual Vals'!N20</f>
        <v>158.83333333333334</v>
      </c>
      <c r="E19">
        <f>AVERAGEIFS('Farm Fertilizer Prices - Table7'!C$7:C$999, 'Farm Fertilizer Prices - Table7'!$A$7:$A$999, $A19)</f>
        <v>180.75</v>
      </c>
      <c r="F19">
        <f>AVERAGEIFS('Farm Fertilizer Prices - Table7'!D$7:D$999, 'Farm Fertilizer Prices - Table7'!$A$7:$A$999, $A19)</f>
        <v>120</v>
      </c>
      <c r="G19">
        <f>AVERAGEIFS('Farm Fertilizer Prices - Table7'!E$7:E$999, 'Farm Fertilizer Prices - Table7'!$A$7:$A$999, $A19)</f>
        <v>169</v>
      </c>
      <c r="H19">
        <f>AVERAGEIFS('Farm Fertilizer Prices - Table7'!F$7:F$999, 'Farm Fertilizer Prices - Table7'!$A$7:$A$999, $A19)</f>
        <v>142.75</v>
      </c>
      <c r="I19">
        <f>AVERAGEIFS('Farm Fertilizer Prices - Table7'!G$7:G$999, 'Farm Fertilizer Prices - Table7'!$A$7:$A$999, $A19)</f>
        <v>102</v>
      </c>
      <c r="J19">
        <f>AVERAGEIFS('Farm Fertilizer Prices - Table7'!H$7:H$999, 'Farm Fertilizer Prices - Table7'!$A$7:$A$999, $A19)</f>
        <v>101.55</v>
      </c>
      <c r="K19">
        <f>AVERAGEIFS('Farm Fertilizer Prices - Table7'!I$7:I$999, 'Farm Fertilizer Prices - Table7'!$A$7:$A$999, $A19)</f>
        <v>147.75</v>
      </c>
      <c r="L19">
        <f>AVERAGEIFS('Farm Fertilizer Prices - Table7'!J$7:J$999, 'Farm Fertilizer Prices - Table7'!$A$7:$A$999, $A19)</f>
        <v>183.75</v>
      </c>
      <c r="M19">
        <f>AVERAGEIFS('Farm Fertilizer Prices - Table7'!K$7:K$999, 'Farm Fertilizer Prices - Table7'!$A$7:$A$999, $A19)</f>
        <v>95.3</v>
      </c>
    </row>
    <row r="20" spans="1:13" x14ac:dyDescent="0.2">
      <c r="A20" s="25">
        <f>'Annual Vals'!K21</f>
        <v>1978</v>
      </c>
      <c r="B20" s="26">
        <f>'Annual Vals'!L21</f>
        <v>378.6679533602059</v>
      </c>
      <c r="C20" s="26">
        <f>'Annual Vals'!M21</f>
        <v>424.17673107890499</v>
      </c>
      <c r="D20" s="26">
        <f>'Annual Vals'!N21</f>
        <v>163.75000000000003</v>
      </c>
      <c r="E20">
        <f>AVERAGEIFS('Farm Fertilizer Prices - Table7'!C$7:C$999, 'Farm Fertilizer Prices - Table7'!$A$7:$A$999, $A20)</f>
        <v>168</v>
      </c>
      <c r="F20">
        <f>AVERAGEIFS('Farm Fertilizer Prices - Table7'!D$7:D$999, 'Farm Fertilizer Prices - Table7'!$A$7:$A$999, $A20)</f>
        <v>114.25</v>
      </c>
      <c r="G20">
        <f>AVERAGEIFS('Farm Fertilizer Prices - Table7'!E$7:E$999, 'Farm Fertilizer Prices - Table7'!$A$7:$A$999, $A20)</f>
        <v>169</v>
      </c>
      <c r="H20">
        <f>AVERAGEIFS('Farm Fertilizer Prices - Table7'!F$7:F$999, 'Farm Fertilizer Prices - Table7'!$A$7:$A$999, $A20)</f>
        <v>138</v>
      </c>
      <c r="I20">
        <f>AVERAGEIFS('Farm Fertilizer Prices - Table7'!G$7:G$999, 'Farm Fertilizer Prices - Table7'!$A$7:$A$999, $A20)</f>
        <v>110.5</v>
      </c>
      <c r="J20">
        <f>AVERAGEIFS('Farm Fertilizer Prices - Table7'!H$7:H$999, 'Farm Fertilizer Prices - Table7'!$A$7:$A$999, $A20)</f>
        <v>105.75</v>
      </c>
      <c r="K20">
        <f>AVERAGEIFS('Farm Fertilizer Prices - Table7'!I$7:I$999, 'Farm Fertilizer Prices - Table7'!$A$7:$A$999, $A20)</f>
        <v>152.5</v>
      </c>
      <c r="L20">
        <f>AVERAGEIFS('Farm Fertilizer Prices - Table7'!J$7:J$999, 'Farm Fertilizer Prices - Table7'!$A$7:$A$999, $A20)</f>
        <v>186.25</v>
      </c>
      <c r="M20">
        <f>AVERAGEIFS('Farm Fertilizer Prices - Table7'!K$7:K$999, 'Farm Fertilizer Prices - Table7'!$A$7:$A$999, $A20)</f>
        <v>98.250000000000014</v>
      </c>
    </row>
    <row r="21" spans="1:13" x14ac:dyDescent="0.2">
      <c r="A21" s="25">
        <f>'Annual Vals'!K22</f>
        <v>1979</v>
      </c>
      <c r="B21" s="26">
        <f>'Annual Vals'!L22</f>
        <v>402.86408872492086</v>
      </c>
      <c r="C21" s="26">
        <f>'Annual Vals'!M22</f>
        <v>502.445652173913</v>
      </c>
      <c r="D21" s="26">
        <f>'Annual Vals'!N22</f>
        <v>193.75</v>
      </c>
      <c r="E21">
        <f>AVERAGEIFS('Farm Fertilizer Prices - Table7'!C$7:C$999, 'Farm Fertilizer Prices - Table7'!$A$7:$A$999, $A21)</f>
        <v>186.5</v>
      </c>
      <c r="F21">
        <f>AVERAGEIFS('Farm Fertilizer Prices - Table7'!D$7:D$999, 'Farm Fertilizer Prices - Table7'!$A$7:$A$999, $A21)</f>
        <v>114.25</v>
      </c>
      <c r="G21">
        <f>AVERAGEIFS('Farm Fertilizer Prices - Table7'!E$7:E$999, 'Farm Fertilizer Prices - Table7'!$A$7:$A$999, $A21)</f>
        <v>184.25</v>
      </c>
      <c r="H21">
        <f>AVERAGEIFS('Farm Fertilizer Prices - Table7'!F$7:F$999, 'Farm Fertilizer Prices - Table7'!$A$7:$A$999, $A21)</f>
        <v>143.75</v>
      </c>
      <c r="I21">
        <f>AVERAGEIFS('Farm Fertilizer Prices - Table7'!G$7:G$999, 'Farm Fertilizer Prices - Table7'!$A$7:$A$999, $A21)</f>
        <v>120.5</v>
      </c>
      <c r="J21">
        <f>AVERAGEIFS('Farm Fertilizer Prices - Table7'!H$7:H$999, 'Farm Fertilizer Prices - Table7'!$A$7:$A$999, $A21)</f>
        <v>117.25</v>
      </c>
      <c r="K21">
        <f>AVERAGEIFS('Farm Fertilizer Prices - Table7'!I$7:I$999, 'Farm Fertilizer Prices - Table7'!$A$7:$A$999, $A21)</f>
        <v>189</v>
      </c>
      <c r="L21">
        <f>AVERAGEIFS('Farm Fertilizer Prices - Table7'!J$7:J$999, 'Farm Fertilizer Prices - Table7'!$A$7:$A$999, $A21)</f>
        <v>230.5</v>
      </c>
      <c r="M21">
        <f>AVERAGEIFS('Farm Fertilizer Prices - Table7'!K$7:K$999, 'Farm Fertilizer Prices - Table7'!$A$7:$A$999, $A21)</f>
        <v>116.25</v>
      </c>
    </row>
    <row r="22" spans="1:13" x14ac:dyDescent="0.2">
      <c r="A22" s="25">
        <f>'Annual Vals'!K23</f>
        <v>1980</v>
      </c>
      <c r="B22" s="26">
        <f>'Annual Vals'!L23</f>
        <v>474.15343535788298</v>
      </c>
      <c r="C22" s="26">
        <f>'Annual Vals'!M23</f>
        <v>608.64533011272147</v>
      </c>
      <c r="D22" s="26">
        <f>'Annual Vals'!N23</f>
        <v>230.41666666666669</v>
      </c>
      <c r="E22">
        <f>AVERAGEIFS('Farm Fertilizer Prices - Table7'!C$7:C$999, 'Farm Fertilizer Prices - Table7'!$A$7:$A$999, $A22)</f>
        <v>227</v>
      </c>
      <c r="F22">
        <f>AVERAGEIFS('Farm Fertilizer Prices - Table7'!D$7:D$999, 'Farm Fertilizer Prices - Table7'!$A$7:$A$999, $A22)</f>
        <v>131</v>
      </c>
      <c r="G22">
        <f>AVERAGEIFS('Farm Fertilizer Prices - Table7'!E$7:E$999, 'Farm Fertilizer Prices - Table7'!$A$7:$A$999, $A22)</f>
        <v>223.75</v>
      </c>
      <c r="H22">
        <f>AVERAGEIFS('Farm Fertilizer Prices - Table7'!F$7:F$999, 'Farm Fertilizer Prices - Table7'!$A$7:$A$999, $A22)</f>
        <v>167.75</v>
      </c>
      <c r="I22">
        <f>AVERAGEIFS('Farm Fertilizer Prices - Table7'!G$7:G$999, 'Farm Fertilizer Prices - Table7'!$A$7:$A$999, $A22)</f>
        <v>140</v>
      </c>
      <c r="J22">
        <f>AVERAGEIFS('Farm Fertilizer Prices - Table7'!H$7:H$999, 'Farm Fertilizer Prices - Table7'!$A$7:$A$999, $A22)</f>
        <v>130.75</v>
      </c>
      <c r="K22">
        <f>AVERAGEIFS('Farm Fertilizer Prices - Table7'!I$7:I$999, 'Farm Fertilizer Prices - Table7'!$A$7:$A$999, $A22)</f>
        <v>245.5</v>
      </c>
      <c r="L22">
        <f>AVERAGEIFS('Farm Fertilizer Prices - Table7'!J$7:J$999, 'Farm Fertilizer Prices - Table7'!$A$7:$A$999, $A22)</f>
        <v>288.25</v>
      </c>
      <c r="M22">
        <f>AVERAGEIFS('Farm Fertilizer Prices - Table7'!K$7:K$999, 'Farm Fertilizer Prices - Table7'!$A$7:$A$999, $A22)</f>
        <v>138.25</v>
      </c>
    </row>
    <row r="23" spans="1:13" x14ac:dyDescent="0.2">
      <c r="A23" s="25">
        <f>'Annual Vals'!K24</f>
        <v>1981</v>
      </c>
      <c r="B23" s="26">
        <f>'Annual Vals'!L24</f>
        <v>527.79852428776383</v>
      </c>
      <c r="C23" s="26">
        <f>'Annual Vals'!M24</f>
        <v>577.71336553945241</v>
      </c>
      <c r="D23" s="26">
        <f>'Annual Vals'!N24</f>
        <v>256.25</v>
      </c>
      <c r="E23">
        <f>AVERAGEIFS('Farm Fertilizer Prices - Table7'!C$7:C$999, 'Farm Fertilizer Prices - Table7'!$A$7:$A$999, $A23)</f>
        <v>247</v>
      </c>
      <c r="F23">
        <f>AVERAGEIFS('Farm Fertilizer Prices - Table7'!D$7:D$999, 'Farm Fertilizer Prices - Table7'!$A$7:$A$999, $A23)</f>
        <v>147.75</v>
      </c>
      <c r="G23">
        <f>AVERAGEIFS('Farm Fertilizer Prices - Table7'!E$7:E$999, 'Farm Fertilizer Prices - Table7'!$A$7:$A$999, $A23)</f>
        <v>243.75</v>
      </c>
      <c r="H23">
        <f>AVERAGEIFS('Farm Fertilizer Prices - Table7'!F$7:F$999, 'Farm Fertilizer Prices - Table7'!$A$7:$A$999, $A23)</f>
        <v>190.25</v>
      </c>
      <c r="I23">
        <f>AVERAGEIFS('Farm Fertilizer Prices - Table7'!G$7:G$999, 'Farm Fertilizer Prices - Table7'!$A$7:$A$999, $A23)</f>
        <v>156.25</v>
      </c>
      <c r="J23">
        <f>AVERAGEIFS('Farm Fertilizer Prices - Table7'!H$7:H$999, 'Farm Fertilizer Prices - Table7'!$A$7:$A$999, $A23)</f>
        <v>137</v>
      </c>
      <c r="K23">
        <f>AVERAGEIFS('Farm Fertilizer Prices - Table7'!I$7:I$999, 'Farm Fertilizer Prices - Table7'!$A$7:$A$999, $A23)</f>
        <v>238.5</v>
      </c>
      <c r="L23">
        <f>AVERAGEIFS('Farm Fertilizer Prices - Table7'!J$7:J$999, 'Farm Fertilizer Prices - Table7'!$A$7:$A$999, $A23)</f>
        <v>272.5</v>
      </c>
      <c r="M23">
        <f>AVERAGEIFS('Farm Fertilizer Prices - Table7'!K$7:K$999, 'Farm Fertilizer Prices - Table7'!$A$7:$A$999, $A23)</f>
        <v>153.75</v>
      </c>
    </row>
    <row r="24" spans="1:13" x14ac:dyDescent="0.2">
      <c r="A24" s="25">
        <f>'Annual Vals'!K25</f>
        <v>1982</v>
      </c>
      <c r="B24" s="26">
        <f>'Annual Vals'!L25</f>
        <v>527.09249390813238</v>
      </c>
      <c r="C24" s="26">
        <f>'Annual Vals'!M25</f>
        <v>525.45893719806759</v>
      </c>
      <c r="D24" s="26">
        <f>'Annual Vals'!N25</f>
        <v>249.58333333333337</v>
      </c>
      <c r="E24">
        <f>AVERAGEIFS('Farm Fertilizer Prices - Table7'!C$7:C$999, 'Farm Fertilizer Prices - Table7'!$A$7:$A$999, $A24)</f>
        <v>244</v>
      </c>
      <c r="F24">
        <f>AVERAGEIFS('Farm Fertilizer Prices - Table7'!D$7:D$999, 'Farm Fertilizer Prices - Table7'!$A$7:$A$999, $A24)</f>
        <v>146.5</v>
      </c>
      <c r="G24">
        <f>AVERAGEIFS('Farm Fertilizer Prices - Table7'!E$7:E$999, 'Farm Fertilizer Prices - Table7'!$A$7:$A$999, $A24)</f>
        <v>231.25</v>
      </c>
      <c r="H24">
        <f>AVERAGEIFS('Farm Fertilizer Prices - Table7'!F$7:F$999, 'Farm Fertilizer Prices - Table7'!$A$7:$A$999, $A24)</f>
        <v>192.25</v>
      </c>
      <c r="I24">
        <f>AVERAGEIFS('Farm Fertilizer Prices - Table7'!G$7:G$999, 'Farm Fertilizer Prices - Table7'!$A$7:$A$999, $A24)</f>
        <v>161.75</v>
      </c>
      <c r="K24">
        <f>AVERAGEIFS('Farm Fertilizer Prices - Table7'!I$7:I$999, 'Farm Fertilizer Prices - Table7'!$A$7:$A$999, $A24)</f>
        <v>221.5</v>
      </c>
      <c r="L24">
        <f>AVERAGEIFS('Farm Fertilizer Prices - Table7'!J$7:J$999, 'Farm Fertilizer Prices - Table7'!$A$7:$A$999, $A24)</f>
        <v>257</v>
      </c>
      <c r="M24">
        <f>AVERAGEIFS('Farm Fertilizer Prices - Table7'!K$7:K$999, 'Farm Fertilizer Prices - Table7'!$A$7:$A$999, $A24)</f>
        <v>149.75</v>
      </c>
    </row>
    <row r="25" spans="1:13" x14ac:dyDescent="0.2">
      <c r="A25" s="25">
        <f>'Annual Vals'!K26</f>
        <v>1983</v>
      </c>
      <c r="B25" s="26">
        <f>'Annual Vals'!L26</f>
        <v>490.88669126187062</v>
      </c>
      <c r="C25" s="26">
        <f>'Annual Vals'!M26</f>
        <v>500.74275362318838</v>
      </c>
      <c r="D25" s="26">
        <f>'Annual Vals'!N26</f>
        <v>227.08333333333334</v>
      </c>
      <c r="E25">
        <f>AVERAGEIFS('Farm Fertilizer Prices - Table7'!C$7:C$999, 'Farm Fertilizer Prices - Table7'!$A$7:$A$999, $A25)</f>
        <v>233</v>
      </c>
      <c r="F25">
        <f>AVERAGEIFS('Farm Fertilizer Prices - Table7'!D$7:D$999, 'Farm Fertilizer Prices - Table7'!$A$7:$A$999, $A25)</f>
        <v>139</v>
      </c>
      <c r="G25">
        <f>AVERAGEIFS('Farm Fertilizer Prices - Table7'!E$7:E$999, 'Farm Fertilizer Prices - Table7'!$A$7:$A$999, $A25)</f>
        <v>210.75</v>
      </c>
      <c r="H25">
        <f>AVERAGEIFS('Farm Fertilizer Prices - Table7'!F$7:F$999, 'Farm Fertilizer Prices - Table7'!$A$7:$A$999, $A25)</f>
        <v>184.75</v>
      </c>
      <c r="I25">
        <f>AVERAGEIFS('Farm Fertilizer Prices - Table7'!G$7:G$999, 'Farm Fertilizer Prices - Table7'!$A$7:$A$999, $A25)</f>
        <v>146</v>
      </c>
      <c r="K25">
        <f>AVERAGEIFS('Farm Fertilizer Prices - Table7'!I$7:I$999, 'Farm Fertilizer Prices - Table7'!$A$7:$A$999, $A25)</f>
        <v>210.75</v>
      </c>
      <c r="L25">
        <f>AVERAGEIFS('Farm Fertilizer Prices - Table7'!J$7:J$999, 'Farm Fertilizer Prices - Table7'!$A$7:$A$999, $A25)</f>
        <v>245.25</v>
      </c>
      <c r="M25">
        <f>AVERAGEIFS('Farm Fertilizer Prices - Table7'!K$7:K$999, 'Farm Fertilizer Prices - Table7'!$A$7:$A$999, $A25)</f>
        <v>136.25</v>
      </c>
    </row>
    <row r="26" spans="1:13" x14ac:dyDescent="0.2">
      <c r="A26" s="25">
        <f>'Annual Vals'!K27</f>
        <v>1984</v>
      </c>
      <c r="B26" s="26">
        <f>'Annual Vals'!L27</f>
        <v>521.73155929038285</v>
      </c>
      <c r="C26" s="26">
        <f>'Annual Vals'!M27</f>
        <v>525.95410628019329</v>
      </c>
      <c r="D26" s="26">
        <f>'Annual Vals'!N27</f>
        <v>232.5</v>
      </c>
      <c r="E26">
        <f>AVERAGEIFS('Farm Fertilizer Prices - Table7'!C$7:C$999, 'Farm Fertilizer Prices - Table7'!$A$7:$A$999, $A26)</f>
        <v>266.5</v>
      </c>
      <c r="F26">
        <f>AVERAGEIFS('Farm Fertilizer Prices - Table7'!D$7:D$999, 'Farm Fertilizer Prices - Table7'!$A$7:$A$999, $A26)</f>
        <v>142.75</v>
      </c>
      <c r="G26">
        <f>AVERAGEIFS('Farm Fertilizer Prices - Table7'!E$7:E$999, 'Farm Fertilizer Prices - Table7'!$A$7:$A$999, $A26)</f>
        <v>226</v>
      </c>
      <c r="H26">
        <f>AVERAGEIFS('Farm Fertilizer Prices - Table7'!F$7:F$999, 'Farm Fertilizer Prices - Table7'!$A$7:$A$999, $A26)</f>
        <v>197</v>
      </c>
      <c r="I26">
        <f>AVERAGEIFS('Farm Fertilizer Prices - Table7'!G$7:G$999, 'Farm Fertilizer Prices - Table7'!$A$7:$A$999, $A26)</f>
        <v>152.5</v>
      </c>
      <c r="K26">
        <f>AVERAGEIFS('Farm Fertilizer Prices - Table7'!I$7:I$999, 'Farm Fertilizer Prices - Table7'!$A$7:$A$999, $A26)</f>
        <v>219.5</v>
      </c>
      <c r="L26">
        <f>AVERAGEIFS('Farm Fertilizer Prices - Table7'!J$7:J$999, 'Farm Fertilizer Prices - Table7'!$A$7:$A$999, $A26)</f>
        <v>259.5</v>
      </c>
      <c r="M26">
        <f>AVERAGEIFS('Farm Fertilizer Prices - Table7'!K$7:K$999, 'Farm Fertilizer Prices - Table7'!$A$7:$A$999, $A26)</f>
        <v>139.5</v>
      </c>
    </row>
    <row r="27" spans="1:13" x14ac:dyDescent="0.2">
      <c r="A27" s="25">
        <f>'Annual Vals'!K28</f>
        <v>1985</v>
      </c>
      <c r="B27" s="26">
        <f>'Annual Vals'!L28</f>
        <v>501.85888501742158</v>
      </c>
      <c r="C27" s="26">
        <f>'Annual Vals'!M28</f>
        <v>475.7306763285024</v>
      </c>
      <c r="D27" s="26">
        <f>'Annual Vals'!N28</f>
        <v>199.16666666666669</v>
      </c>
      <c r="E27">
        <f>AVERAGEIFS('Farm Fertilizer Prices - Table7'!C$7:C$999, 'Farm Fertilizer Prices - Table7'!$A$7:$A$999, $A27)</f>
        <v>244.25</v>
      </c>
      <c r="F27">
        <f>AVERAGEIFS('Farm Fertilizer Prices - Table7'!D$7:D$999, 'Farm Fertilizer Prices - Table7'!$A$7:$A$999, $A27)</f>
        <v>140</v>
      </c>
      <c r="G27">
        <f>AVERAGEIFS('Farm Fertilizer Prices - Table7'!E$7:E$999, 'Farm Fertilizer Prices - Table7'!$A$7:$A$999, $A27)</f>
        <v>209.25</v>
      </c>
      <c r="H27">
        <f>AVERAGEIFS('Farm Fertilizer Prices - Table7'!F$7:F$999, 'Farm Fertilizer Prices - Table7'!$A$7:$A$999, $A27)</f>
        <v>187</v>
      </c>
      <c r="I27">
        <f>AVERAGEIFS('Farm Fertilizer Prices - Table7'!G$7:G$999, 'Farm Fertilizer Prices - Table7'!$A$7:$A$999, $A27)</f>
        <v>153.25</v>
      </c>
      <c r="K27">
        <f>AVERAGEIFS('Farm Fertilizer Prices - Table7'!I$7:I$999, 'Farm Fertilizer Prices - Table7'!$A$7:$A$999, $A27)</f>
        <v>199</v>
      </c>
      <c r="L27">
        <f>AVERAGEIFS('Farm Fertilizer Prices - Table7'!J$7:J$999, 'Farm Fertilizer Prices - Table7'!$A$7:$A$999, $A27)</f>
        <v>234.25</v>
      </c>
      <c r="M27">
        <f>AVERAGEIFS('Farm Fertilizer Prices - Table7'!K$7:K$999, 'Farm Fertilizer Prices - Table7'!$A$7:$A$999, $A27)</f>
        <v>119.5</v>
      </c>
    </row>
    <row r="28" spans="1:13" x14ac:dyDescent="0.2">
      <c r="A28" s="25">
        <f>'Annual Vals'!K29</f>
        <v>1986</v>
      </c>
      <c r="B28" s="26">
        <f>'Annual Vals'!L29</f>
        <v>442.04509120721457</v>
      </c>
      <c r="C28" s="26">
        <f>'Annual Vals'!M29</f>
        <v>439.81884057971013</v>
      </c>
      <c r="D28" s="26">
        <f>'Annual Vals'!N29</f>
        <v>181.66666666666669</v>
      </c>
      <c r="E28">
        <f>AVERAGEIFS('Farm Fertilizer Prices - Table7'!C$7:C$999, 'Farm Fertilizer Prices - Table7'!$A$7:$A$999, $A28)</f>
        <v>199.5</v>
      </c>
      <c r="F28">
        <f>AVERAGEIFS('Farm Fertilizer Prices - Table7'!D$7:D$999, 'Farm Fertilizer Prices - Table7'!$A$7:$A$999, $A28)</f>
        <v>117</v>
      </c>
      <c r="G28">
        <f>AVERAGEIFS('Farm Fertilizer Prices - Table7'!E$7:E$999, 'Farm Fertilizer Prices - Table7'!$A$7:$A$999, $A28)</f>
        <v>166.5</v>
      </c>
      <c r="H28">
        <f>AVERAGEIFS('Farm Fertilizer Prices - Table7'!F$7:F$999, 'Farm Fertilizer Prices - Table7'!$A$7:$A$999, $A28)</f>
        <v>167.5</v>
      </c>
      <c r="I28">
        <f>AVERAGEIFS('Farm Fertilizer Prices - Table7'!G$7:G$999, 'Farm Fertilizer Prices - Table7'!$A$7:$A$999, $A28)</f>
        <v>150</v>
      </c>
      <c r="K28">
        <f>AVERAGEIFS('Farm Fertilizer Prices - Table7'!I$7:I$999, 'Farm Fertilizer Prices - Table7'!$A$7:$A$999, $A28)</f>
        <v>186</v>
      </c>
      <c r="L28">
        <f>AVERAGEIFS('Farm Fertilizer Prices - Table7'!J$7:J$999, 'Farm Fertilizer Prices - Table7'!$A$7:$A$999, $A28)</f>
        <v>214.5</v>
      </c>
      <c r="M28">
        <f>AVERAGEIFS('Farm Fertilizer Prices - Table7'!K$7:K$999, 'Farm Fertilizer Prices - Table7'!$A$7:$A$999, $A28)</f>
        <v>109</v>
      </c>
    </row>
    <row r="29" spans="1:13" x14ac:dyDescent="0.2">
      <c r="A29" s="25">
        <f>'Annual Vals'!K30</f>
        <v>1987</v>
      </c>
      <c r="B29" s="26">
        <f>'Annual Vals'!L30</f>
        <v>416.71874928833324</v>
      </c>
      <c r="C29" s="26">
        <f>'Annual Vals'!M30</f>
        <v>467.33091787439616</v>
      </c>
      <c r="D29" s="26">
        <f>'Annual Vals'!N30</f>
        <v>208.33333333333334</v>
      </c>
      <c r="E29">
        <f>AVERAGEIFS('Farm Fertilizer Prices - Table7'!C$7:C$999, 'Farm Fertilizer Prices - Table7'!$A$7:$A$999, $A29)</f>
        <v>183.5</v>
      </c>
      <c r="F29">
        <f>AVERAGEIFS('Farm Fertilizer Prices - Table7'!D$7:D$999, 'Farm Fertilizer Prices - Table7'!$A$7:$A$999, $A29)</f>
        <v>110.5</v>
      </c>
      <c r="G29">
        <f>AVERAGEIFS('Farm Fertilizer Prices - Table7'!E$7:E$999, 'Farm Fertilizer Prices - Table7'!$A$7:$A$999, $A29)</f>
        <v>160</v>
      </c>
      <c r="H29">
        <f>AVERAGEIFS('Farm Fertilizer Prices - Table7'!F$7:F$999, 'Farm Fertilizer Prices - Table7'!$A$7:$A$999, $A29)</f>
        <v>155.5</v>
      </c>
      <c r="I29">
        <f>AVERAGEIFS('Farm Fertilizer Prices - Table7'!G$7:G$999, 'Farm Fertilizer Prices - Table7'!$A$7:$A$999, $A29)</f>
        <v>142.5</v>
      </c>
      <c r="K29">
        <f>AVERAGEIFS('Farm Fertilizer Prices - Table7'!I$7:I$999, 'Farm Fertilizer Prices - Table7'!$A$7:$A$999, $A29)</f>
        <v>200</v>
      </c>
      <c r="L29">
        <f>AVERAGEIFS('Farm Fertilizer Prices - Table7'!J$7:J$999, 'Farm Fertilizer Prices - Table7'!$A$7:$A$999, $A29)</f>
        <v>225.5</v>
      </c>
      <c r="M29">
        <f>AVERAGEIFS('Farm Fertilizer Prices - Table7'!K$7:K$999, 'Farm Fertilizer Prices - Table7'!$A$7:$A$999, $A29)</f>
        <v>125</v>
      </c>
    </row>
    <row r="30" spans="1:13" x14ac:dyDescent="0.2">
      <c r="A30" s="25">
        <f>'Annual Vals'!K31</f>
        <v>1988</v>
      </c>
      <c r="B30" s="26">
        <f>'Annual Vals'!L31</f>
        <v>457.11698663205118</v>
      </c>
      <c r="C30" s="26">
        <f>'Annual Vals'!M31</f>
        <v>516.21980676328508</v>
      </c>
      <c r="D30" s="26">
        <f>'Annual Vals'!N31</f>
        <v>261.66666666666669</v>
      </c>
      <c r="E30">
        <f>AVERAGEIFS('Farm Fertilizer Prices - Table7'!C$7:C$999, 'Farm Fertilizer Prices - Table7'!$A$7:$A$999, $A30)</f>
        <v>199.5</v>
      </c>
      <c r="F30">
        <f>AVERAGEIFS('Farm Fertilizer Prices - Table7'!D$7:D$999, 'Farm Fertilizer Prices - Table7'!$A$7:$A$999, $A30)</f>
        <v>136.5</v>
      </c>
      <c r="G30">
        <f>AVERAGEIFS('Farm Fertilizer Prices - Table7'!E$7:E$999, 'Farm Fertilizer Prices - Table7'!$A$7:$A$999, $A30)</f>
        <v>185.5</v>
      </c>
      <c r="H30">
        <f>AVERAGEIFS('Farm Fertilizer Prices - Table7'!F$7:F$999, 'Farm Fertilizer Prices - Table7'!$A$7:$A$999, $A30)</f>
        <v>168</v>
      </c>
      <c r="I30">
        <f>AVERAGEIFS('Farm Fertilizer Prices - Table7'!G$7:G$999, 'Farm Fertilizer Prices - Table7'!$A$7:$A$999, $A30)</f>
        <v>143</v>
      </c>
      <c r="K30">
        <f>AVERAGEIFS('Farm Fertilizer Prices - Table7'!I$7:I$999, 'Farm Fertilizer Prices - Table7'!$A$7:$A$999, $A30)</f>
        <v>221.5</v>
      </c>
      <c r="L30">
        <f>AVERAGEIFS('Farm Fertilizer Prices - Table7'!J$7:J$999, 'Farm Fertilizer Prices - Table7'!$A$7:$A$999, $A30)</f>
        <v>248.5</v>
      </c>
      <c r="M30">
        <f>AVERAGEIFS('Farm Fertilizer Prices - Table7'!K$7:K$999, 'Farm Fertilizer Prices - Table7'!$A$7:$A$999, $A30)</f>
        <v>157</v>
      </c>
    </row>
    <row r="31" spans="1:13" x14ac:dyDescent="0.2">
      <c r="A31" s="25">
        <f>'Annual Vals'!K32</f>
        <v>1989</v>
      </c>
      <c r="B31" s="26">
        <f>'Annual Vals'!L32</f>
        <v>480.46437111429941</v>
      </c>
      <c r="C31" s="26">
        <f>'Annual Vals'!M32</f>
        <v>498.16425120772948</v>
      </c>
      <c r="D31" s="26">
        <f>'Annual Vals'!N32</f>
        <v>263.33333333333337</v>
      </c>
      <c r="E31">
        <f>AVERAGEIFS('Farm Fertilizer Prices - Table7'!C$7:C$999, 'Farm Fertilizer Prices - Table7'!$A$7:$A$999, $A31)</f>
        <v>202</v>
      </c>
      <c r="F31">
        <f>AVERAGEIFS('Farm Fertilizer Prices - Table7'!D$7:D$999, 'Farm Fertilizer Prices - Table7'!$A$7:$A$999, $A31)</f>
        <v>136</v>
      </c>
      <c r="G31">
        <f>AVERAGEIFS('Farm Fertilizer Prices - Table7'!E$7:E$999, 'Farm Fertilizer Prices - Table7'!$A$7:$A$999, $A31)</f>
        <v>192</v>
      </c>
      <c r="H31">
        <f>AVERAGEIFS('Farm Fertilizer Prices - Table7'!F$7:F$999, 'Farm Fertilizer Prices - Table7'!$A$7:$A$999, $A31)</f>
        <v>184.5</v>
      </c>
      <c r="I31">
        <f>AVERAGEIFS('Farm Fertilizer Prices - Table7'!G$7:G$999, 'Farm Fertilizer Prices - Table7'!$A$7:$A$999, $A31)</f>
        <v>154</v>
      </c>
      <c r="K31">
        <f>AVERAGEIFS('Farm Fertilizer Prices - Table7'!I$7:I$999, 'Farm Fertilizer Prices - Table7'!$A$7:$A$999, $A31)</f>
        <v>216.5</v>
      </c>
      <c r="L31">
        <f>AVERAGEIFS('Farm Fertilizer Prices - Table7'!J$7:J$999, 'Farm Fertilizer Prices - Table7'!$A$7:$A$999, $A31)</f>
        <v>237</v>
      </c>
      <c r="M31">
        <f>AVERAGEIFS('Farm Fertilizer Prices - Table7'!K$7:K$999, 'Farm Fertilizer Prices - Table7'!$A$7:$A$999, $A31)</f>
        <v>158</v>
      </c>
    </row>
    <row r="32" spans="1:13" x14ac:dyDescent="0.2">
      <c r="A32" s="25">
        <f>'Annual Vals'!K33</f>
        <v>1990</v>
      </c>
      <c r="B32" s="26">
        <f>'Annual Vals'!L33</f>
        <v>473.56284302338827</v>
      </c>
      <c r="C32" s="26">
        <f>'Annual Vals'!M33</f>
        <v>468.49033816425117</v>
      </c>
      <c r="D32" s="26">
        <f>'Annual Vals'!N33</f>
        <v>254.16666666666669</v>
      </c>
      <c r="E32">
        <f>AVERAGEIFS('Farm Fertilizer Prices - Table7'!C$7:C$999, 'Farm Fertilizer Prices - Table7'!$A$7:$A$999, $A32)</f>
        <v>195</v>
      </c>
      <c r="F32">
        <f>AVERAGEIFS('Farm Fertilizer Prices - Table7'!D$7:D$999, 'Farm Fertilizer Prices - Table7'!$A$7:$A$999, $A32)</f>
        <v>133.5</v>
      </c>
      <c r="G32">
        <f>AVERAGEIFS('Farm Fertilizer Prices - Table7'!E$7:E$999, 'Farm Fertilizer Prices - Table7'!$A$7:$A$999, $A32)</f>
        <v>191.5</v>
      </c>
      <c r="H32">
        <f>AVERAGEIFS('Farm Fertilizer Prices - Table7'!F$7:F$999, 'Farm Fertilizer Prices - Table7'!$A$7:$A$999, $A32)</f>
        <v>180.5</v>
      </c>
      <c r="I32">
        <f>AVERAGEIFS('Farm Fertilizer Prices - Table7'!G$7:G$999, 'Farm Fertilizer Prices - Table7'!$A$7:$A$999, $A32)</f>
        <v>153</v>
      </c>
      <c r="K32">
        <f>AVERAGEIFS('Farm Fertilizer Prices - Table7'!I$7:I$999, 'Farm Fertilizer Prices - Table7'!$A$7:$A$999, $A32)</f>
        <v>203</v>
      </c>
      <c r="L32">
        <f>AVERAGEIFS('Farm Fertilizer Prices - Table7'!J$7:J$999, 'Farm Fertilizer Prices - Table7'!$A$7:$A$999, $A32)</f>
        <v>223.5</v>
      </c>
      <c r="M32">
        <f>AVERAGEIFS('Farm Fertilizer Prices - Table7'!K$7:K$999, 'Farm Fertilizer Prices - Table7'!$A$7:$A$999, $A32)</f>
        <v>152.5</v>
      </c>
    </row>
    <row r="33" spans="1:13" x14ac:dyDescent="0.2">
      <c r="A33" s="25">
        <f>'Annual Vals'!K34</f>
        <v>1991</v>
      </c>
      <c r="B33" s="26">
        <f>'Annual Vals'!L34</f>
        <v>486.08933980096106</v>
      </c>
      <c r="C33" s="26">
        <f>'Annual Vals'!M34</f>
        <v>489.40821256038646</v>
      </c>
      <c r="D33" s="26">
        <f>'Annual Vals'!N34</f>
        <v>253.33333333333334</v>
      </c>
      <c r="E33">
        <f>AVERAGEIFS('Farm Fertilizer Prices - Table7'!C$7:C$999, 'Farm Fertilizer Prices - Table7'!$A$7:$A$999, $A33)</f>
        <v>199</v>
      </c>
      <c r="F33">
        <f>AVERAGEIFS('Farm Fertilizer Prices - Table7'!D$7:D$999, 'Farm Fertilizer Prices - Table7'!$A$7:$A$999, $A33)</f>
        <v>138.5</v>
      </c>
      <c r="G33">
        <f>AVERAGEIFS('Farm Fertilizer Prices - Table7'!E$7:E$999, 'Farm Fertilizer Prices - Table7'!$A$7:$A$999, $A33)</f>
        <v>207.5</v>
      </c>
      <c r="H33">
        <f>AVERAGEIFS('Farm Fertilizer Prices - Table7'!F$7:F$999, 'Farm Fertilizer Prices - Table7'!$A$7:$A$999, $A33)</f>
        <v>184</v>
      </c>
      <c r="I33">
        <f>AVERAGEIFS('Farm Fertilizer Prices - Table7'!G$7:G$999, 'Farm Fertilizer Prices - Table7'!$A$7:$A$999, $A33)</f>
        <v>152</v>
      </c>
      <c r="K33">
        <f>AVERAGEIFS('Farm Fertilizer Prices - Table7'!I$7:I$999, 'Farm Fertilizer Prices - Table7'!$A$7:$A$999, $A33)</f>
        <v>214</v>
      </c>
      <c r="L33">
        <f>AVERAGEIFS('Farm Fertilizer Prices - Table7'!J$7:J$999, 'Farm Fertilizer Prices - Table7'!$A$7:$A$999, $A33)</f>
        <v>231.5</v>
      </c>
      <c r="M33">
        <f>AVERAGEIFS('Farm Fertilizer Prices - Table7'!K$7:K$999, 'Farm Fertilizer Prices - Table7'!$A$7:$A$999, $A33)</f>
        <v>152</v>
      </c>
    </row>
    <row r="34" spans="1:13" x14ac:dyDescent="0.2">
      <c r="A34" s="25">
        <f>'Annual Vals'!K35</f>
        <v>1992</v>
      </c>
      <c r="B34" s="26">
        <f>'Annual Vals'!L35</f>
        <v>478.58083395960011</v>
      </c>
      <c r="C34" s="26">
        <f>'Annual Vals'!M35</f>
        <v>454.83091787439616</v>
      </c>
      <c r="D34" s="26">
        <f>'Annual Vals'!N35</f>
        <v>245.83333333333334</v>
      </c>
      <c r="E34">
        <f>AVERAGEIFS('Farm Fertilizer Prices - Table7'!C$7:C$999, 'Farm Fertilizer Prices - Table7'!$A$7:$A$999, $A34)</f>
        <v>198.5</v>
      </c>
      <c r="F34">
        <f>AVERAGEIFS('Farm Fertilizer Prices - Table7'!D$7:D$999, 'Farm Fertilizer Prices - Table7'!$A$7:$A$999, $A34)</f>
        <v>138</v>
      </c>
      <c r="G34">
        <f>AVERAGEIFS('Farm Fertilizer Prices - Table7'!E$7:E$999, 'Farm Fertilizer Prices - Table7'!$A$7:$A$999, $A34)</f>
        <v>198.5</v>
      </c>
      <c r="H34">
        <f>AVERAGEIFS('Farm Fertilizer Prices - Table7'!F$7:F$999, 'Farm Fertilizer Prices - Table7'!$A$7:$A$999, $A34)</f>
        <v>178</v>
      </c>
      <c r="I34">
        <f>AVERAGEIFS('Farm Fertilizer Prices - Table7'!G$7:G$999, 'Farm Fertilizer Prices - Table7'!$A$7:$A$999, $A34)</f>
        <v>152.5</v>
      </c>
      <c r="K34">
        <f>AVERAGEIFS('Farm Fertilizer Prices - Table7'!I$7:I$999, 'Farm Fertilizer Prices - Table7'!$A$7:$A$999, $A34)</f>
        <v>200</v>
      </c>
      <c r="L34">
        <f>AVERAGEIFS('Farm Fertilizer Prices - Table7'!J$7:J$999, 'Farm Fertilizer Prices - Table7'!$A$7:$A$999, $A34)</f>
        <v>214</v>
      </c>
      <c r="M34">
        <f>AVERAGEIFS('Farm Fertilizer Prices - Table7'!K$7:K$999, 'Farm Fertilizer Prices - Table7'!$A$7:$A$999, $A34)</f>
        <v>147.5</v>
      </c>
    </row>
    <row r="35" spans="1:13" x14ac:dyDescent="0.2">
      <c r="A35" s="25">
        <f>'Annual Vals'!K36</f>
        <v>1993</v>
      </c>
      <c r="B35" s="26">
        <f>'Annual Vals'!L36</f>
        <v>490.85195053631207</v>
      </c>
      <c r="C35" s="26">
        <f>'Annual Vals'!M36</f>
        <v>422.5</v>
      </c>
      <c r="D35" s="26">
        <f>'Annual Vals'!N36</f>
        <v>240</v>
      </c>
      <c r="E35">
        <f>AVERAGEIFS('Farm Fertilizer Prices - Table7'!C$7:C$999, 'Farm Fertilizer Prices - Table7'!$A$7:$A$999, $A35)</f>
        <v>207</v>
      </c>
      <c r="F35">
        <f>AVERAGEIFS('Farm Fertilizer Prices - Table7'!D$7:D$999, 'Farm Fertilizer Prices - Table7'!$A$7:$A$999, $A35)</f>
        <v>136</v>
      </c>
      <c r="G35">
        <f>AVERAGEIFS('Farm Fertilizer Prices - Table7'!E$7:E$999, 'Farm Fertilizer Prices - Table7'!$A$7:$A$999, $A35)</f>
        <v>201</v>
      </c>
      <c r="H35">
        <f>AVERAGEIFS('Farm Fertilizer Prices - Table7'!F$7:F$999, 'Farm Fertilizer Prices - Table7'!$A$7:$A$999, $A35)</f>
        <v>186</v>
      </c>
      <c r="I35">
        <f>AVERAGEIFS('Farm Fertilizer Prices - Table7'!G$7:G$999, 'Farm Fertilizer Prices - Table7'!$A$7:$A$999, $A35)</f>
        <v>158.5</v>
      </c>
      <c r="K35">
        <f>AVERAGEIFS('Farm Fertilizer Prices - Table7'!I$7:I$999, 'Farm Fertilizer Prices - Table7'!$A$7:$A$999, $A35)</f>
        <v>189</v>
      </c>
      <c r="L35">
        <f>AVERAGEIFS('Farm Fertilizer Prices - Table7'!J$7:J$999, 'Farm Fertilizer Prices - Table7'!$A$7:$A$999, $A35)</f>
        <v>195.5</v>
      </c>
      <c r="M35">
        <f>AVERAGEIFS('Farm Fertilizer Prices - Table7'!K$7:K$999, 'Farm Fertilizer Prices - Table7'!$A$7:$A$999, $A35)</f>
        <v>144</v>
      </c>
    </row>
    <row r="36" spans="1:13" x14ac:dyDescent="0.2">
      <c r="A36" s="25">
        <f>'Annual Vals'!K37</f>
        <v>1994</v>
      </c>
      <c r="B36" s="26">
        <f>'Annual Vals'!L37</f>
        <v>522.68994101705721</v>
      </c>
      <c r="C36" s="26">
        <f>'Annual Vals'!M37</f>
        <v>483.41787439613529</v>
      </c>
      <c r="D36" s="26">
        <f>'Annual Vals'!N37</f>
        <v>241.66666666666669</v>
      </c>
      <c r="E36">
        <f>AVERAGEIFS('Farm Fertilizer Prices - Table7'!C$7:C$999, 'Farm Fertilizer Prices - Table7'!$A$7:$A$999, $A36)</f>
        <v>252.5</v>
      </c>
      <c r="F36">
        <f>AVERAGEIFS('Farm Fertilizer Prices - Table7'!D$7:D$999, 'Farm Fertilizer Prices - Table7'!$A$7:$A$999, $A36)</f>
        <v>139.5</v>
      </c>
      <c r="G36">
        <f>AVERAGEIFS('Farm Fertilizer Prices - Table7'!E$7:E$999, 'Farm Fertilizer Prices - Table7'!$A$7:$A$999, $A36)</f>
        <v>207.5</v>
      </c>
      <c r="H36">
        <f>AVERAGEIFS('Farm Fertilizer Prices - Table7'!F$7:F$999, 'Farm Fertilizer Prices - Table7'!$A$7:$A$999, $A36)</f>
        <v>197</v>
      </c>
      <c r="I36">
        <f>AVERAGEIFS('Farm Fertilizer Prices - Table7'!G$7:G$999, 'Farm Fertilizer Prices - Table7'!$A$7:$A$999, $A36)</f>
        <v>168</v>
      </c>
      <c r="K36">
        <f>AVERAGEIFS('Farm Fertilizer Prices - Table7'!I$7:I$999, 'Farm Fertilizer Prices - Table7'!$A$7:$A$999, $A36)</f>
        <v>213.5</v>
      </c>
      <c r="L36">
        <f>AVERAGEIFS('Farm Fertilizer Prices - Table7'!J$7:J$999, 'Farm Fertilizer Prices - Table7'!$A$7:$A$999, $A36)</f>
        <v>226.5</v>
      </c>
      <c r="M36">
        <f>AVERAGEIFS('Farm Fertilizer Prices - Table7'!K$7:K$999, 'Farm Fertilizer Prices - Table7'!$A$7:$A$999, $A36)</f>
        <v>145</v>
      </c>
    </row>
    <row r="37" spans="1:13" x14ac:dyDescent="0.2">
      <c r="A37" s="25">
        <f>'Annual Vals'!K38</f>
        <v>1995</v>
      </c>
      <c r="B37" s="26">
        <f>'Annual Vals'!L38</f>
        <v>615.88649768850632</v>
      </c>
      <c r="C37" s="26">
        <f>'Annual Vals'!M38</f>
        <v>545.86956521739125</v>
      </c>
      <c r="D37" s="26">
        <f>'Annual Vals'!N38</f>
        <v>258.33333333333337</v>
      </c>
      <c r="E37">
        <f>AVERAGEIFS('Farm Fertilizer Prices - Table7'!C$7:C$999, 'Farm Fertilizer Prices - Table7'!$A$7:$A$999, $A37)</f>
        <v>330</v>
      </c>
      <c r="F37">
        <f>AVERAGEIFS('Farm Fertilizer Prices - Table7'!D$7:D$999, 'Farm Fertilizer Prices - Table7'!$A$7:$A$999, $A37)</f>
        <v>169</v>
      </c>
      <c r="G37">
        <f>AVERAGEIFS('Farm Fertilizer Prices - Table7'!E$7:E$999, 'Farm Fertilizer Prices - Table7'!$A$7:$A$999, $A37)</f>
        <v>266</v>
      </c>
      <c r="H37">
        <f>AVERAGEIFS('Farm Fertilizer Prices - Table7'!F$7:F$999, 'Farm Fertilizer Prices - Table7'!$A$7:$A$999, $A37)</f>
        <v>223</v>
      </c>
      <c r="I37">
        <f>AVERAGEIFS('Farm Fertilizer Prices - Table7'!G$7:G$999, 'Farm Fertilizer Prices - Table7'!$A$7:$A$999, $A37)</f>
        <v>182</v>
      </c>
      <c r="K37">
        <f>AVERAGEIFS('Farm Fertilizer Prices - Table7'!I$7:I$999, 'Farm Fertilizer Prices - Table7'!$A$7:$A$999, $A37)</f>
        <v>234</v>
      </c>
      <c r="L37">
        <f>AVERAGEIFS('Farm Fertilizer Prices - Table7'!J$7:J$999, 'Farm Fertilizer Prices - Table7'!$A$7:$A$999, $A37)</f>
        <v>263</v>
      </c>
      <c r="M37">
        <f>AVERAGEIFS('Farm Fertilizer Prices - Table7'!K$7:K$999, 'Farm Fertilizer Prices - Table7'!$A$7:$A$999, $A37)</f>
        <v>155</v>
      </c>
    </row>
    <row r="38" spans="1:13" x14ac:dyDescent="0.2">
      <c r="A38" s="25">
        <f>'Annual Vals'!K39</f>
        <v>1996</v>
      </c>
      <c r="B38" s="26">
        <f>'Annual Vals'!L39</f>
        <v>631.08824668078614</v>
      </c>
      <c r="C38" s="26">
        <f>'Annual Vals'!M39</f>
        <v>606.231884057971</v>
      </c>
      <c r="D38" s="26">
        <f>'Annual Vals'!N39</f>
        <v>255</v>
      </c>
      <c r="E38">
        <f>AVERAGEIFS('Farm Fertilizer Prices - Table7'!C$7:C$999, 'Farm Fertilizer Prices - Table7'!$A$7:$A$999, $A38)</f>
        <v>303</v>
      </c>
      <c r="F38">
        <f>AVERAGEIFS('Farm Fertilizer Prices - Table7'!D$7:D$999, 'Farm Fertilizer Prices - Table7'!$A$7:$A$999, $A38)</f>
        <v>182</v>
      </c>
      <c r="G38">
        <f>AVERAGEIFS('Farm Fertilizer Prices - Table7'!E$7:E$999, 'Farm Fertilizer Prices - Table7'!$A$7:$A$999, $A38)</f>
        <v>278</v>
      </c>
      <c r="H38">
        <f>AVERAGEIFS('Farm Fertilizer Prices - Table7'!F$7:F$999, 'Farm Fertilizer Prices - Table7'!$A$7:$A$999, $A38)</f>
        <v>233</v>
      </c>
      <c r="I38">
        <f>AVERAGEIFS('Farm Fertilizer Prices - Table7'!G$7:G$999, 'Farm Fertilizer Prices - Table7'!$A$7:$A$999, $A38)</f>
        <v>184</v>
      </c>
      <c r="K38">
        <f>AVERAGEIFS('Farm Fertilizer Prices - Table7'!I$7:I$999, 'Farm Fertilizer Prices - Table7'!$A$7:$A$999, $A38)</f>
        <v>258</v>
      </c>
      <c r="L38">
        <f>AVERAGEIFS('Farm Fertilizer Prices - Table7'!J$7:J$999, 'Farm Fertilizer Prices - Table7'!$A$7:$A$999, $A38)</f>
        <v>294</v>
      </c>
      <c r="M38">
        <f>AVERAGEIFS('Farm Fertilizer Prices - Table7'!K$7:K$999, 'Farm Fertilizer Prices - Table7'!$A$7:$A$999, $A38)</f>
        <v>153</v>
      </c>
    </row>
    <row r="39" spans="1:13" x14ac:dyDescent="0.2">
      <c r="A39" s="25">
        <f>'Annual Vals'!K40</f>
        <v>1997</v>
      </c>
      <c r="B39" s="26">
        <f>'Annual Vals'!L40</f>
        <v>604.51121586846125</v>
      </c>
      <c r="C39" s="26">
        <f>'Annual Vals'!M40</f>
        <v>581.20772946859893</v>
      </c>
      <c r="D39" s="26">
        <f>'Annual Vals'!N40</f>
        <v>253.33333333333334</v>
      </c>
      <c r="E39">
        <f>AVERAGEIFS('Farm Fertilizer Prices - Table7'!C$7:C$999, 'Farm Fertilizer Prices - Table7'!$A$7:$A$999, $A39)</f>
        <v>303</v>
      </c>
      <c r="F39">
        <f>AVERAGEIFS('Farm Fertilizer Prices - Table7'!D$7:D$999, 'Farm Fertilizer Prices - Table7'!$A$7:$A$999, $A39)</f>
        <v>160</v>
      </c>
      <c r="G39">
        <f>AVERAGEIFS('Farm Fertilizer Prices - Table7'!E$7:E$999, 'Farm Fertilizer Prices - Table7'!$A$7:$A$999, $A39)</f>
        <v>257</v>
      </c>
      <c r="H39">
        <f>AVERAGEIFS('Farm Fertilizer Prices - Table7'!F$7:F$999, 'Farm Fertilizer Prices - Table7'!$A$7:$A$999, $A39)</f>
        <v>227</v>
      </c>
      <c r="I39">
        <f>AVERAGEIFS('Farm Fertilizer Prices - Table7'!G$7:G$999, 'Farm Fertilizer Prices - Table7'!$A$7:$A$999, $A39)</f>
        <v>185</v>
      </c>
      <c r="K39">
        <f>AVERAGEIFS('Farm Fertilizer Prices - Table7'!I$7:I$999, 'Farm Fertilizer Prices - Table7'!$A$7:$A$999, $A39)</f>
        <v>257</v>
      </c>
      <c r="L39">
        <f>AVERAGEIFS('Farm Fertilizer Prices - Table7'!J$7:J$999, 'Farm Fertilizer Prices - Table7'!$A$7:$A$999, $A39)</f>
        <v>272</v>
      </c>
      <c r="M39">
        <f>AVERAGEIFS('Farm Fertilizer Prices - Table7'!K$7:K$999, 'Farm Fertilizer Prices - Table7'!$A$7:$A$999, $A39)</f>
        <v>152</v>
      </c>
    </row>
    <row r="40" spans="1:13" x14ac:dyDescent="0.2">
      <c r="A40" s="25">
        <f>'Annual Vals'!K41</f>
        <v>1998</v>
      </c>
      <c r="B40" s="26">
        <f>'Annual Vals'!L41</f>
        <v>529.3319669331147</v>
      </c>
      <c r="C40" s="26">
        <f>'Annual Vals'!M41</f>
        <v>568.06763285024158</v>
      </c>
      <c r="D40" s="26">
        <f>'Annual Vals'!N41</f>
        <v>271.66666666666669</v>
      </c>
      <c r="E40">
        <f>AVERAGEIFS('Farm Fertilizer Prices - Table7'!C$7:C$999, 'Farm Fertilizer Prices - Table7'!$A$7:$A$999, $A40)</f>
        <v>253</v>
      </c>
      <c r="F40">
        <f>AVERAGEIFS('Farm Fertilizer Prices - Table7'!D$7:D$999, 'Farm Fertilizer Prices - Table7'!$A$7:$A$999, $A40)</f>
        <v>134</v>
      </c>
      <c r="G40">
        <f>AVERAGEIFS('Farm Fertilizer Prices - Table7'!E$7:E$999, 'Farm Fertilizer Prices - Table7'!$A$7:$A$999, $A40)</f>
        <v>195</v>
      </c>
      <c r="H40">
        <f>AVERAGEIFS('Farm Fertilizer Prices - Table7'!F$7:F$999, 'Farm Fertilizer Prices - Table7'!$A$7:$A$999, $A40)</f>
        <v>193</v>
      </c>
      <c r="I40">
        <f>AVERAGEIFS('Farm Fertilizer Prices - Table7'!G$7:G$999, 'Farm Fertilizer Prices - Table7'!$A$7:$A$999, $A40)</f>
        <v>187</v>
      </c>
      <c r="K40">
        <f>AVERAGEIFS('Farm Fertilizer Prices - Table7'!I$7:I$999, 'Farm Fertilizer Prices - Table7'!$A$7:$A$999, $A40)</f>
        <v>253</v>
      </c>
      <c r="L40">
        <f>AVERAGEIFS('Farm Fertilizer Prices - Table7'!J$7:J$999, 'Farm Fertilizer Prices - Table7'!$A$7:$A$999, $A40)</f>
        <v>264</v>
      </c>
      <c r="M40">
        <f>AVERAGEIFS('Farm Fertilizer Prices - Table7'!K$7:K$999, 'Farm Fertilizer Prices - Table7'!$A$7:$A$999, $A40)</f>
        <v>163</v>
      </c>
    </row>
    <row r="41" spans="1:13" x14ac:dyDescent="0.2">
      <c r="A41" s="25">
        <f>'Annual Vals'!K42</f>
        <v>1999</v>
      </c>
      <c r="B41" s="26">
        <f>'Annual Vals'!L42</f>
        <v>484.34670128213884</v>
      </c>
      <c r="C41" s="26">
        <f>'Annual Vals'!M42</f>
        <v>570.28985507246375</v>
      </c>
      <c r="D41" s="26">
        <f>'Annual Vals'!N42</f>
        <v>280</v>
      </c>
      <c r="E41">
        <f>AVERAGEIFS('Farm Fertilizer Prices - Table7'!C$7:C$999, 'Farm Fertilizer Prices - Table7'!$A$7:$A$999, $A41)</f>
        <v>211</v>
      </c>
      <c r="F41">
        <f>AVERAGEIFS('Farm Fertilizer Prices - Table7'!D$7:D$999, 'Farm Fertilizer Prices - Table7'!$A$7:$A$999, $A41)</f>
        <v>128</v>
      </c>
      <c r="G41">
        <f>AVERAGEIFS('Farm Fertilizer Prices - Table7'!E$7:E$999, 'Farm Fertilizer Prices - Table7'!$A$7:$A$999, $A41)</f>
        <v>176</v>
      </c>
      <c r="H41">
        <f>AVERAGEIFS('Farm Fertilizer Prices - Table7'!F$7:F$999, 'Farm Fertilizer Prices - Table7'!$A$7:$A$999, $A41)</f>
        <v>181</v>
      </c>
      <c r="I41">
        <f>AVERAGEIFS('Farm Fertilizer Prices - Table7'!G$7:G$999, 'Farm Fertilizer Prices - Table7'!$A$7:$A$999, $A41)</f>
        <v>171</v>
      </c>
      <c r="K41">
        <f>AVERAGEIFS('Farm Fertilizer Prices - Table7'!I$7:I$999, 'Farm Fertilizer Prices - Table7'!$A$7:$A$999, $A41)</f>
        <v>255</v>
      </c>
      <c r="L41">
        <f>AVERAGEIFS('Farm Fertilizer Prices - Table7'!J$7:J$999, 'Farm Fertilizer Prices - Table7'!$A$7:$A$999, $A41)</f>
        <v>264</v>
      </c>
      <c r="M41">
        <f>AVERAGEIFS('Farm Fertilizer Prices - Table7'!K$7:K$999, 'Farm Fertilizer Prices - Table7'!$A$7:$A$999, $A41)</f>
        <v>168</v>
      </c>
    </row>
    <row r="42" spans="1:13" x14ac:dyDescent="0.2">
      <c r="A42" s="25">
        <f>'Annual Vals'!K43</f>
        <v>2000</v>
      </c>
      <c r="B42" s="26">
        <f>'Annual Vals'!L43</f>
        <v>504.7533419872014</v>
      </c>
      <c r="C42" s="26">
        <f>'Annual Vals'!M43</f>
        <v>519.75845410628017</v>
      </c>
      <c r="D42" s="26">
        <f>'Annual Vals'!N43</f>
        <v>275</v>
      </c>
      <c r="E42">
        <f>AVERAGEIFS('Farm Fertilizer Prices - Table7'!C$7:C$999, 'Farm Fertilizer Prices - Table7'!$A$7:$A$999, $A42)</f>
        <v>227</v>
      </c>
      <c r="F42">
        <f>AVERAGEIFS('Farm Fertilizer Prices - Table7'!D$7:D$999, 'Farm Fertilizer Prices - Table7'!$A$7:$A$999, $A42)</f>
        <v>131</v>
      </c>
      <c r="G42">
        <f>AVERAGEIFS('Farm Fertilizer Prices - Table7'!E$7:E$999, 'Farm Fertilizer Prices - Table7'!$A$7:$A$999, $A42)</f>
        <v>200</v>
      </c>
      <c r="H42">
        <f>AVERAGEIFS('Farm Fertilizer Prices - Table7'!F$7:F$999, 'Farm Fertilizer Prices - Table7'!$A$7:$A$999, $A42)</f>
        <v>194</v>
      </c>
      <c r="I42">
        <f>AVERAGEIFS('Farm Fertilizer Prices - Table7'!G$7:G$999, 'Farm Fertilizer Prices - Table7'!$A$7:$A$999, $A42)</f>
        <v>167</v>
      </c>
      <c r="K42">
        <f>AVERAGEIFS('Farm Fertilizer Prices - Table7'!I$7:I$999, 'Farm Fertilizer Prices - Table7'!$A$7:$A$999, $A42)</f>
        <v>233</v>
      </c>
      <c r="L42">
        <f>AVERAGEIFS('Farm Fertilizer Prices - Table7'!J$7:J$999, 'Farm Fertilizer Prices - Table7'!$A$7:$A$999, $A42)</f>
        <v>240</v>
      </c>
      <c r="M42">
        <f>AVERAGEIFS('Farm Fertilizer Prices - Table7'!K$7:K$999, 'Farm Fertilizer Prices - Table7'!$A$7:$A$999, $A42)</f>
        <v>165</v>
      </c>
    </row>
    <row r="43" spans="1:13" x14ac:dyDescent="0.2">
      <c r="A43" s="25">
        <f>'Annual Vals'!K44</f>
        <v>2001</v>
      </c>
      <c r="B43" s="26">
        <f>'Annual Vals'!L44</f>
        <v>683.55983694290717</v>
      </c>
      <c r="C43" s="26">
        <f>'Annual Vals'!M44</f>
        <v>527.43961352657004</v>
      </c>
      <c r="D43" s="26">
        <f>'Annual Vals'!N44</f>
        <v>283.33333333333337</v>
      </c>
      <c r="E43">
        <f>AVERAGEIFS('Farm Fertilizer Prices - Table7'!C$7:C$999, 'Farm Fertilizer Prices - Table7'!$A$7:$A$999, $A43)</f>
        <v>399</v>
      </c>
      <c r="F43">
        <f>AVERAGEIFS('Farm Fertilizer Prices - Table7'!D$7:D$999, 'Farm Fertilizer Prices - Table7'!$A$7:$A$999, $A43)</f>
        <v>189</v>
      </c>
      <c r="G43">
        <f>AVERAGEIFS('Farm Fertilizer Prices - Table7'!E$7:E$999, 'Farm Fertilizer Prices - Table7'!$A$7:$A$999, $A43)</f>
        <v>280</v>
      </c>
      <c r="H43">
        <f>AVERAGEIFS('Farm Fertilizer Prices - Table7'!F$7:F$999, 'Farm Fertilizer Prices - Table7'!$A$7:$A$999, $A43)</f>
        <v>260</v>
      </c>
      <c r="I43">
        <f>AVERAGEIFS('Farm Fertilizer Prices - Table7'!G$7:G$999, 'Farm Fertilizer Prices - Table7'!$A$7:$A$999, $A43)</f>
        <v>192</v>
      </c>
      <c r="K43">
        <f>AVERAGEIFS('Farm Fertilizer Prices - Table7'!I$7:I$999, 'Farm Fertilizer Prices - Table7'!$A$7:$A$999, $A43)</f>
        <v>236</v>
      </c>
      <c r="L43">
        <f>AVERAGEIFS('Farm Fertilizer Prices - Table7'!J$7:J$999, 'Farm Fertilizer Prices - Table7'!$A$7:$A$999, $A43)</f>
        <v>244</v>
      </c>
      <c r="M43">
        <f>AVERAGEIFS('Farm Fertilizer Prices - Table7'!K$7:K$999, 'Farm Fertilizer Prices - Table7'!$A$7:$A$999, $A43)</f>
        <v>170</v>
      </c>
    </row>
    <row r="44" spans="1:13" x14ac:dyDescent="0.2">
      <c r="A44" s="25">
        <f>'Annual Vals'!K45</f>
        <v>2002</v>
      </c>
      <c r="B44" s="26">
        <f>'Annual Vals'!L45</f>
        <v>523.33228575983242</v>
      </c>
      <c r="C44" s="26">
        <f>'Annual Vals'!M45</f>
        <v>492.29468599033817</v>
      </c>
      <c r="D44" s="26">
        <f>'Annual Vals'!N45</f>
        <v>273.33333333333337</v>
      </c>
      <c r="E44">
        <f>AVERAGEIFS('Farm Fertilizer Prices - Table7'!C$7:C$999, 'Farm Fertilizer Prices - Table7'!$A$7:$A$999, $A44)</f>
        <v>250</v>
      </c>
      <c r="F44">
        <f>AVERAGEIFS('Farm Fertilizer Prices - Table7'!D$7:D$999, 'Farm Fertilizer Prices - Table7'!$A$7:$A$999, $A44)</f>
        <v>127</v>
      </c>
      <c r="G44">
        <f>AVERAGEIFS('Farm Fertilizer Prices - Table7'!E$7:E$999, 'Farm Fertilizer Prices - Table7'!$A$7:$A$999, $A44)</f>
        <v>191</v>
      </c>
      <c r="H44">
        <f>AVERAGEIFS('Farm Fertilizer Prices - Table7'!F$7:F$999, 'Farm Fertilizer Prices - Table7'!$A$7:$A$999, $A44)</f>
        <v>195</v>
      </c>
      <c r="I44">
        <f>AVERAGEIFS('Farm Fertilizer Prices - Table7'!G$7:G$999, 'Farm Fertilizer Prices - Table7'!$A$7:$A$999, $A44)</f>
        <v>187</v>
      </c>
      <c r="K44">
        <f>AVERAGEIFS('Farm Fertilizer Prices - Table7'!I$7:I$999, 'Farm Fertilizer Prices - Table7'!$A$7:$A$999, $A44)</f>
        <v>221</v>
      </c>
      <c r="L44">
        <f>AVERAGEIFS('Farm Fertilizer Prices - Table7'!J$7:J$999, 'Farm Fertilizer Prices - Table7'!$A$7:$A$999, $A44)</f>
        <v>227</v>
      </c>
      <c r="M44">
        <f>AVERAGEIFS('Farm Fertilizer Prices - Table7'!K$7:K$999, 'Farm Fertilizer Prices - Table7'!$A$7:$A$999, $A44)</f>
        <v>164</v>
      </c>
    </row>
    <row r="45" spans="1:13" x14ac:dyDescent="0.2">
      <c r="A45" s="25">
        <f>'Annual Vals'!K46</f>
        <v>2003</v>
      </c>
      <c r="B45" s="26">
        <f>'Annual Vals'!L46</f>
        <v>642.96440527430491</v>
      </c>
      <c r="C45" s="26">
        <f>'Annual Vals'!M46</f>
        <v>541.73913043478262</v>
      </c>
      <c r="D45" s="26">
        <f>'Annual Vals'!N46</f>
        <v>275</v>
      </c>
      <c r="E45">
        <f>AVERAGEIFS('Farm Fertilizer Prices - Table7'!C$7:C$999, 'Farm Fertilizer Prices - Table7'!$A$7:$A$999, $A45)</f>
        <v>373</v>
      </c>
      <c r="F45">
        <f>AVERAGEIFS('Farm Fertilizer Prices - Table7'!D$7:D$999, 'Farm Fertilizer Prices - Table7'!$A$7:$A$999, $A45)</f>
        <v>161</v>
      </c>
      <c r="G45">
        <f>AVERAGEIFS('Farm Fertilizer Prices - Table7'!E$7:E$999, 'Farm Fertilizer Prices - Table7'!$A$7:$A$999, $A45)</f>
        <v>261</v>
      </c>
      <c r="H45">
        <f>AVERAGEIFS('Farm Fertilizer Prices - Table7'!F$7:F$999, 'Farm Fertilizer Prices - Table7'!$A$7:$A$999, $A45)</f>
        <v>243</v>
      </c>
      <c r="I45">
        <f>AVERAGEIFS('Farm Fertilizer Prices - Table7'!G$7:G$999, 'Farm Fertilizer Prices - Table7'!$A$7:$A$999, $A45)</f>
        <v>195</v>
      </c>
      <c r="K45">
        <f>AVERAGEIFS('Farm Fertilizer Prices - Table7'!I$7:I$999, 'Farm Fertilizer Prices - Table7'!$A$7:$A$999, $A45)</f>
        <v>243</v>
      </c>
      <c r="L45">
        <f>AVERAGEIFS('Farm Fertilizer Prices - Table7'!J$7:J$999, 'Farm Fertilizer Prices - Table7'!$A$7:$A$999, $A45)</f>
        <v>250</v>
      </c>
      <c r="M45">
        <f>AVERAGEIFS('Farm Fertilizer Prices - Table7'!K$7:K$999, 'Farm Fertilizer Prices - Table7'!$A$7:$A$999, $A45)</f>
        <v>165</v>
      </c>
    </row>
    <row r="46" spans="1:13" x14ac:dyDescent="0.2">
      <c r="A46" s="25">
        <f>'Annual Vals'!K47</f>
        <v>2004</v>
      </c>
      <c r="B46" s="26">
        <f>'Annual Vals'!L47</f>
        <v>683.71633531461362</v>
      </c>
      <c r="C46" s="26">
        <f>'Annual Vals'!M47</f>
        <v>595.55555555555554</v>
      </c>
      <c r="D46" s="26">
        <f>'Annual Vals'!N47</f>
        <v>301.66666666666669</v>
      </c>
      <c r="E46">
        <f>AVERAGEIFS('Farm Fertilizer Prices - Table7'!C$7:C$999, 'Farm Fertilizer Prices - Table7'!$A$7:$A$999, $A46)</f>
        <v>379</v>
      </c>
      <c r="F46">
        <f>AVERAGEIFS('Farm Fertilizer Prices - Table7'!D$7:D$999, 'Farm Fertilizer Prices - Table7'!$A$7:$A$999, $A46)</f>
        <v>178</v>
      </c>
      <c r="G46">
        <f>AVERAGEIFS('Farm Fertilizer Prices - Table7'!E$7:E$999, 'Farm Fertilizer Prices - Table7'!$A$7:$A$999, $A46)</f>
        <v>276</v>
      </c>
      <c r="H46">
        <f>AVERAGEIFS('Farm Fertilizer Prices - Table7'!F$7:F$999, 'Farm Fertilizer Prices - Table7'!$A$7:$A$999, $A46)</f>
        <v>263</v>
      </c>
      <c r="I46">
        <f>AVERAGEIFS('Farm Fertilizer Prices - Table7'!G$7:G$999, 'Farm Fertilizer Prices - Table7'!$A$7:$A$999, $A46)</f>
        <v>205</v>
      </c>
      <c r="K46">
        <f>AVERAGEIFS('Farm Fertilizer Prices - Table7'!I$7:I$999, 'Farm Fertilizer Prices - Table7'!$A$7:$A$999, $A46)</f>
        <v>266</v>
      </c>
      <c r="L46">
        <f>AVERAGEIFS('Farm Fertilizer Prices - Table7'!J$7:J$999, 'Farm Fertilizer Prices - Table7'!$A$7:$A$999, $A46)</f>
        <v>276</v>
      </c>
      <c r="M46">
        <f>AVERAGEIFS('Farm Fertilizer Prices - Table7'!K$7:K$999, 'Farm Fertilizer Prices - Table7'!$A$7:$A$999, $A46)</f>
        <v>181</v>
      </c>
    </row>
    <row r="47" spans="1:13" x14ac:dyDescent="0.2">
      <c r="A47" s="25">
        <f>'Annual Vals'!K48</f>
        <v>2005</v>
      </c>
      <c r="B47" s="26">
        <f>'Annual Vals'!L48</f>
        <v>796.49796178634051</v>
      </c>
      <c r="C47" s="26">
        <f>'Annual Vals'!M48</f>
        <v>661.57004830917867</v>
      </c>
      <c r="D47" s="26">
        <f>'Annual Vals'!N48</f>
        <v>408.33333333333337</v>
      </c>
      <c r="E47">
        <f>AVERAGEIFS('Farm Fertilizer Prices - Table7'!C$7:C$999, 'Farm Fertilizer Prices - Table7'!$A$7:$A$999, $A47)</f>
        <v>416</v>
      </c>
      <c r="F47">
        <f>AVERAGEIFS('Farm Fertilizer Prices - Table7'!D$7:D$999, 'Farm Fertilizer Prices - Table7'!$A$7:$A$999, $A47)</f>
        <v>215</v>
      </c>
      <c r="G47">
        <f>AVERAGEIFS('Farm Fertilizer Prices - Table7'!E$7:E$999, 'Farm Fertilizer Prices - Table7'!$A$7:$A$999, $A47)</f>
        <v>332</v>
      </c>
      <c r="H47">
        <f>AVERAGEIFS('Farm Fertilizer Prices - Table7'!F$7:F$999, 'Farm Fertilizer Prices - Table7'!$A$7:$A$999, $A47)</f>
        <v>292</v>
      </c>
      <c r="I47">
        <f>AVERAGEIFS('Farm Fertilizer Prices - Table7'!G$7:G$999, 'Farm Fertilizer Prices - Table7'!$A$7:$A$999, $A47)</f>
        <v>244</v>
      </c>
      <c r="K47">
        <f>AVERAGEIFS('Farm Fertilizer Prices - Table7'!I$7:I$999, 'Farm Fertilizer Prices - Table7'!$A$7:$A$999, $A47)</f>
        <v>299</v>
      </c>
      <c r="L47">
        <f>AVERAGEIFS('Farm Fertilizer Prices - Table7'!J$7:J$999, 'Farm Fertilizer Prices - Table7'!$A$7:$A$999, $A47)</f>
        <v>303</v>
      </c>
      <c r="M47">
        <f>AVERAGEIFS('Farm Fertilizer Prices - Table7'!K$7:K$999, 'Farm Fertilizer Prices - Table7'!$A$7:$A$999, $A47)</f>
        <v>245</v>
      </c>
    </row>
    <row r="48" spans="1:13" x14ac:dyDescent="0.2">
      <c r="A48" s="25">
        <f>'Annual Vals'!K49</f>
        <v>2006</v>
      </c>
      <c r="B48" s="26">
        <f>'Annual Vals'!L49</f>
        <v>911.25617726765506</v>
      </c>
      <c r="C48" s="26">
        <f>'Annual Vals'!M49</f>
        <v>726.304347826087</v>
      </c>
      <c r="D48" s="26">
        <f>'Annual Vals'!N49</f>
        <v>455</v>
      </c>
      <c r="E48">
        <f>AVERAGEIFS('Farm Fertilizer Prices - Table7'!C$7:C$999, 'Farm Fertilizer Prices - Table7'!$A$7:$A$999, $A48)</f>
        <v>521</v>
      </c>
      <c r="F48">
        <f>AVERAGEIFS('Farm Fertilizer Prices - Table7'!D$7:D$999, 'Farm Fertilizer Prices - Table7'!$A$7:$A$999, $A48)</f>
        <v>232</v>
      </c>
      <c r="G48">
        <f>AVERAGEIFS('Farm Fertilizer Prices - Table7'!E$7:E$999, 'Farm Fertilizer Prices - Table7'!$A$7:$A$999, $A48)</f>
        <v>362</v>
      </c>
      <c r="H48">
        <f>AVERAGEIFS('Farm Fertilizer Prices - Table7'!F$7:F$999, 'Farm Fertilizer Prices - Table7'!$A$7:$A$999, $A48)</f>
        <v>366</v>
      </c>
      <c r="I48">
        <f>AVERAGEIFS('Farm Fertilizer Prices - Table7'!G$7:G$999, 'Farm Fertilizer Prices - Table7'!$A$7:$A$999, $A48)</f>
        <v>266</v>
      </c>
      <c r="K48">
        <f>AVERAGEIFS('Farm Fertilizer Prices - Table7'!I$7:I$999, 'Farm Fertilizer Prices - Table7'!$A$7:$A$999, $A48)</f>
        <v>324</v>
      </c>
      <c r="L48">
        <f>AVERAGEIFS('Farm Fertilizer Prices - Table7'!J$7:J$999, 'Farm Fertilizer Prices - Table7'!$A$7:$A$999, $A48)</f>
        <v>337</v>
      </c>
      <c r="M48">
        <f>AVERAGEIFS('Farm Fertilizer Prices - Table7'!K$7:K$999, 'Farm Fertilizer Prices - Table7'!$A$7:$A$999, $A48)</f>
        <v>273</v>
      </c>
    </row>
    <row r="49" spans="1:13" x14ac:dyDescent="0.2">
      <c r="A49" s="25">
        <f>'Annual Vals'!K50</f>
        <v>2007</v>
      </c>
      <c r="B49" s="26">
        <f>'Annual Vals'!L50</f>
        <v>1012.5525722484115</v>
      </c>
      <c r="C49" s="26">
        <f>'Annual Vals'!M50</f>
        <v>944.87922705314008</v>
      </c>
      <c r="D49" s="26">
        <f>'Annual Vals'!N50</f>
        <v>466.66666666666669</v>
      </c>
      <c r="E49">
        <f>AVERAGEIFS('Farm Fertilizer Prices - Table7'!C$7:C$999, 'Farm Fertilizer Prices - Table7'!$A$7:$A$999, $A49)</f>
        <v>523</v>
      </c>
      <c r="F49">
        <f>AVERAGEIFS('Farm Fertilizer Prices - Table7'!D$7:D$999, 'Farm Fertilizer Prices - Table7'!$A$7:$A$999, $A49)</f>
        <v>277</v>
      </c>
      <c r="G49">
        <f>AVERAGEIFS('Farm Fertilizer Prices - Table7'!E$7:E$999, 'Farm Fertilizer Prices - Table7'!$A$7:$A$999, $A49)</f>
        <v>453</v>
      </c>
      <c r="H49">
        <f>AVERAGEIFS('Farm Fertilizer Prices - Table7'!F$7:F$999, 'Farm Fertilizer Prices - Table7'!$A$7:$A$999, $A49)</f>
        <v>382</v>
      </c>
      <c r="I49">
        <f>AVERAGEIFS('Farm Fertilizer Prices - Table7'!G$7:G$999, 'Farm Fertilizer Prices - Table7'!$A$7:$A$999, $A49)</f>
        <v>288</v>
      </c>
      <c r="K49">
        <f>AVERAGEIFS('Farm Fertilizer Prices - Table7'!I$7:I$999, 'Farm Fertilizer Prices - Table7'!$A$7:$A$999, $A49)</f>
        <v>418</v>
      </c>
      <c r="L49">
        <f>AVERAGEIFS('Farm Fertilizer Prices - Table7'!J$7:J$999, 'Farm Fertilizer Prices - Table7'!$A$7:$A$999, $A49)</f>
        <v>442</v>
      </c>
      <c r="M49">
        <f>AVERAGEIFS('Farm Fertilizer Prices - Table7'!K$7:K$999, 'Farm Fertilizer Prices - Table7'!$A$7:$A$999, $A49)</f>
        <v>280</v>
      </c>
    </row>
    <row r="50" spans="1:13" x14ac:dyDescent="0.2">
      <c r="A50" s="25">
        <f>'Annual Vals'!K51</f>
        <v>2008</v>
      </c>
      <c r="B50" s="26">
        <f>'Annual Vals'!L51</f>
        <v>1368.6057252169162</v>
      </c>
      <c r="C50" s="26">
        <f>'Annual Vals'!M51</f>
        <v>1812.8019323671497</v>
      </c>
      <c r="D50" s="26">
        <f>'Annual Vals'!N51</f>
        <v>935</v>
      </c>
      <c r="E50">
        <f>AVERAGEIFS('Farm Fertilizer Prices - Table7'!C$7:C$999, 'Farm Fertilizer Prices - Table7'!$A$7:$A$999, $A50)</f>
        <v>755</v>
      </c>
      <c r="F50">
        <f>AVERAGEIFS('Farm Fertilizer Prices - Table7'!D$7:D$999, 'Farm Fertilizer Prices - Table7'!$A$7:$A$999, $A50)</f>
        <v>401</v>
      </c>
      <c r="G50">
        <f>AVERAGEIFS('Farm Fertilizer Prices - Table7'!E$7:E$999, 'Farm Fertilizer Prices - Table7'!$A$7:$A$999, $A50)</f>
        <v>552</v>
      </c>
      <c r="H50">
        <f>AVERAGEIFS('Farm Fertilizer Prices - Table7'!F$7:F$999, 'Farm Fertilizer Prices - Table7'!$A$7:$A$999, $A50)</f>
        <v>509</v>
      </c>
      <c r="I50">
        <f>AVERAGEIFS('Farm Fertilizer Prices - Table7'!G$7:G$999, 'Farm Fertilizer Prices - Table7'!$A$7:$A$999, $A50)</f>
        <v>391</v>
      </c>
      <c r="K50">
        <f>AVERAGEIFS('Farm Fertilizer Prices - Table7'!I$7:I$999, 'Farm Fertilizer Prices - Table7'!$A$7:$A$999, $A50)</f>
        <v>800</v>
      </c>
      <c r="L50">
        <f>AVERAGEIFS('Farm Fertilizer Prices - Table7'!J$7:J$999, 'Farm Fertilizer Prices - Table7'!$A$7:$A$999, $A50)</f>
        <v>850</v>
      </c>
      <c r="M50">
        <f>AVERAGEIFS('Farm Fertilizer Prices - Table7'!K$7:K$999, 'Farm Fertilizer Prices - Table7'!$A$7:$A$999, $A50)</f>
        <v>561</v>
      </c>
    </row>
    <row r="51" spans="1:13" x14ac:dyDescent="0.2">
      <c r="A51" s="25">
        <f>'Annual Vals'!K52</f>
        <v>2009</v>
      </c>
      <c r="B51" s="26">
        <f>'Annual Vals'!L52</f>
        <v>1212.834050693448</v>
      </c>
      <c r="C51" s="26">
        <f>'Annual Vals'!M52</f>
        <v>1403.478260869565</v>
      </c>
      <c r="D51" s="26">
        <f>'Annual Vals'!N52</f>
        <v>1421.6666666666667</v>
      </c>
      <c r="E51">
        <f>AVERAGEIFS('Farm Fertilizer Prices - Table7'!C$7:C$999, 'Farm Fertilizer Prices - Table7'!$A$7:$A$999, $A51)</f>
        <v>680</v>
      </c>
      <c r="F51">
        <f>AVERAGEIFS('Farm Fertilizer Prices - Table7'!D$7:D$999, 'Farm Fertilizer Prices - Table7'!$A$7:$A$999, $A51)</f>
        <v>320</v>
      </c>
      <c r="G51">
        <f>AVERAGEIFS('Farm Fertilizer Prices - Table7'!E$7:E$999, 'Farm Fertilizer Prices - Table7'!$A$7:$A$999, $A51)</f>
        <v>486</v>
      </c>
      <c r="H51">
        <f>AVERAGEIFS('Farm Fertilizer Prices - Table7'!F$7:F$999, 'Farm Fertilizer Prices - Table7'!$A$7:$A$999, $A51)</f>
        <v>438</v>
      </c>
      <c r="I51">
        <f>AVERAGEIFS('Farm Fertilizer Prices - Table7'!G$7:G$999, 'Farm Fertilizer Prices - Table7'!$A$7:$A$999, $A51)</f>
        <v>378</v>
      </c>
      <c r="K51">
        <f>AVERAGEIFS('Farm Fertilizer Prices - Table7'!I$7:I$999, 'Farm Fertilizer Prices - Table7'!$A$7:$A$999, $A51)</f>
        <v>639</v>
      </c>
      <c r="L51">
        <f>AVERAGEIFS('Farm Fertilizer Prices - Table7'!J$7:J$999, 'Farm Fertilizer Prices - Table7'!$A$7:$A$999, $A51)</f>
        <v>638</v>
      </c>
      <c r="M51">
        <f>AVERAGEIFS('Farm Fertilizer Prices - Table7'!K$7:K$999, 'Farm Fertilizer Prices - Table7'!$A$7:$A$999, $A51)</f>
        <v>853</v>
      </c>
    </row>
    <row r="52" spans="1:13" x14ac:dyDescent="0.2">
      <c r="A52" s="25">
        <f>'Annual Vals'!K53</f>
        <v>2010</v>
      </c>
      <c r="B52" s="26">
        <f>'Annual Vals'!L53</f>
        <v>1054.0789323859626</v>
      </c>
      <c r="C52" s="26">
        <f>'Annual Vals'!M53</f>
        <v>1115.5072463768115</v>
      </c>
      <c r="D52" s="26">
        <f>'Annual Vals'!N53</f>
        <v>851.66666666666674</v>
      </c>
      <c r="E52">
        <f>AVERAGEIFS('Farm Fertilizer Prices - Table7'!C$7:C$999, 'Farm Fertilizer Prices - Table7'!$A$7:$A$999, $A52)</f>
        <v>499</v>
      </c>
      <c r="F52">
        <f>AVERAGEIFS('Farm Fertilizer Prices - Table7'!D$7:D$999, 'Farm Fertilizer Prices - Table7'!$A$7:$A$999, $A52)</f>
        <v>283</v>
      </c>
      <c r="G52">
        <f>AVERAGEIFS('Farm Fertilizer Prices - Table7'!E$7:E$999, 'Farm Fertilizer Prices - Table7'!$A$7:$A$999, $A52)</f>
        <v>448</v>
      </c>
      <c r="H52">
        <f>AVERAGEIFS('Farm Fertilizer Prices - Table7'!F$7:F$999, 'Farm Fertilizer Prices - Table7'!$A$7:$A$999, $A52)</f>
        <v>398</v>
      </c>
      <c r="I52">
        <f>AVERAGEIFS('Farm Fertilizer Prices - Table7'!G$7:G$999, 'Farm Fertilizer Prices - Table7'!$A$7:$A$999, $A52)</f>
        <v>326</v>
      </c>
      <c r="K52">
        <f>AVERAGEIFS('Farm Fertilizer Prices - Table7'!I$7:I$999, 'Farm Fertilizer Prices - Table7'!$A$7:$A$999, $A52)</f>
        <v>507</v>
      </c>
      <c r="L52">
        <f>AVERAGEIFS('Farm Fertilizer Prices - Table7'!J$7:J$999, 'Farm Fertilizer Prices - Table7'!$A$7:$A$999, $A52)</f>
        <v>508</v>
      </c>
      <c r="M52">
        <f>AVERAGEIFS('Farm Fertilizer Prices - Table7'!K$7:K$999, 'Farm Fertilizer Prices - Table7'!$A$7:$A$999, $A52)</f>
        <v>511</v>
      </c>
    </row>
    <row r="53" spans="1:13" x14ac:dyDescent="0.2">
      <c r="A53" s="25">
        <f>'Annual Vals'!K54</f>
        <v>2011</v>
      </c>
      <c r="B53" s="26">
        <f>'Annual Vals'!L54</f>
        <v>1335.082553346542</v>
      </c>
      <c r="C53" s="26">
        <f>'Annual Vals'!M54</f>
        <v>1467.463768115942</v>
      </c>
      <c r="D53" s="26">
        <f>'Annual Vals'!N54</f>
        <v>1001.6666666666667</v>
      </c>
      <c r="E53">
        <f>AVERAGEIFS('Farm Fertilizer Prices - Table7'!C$7:C$999, 'Farm Fertilizer Prices - Table7'!$A$7:$A$999, $A53)</f>
        <v>749</v>
      </c>
      <c r="F53">
        <f>AVERAGEIFS('Farm Fertilizer Prices - Table7'!D$7:D$999, 'Farm Fertilizer Prices - Table7'!$A$7:$A$999, $A53)</f>
        <v>351</v>
      </c>
      <c r="G53">
        <f>AVERAGEIFS('Farm Fertilizer Prices - Table7'!E$7:E$999, 'Farm Fertilizer Prices - Table7'!$A$7:$A$999, $A53)</f>
        <v>526</v>
      </c>
      <c r="H53">
        <f>AVERAGEIFS('Farm Fertilizer Prices - Table7'!F$7:F$999, 'Farm Fertilizer Prices - Table7'!$A$7:$A$999, $A53)</f>
        <v>479</v>
      </c>
      <c r="I53">
        <f>AVERAGEIFS('Farm Fertilizer Prices - Table7'!G$7:G$999, 'Farm Fertilizer Prices - Table7'!$A$7:$A$999, $A53)</f>
        <v>423</v>
      </c>
      <c r="K53">
        <f>AVERAGEIFS('Farm Fertilizer Prices - Table7'!I$7:I$999, 'Farm Fertilizer Prices - Table7'!$A$7:$A$999, $A53)</f>
        <v>633</v>
      </c>
      <c r="L53">
        <f>AVERAGEIFS('Farm Fertilizer Prices - Table7'!J$7:J$999, 'Farm Fertilizer Prices - Table7'!$A$7:$A$999, $A53)</f>
        <v>703</v>
      </c>
      <c r="M53">
        <f>AVERAGEIFS('Farm Fertilizer Prices - Table7'!K$7:K$999, 'Farm Fertilizer Prices - Table7'!$A$7:$A$999, $A53)</f>
        <v>601</v>
      </c>
    </row>
    <row r="54" spans="1:13" x14ac:dyDescent="0.2">
      <c r="A54" s="25">
        <f>'Annual Vals'!K55</f>
        <v>2012</v>
      </c>
      <c r="B54" s="26">
        <f>'Annual Vals'!L55</f>
        <v>1563.0469813941838</v>
      </c>
      <c r="C54" s="26">
        <f>'Annual Vals'!M55</f>
        <v>1543.695652173913</v>
      </c>
      <c r="D54" s="26">
        <f>'Annual Vals'!N55</f>
        <v>1108.3333333333335</v>
      </c>
      <c r="E54">
        <f>AVERAGEIFS('Farm Fertilizer Prices - Table7'!C$7:C$999, 'Farm Fertilizer Prices - Table7'!$A$7:$A$999, $A54)</f>
        <v>785</v>
      </c>
      <c r="F54">
        <f>AVERAGEIFS('Farm Fertilizer Prices - Table7'!D$7:D$999, 'Farm Fertilizer Prices - Table7'!$A$7:$A$999, $A54)</f>
        <v>403</v>
      </c>
      <c r="G54">
        <f>AVERAGEIFS('Farm Fertilizer Prices - Table7'!E$7:E$999, 'Farm Fertilizer Prices - Table7'!$A$7:$A$999, $A54)</f>
        <v>644</v>
      </c>
      <c r="H54">
        <f>AVERAGEIFS('Farm Fertilizer Prices - Table7'!F$7:F$999, 'Farm Fertilizer Prices - Table7'!$A$7:$A$999, $A54)</f>
        <v>574</v>
      </c>
      <c r="I54">
        <f>AVERAGEIFS('Farm Fertilizer Prices - Table7'!G$7:G$999, 'Farm Fertilizer Prices - Table7'!$A$7:$A$999, $A54)</f>
        <v>503</v>
      </c>
      <c r="K54">
        <f>AVERAGEIFS('Farm Fertilizer Prices - Table7'!I$7:I$999, 'Farm Fertilizer Prices - Table7'!$A$7:$A$999, $A54)</f>
        <v>729</v>
      </c>
      <c r="L54">
        <f>AVERAGEIFS('Farm Fertilizer Prices - Table7'!J$7:J$999, 'Farm Fertilizer Prices - Table7'!$A$7:$A$999, $A54)</f>
        <v>675</v>
      </c>
      <c r="M54">
        <f>AVERAGEIFS('Farm Fertilizer Prices - Table7'!K$7:K$999, 'Farm Fertilizer Prices - Table7'!$A$7:$A$999, $A54)</f>
        <v>665</v>
      </c>
    </row>
    <row r="55" spans="1:13" x14ac:dyDescent="0.2">
      <c r="A55" s="25">
        <f>'Annual Vals'!K56</f>
        <v>2013</v>
      </c>
      <c r="B55" s="26">
        <f>'Annual Vals'!L56</f>
        <v>1560.1726674409601</v>
      </c>
      <c r="C55" s="26">
        <f>'Annual Vals'!M56</f>
        <v>1474.5410628019324</v>
      </c>
      <c r="D55" s="26">
        <f>'Annual Vals'!N56</f>
        <v>991.66666666666674</v>
      </c>
      <c r="E55">
        <f>AVERAGEIFS('Farm Fertilizer Prices - Table7'!C$7:C$999, 'Farm Fertilizer Prices - Table7'!$A$7:$A$999, $A55)</f>
        <v>847</v>
      </c>
      <c r="F55">
        <f>AVERAGEIFS('Farm Fertilizer Prices - Table7'!D$7:D$999, 'Farm Fertilizer Prices - Table7'!$A$7:$A$999, $A55)</f>
        <v>410</v>
      </c>
      <c r="G55">
        <f>AVERAGEIFS('Farm Fertilizer Prices - Table7'!E$7:E$999, 'Farm Fertilizer Prices - Table7'!$A$7:$A$999, $A55)</f>
        <v>592</v>
      </c>
      <c r="H55">
        <f>AVERAGEIFS('Farm Fertilizer Prices - Table7'!F$7:F$999, 'Farm Fertilizer Prices - Table7'!$A$7:$A$999, $A55)</f>
        <v>544</v>
      </c>
      <c r="I55">
        <f>AVERAGEIFS('Farm Fertilizer Prices - Table7'!G$7:G$999, 'Farm Fertilizer Prices - Table7'!$A$7:$A$999, $A55)</f>
        <v>522</v>
      </c>
      <c r="K55">
        <f>AVERAGEIFS('Farm Fertilizer Prices - Table7'!I$7:I$999, 'Farm Fertilizer Prices - Table7'!$A$7:$A$999, $A55)</f>
        <v>701</v>
      </c>
      <c r="L55">
        <f>AVERAGEIFS('Farm Fertilizer Prices - Table7'!J$7:J$999, 'Farm Fertilizer Prices - Table7'!$A$7:$A$999, $A55)</f>
        <v>640</v>
      </c>
      <c r="M55">
        <f>AVERAGEIFS('Farm Fertilizer Prices - Table7'!K$7:K$999, 'Farm Fertilizer Prices - Table7'!$A$7:$A$999, $A55)</f>
        <v>595</v>
      </c>
    </row>
    <row r="56" spans="1:13" x14ac:dyDescent="0.2">
      <c r="A56" s="25">
        <f>'Annual Vals'!K57</f>
        <v>2014</v>
      </c>
      <c r="B56" s="26">
        <f>'Annual Vals'!L57</f>
        <v>1537.7028990457973</v>
      </c>
      <c r="C56" s="26">
        <f>'Annual Vals'!M57</f>
        <v>1354.1304347826085</v>
      </c>
      <c r="D56" s="26">
        <f>'Annual Vals'!N57</f>
        <v>1001.6666666666667</v>
      </c>
      <c r="E56">
        <f>AVERAGEIFS('Farm Fertilizer Prices - Table7'!C$7:C$999, 'Farm Fertilizer Prices - Table7'!$A$7:$A$999, $A56)</f>
        <v>851</v>
      </c>
      <c r="F56">
        <f>AVERAGEIFS('Farm Fertilizer Prices - Table7'!D$7:D$999, 'Farm Fertilizer Prices - Table7'!$A$7:$A$999, $A56)</f>
        <v>359</v>
      </c>
      <c r="G56">
        <f>AVERAGEIFS('Farm Fertilizer Prices - Table7'!E$7:E$999, 'Farm Fertilizer Prices - Table7'!$A$7:$A$999, $A56)</f>
        <v>571</v>
      </c>
      <c r="H56">
        <f>AVERAGEIFS('Farm Fertilizer Prices - Table7'!F$7:F$999, 'Farm Fertilizer Prices - Table7'!$A$7:$A$999, $A56)</f>
        <v>560</v>
      </c>
      <c r="I56">
        <f>AVERAGEIFS('Farm Fertilizer Prices - Table7'!G$7:G$999, 'Farm Fertilizer Prices - Table7'!$A$7:$A$999, $A56)</f>
        <v>533</v>
      </c>
      <c r="K56">
        <f>AVERAGEIFS('Farm Fertilizer Prices - Table7'!I$7:I$999, 'Farm Fertilizer Prices - Table7'!$A$7:$A$999, $A56)</f>
        <v>621</v>
      </c>
      <c r="L56">
        <f>AVERAGEIFS('Farm Fertilizer Prices - Table7'!J$7:J$999, 'Farm Fertilizer Prices - Table7'!$A$7:$A$999, $A56)</f>
        <v>611</v>
      </c>
      <c r="M56">
        <f>AVERAGEIFS('Farm Fertilizer Prices - Table7'!K$7:K$999, 'Farm Fertilizer Prices - Table7'!$A$7:$A$999, $A56)</f>
        <v>601</v>
      </c>
    </row>
    <row r="57" spans="1:13" x14ac:dyDescent="0.2">
      <c r="A57" s="25">
        <f>'Annual Vals'!K58</f>
        <v>2015</v>
      </c>
      <c r="B57" s="27">
        <f>'Annual Vals'!L58</f>
        <v>1333.7878323531638</v>
      </c>
      <c r="C57" s="27">
        <f>'Annual Vals'!M58</f>
        <v>1278.9205973440278</v>
      </c>
      <c r="D57" s="27">
        <f>'Annual Vals'!N58</f>
        <v>1065.5282333751288</v>
      </c>
      <c r="E57" s="41">
        <f>'Annual Vals'!$B8*'Annual Vals'!T$16</f>
        <v>702.35562212902846</v>
      </c>
      <c r="F57" s="41">
        <f>'Annual Vals'!$B8*'Annual Vals'!U$16</f>
        <v>342.23274778321485</v>
      </c>
      <c r="G57" s="41">
        <f>'Annual Vals'!$B8*'Annual Vals'!V$16</f>
        <v>527.95687889509657</v>
      </c>
      <c r="H57" s="41">
        <f>'Annual Vals'!$B8*'Annual Vals'!W$16</f>
        <v>484.58206387371251</v>
      </c>
      <c r="I57" s="41">
        <f>'Annual Vals'!$B8*'Annual Vals'!X$16</f>
        <v>435.36217542987453</v>
      </c>
      <c r="J57" s="41"/>
      <c r="K57" s="41">
        <f>'Annual Vals'!$C8*'Annual Vals'!Z$16</f>
        <v>587.61752426157909</v>
      </c>
      <c r="L57" s="41">
        <f>'Annual Vals'!$C8*'Annual Vals'!AA$16</f>
        <v>575.93125808911384</v>
      </c>
      <c r="M57" s="41">
        <f>'Annual Vals'!$D8*'Annual Vals'!AB$16</f>
        <v>639.31694002507732</v>
      </c>
    </row>
    <row r="58" spans="1:13" x14ac:dyDescent="0.2">
      <c r="A58" s="25">
        <f>'Annual Vals'!K59</f>
        <v>2016</v>
      </c>
      <c r="B58" s="27">
        <f>'Annual Vals'!L59</f>
        <v>1082.3887944825397</v>
      </c>
      <c r="C58" s="27">
        <f>'Annual Vals'!M59</f>
        <v>1032.6655430475712</v>
      </c>
      <c r="D58" s="27">
        <f>'Annual Vals'!N59</f>
        <v>963.41007559789341</v>
      </c>
      <c r="E58" s="41">
        <f>'Annual Vals'!$B9*'Annual Vals'!T$16</f>
        <v>569.9721025292572</v>
      </c>
      <c r="F58" s="41">
        <f>'Annual Vals'!$B9*'Annual Vals'!U$16</f>
        <v>277.72699849269412</v>
      </c>
      <c r="G58" s="41">
        <f>'Annual Vals'!$B9*'Annual Vals'!V$16</f>
        <v>428.44491142030188</v>
      </c>
      <c r="H58" s="41">
        <f>'Annual Vals'!$B9*'Annual Vals'!W$16</f>
        <v>393.24559965340018</v>
      </c>
      <c r="I58" s="41">
        <f>'Annual Vals'!$B9*'Annual Vals'!X$16</f>
        <v>353.30292329587246</v>
      </c>
      <c r="J58" s="41"/>
      <c r="K58" s="41">
        <f>'Annual Vals'!$C9*'Annual Vals'!Z$16</f>
        <v>474.47227846360289</v>
      </c>
      <c r="L58" s="41">
        <f>'Annual Vals'!$C9*'Annual Vals'!AA$16</f>
        <v>465.03619272986049</v>
      </c>
      <c r="M58" s="41">
        <f>'Annual Vals'!$D9*'Annual Vals'!AB$16</f>
        <v>578.04604535873602</v>
      </c>
    </row>
    <row r="59" spans="1:13" x14ac:dyDescent="0.2">
      <c r="A59" s="25">
        <f>'Annual Vals'!K60</f>
        <v>2017</v>
      </c>
      <c r="B59" s="27">
        <f>'Annual Vals'!L60</f>
        <v>1035.9837050891879</v>
      </c>
      <c r="C59" s="27">
        <f>'Annual Vals'!M60</f>
        <v>982.39409686273711</v>
      </c>
      <c r="D59" s="27">
        <f>'Annual Vals'!N60</f>
        <v>895.99685386998306</v>
      </c>
      <c r="E59" s="41">
        <f>'Annual Vals'!$B10*'Annual Vals'!T$16</f>
        <v>545.53577567109573</v>
      </c>
      <c r="F59" s="41">
        <f>'Annual Vals'!$B10*'Annual Vals'!U$16</f>
        <v>265.82005132389787</v>
      </c>
      <c r="G59" s="41">
        <f>'Annual Vals'!$B10*'Annual Vals'!V$16</f>
        <v>410.07625820074338</v>
      </c>
      <c r="H59" s="41">
        <f>'Annual Vals'!$B10*'Annual Vals'!W$16</f>
        <v>376.38604114865569</v>
      </c>
      <c r="I59" s="41">
        <f>'Annual Vals'!$B10*'Annual Vals'!X$16</f>
        <v>338.15582105123451</v>
      </c>
      <c r="J59" s="41"/>
      <c r="K59" s="41">
        <f>'Annual Vals'!$C10*'Annual Vals'!Z$16</f>
        <v>451.37437636590516</v>
      </c>
      <c r="L59" s="41">
        <f>'Annual Vals'!$C10*'Annual Vals'!AA$16</f>
        <v>442.397651050793</v>
      </c>
      <c r="M59" s="41">
        <f>'Annual Vals'!$D10*'Annual Vals'!AB$16</f>
        <v>537.59811232198979</v>
      </c>
    </row>
    <row r="60" spans="1:13" x14ac:dyDescent="0.2">
      <c r="A60" s="25">
        <f>'Annual Vals'!K61</f>
        <v>2018</v>
      </c>
      <c r="B60" s="27">
        <f>'Annual Vals'!L61</f>
        <v>1116.5900470860552</v>
      </c>
      <c r="C60" s="27">
        <f>'Annual Vals'!M61</f>
        <v>1141.1618283957359</v>
      </c>
      <c r="D60" s="27">
        <f>'Annual Vals'!N61</f>
        <v>899.75370917282476</v>
      </c>
      <c r="E60" s="41">
        <f>'Annual Vals'!$B11*'Annual Vals'!T$16</f>
        <v>587.98204494082802</v>
      </c>
      <c r="F60" s="41">
        <f>'Annual Vals'!$B11*'Annual Vals'!U$16</f>
        <v>286.50259860855255</v>
      </c>
      <c r="G60" s="41">
        <f>'Annual Vals'!$B11*'Annual Vals'!V$16</f>
        <v>441.98288660710335</v>
      </c>
      <c r="H60" s="41">
        <f>'Annual Vals'!$B11*'Annual Vals'!W$16</f>
        <v>405.67134921541106</v>
      </c>
      <c r="I60" s="41">
        <f>'Annual Vals'!$B11*'Annual Vals'!X$16</f>
        <v>364.466566699054</v>
      </c>
      <c r="J60" s="41"/>
      <c r="K60" s="41">
        <f>'Annual Vals'!$C11*'Annual Vals'!Z$16</f>
        <v>524.32237761773865</v>
      </c>
      <c r="L60" s="41">
        <f>'Annual Vals'!$C11*'Annual Vals'!AA$16</f>
        <v>513.89489611483316</v>
      </c>
      <c r="M60" s="41">
        <f>'Annual Vals'!$D11*'Annual Vals'!AB$16</f>
        <v>539.85222550369474</v>
      </c>
    </row>
    <row r="61" spans="1:13" x14ac:dyDescent="0.2">
      <c r="A61" s="25">
        <f>'Annual Vals'!K62</f>
        <v>2019</v>
      </c>
      <c r="B61" s="27">
        <f>'Annual Vals'!L62</f>
        <v>1139.4417314750235</v>
      </c>
      <c r="C61" s="27">
        <f>'Annual Vals'!M62</f>
        <v>1033.1157351029578</v>
      </c>
      <c r="D61" s="27">
        <f>'Annual Vals'!N62</f>
        <v>931.70011510467918</v>
      </c>
      <c r="E61" s="41">
        <f>'Annual Vals'!$B12*'Annual Vals'!T$16</f>
        <v>600.01544981706945</v>
      </c>
      <c r="F61" s="41">
        <f>'Annual Vals'!$B12*'Annual Vals'!U$16</f>
        <v>292.36604596517884</v>
      </c>
      <c r="G61" s="41">
        <f>'Annual Vals'!$B12*'Annual Vals'!V$16</f>
        <v>451.028331223441</v>
      </c>
      <c r="H61" s="41">
        <f>'Annual Vals'!$B12*'Annual Vals'!W$16</f>
        <v>413.97365646067982</v>
      </c>
      <c r="I61" s="41">
        <f>'Annual Vals'!$B12*'Annual Vals'!X$16</f>
        <v>371.92559337968117</v>
      </c>
      <c r="J61" s="41"/>
      <c r="K61" s="41">
        <f>'Annual Vals'!$C12*'Annual Vals'!Z$16</f>
        <v>474.67912534805993</v>
      </c>
      <c r="L61" s="41">
        <f>'Annual Vals'!$C12*'Annual Vals'!AA$16</f>
        <v>465.23892593892685</v>
      </c>
      <c r="M61" s="41">
        <f>'Annual Vals'!$D12*'Annual Vals'!AB$16</f>
        <v>559.02006906280747</v>
      </c>
    </row>
    <row r="62" spans="1:13" x14ac:dyDescent="0.2">
      <c r="A62" s="25">
        <f>'Annual Vals'!K63</f>
        <v>2020</v>
      </c>
      <c r="B62" s="27">
        <f>'Annual Vals'!L63</f>
        <v>1043.946708594556</v>
      </c>
      <c r="C62" s="27">
        <f>'Annual Vals'!M63</f>
        <v>933.39819483483166</v>
      </c>
      <c r="D62" s="27">
        <f>'Annual Vals'!N63</f>
        <v>889.3763815880526</v>
      </c>
      <c r="E62" s="41">
        <f>'Annual Vals'!$B13*'Annual Vals'!T$16</f>
        <v>549.72899152249613</v>
      </c>
      <c r="F62" s="41">
        <f>'Annual Vals'!$B13*'Annual Vals'!U$16</f>
        <v>267.86325527593976</v>
      </c>
      <c r="G62" s="41">
        <f>'Annual Vals'!$B13*'Annual Vals'!V$16</f>
        <v>413.22827561711728</v>
      </c>
      <c r="H62" s="41">
        <f>'Annual Vals'!$B13*'Annual Vals'!W$16</f>
        <v>379.2791014837893</v>
      </c>
      <c r="I62" s="41">
        <f>'Annual Vals'!$B13*'Annual Vals'!X$16</f>
        <v>340.75502794528478</v>
      </c>
      <c r="J62" s="41"/>
      <c r="K62" s="41">
        <f>'Annual Vals'!$C13*'Annual Vals'!Z$16</f>
        <v>428.86254044083563</v>
      </c>
      <c r="L62" s="41">
        <f>'Annual Vals'!$C13*'Annual Vals'!AA$16</f>
        <v>420.33352013074659</v>
      </c>
      <c r="M62" s="41">
        <f>'Annual Vals'!$D13*'Annual Vals'!AB$16</f>
        <v>533.62582895283151</v>
      </c>
    </row>
    <row r="63" spans="1:13" x14ac:dyDescent="0.2">
      <c r="A63" s="25">
        <f>'Annual Vals'!K64</f>
        <v>2021</v>
      </c>
      <c r="B63" s="27">
        <f>'Annual Vals'!L64</f>
        <v>1520.6636596363253</v>
      </c>
      <c r="C63" s="27">
        <f>'Annual Vals'!M64</f>
        <v>1620.0941445981896</v>
      </c>
      <c r="D63" s="27">
        <f>'Annual Vals'!N64</f>
        <v>899.37592190530813</v>
      </c>
      <c r="E63" s="41">
        <f>'Annual Vals'!$B14*'Annual Vals'!T$16</f>
        <v>800.76204386161794</v>
      </c>
      <c r="F63" s="41">
        <f>'Annual Vals'!$B14*'Annual Vals'!U$16</f>
        <v>390.18267378647113</v>
      </c>
      <c r="G63" s="41">
        <f>'Annual Vals'!$B14*'Annual Vals'!V$16</f>
        <v>601.92844777595053</v>
      </c>
      <c r="H63" s="41">
        <f>'Annual Vals'!$B14*'Annual Vals'!W$16</f>
        <v>552.47642598767425</v>
      </c>
      <c r="I63" s="41">
        <f>'Annual Vals'!$B14*'Annual Vals'!X$16</f>
        <v>496.36038273674126</v>
      </c>
      <c r="J63" s="41"/>
      <c r="K63" s="41">
        <f>'Annual Vals'!$C14*'Annual Vals'!Z$16</f>
        <v>744.37436717846788</v>
      </c>
      <c r="L63" s="41">
        <f>'Annual Vals'!$C14*'Annual Vals'!AA$16</f>
        <v>729.57059324790077</v>
      </c>
      <c r="M63" s="41">
        <f>'Annual Vals'!$D14*'Annual Vals'!AB$16</f>
        <v>539.62555314318479</v>
      </c>
    </row>
    <row r="64" spans="1:13" x14ac:dyDescent="0.2">
      <c r="A64" s="25">
        <f>'Annual Vals'!K65</f>
        <v>2022</v>
      </c>
      <c r="B64" s="27">
        <f>'Annual Vals'!L65</f>
        <v>2502.0068211704606</v>
      </c>
      <c r="C64" s="27">
        <f>'Annual Vals'!M65</f>
        <v>2085.4914366554458</v>
      </c>
      <c r="D64" s="27">
        <f>'Annual Vals'!N65</f>
        <v>1131.5879363254003</v>
      </c>
      <c r="E64" s="41">
        <f>'Annual Vals'!$B15*'Annual Vals'!T$16</f>
        <v>1317.5248077903816</v>
      </c>
      <c r="F64" s="41">
        <f>'Annual Vals'!$B15*'Annual Vals'!U$16</f>
        <v>641.98266666657389</v>
      </c>
      <c r="G64" s="41">
        <f>'Annual Vals'!$B15*'Annual Vals'!V$16</f>
        <v>990.37619045368024</v>
      </c>
      <c r="H64" s="41">
        <f>'Annual Vals'!$B15*'Annual Vals'!W$16</f>
        <v>909.01086351180538</v>
      </c>
      <c r="I64" s="41">
        <f>'Annual Vals'!$B15*'Annual Vals'!X$16</f>
        <v>816.68096393065207</v>
      </c>
      <c r="J64" s="41"/>
      <c r="K64" s="41">
        <f>'Annual Vals'!$C15*'Annual Vals'!Z$16</f>
        <v>958.2075051579975</v>
      </c>
      <c r="L64" s="41">
        <f>'Annual Vals'!$C15*'Annual Vals'!AA$16</f>
        <v>939.15111645039076</v>
      </c>
      <c r="M64" s="41">
        <f>'Annual Vals'!$D15*'Annual Vals'!AB$16</f>
        <v>678.95276179524012</v>
      </c>
    </row>
    <row r="69" spans="5:5" x14ac:dyDescent="0.2">
      <c r="E69" s="37"/>
    </row>
    <row r="70" spans="5:5" x14ac:dyDescent="0.2">
      <c r="E70" s="37"/>
    </row>
    <row r="71" spans="5:5" x14ac:dyDescent="0.2">
      <c r="E7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1C68-4302-1F4F-9AFC-DDD017D186BD}">
  <sheetPr codeName="Sheet1">
    <tabColor theme="9" tint="0.59999389629810485"/>
  </sheetPr>
  <dimension ref="A1:AB65"/>
  <sheetViews>
    <sheetView topLeftCell="D1" workbookViewId="0">
      <selection activeCell="U2" sqref="U2:AB2"/>
    </sheetView>
  </sheetViews>
  <sheetFormatPr baseColWidth="10" defaultRowHeight="16" x14ac:dyDescent="0.2"/>
  <cols>
    <col min="20" max="20" width="9.33203125" bestFit="1" customWidth="1"/>
    <col min="21" max="21" width="12.83203125" bestFit="1" customWidth="1"/>
    <col min="22" max="22" width="10.6640625" bestFit="1" customWidth="1"/>
    <col min="23" max="23" width="10" bestFit="1" customWidth="1"/>
    <col min="24" max="24" width="9.83203125" bestFit="1" customWidth="1"/>
    <col min="25" max="26" width="12.83203125" bestFit="1" customWidth="1"/>
    <col min="27" max="27" width="12.5" bestFit="1" customWidth="1"/>
    <col min="28" max="28" width="10.83203125" bestFit="1" customWidth="1"/>
  </cols>
  <sheetData>
    <row r="1" spans="1:28" x14ac:dyDescent="0.2">
      <c r="A1" s="32" t="s">
        <v>9</v>
      </c>
      <c r="B1" s="32"/>
      <c r="C1" s="32"/>
      <c r="D1" s="32"/>
      <c r="F1" s="32" t="s">
        <v>11</v>
      </c>
      <c r="G1" s="32"/>
      <c r="H1" s="32"/>
      <c r="I1" s="32"/>
      <c r="K1" s="33" t="s">
        <v>35</v>
      </c>
      <c r="L1" s="33"/>
      <c r="M1" s="33"/>
      <c r="N1" s="33"/>
      <c r="P1" s="32" t="s">
        <v>36</v>
      </c>
      <c r="Q1" s="32"/>
      <c r="R1" s="32"/>
      <c r="S1" s="32"/>
    </row>
    <row r="2" spans="1:28" ht="64" x14ac:dyDescent="0.2">
      <c r="A2" s="3" t="s">
        <v>5</v>
      </c>
      <c r="B2" s="3" t="s">
        <v>6</v>
      </c>
      <c r="C2" s="3" t="s">
        <v>7</v>
      </c>
      <c r="D2" s="3" t="s">
        <v>8</v>
      </c>
      <c r="F2" s="3" t="s">
        <v>5</v>
      </c>
      <c r="G2" s="3" t="s">
        <v>6</v>
      </c>
      <c r="H2" s="3" t="s">
        <v>7</v>
      </c>
      <c r="I2" s="3" t="s">
        <v>8</v>
      </c>
      <c r="K2" s="24" t="s">
        <v>5</v>
      </c>
      <c r="L2" s="24" t="s">
        <v>6</v>
      </c>
      <c r="M2" s="24" t="s">
        <v>7</v>
      </c>
      <c r="N2" s="24" t="s">
        <v>39</v>
      </c>
      <c r="P2" s="3" t="s">
        <v>5</v>
      </c>
      <c r="Q2" s="3" t="s">
        <v>6</v>
      </c>
      <c r="R2" s="3" t="s">
        <v>7</v>
      </c>
      <c r="S2" s="3" t="s">
        <v>8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40" t="s">
        <v>21</v>
      </c>
      <c r="AA2" s="40" t="s">
        <v>22</v>
      </c>
      <c r="AB2" s="40" t="s">
        <v>23</v>
      </c>
    </row>
    <row r="3" spans="1:28" x14ac:dyDescent="0.2">
      <c r="A3">
        <v>2010</v>
      </c>
      <c r="B3" s="2">
        <f>AVERAGEIFS('Nitrogen Raw'!$B$2:$B$999, 'Nitrogen Raw'!$A$2:$A$999, "&gt;="&amp;DATE($A3,1,1), 'Nitrogen Raw'!$A$2:$A$999, "&lt;="&amp;DATE($A3,12,31))</f>
        <v>288.26666666666671</v>
      </c>
      <c r="C3" s="2">
        <f>AVERAGEIFS('Phosphorus Raw'!$B$2:$B$999, 'Phosphorus Raw'!$A$2:$A$999, "&gt;="&amp;DATE($A3,1,1), 'Phosphorus Raw'!$A$2:$A$999, "&lt;="&amp;DATE($A3,12,31))</f>
        <v>130.04166666666669</v>
      </c>
      <c r="D3" s="2">
        <f>AVERAGEIFS('Potash Raw'!$B$2:$B$999, 'Potash Raw'!$A$2:$A$999, "&gt;="&amp;DATE($A3,1,1), 'Potash Raw'!$A$2:$A$999, "&lt;="&amp;DATE($A3,12,31))</f>
        <v>261.94166666666666</v>
      </c>
      <c r="F3">
        <v>2010</v>
      </c>
      <c r="G3" s="4">
        <v>71.769977595220311</v>
      </c>
      <c r="H3" s="4">
        <v>71.581146970048763</v>
      </c>
      <c r="I3" s="4" t="s">
        <v>10</v>
      </c>
      <c r="K3" s="25">
        <v>1960</v>
      </c>
      <c r="L3" s="26">
        <f>AVERAGEIFS('Componet Cost Estimate'!$M$10:$M$999, 'Componet Cost Estimate'!$A$10:$A$999, $K3)</f>
        <v>236.4470605315297</v>
      </c>
      <c r="M3" s="26">
        <f>AVERAGEIFS('Componet Cost Estimate'!$N$10:$N$999, 'Componet Cost Estimate'!$A$10:$A$999, $K3)</f>
        <v>182.98611111111111</v>
      </c>
      <c r="N3" s="26">
        <f>AVERAGEIFS('Componet Cost Estimate'!$O$10:$O$999, 'Componet Cost Estimate'!$A$10:$A$999, $K3)</f>
        <v>85.75</v>
      </c>
      <c r="O3" s="23"/>
      <c r="P3">
        <v>2010</v>
      </c>
      <c r="Q3" s="2">
        <f>L53/B3</f>
        <v>3.6566105425044952</v>
      </c>
      <c r="R3" s="2">
        <f t="shared" ref="Q3:S8" si="0">M53/C3</f>
        <v>8.5780755889277387</v>
      </c>
      <c r="S3" s="2">
        <f t="shared" si="0"/>
        <v>3.2513600356313432</v>
      </c>
      <c r="T3" s="23">
        <f>Use!E52/$B3</f>
        <v>1.7310360777058278</v>
      </c>
      <c r="U3" s="23">
        <f>Use!F52/$B3</f>
        <v>0.98172987974098047</v>
      </c>
      <c r="V3" s="23">
        <f>Use!G52/$B3</f>
        <v>1.5541165587419055</v>
      </c>
      <c r="W3" s="23">
        <f>Use!H52/$B3</f>
        <v>1.3806660499537464</v>
      </c>
      <c r="X3" s="23">
        <f>Use!I52/$B3</f>
        <v>1.1308973172987973</v>
      </c>
      <c r="Y3" s="23">
        <f>Use!J52/$C3</f>
        <v>0</v>
      </c>
      <c r="Z3" s="23">
        <f>Use!K52/$C3</f>
        <v>3.8987504005126556</v>
      </c>
      <c r="AA3" s="23">
        <f>Use!L52/$C3</f>
        <v>3.9064402435116943</v>
      </c>
      <c r="AB3" s="23">
        <f>Use!M52/$D3</f>
        <v>1.9508160213788057</v>
      </c>
    </row>
    <row r="4" spans="1:28" x14ac:dyDescent="0.2">
      <c r="A4">
        <v>2011</v>
      </c>
      <c r="B4" s="2">
        <f>AVERAGEIFS('Nitrogen Raw'!$B$2:$B$999, 'Nitrogen Raw'!$A$2:$A$999, "&gt;="&amp;DATE($A4,1,1), 'Nitrogen Raw'!$A$2:$A$999, "&lt;="&amp;DATE($A4,12,31))</f>
        <v>401.72499999999997</v>
      </c>
      <c r="C4" s="2">
        <f>AVERAGEIFS('Phosphorus Raw'!$B$2:$B$999, 'Phosphorus Raw'!$A$2:$A$999, "&gt;="&amp;DATE($A4,1,1), 'Phosphorus Raw'!$A$2:$A$999, "&lt;="&amp;DATE($A4,12,31))</f>
        <v>184.07500000000002</v>
      </c>
      <c r="D4" s="2">
        <f>AVERAGEIFS('Potash Raw'!$B$2:$B$999, 'Potash Raw'!$A$2:$A$999, "&gt;="&amp;DATE($A4,1,1), 'Potash Raw'!$A$2:$A$999, "&lt;="&amp;DATE($A4,12,31))</f>
        <v>323.21666666666664</v>
      </c>
      <c r="F4">
        <v>2011</v>
      </c>
      <c r="G4" s="4">
        <v>100</v>
      </c>
      <c r="H4" s="4">
        <v>100</v>
      </c>
      <c r="I4" s="4" t="s">
        <v>10</v>
      </c>
      <c r="K4" s="25">
        <v>1961</v>
      </c>
      <c r="L4" s="26">
        <f>AVERAGEIFS('Componet Cost Estimate'!$M$10:$M$999, 'Componet Cost Estimate'!$A$10:$A$999, $K4)</f>
        <v>235.14019835576505</v>
      </c>
      <c r="M4" s="26">
        <f>AVERAGEIFS('Componet Cost Estimate'!$N$10:$N$999, 'Componet Cost Estimate'!$A$10:$A$999, $K4)</f>
        <v>184.73611111111109</v>
      </c>
      <c r="N4" s="26">
        <f>AVERAGEIFS('Componet Cost Estimate'!$O$10:$O$999, 'Componet Cost Estimate'!$A$10:$A$999, $K4)</f>
        <v>87.666666666666657</v>
      </c>
      <c r="P4">
        <v>2011</v>
      </c>
      <c r="Q4" s="2">
        <f t="shared" si="0"/>
        <v>3.3233743315614963</v>
      </c>
      <c r="R4" s="2">
        <f t="shared" si="0"/>
        <v>7.9720970697592932</v>
      </c>
      <c r="S4" s="2">
        <f t="shared" si="0"/>
        <v>3.0990563605424644</v>
      </c>
      <c r="T4" s="23">
        <f>Use!E53/$B4</f>
        <v>1.8644595183272141</v>
      </c>
      <c r="U4" s="23">
        <f>Use!F53/$B4</f>
        <v>0.87373203061796012</v>
      </c>
      <c r="V4" s="23">
        <f>Use!G53/$B4</f>
        <v>1.3093534134046925</v>
      </c>
      <c r="W4" s="23">
        <f>Use!H53/$B4</f>
        <v>1.1923579563133986</v>
      </c>
      <c r="X4" s="23">
        <f>Use!I53/$B4</f>
        <v>1.0529591138216443</v>
      </c>
      <c r="Y4" s="23">
        <f>Use!J53/$C4</f>
        <v>0</v>
      </c>
      <c r="Z4" s="23">
        <f>Use!K53/$C4</f>
        <v>3.4388157001222326</v>
      </c>
      <c r="AA4" s="23">
        <f>Use!L53/$C4</f>
        <v>3.8190954773869343</v>
      </c>
      <c r="AB4" s="23">
        <f>Use!M53/$D4</f>
        <v>1.8594338163254784</v>
      </c>
    </row>
    <row r="5" spans="1:28" x14ac:dyDescent="0.2">
      <c r="A5">
        <v>2012</v>
      </c>
      <c r="B5" s="2">
        <f>AVERAGEIFS('Nitrogen Raw'!$B$2:$B$999, 'Nitrogen Raw'!$A$2:$A$999, "&gt;="&amp;DATE($A5,1,1), 'Nitrogen Raw'!$A$2:$A$999, "&lt;="&amp;DATE($A5,12,31))</f>
        <v>433.75833333333327</v>
      </c>
      <c r="C5" s="2">
        <f>AVERAGEIFS('Phosphorus Raw'!$B$2:$B$999, 'Phosphorus Raw'!$A$2:$A$999, "&gt;="&amp;DATE($A5,1,1), 'Phosphorus Raw'!$A$2:$A$999, "&lt;="&amp;DATE($A5,12,31))</f>
        <v>169.14166666666668</v>
      </c>
      <c r="D5" s="2">
        <f>AVERAGEIFS('Potash Raw'!$B$2:$B$999, 'Potash Raw'!$A$2:$A$999, "&gt;="&amp;DATE($A5,1,1), 'Potash Raw'!$A$2:$A$999, "&lt;="&amp;DATE($A5,12,31))</f>
        <v>345.71666666666664</v>
      </c>
      <c r="F5">
        <v>2012</v>
      </c>
      <c r="G5" s="4">
        <v>107.96614388847398</v>
      </c>
      <c r="H5" s="4">
        <v>94.218713721848161</v>
      </c>
      <c r="I5" s="4" t="s">
        <v>10</v>
      </c>
      <c r="K5" s="25">
        <v>1962</v>
      </c>
      <c r="L5" s="26">
        <f>AVERAGEIFS('Componet Cost Estimate'!$M$10:$M$999, 'Componet Cost Estimate'!$A$10:$A$999, $K5)</f>
        <v>228.87491175331922</v>
      </c>
      <c r="M5" s="26">
        <f>AVERAGEIFS('Componet Cost Estimate'!$N$10:$N$999, 'Componet Cost Estimate'!$A$10:$A$999, $K5)</f>
        <v>184.83333333333331</v>
      </c>
      <c r="N5" s="26">
        <f>AVERAGEIFS('Componet Cost Estimate'!$O$10:$O$999, 'Componet Cost Estimate'!$A$10:$A$999, $K5)</f>
        <v>88.75</v>
      </c>
      <c r="O5" s="23"/>
      <c r="P5">
        <v>2012</v>
      </c>
      <c r="Q5" s="2">
        <f t="shared" si="0"/>
        <v>3.6034972962537144</v>
      </c>
      <c r="R5" s="2">
        <f t="shared" si="0"/>
        <v>9.1266432606232222</v>
      </c>
      <c r="S5" s="2">
        <f t="shared" si="0"/>
        <v>3.2059007858072608</v>
      </c>
      <c r="T5" s="23">
        <f>Use!E54/$B5</f>
        <v>1.8097635011815338</v>
      </c>
      <c r="U5" s="23">
        <f>Use!F54/$B5</f>
        <v>0.92908877831357717</v>
      </c>
      <c r="V5" s="23">
        <f>Use!G54/$B5</f>
        <v>1.4846977003323665</v>
      </c>
      <c r="W5" s="23">
        <f>Use!H54/$B5</f>
        <v>1.323317515513631</v>
      </c>
      <c r="X5" s="23">
        <f>Use!I54/$B5</f>
        <v>1.1596318994831993</v>
      </c>
      <c r="Y5" s="23">
        <f>Use!J54/$C5</f>
        <v>0</v>
      </c>
      <c r="Z5" s="23">
        <f>Use!K54/$C5</f>
        <v>4.3099965512144651</v>
      </c>
      <c r="AA5" s="23">
        <f>Use!L54/$C5</f>
        <v>3.9907375474208009</v>
      </c>
      <c r="AB5" s="23">
        <f>Use!M54/$D5</f>
        <v>1.9235404714843563</v>
      </c>
    </row>
    <row r="6" spans="1:28" x14ac:dyDescent="0.2">
      <c r="A6">
        <v>2013</v>
      </c>
      <c r="B6" s="2">
        <f>AVERAGEIFS('Nitrogen Raw'!$B$2:$B$999, 'Nitrogen Raw'!$A$2:$A$999, "&gt;="&amp;DATE($A6,1,1), 'Nitrogen Raw'!$A$2:$A$999, "&lt;="&amp;DATE($A6,12,31))</f>
        <v>417.50833333333327</v>
      </c>
      <c r="C6" s="2">
        <f>AVERAGEIFS('Phosphorus Raw'!$B$2:$B$999, 'Phosphorus Raw'!$A$2:$A$999, "&gt;="&amp;DATE($A6,1,1), 'Phosphorus Raw'!$A$2:$A$999, "&lt;="&amp;DATE($A6,12,31))</f>
        <v>148.59166666666667</v>
      </c>
      <c r="D6" s="2">
        <f>AVERAGEIFS('Potash Raw'!$B$2:$B$999, 'Potash Raw'!$A$2:$A$999, "&gt;="&amp;DATE($A6,1,1), 'Potash Raw'!$A$2:$A$999, "&lt;="&amp;DATE($A6,12,31))</f>
        <v>323.35833333333335</v>
      </c>
      <c r="F6">
        <v>2013</v>
      </c>
      <c r="G6" s="4">
        <v>103.93328354493401</v>
      </c>
      <c r="H6" s="4">
        <v>84.885070814952414</v>
      </c>
      <c r="I6" s="4" t="s">
        <v>10</v>
      </c>
      <c r="K6" s="25">
        <v>1963</v>
      </c>
      <c r="L6" s="26">
        <f>AVERAGEIFS('Componet Cost Estimate'!$M$10:$M$999, 'Componet Cost Estimate'!$A$10:$A$999, $K6)</f>
        <v>218.78324907198652</v>
      </c>
      <c r="M6" s="26">
        <f>AVERAGEIFS('Componet Cost Estimate'!$N$10:$N$999, 'Componet Cost Estimate'!$A$10:$A$999, $K6)</f>
        <v>190.52777777777777</v>
      </c>
      <c r="N6" s="26">
        <f>AVERAGEIFS('Componet Cost Estimate'!$O$10:$O$999, 'Componet Cost Estimate'!$A$10:$A$999, $K6)</f>
        <v>89.666666666666671</v>
      </c>
      <c r="O6" s="23"/>
      <c r="P6">
        <v>2013</v>
      </c>
      <c r="Q6" s="2">
        <f t="shared" si="0"/>
        <v>3.736865932674303</v>
      </c>
      <c r="R6" s="2">
        <f t="shared" si="0"/>
        <v>9.9234438638456552</v>
      </c>
      <c r="S6" s="2">
        <f t="shared" si="0"/>
        <v>3.066773187640131</v>
      </c>
      <c r="T6" s="23">
        <f>Use!E55/$B6</f>
        <v>2.0287020219157306</v>
      </c>
      <c r="U6" s="23">
        <f>Use!F55/$B6</f>
        <v>0.98201632701942088</v>
      </c>
      <c r="V6" s="23">
        <f>Use!G55/$B6</f>
        <v>1.4179357697451151</v>
      </c>
      <c r="W6" s="23">
        <f>Use!H55/$B6</f>
        <v>1.3029680046306462</v>
      </c>
      <c r="X6" s="23">
        <f>Use!I55/$B6</f>
        <v>1.250274445619848</v>
      </c>
      <c r="Y6" s="23">
        <f>Use!J55/$C6</f>
        <v>0</v>
      </c>
      <c r="Z6" s="23">
        <f>Use!K55/$C6</f>
        <v>4.7176266053502323</v>
      </c>
      <c r="AA6" s="23">
        <f>Use!L55/$C6</f>
        <v>4.3071056026022099</v>
      </c>
      <c r="AB6" s="23">
        <f>Use!M55/$D6</f>
        <v>1.8400639125840785</v>
      </c>
    </row>
    <row r="7" spans="1:28" x14ac:dyDescent="0.2">
      <c r="A7">
        <v>2014</v>
      </c>
      <c r="B7" s="2">
        <f>AVERAGEIFS('Nitrogen Raw'!$B$2:$B$999, 'Nitrogen Raw'!$A$2:$A$999, "&gt;="&amp;DATE($A7,1,1), 'Nitrogen Raw'!$A$2:$A$999, "&lt;="&amp;DATE($A7,12,31))</f>
        <v>385.83333333333343</v>
      </c>
      <c r="C7" s="2">
        <f>AVERAGEIFS('Phosphorus Raw'!$B$2:$B$999, 'Phosphorus Raw'!$A$2:$A$999, "&gt;="&amp;DATE($A7,1,1), 'Phosphorus Raw'!$A$2:$A$999, "&lt;="&amp;DATE($A7,12,31))</f>
        <v>143.76666666666668</v>
      </c>
      <c r="D7" s="2">
        <f>AVERAGEIFS('Potash Raw'!$B$2:$B$999, 'Potash Raw'!$A$2:$A$999, "&gt;="&amp;DATE($A7,1,1), 'Potash Raw'!$A$2:$A$999, "&lt;="&amp;DATE($A7,12,31))</f>
        <v>319.00833333333338</v>
      </c>
      <c r="F7">
        <v>2014</v>
      </c>
      <c r="G7" s="4">
        <v>96.041822255414473</v>
      </c>
      <c r="H7" s="4">
        <v>81.541676340840496</v>
      </c>
      <c r="I7" s="4" t="s">
        <v>10</v>
      </c>
      <c r="K7" s="25">
        <v>1964</v>
      </c>
      <c r="L7" s="26">
        <f>AVERAGEIFS('Componet Cost Estimate'!$M$10:$M$999, 'Componet Cost Estimate'!$A$10:$A$999, $K7)</f>
        <v>216.99255311880847</v>
      </c>
      <c r="M7" s="26">
        <f>AVERAGEIFS('Componet Cost Estimate'!$N$10:$N$999, 'Componet Cost Estimate'!$A$10:$A$999, $K7)</f>
        <v>189.94444444444446</v>
      </c>
      <c r="N7" s="26">
        <f>AVERAGEIFS('Componet Cost Estimate'!$O$10:$O$999, 'Componet Cost Estimate'!$A$10:$A$999, $K7)</f>
        <v>89.333333333333329</v>
      </c>
      <c r="O7" s="23"/>
      <c r="P7">
        <v>2014</v>
      </c>
      <c r="Q7" s="2">
        <f t="shared" si="0"/>
        <v>3.9854070817601648</v>
      </c>
      <c r="R7" s="2">
        <f t="shared" si="0"/>
        <v>9.4189457555015661</v>
      </c>
      <c r="S7" s="2">
        <f t="shared" si="0"/>
        <v>3.1399388730701911</v>
      </c>
      <c r="T7" s="23">
        <f>Use!E56/$B7</f>
        <v>2.205615550755939</v>
      </c>
      <c r="U7" s="23">
        <f>Use!F56/$B7</f>
        <v>0.93045356371490262</v>
      </c>
      <c r="V7" s="23">
        <f>Use!G56/$B7</f>
        <v>1.4799136069114467</v>
      </c>
      <c r="W7" s="23">
        <f>Use!H56/$B7</f>
        <v>1.4514038876889845</v>
      </c>
      <c r="X7" s="23">
        <f>Use!I56/$B7</f>
        <v>1.3814254859611228</v>
      </c>
      <c r="Y7" s="23">
        <f>Use!J56/$C7</f>
        <v>0</v>
      </c>
      <c r="Z7" s="23">
        <f>Use!K56/$C7</f>
        <v>4.3194991884998837</v>
      </c>
      <c r="AA7" s="23">
        <f>Use!L56/$C7</f>
        <v>4.2499420357060052</v>
      </c>
      <c r="AB7" s="23">
        <f>Use!M56/$D7</f>
        <v>1.8839633238421145</v>
      </c>
    </row>
    <row r="8" spans="1:28" x14ac:dyDescent="0.2">
      <c r="A8">
        <v>2015</v>
      </c>
      <c r="B8" s="2">
        <f>AVERAGEIFS('Nitrogen Raw'!$B$2:$B$999, 'Nitrogen Raw'!$A$2:$A$999, "&gt;="&amp;DATE($A8,1,1), 'Nitrogen Raw'!$A$2:$A$999, "&lt;="&amp;DATE($A8,12,31))</f>
        <v>364.30833333333339</v>
      </c>
      <c r="C8" s="2">
        <f>AVERAGEIFS('Phosphorus Raw'!$B$2:$B$999, 'Phosphorus Raw'!$A$2:$A$999, "&gt;="&amp;DATE($A8,1,1), 'Phosphorus Raw'!$A$2:$A$999, "&lt;="&amp;DATE($A8,12,31))</f>
        <v>142.04166666666669</v>
      </c>
      <c r="D8" s="2">
        <f>AVERAGEIFS('Potash Raw'!$B$2:$B$999, 'Potash Raw'!$A$2:$A$999, "&gt;="&amp;DATE($A8,1,1), 'Potash Raw'!$A$2:$A$999, "&lt;="&amp;DATE($A8,12,31))</f>
        <v>337.98333333333329</v>
      </c>
      <c r="F8">
        <v>2015</v>
      </c>
      <c r="G8" s="4">
        <v>90.689569330346018</v>
      </c>
      <c r="H8" s="4">
        <v>80.70582772231252</v>
      </c>
      <c r="I8" s="4" t="s">
        <v>10</v>
      </c>
      <c r="K8" s="25">
        <v>1965</v>
      </c>
      <c r="L8" s="26">
        <f>AVERAGEIFS('Componet Cost Estimate'!$M$10:$M$999, 'Componet Cost Estimate'!$A$10:$A$999, $K8)</f>
        <v>215.44416547106647</v>
      </c>
      <c r="M8" s="26">
        <f>AVERAGEIFS('Componet Cost Estimate'!$N$10:$N$999, 'Componet Cost Estimate'!$A$10:$A$999, $K8)</f>
        <v>191.09722222222223</v>
      </c>
      <c r="N8" s="26">
        <f>AVERAGEIFS('Componet Cost Estimate'!$O$10:$O$999, 'Componet Cost Estimate'!$A$10:$A$999, $K8)</f>
        <v>89.25</v>
      </c>
      <c r="O8" s="23"/>
      <c r="P8">
        <v>2015</v>
      </c>
      <c r="Q8" s="41">
        <f>L58/B8</f>
        <v>3.6611510369508347</v>
      </c>
      <c r="R8" s="41">
        <f t="shared" si="0"/>
        <v>9.0038411077314944</v>
      </c>
      <c r="S8" s="41">
        <f t="shared" si="0"/>
        <v>3.1526058485382777</v>
      </c>
      <c r="T8" s="42">
        <f>Use!E57/$B8</f>
        <v>1.9279153339772492</v>
      </c>
      <c r="U8" s="42">
        <f>Use!F57/$B8</f>
        <v>0.93940411588136818</v>
      </c>
      <c r="V8" s="42">
        <f>Use!G57/$B8</f>
        <v>1.4492034098271056</v>
      </c>
      <c r="W8" s="42">
        <f>Use!H57/$B8</f>
        <v>1.3301426828200813</v>
      </c>
      <c r="X8" s="42">
        <f>Use!I57/$B8</f>
        <v>1.1950376524369224</v>
      </c>
      <c r="Y8" s="42">
        <f>Use!J57/$C8</f>
        <v>0</v>
      </c>
      <c r="Z8" s="42">
        <f>Use!K57/$C8</f>
        <v>4.1369376891398932</v>
      </c>
      <c r="AA8" s="42">
        <f>Use!L57/$C8</f>
        <v>4.0546641813255295</v>
      </c>
      <c r="AB8" s="42">
        <f>Use!M57/$D8</f>
        <v>1.8915635091229668</v>
      </c>
    </row>
    <row r="9" spans="1:28" x14ac:dyDescent="0.2">
      <c r="A9">
        <v>2016</v>
      </c>
      <c r="B9" s="2">
        <f>AVERAGEIFS('Nitrogen Raw'!$B$2:$B$999, 'Nitrogen Raw'!$A$2:$A$999, "&gt;="&amp;DATE($A9,1,1), 'Nitrogen Raw'!$A$2:$A$999, "&lt;="&amp;DATE($A9,12,31))</f>
        <v>295.64166666666665</v>
      </c>
      <c r="C9" s="2">
        <f>AVERAGEIFS('Phosphorus Raw'!$B$2:$B$999, 'Phosphorus Raw'!$A$2:$A$999, "&gt;="&amp;DATE($A9,1,1), 'Phosphorus Raw'!$A$2:$A$999, "&lt;="&amp;DATE($A9,12,31))</f>
        <v>114.69166666666666</v>
      </c>
      <c r="D9" s="2">
        <f>AVERAGEIFS('Potash Raw'!$B$2:$B$999, 'Potash Raw'!$A$2:$A$999, "&gt;="&amp;DATE($A9,1,1), 'Potash Raw'!$A$2:$A$999, "&lt;="&amp;DATE($A9,12,31))</f>
        <v>305.5916666666667</v>
      </c>
      <c r="F9">
        <v>2016</v>
      </c>
      <c r="G9" s="4">
        <v>73.612148369429917</v>
      </c>
      <c r="H9" s="4">
        <v>65.869514743440917</v>
      </c>
      <c r="I9" s="4" t="s">
        <v>10</v>
      </c>
      <c r="K9" s="25">
        <v>1966</v>
      </c>
      <c r="L9" s="26">
        <f>AVERAGEIFS('Componet Cost Estimate'!$M$10:$M$999, 'Componet Cost Estimate'!$A$10:$A$999, $K9)</f>
        <v>211.53866286351939</v>
      </c>
      <c r="M9" s="26">
        <f>AVERAGEIFS('Componet Cost Estimate'!$N$10:$N$999, 'Componet Cost Estimate'!$A$10:$A$999, $K9)</f>
        <v>200.9279388083736</v>
      </c>
      <c r="N9" s="26">
        <f>AVERAGEIFS('Componet Cost Estimate'!$O$10:$O$999, 'Componet Cost Estimate'!$A$10:$A$999, $K9)</f>
        <v>90.25</v>
      </c>
      <c r="O9" s="23"/>
      <c r="P9">
        <v>2016</v>
      </c>
      <c r="Q9" s="2"/>
      <c r="R9" s="2"/>
      <c r="S9" s="2"/>
    </row>
    <row r="10" spans="1:28" x14ac:dyDescent="0.2">
      <c r="A10">
        <v>2017</v>
      </c>
      <c r="B10" s="2">
        <f>AVERAGEIFS('Nitrogen Raw'!$B$2:$B$999, 'Nitrogen Raw'!$A$2:$A$999, "&gt;="&amp;DATE($A10,1,1), 'Nitrogen Raw'!$A$2:$A$999, "&lt;="&amp;DATE($A10,12,31))</f>
        <v>282.9666666666667</v>
      </c>
      <c r="C10" s="2">
        <f>AVERAGEIFS('Phosphorus Raw'!$B$2:$B$999, 'Phosphorus Raw'!$A$2:$A$999, "&gt;="&amp;DATE($A10,1,1), 'Phosphorus Raw'!$A$2:$A$999, "&lt;="&amp;DATE($A10,12,31))</f>
        <v>109.10833333333333</v>
      </c>
      <c r="D10" s="2">
        <f>AVERAGEIFS('Potash Raw'!$B$2:$B$999, 'Potash Raw'!$A$2:$A$999, "&gt;="&amp;DATE($A10,1,1), 'Potash Raw'!$A$2:$A$999, "&lt;="&amp;DATE($A10,12,31))</f>
        <v>284.20833333333331</v>
      </c>
      <c r="F10">
        <v>2017</v>
      </c>
      <c r="G10" s="4">
        <v>70.450585013691807</v>
      </c>
      <c r="H10" s="4">
        <v>61.736707685163672</v>
      </c>
      <c r="I10" s="4" t="s">
        <v>10</v>
      </c>
      <c r="K10" s="25">
        <v>1967</v>
      </c>
      <c r="L10" s="26">
        <f>AVERAGEIFS('Componet Cost Estimate'!$M$10:$M$999, 'Componet Cost Estimate'!$A$10:$A$999, $K10)</f>
        <v>210.46103254309855</v>
      </c>
      <c r="M10" s="26">
        <f>AVERAGEIFS('Componet Cost Estimate'!$N$10:$N$999, 'Componet Cost Estimate'!$A$10:$A$999, $K10)</f>
        <v>209.35346215780999</v>
      </c>
      <c r="N10" s="26">
        <f>AVERAGEIFS('Componet Cost Estimate'!$O$10:$O$999, 'Componet Cost Estimate'!$A$10:$A$999, $K10)</f>
        <v>87</v>
      </c>
      <c r="O10" s="23"/>
      <c r="P10">
        <v>2017</v>
      </c>
      <c r="Q10" s="2"/>
      <c r="R10" s="2"/>
      <c r="S10" s="2"/>
    </row>
    <row r="11" spans="1:28" ht="17" thickBot="1" x14ac:dyDescent="0.25">
      <c r="A11">
        <v>2018</v>
      </c>
      <c r="B11" s="2">
        <f>AVERAGEIFS('Nitrogen Raw'!$B$2:$B$999, 'Nitrogen Raw'!$A$2:$A$999, "&gt;="&amp;DATE($A11,1,1), 'Nitrogen Raw'!$A$2:$A$999, "&lt;="&amp;DATE($A11,12,31))</f>
        <v>304.98333333333329</v>
      </c>
      <c r="C11" s="2">
        <f>AVERAGEIFS('Phosphorus Raw'!$B$2:$B$999, 'Phosphorus Raw'!$A$2:$A$999, "&gt;="&amp;DATE($A11,1,1), 'Phosphorus Raw'!$A$2:$A$999, "&lt;="&amp;DATE($A11,12,31))</f>
        <v>126.74166666666667</v>
      </c>
      <c r="D11" s="2">
        <f>AVERAGEIFS('Potash Raw'!$B$2:$B$999, 'Potash Raw'!$A$2:$A$999, "&gt;="&amp;DATE($A11,1,1), 'Potash Raw'!$A$2:$A$999, "&lt;="&amp;DATE($A11,12,31))</f>
        <v>285.40000000000003</v>
      </c>
      <c r="F11">
        <v>2018</v>
      </c>
      <c r="G11" s="5">
        <v>75.927308937017671</v>
      </c>
      <c r="H11" s="5">
        <v>70.861388437427436</v>
      </c>
      <c r="I11" s="5" t="s">
        <v>10</v>
      </c>
      <c r="K11" s="25">
        <v>1968</v>
      </c>
      <c r="L11" s="26">
        <f>AVERAGEIFS('Componet Cost Estimate'!$M$10:$M$999, 'Componet Cost Estimate'!$A$10:$A$999, $K11)</f>
        <v>192.97929675935416</v>
      </c>
      <c r="M11" s="26">
        <f>AVERAGEIFS('Componet Cost Estimate'!$N$10:$N$999, 'Componet Cost Estimate'!$A$10:$A$999, $K11)</f>
        <v>199.85547504025766</v>
      </c>
      <c r="N11" s="26">
        <f>AVERAGEIFS('Componet Cost Estimate'!$O$10:$O$999, 'Componet Cost Estimate'!$A$10:$A$999, $K11)</f>
        <v>81.333333333333343</v>
      </c>
      <c r="O11" s="23"/>
      <c r="P11">
        <v>2018</v>
      </c>
      <c r="Q11" s="2"/>
      <c r="R11" s="2"/>
      <c r="S11" s="2"/>
    </row>
    <row r="12" spans="1:28" ht="17" thickTop="1" x14ac:dyDescent="0.2">
      <c r="A12">
        <v>2019</v>
      </c>
      <c r="B12" s="2">
        <f>AVERAGEIFS('Nitrogen Raw'!$B$2:$B$999, 'Nitrogen Raw'!$A$2:$A$999, "&gt;="&amp;DATE($A12,1,1), 'Nitrogen Raw'!$A$2:$A$999, "&lt;="&amp;DATE($A12,12,31))</f>
        <v>311.22500000000002</v>
      </c>
      <c r="C12" s="2">
        <f>AVERAGEIFS('Phosphorus Raw'!$B$2:$B$999, 'Phosphorus Raw'!$A$2:$A$999, "&gt;="&amp;DATE($A12,1,1), 'Phosphorus Raw'!$A$2:$A$999, "&lt;="&amp;DATE($A12,12,31))</f>
        <v>114.74166666666667</v>
      </c>
      <c r="D12" s="2">
        <f>AVERAGEIFS('Potash Raw'!$B$2:$B$999, 'Potash Raw'!$A$2:$A$999, "&gt;="&amp;DATE($A12,1,1), 'Potash Raw'!$A$2:$A$999, "&lt;="&amp;DATE($A12,12,31))</f>
        <v>295.53333333333336</v>
      </c>
      <c r="G12" s="2"/>
      <c r="H12" s="2"/>
      <c r="I12" s="2"/>
      <c r="K12" s="25">
        <v>1969</v>
      </c>
      <c r="L12" s="26">
        <f>AVERAGEIFS('Componet Cost Estimate'!$M$10:$M$999, 'Componet Cost Estimate'!$A$10:$A$999, $K12)</f>
        <v>176.30204276832683</v>
      </c>
      <c r="M12" s="26">
        <f>AVERAGEIFS('Componet Cost Estimate'!$N$10:$N$999, 'Componet Cost Estimate'!$A$10:$A$999, $K12)</f>
        <v>195.60346215780999</v>
      </c>
      <c r="N12" s="26">
        <f>AVERAGEIFS('Componet Cost Estimate'!$O$10:$O$999, 'Componet Cost Estimate'!$A$10:$A$999, $K12)</f>
        <v>77.5</v>
      </c>
      <c r="O12" s="23"/>
      <c r="P12">
        <v>2019</v>
      </c>
      <c r="Q12" s="2"/>
      <c r="R12" s="2"/>
      <c r="S12" s="2"/>
    </row>
    <row r="13" spans="1:28" x14ac:dyDescent="0.2">
      <c r="A13">
        <v>2020</v>
      </c>
      <c r="B13" s="2">
        <f>AVERAGEIFS('Nitrogen Raw'!$B$2:$B$999, 'Nitrogen Raw'!$A$2:$A$999, "&gt;="&amp;DATE($A13,1,1), 'Nitrogen Raw'!$A$2:$A$999, "&lt;="&amp;DATE($A13,12,31))</f>
        <v>285.14166666666665</v>
      </c>
      <c r="C13" s="2">
        <f>AVERAGEIFS('Phosphorus Raw'!$B$2:$B$999, 'Phosphorus Raw'!$A$2:$A$999, "&gt;="&amp;DATE($A13,1,1), 'Phosphorus Raw'!$A$2:$A$999, "&lt;="&amp;DATE($A13,12,31))</f>
        <v>103.66666666666667</v>
      </c>
      <c r="D13" s="2">
        <f>AVERAGEIFS('Potash Raw'!$B$2:$B$999, 'Potash Raw'!$A$2:$A$999, "&gt;="&amp;DATE($A13,1,1), 'Potash Raw'!$A$2:$A$999, "&lt;="&amp;DATE($A13,12,31))</f>
        <v>282.10833333333329</v>
      </c>
      <c r="G13" s="2"/>
      <c r="H13" s="2"/>
      <c r="I13" s="2"/>
      <c r="K13" s="25">
        <v>1970</v>
      </c>
      <c r="L13" s="26">
        <f>AVERAGEIFS('Componet Cost Estimate'!$M$10:$M$999, 'Componet Cost Estimate'!$A$10:$A$999, $K13)</f>
        <v>176.47736785771218</v>
      </c>
      <c r="M13" s="26">
        <f>AVERAGEIFS('Componet Cost Estimate'!$N$10:$N$999, 'Componet Cost Estimate'!$A$10:$A$999, $K13)</f>
        <v>201.61312399355876</v>
      </c>
      <c r="N13" s="26">
        <f>AVERAGEIFS('Componet Cost Estimate'!$O$10:$O$999, 'Componet Cost Estimate'!$A$10:$A$999, $K13)</f>
        <v>87.416666666666657</v>
      </c>
      <c r="P13">
        <v>2020</v>
      </c>
      <c r="Q13" s="2"/>
      <c r="R13" s="2"/>
      <c r="S13" s="2"/>
    </row>
    <row r="14" spans="1:28" x14ac:dyDescent="0.2">
      <c r="A14">
        <v>2021</v>
      </c>
      <c r="B14" s="2">
        <f>AVERAGEIFS('Nitrogen Raw'!$B$2:$B$999, 'Nitrogen Raw'!$A$2:$A$999, "&gt;="&amp;DATE($A14,1,1), 'Nitrogen Raw'!$A$2:$A$999, "&lt;="&amp;DATE($A14,12,31))</f>
        <v>415.35124999999999</v>
      </c>
      <c r="C14" s="2">
        <f>AVERAGEIFS('Phosphorus Raw'!$B$2:$B$999, 'Phosphorus Raw'!$A$2:$A$999, "&gt;="&amp;DATE($A14,1,1), 'Phosphorus Raw'!$A$2:$A$999, "&lt;="&amp;DATE($A14,12,31))</f>
        <v>179.93366666666668</v>
      </c>
      <c r="D14" s="2">
        <f>AVERAGEIFS('Potash Raw'!$B$2:$B$999, 'Potash Raw'!$A$2:$A$999, "&gt;="&amp;DATE($A14,1,1), 'Potash Raw'!$A$2:$A$999, "&lt;="&amp;DATE($A14,12,31))</f>
        <v>285.28016666666667</v>
      </c>
      <c r="G14" s="2"/>
      <c r="H14" s="2"/>
      <c r="I14" s="2"/>
      <c r="K14" s="25">
        <v>1971</v>
      </c>
      <c r="L14" s="26">
        <f>AVERAGEIFS('Componet Cost Estimate'!$M$10:$M$999, 'Componet Cost Estimate'!$A$10:$A$999, $K14)</f>
        <v>178.63492746692174</v>
      </c>
      <c r="M14" s="26">
        <f>AVERAGEIFS('Componet Cost Estimate'!$N$10:$N$999, 'Componet Cost Estimate'!$A$10:$A$999, $K14)</f>
        <v>206.3929146537842</v>
      </c>
      <c r="N14" s="26">
        <f>AVERAGEIFS('Componet Cost Estimate'!$O$10:$O$999, 'Componet Cost Estimate'!$A$10:$A$999, $K14)</f>
        <v>96.583333333333343</v>
      </c>
      <c r="P14">
        <v>2021</v>
      </c>
      <c r="Q14" s="2"/>
      <c r="R14" s="2"/>
      <c r="S14" s="2"/>
    </row>
    <row r="15" spans="1:28" x14ac:dyDescent="0.2">
      <c r="A15">
        <v>2022</v>
      </c>
      <c r="B15" s="2">
        <f>AVERAGEIFS('Nitrogen Raw'!$B$2:$B$999, 'Nitrogen Raw'!$A$2:$A$999, "&gt;="&amp;DATE($A15,1,1), 'Nitrogen Raw'!$A$2:$A$999, "&lt;="&amp;DATE($A15,12,31))</f>
        <v>683.39350000000013</v>
      </c>
      <c r="C15" s="2">
        <f>AVERAGEIFS('Phosphorus Raw'!$B$2:$B$999, 'Phosphorus Raw'!$A$2:$A$999, "&gt;="&amp;DATE($A15,1,1), 'Phosphorus Raw'!$A$2:$A$999, "&lt;="&amp;DATE($A15,12,31))</f>
        <v>231.62241666666668</v>
      </c>
      <c r="D15" s="2">
        <f>AVERAGEIFS('Potash Raw'!$B$2:$B$999, 'Potash Raw'!$A$2:$A$999, "&gt;="&amp;DATE($A15,1,1), 'Potash Raw'!$A$2:$A$999, "&lt;="&amp;DATE($A15,12,31))</f>
        <v>358.93733333333336</v>
      </c>
      <c r="G15" s="2"/>
      <c r="H15" s="2"/>
      <c r="I15" s="2"/>
      <c r="K15" s="25">
        <v>1972</v>
      </c>
      <c r="L15" s="26">
        <f>AVERAGEIFS('Componet Cost Estimate'!$M$10:$M$999, 'Componet Cost Estimate'!$A$10:$A$999, $K15)</f>
        <v>181.45541436086631</v>
      </c>
      <c r="M15" s="26">
        <f>AVERAGEIFS('Componet Cost Estimate'!$N$10:$N$999, 'Componet Cost Estimate'!$A$10:$A$999, $K15)</f>
        <v>213.44887278582931</v>
      </c>
      <c r="N15" s="26">
        <f>AVERAGEIFS('Componet Cost Estimate'!$O$10:$O$999, 'Componet Cost Estimate'!$A$10:$A$999, $K15)</f>
        <v>97.916666666666671</v>
      </c>
      <c r="P15">
        <v>2022</v>
      </c>
      <c r="Q15" s="2"/>
      <c r="R15" s="2"/>
      <c r="S15" s="2"/>
    </row>
    <row r="16" spans="1:28" x14ac:dyDescent="0.2">
      <c r="K16" s="25">
        <v>1973</v>
      </c>
      <c r="L16" s="26">
        <f>AVERAGEIFS('Componet Cost Estimate'!$M$10:$M$999, 'Componet Cost Estimate'!$A$10:$A$999, $K16)</f>
        <v>201.46220081528548</v>
      </c>
      <c r="M16" s="26">
        <f>AVERAGEIFS('Componet Cost Estimate'!$N$10:$N$999, 'Componet Cost Estimate'!$A$10:$A$999, $K16)</f>
        <v>241.28462157809983</v>
      </c>
      <c r="N16" s="26">
        <f>AVERAGEIFS('Componet Cost Estimate'!$O$10:$O$999, 'Componet Cost Estimate'!$A$10:$A$999, $K16)</f>
        <v>104.25</v>
      </c>
      <c r="P16" t="s">
        <v>37</v>
      </c>
      <c r="Q16" s="23">
        <f>AVERAGE(Q3:Q7)</f>
        <v>3.6611510369508347</v>
      </c>
      <c r="R16" s="23">
        <f t="shared" ref="R16:X16" si="1">AVERAGE(R3:R7)</f>
        <v>9.0038411077314944</v>
      </c>
      <c r="S16" s="23">
        <f t="shared" si="1"/>
        <v>3.1526058485382782</v>
      </c>
      <c r="T16" s="23">
        <f t="shared" si="1"/>
        <v>1.9279153339772492</v>
      </c>
      <c r="U16" s="23">
        <f t="shared" si="1"/>
        <v>0.93940411588136818</v>
      </c>
      <c r="V16" s="23">
        <f t="shared" si="1"/>
        <v>1.4492034098271056</v>
      </c>
      <c r="W16" s="23">
        <f t="shared" si="1"/>
        <v>1.3301426828200813</v>
      </c>
      <c r="X16" s="23">
        <f t="shared" si="1"/>
        <v>1.1950376524369224</v>
      </c>
      <c r="Y16" s="23">
        <f t="shared" ref="Y16:AB16" si="2">AVERAGE(Y3:Y7)</f>
        <v>0</v>
      </c>
      <c r="Z16" s="23">
        <f t="shared" si="2"/>
        <v>4.1369376891398932</v>
      </c>
      <c r="AA16" s="23">
        <f t="shared" si="2"/>
        <v>4.0546641813255295</v>
      </c>
      <c r="AB16" s="23">
        <f t="shared" si="2"/>
        <v>1.8915635091229668</v>
      </c>
    </row>
    <row r="17" spans="11:14" x14ac:dyDescent="0.2">
      <c r="K17" s="25">
        <v>1974</v>
      </c>
      <c r="L17" s="26">
        <f>AVERAGEIFS('Componet Cost Estimate'!$M$10:$M$999, 'Componet Cost Estimate'!$A$10:$A$999, $K17)</f>
        <v>433.30085855480399</v>
      </c>
      <c r="M17" s="26">
        <f>AVERAGEIFS('Componet Cost Estimate'!$N$10:$N$999, 'Componet Cost Estimate'!$A$10:$A$999, $K17)</f>
        <v>436.20692431561997</v>
      </c>
      <c r="N17" s="26">
        <f>AVERAGEIFS('Componet Cost Estimate'!$O$10:$O$999, 'Componet Cost Estimate'!$A$10:$A$999, $K17)</f>
        <v>143.58333333333334</v>
      </c>
    </row>
    <row r="18" spans="11:14" x14ac:dyDescent="0.2">
      <c r="K18" s="25">
        <v>1975</v>
      </c>
      <c r="L18" s="26">
        <f>AVERAGEIFS('Componet Cost Estimate'!$M$10:$M$999, 'Componet Cost Estimate'!$A$10:$A$999, $K18)</f>
        <v>481.94595887135341</v>
      </c>
      <c r="M18" s="26">
        <f>AVERAGEIFS('Componet Cost Estimate'!$N$10:$N$999, 'Componet Cost Estimate'!$A$10:$A$999, $K18)</f>
        <v>503.27294685990341</v>
      </c>
      <c r="N18" s="26">
        <f>AVERAGEIFS('Componet Cost Estimate'!$O$10:$O$999, 'Componet Cost Estimate'!$A$10:$A$999, $K18)</f>
        <v>163.58333333333331</v>
      </c>
    </row>
    <row r="19" spans="11:14" x14ac:dyDescent="0.2">
      <c r="K19" s="25">
        <v>1976</v>
      </c>
      <c r="L19" s="26">
        <f>AVERAGEIFS('Componet Cost Estimate'!$M$10:$M$999, 'Componet Cost Estimate'!$A$10:$A$999, $K19)</f>
        <v>366.61478900503289</v>
      </c>
      <c r="M19" s="26">
        <f>AVERAGEIFS('Componet Cost Estimate'!$N$10:$N$999, 'Componet Cost Estimate'!$A$10:$A$999, $K19)</f>
        <v>403.7846215780998</v>
      </c>
      <c r="N19" s="26">
        <f>AVERAGEIFS('Componet Cost Estimate'!$O$10:$O$999, 'Componet Cost Estimate'!$A$10:$A$999, $K19)</f>
        <v>158.41666666666669</v>
      </c>
    </row>
    <row r="20" spans="11:14" x14ac:dyDescent="0.2">
      <c r="K20" s="25">
        <v>1977</v>
      </c>
      <c r="L20" s="26">
        <f>AVERAGEIFS('Componet Cost Estimate'!$M$10:$M$999, 'Componet Cost Estimate'!$A$10:$A$999, $K20)</f>
        <v>380.30992234292091</v>
      </c>
      <c r="M20" s="26">
        <f>AVERAGEIFS('Componet Cost Estimate'!$N$10:$N$999, 'Componet Cost Estimate'!$A$10:$A$999, $K20)</f>
        <v>411.8466183574879</v>
      </c>
      <c r="N20" s="26">
        <f>AVERAGEIFS('Componet Cost Estimate'!$O$10:$O$999, 'Componet Cost Estimate'!$A$10:$A$999, $K20)</f>
        <v>158.83333333333334</v>
      </c>
    </row>
    <row r="21" spans="11:14" x14ac:dyDescent="0.2">
      <c r="K21" s="25">
        <v>1978</v>
      </c>
      <c r="L21" s="26">
        <f>AVERAGEIFS('Componet Cost Estimate'!$M$10:$M$999, 'Componet Cost Estimate'!$A$10:$A$999, $K21)</f>
        <v>378.6679533602059</v>
      </c>
      <c r="M21" s="26">
        <f>AVERAGEIFS('Componet Cost Estimate'!$N$10:$N$999, 'Componet Cost Estimate'!$A$10:$A$999, $K21)</f>
        <v>424.17673107890499</v>
      </c>
      <c r="N21" s="26">
        <f>AVERAGEIFS('Componet Cost Estimate'!$O$10:$O$999, 'Componet Cost Estimate'!$A$10:$A$999, $K21)</f>
        <v>163.75000000000003</v>
      </c>
    </row>
    <row r="22" spans="11:14" x14ac:dyDescent="0.2">
      <c r="K22" s="25">
        <v>1979</v>
      </c>
      <c r="L22" s="26">
        <f>AVERAGEIFS('Componet Cost Estimate'!$M$10:$M$999, 'Componet Cost Estimate'!$A$10:$A$999, $K22)</f>
        <v>402.86408872492086</v>
      </c>
      <c r="M22" s="26">
        <f>AVERAGEIFS('Componet Cost Estimate'!$N$10:$N$999, 'Componet Cost Estimate'!$A$10:$A$999, $K22)</f>
        <v>502.445652173913</v>
      </c>
      <c r="N22" s="26">
        <f>AVERAGEIFS('Componet Cost Estimate'!$O$10:$O$999, 'Componet Cost Estimate'!$A$10:$A$999, $K22)</f>
        <v>193.75</v>
      </c>
    </row>
    <row r="23" spans="11:14" x14ac:dyDescent="0.2">
      <c r="K23" s="25">
        <v>1980</v>
      </c>
      <c r="L23" s="26">
        <f>AVERAGEIFS('Componet Cost Estimate'!$M$10:$M$999, 'Componet Cost Estimate'!$A$10:$A$999, $K23)</f>
        <v>474.15343535788298</v>
      </c>
      <c r="M23" s="26">
        <f>AVERAGEIFS('Componet Cost Estimate'!$N$10:$N$999, 'Componet Cost Estimate'!$A$10:$A$999, $K23)</f>
        <v>608.64533011272147</v>
      </c>
      <c r="N23" s="26">
        <f>AVERAGEIFS('Componet Cost Estimate'!$O$10:$O$999, 'Componet Cost Estimate'!$A$10:$A$999, $K23)</f>
        <v>230.41666666666669</v>
      </c>
    </row>
    <row r="24" spans="11:14" x14ac:dyDescent="0.2">
      <c r="K24" s="25">
        <v>1981</v>
      </c>
      <c r="L24" s="26">
        <f>AVERAGEIFS('Componet Cost Estimate'!$M$10:$M$999, 'Componet Cost Estimate'!$A$10:$A$999, $K24)</f>
        <v>527.79852428776383</v>
      </c>
      <c r="M24" s="26">
        <f>AVERAGEIFS('Componet Cost Estimate'!$N$10:$N$999, 'Componet Cost Estimate'!$A$10:$A$999, $K24)</f>
        <v>577.71336553945241</v>
      </c>
      <c r="N24" s="26">
        <f>AVERAGEIFS('Componet Cost Estimate'!$O$10:$O$999, 'Componet Cost Estimate'!$A$10:$A$999, $K24)</f>
        <v>256.25</v>
      </c>
    </row>
    <row r="25" spans="11:14" x14ac:dyDescent="0.2">
      <c r="K25" s="25">
        <v>1982</v>
      </c>
      <c r="L25" s="26">
        <f>AVERAGEIFS('Componet Cost Estimate'!$M$10:$M$999, 'Componet Cost Estimate'!$A$10:$A$999, $K25)</f>
        <v>527.09249390813238</v>
      </c>
      <c r="M25" s="26">
        <f>AVERAGEIFS('Componet Cost Estimate'!$N$10:$N$999, 'Componet Cost Estimate'!$A$10:$A$999, $K25)</f>
        <v>525.45893719806759</v>
      </c>
      <c r="N25" s="26">
        <f>AVERAGEIFS('Componet Cost Estimate'!$O$10:$O$999, 'Componet Cost Estimate'!$A$10:$A$999, $K25)</f>
        <v>249.58333333333337</v>
      </c>
    </row>
    <row r="26" spans="11:14" x14ac:dyDescent="0.2">
      <c r="K26" s="25">
        <v>1983</v>
      </c>
      <c r="L26" s="26">
        <f>AVERAGEIFS('Componet Cost Estimate'!$M$10:$M$999, 'Componet Cost Estimate'!$A$10:$A$999, $K26)</f>
        <v>490.88669126187062</v>
      </c>
      <c r="M26" s="26">
        <f>AVERAGEIFS('Componet Cost Estimate'!$N$10:$N$999, 'Componet Cost Estimate'!$A$10:$A$999, $K26)</f>
        <v>500.74275362318838</v>
      </c>
      <c r="N26" s="26">
        <f>AVERAGEIFS('Componet Cost Estimate'!$O$10:$O$999, 'Componet Cost Estimate'!$A$10:$A$999, $K26)</f>
        <v>227.08333333333334</v>
      </c>
    </row>
    <row r="27" spans="11:14" x14ac:dyDescent="0.2">
      <c r="K27" s="25">
        <v>1984</v>
      </c>
      <c r="L27" s="26">
        <f>AVERAGEIFS('Componet Cost Estimate'!$M$10:$M$999, 'Componet Cost Estimate'!$A$10:$A$999, $K27)</f>
        <v>521.73155929038285</v>
      </c>
      <c r="M27" s="26">
        <f>AVERAGEIFS('Componet Cost Estimate'!$N$10:$N$999, 'Componet Cost Estimate'!$A$10:$A$999, $K27)</f>
        <v>525.95410628019329</v>
      </c>
      <c r="N27" s="26">
        <f>AVERAGEIFS('Componet Cost Estimate'!$O$10:$O$999, 'Componet Cost Estimate'!$A$10:$A$999, $K27)</f>
        <v>232.5</v>
      </c>
    </row>
    <row r="28" spans="11:14" x14ac:dyDescent="0.2">
      <c r="K28" s="25">
        <v>1985</v>
      </c>
      <c r="L28" s="26">
        <f>AVERAGEIFS('Componet Cost Estimate'!$M$10:$M$999, 'Componet Cost Estimate'!$A$10:$A$999, $K28)</f>
        <v>501.85888501742158</v>
      </c>
      <c r="M28" s="26">
        <f>AVERAGEIFS('Componet Cost Estimate'!$N$10:$N$999, 'Componet Cost Estimate'!$A$10:$A$999, $K28)</f>
        <v>475.7306763285024</v>
      </c>
      <c r="N28" s="26">
        <f>AVERAGEIFS('Componet Cost Estimate'!$O$10:$O$999, 'Componet Cost Estimate'!$A$10:$A$999, $K28)</f>
        <v>199.16666666666669</v>
      </c>
    </row>
    <row r="29" spans="11:14" x14ac:dyDescent="0.2">
      <c r="K29" s="25">
        <v>1986</v>
      </c>
      <c r="L29" s="26">
        <f>AVERAGEIFS('Componet Cost Estimate'!$M$10:$M$999, 'Componet Cost Estimate'!$A$10:$A$999, $K29)</f>
        <v>442.04509120721457</v>
      </c>
      <c r="M29" s="26">
        <f>AVERAGEIFS('Componet Cost Estimate'!$N$10:$N$999, 'Componet Cost Estimate'!$A$10:$A$999, $K29)</f>
        <v>439.81884057971013</v>
      </c>
      <c r="N29" s="26">
        <f>AVERAGEIFS('Componet Cost Estimate'!$O$10:$O$999, 'Componet Cost Estimate'!$A$10:$A$999, $K29)</f>
        <v>181.66666666666669</v>
      </c>
    </row>
    <row r="30" spans="11:14" x14ac:dyDescent="0.2">
      <c r="K30" s="25">
        <v>1987</v>
      </c>
      <c r="L30" s="26">
        <f>AVERAGEIFS('Componet Cost Estimate'!$M$10:$M$999, 'Componet Cost Estimate'!$A$10:$A$999, $K30)</f>
        <v>416.71874928833324</v>
      </c>
      <c r="M30" s="26">
        <f>AVERAGEIFS('Componet Cost Estimate'!$N$10:$N$999, 'Componet Cost Estimate'!$A$10:$A$999, $K30)</f>
        <v>467.33091787439616</v>
      </c>
      <c r="N30" s="26">
        <f>AVERAGEIFS('Componet Cost Estimate'!$O$10:$O$999, 'Componet Cost Estimate'!$A$10:$A$999, $K30)</f>
        <v>208.33333333333334</v>
      </c>
    </row>
    <row r="31" spans="11:14" x14ac:dyDescent="0.2">
      <c r="K31" s="25">
        <v>1988</v>
      </c>
      <c r="L31" s="26">
        <f>AVERAGEIFS('Componet Cost Estimate'!$M$10:$M$999, 'Componet Cost Estimate'!$A$10:$A$999, $K31)</f>
        <v>457.11698663205118</v>
      </c>
      <c r="M31" s="26">
        <f>AVERAGEIFS('Componet Cost Estimate'!$N$10:$N$999, 'Componet Cost Estimate'!$A$10:$A$999, $K31)</f>
        <v>516.21980676328508</v>
      </c>
      <c r="N31" s="26">
        <f>AVERAGEIFS('Componet Cost Estimate'!$O$10:$O$999, 'Componet Cost Estimate'!$A$10:$A$999, $K31)</f>
        <v>261.66666666666669</v>
      </c>
    </row>
    <row r="32" spans="11:14" x14ac:dyDescent="0.2">
      <c r="K32" s="25">
        <v>1989</v>
      </c>
      <c r="L32" s="26">
        <f>AVERAGEIFS('Componet Cost Estimate'!$M$10:$M$999, 'Componet Cost Estimate'!$A$10:$A$999, $K32)</f>
        <v>480.46437111429941</v>
      </c>
      <c r="M32" s="26">
        <f>AVERAGEIFS('Componet Cost Estimate'!$N$10:$N$999, 'Componet Cost Estimate'!$A$10:$A$999, $K32)</f>
        <v>498.16425120772948</v>
      </c>
      <c r="N32" s="26">
        <f>AVERAGEIFS('Componet Cost Estimate'!$O$10:$O$999, 'Componet Cost Estimate'!$A$10:$A$999, $K32)</f>
        <v>263.33333333333337</v>
      </c>
    </row>
    <row r="33" spans="11:14" x14ac:dyDescent="0.2">
      <c r="K33" s="25">
        <v>1990</v>
      </c>
      <c r="L33" s="26">
        <f>AVERAGEIFS('Componet Cost Estimate'!$M$10:$M$999, 'Componet Cost Estimate'!$A$10:$A$999, $K33)</f>
        <v>473.56284302338827</v>
      </c>
      <c r="M33" s="26">
        <f>AVERAGEIFS('Componet Cost Estimate'!$N$10:$N$999, 'Componet Cost Estimate'!$A$10:$A$999, $K33)</f>
        <v>468.49033816425117</v>
      </c>
      <c r="N33" s="26">
        <f>AVERAGEIFS('Componet Cost Estimate'!$O$10:$O$999, 'Componet Cost Estimate'!$A$10:$A$999, $K33)</f>
        <v>254.16666666666669</v>
      </c>
    </row>
    <row r="34" spans="11:14" x14ac:dyDescent="0.2">
      <c r="K34" s="25">
        <v>1991</v>
      </c>
      <c r="L34" s="26">
        <f>AVERAGEIFS('Componet Cost Estimate'!$M$10:$M$999, 'Componet Cost Estimate'!$A$10:$A$999, $K34)</f>
        <v>486.08933980096106</v>
      </c>
      <c r="M34" s="26">
        <f>AVERAGEIFS('Componet Cost Estimate'!$N$10:$N$999, 'Componet Cost Estimate'!$A$10:$A$999, $K34)</f>
        <v>489.40821256038646</v>
      </c>
      <c r="N34" s="26">
        <f>AVERAGEIFS('Componet Cost Estimate'!$O$10:$O$999, 'Componet Cost Estimate'!$A$10:$A$999, $K34)</f>
        <v>253.33333333333334</v>
      </c>
    </row>
    <row r="35" spans="11:14" x14ac:dyDescent="0.2">
      <c r="K35" s="25">
        <v>1992</v>
      </c>
      <c r="L35" s="26">
        <f>AVERAGEIFS('Componet Cost Estimate'!$M$10:$M$999, 'Componet Cost Estimate'!$A$10:$A$999, $K35)</f>
        <v>478.58083395960011</v>
      </c>
      <c r="M35" s="26">
        <f>AVERAGEIFS('Componet Cost Estimate'!$N$10:$N$999, 'Componet Cost Estimate'!$A$10:$A$999, $K35)</f>
        <v>454.83091787439616</v>
      </c>
      <c r="N35" s="26">
        <f>AVERAGEIFS('Componet Cost Estimate'!$O$10:$O$999, 'Componet Cost Estimate'!$A$10:$A$999, $K35)</f>
        <v>245.83333333333334</v>
      </c>
    </row>
    <row r="36" spans="11:14" x14ac:dyDescent="0.2">
      <c r="K36" s="25">
        <v>1993</v>
      </c>
      <c r="L36" s="26">
        <f>AVERAGEIFS('Componet Cost Estimate'!$M$10:$M$999, 'Componet Cost Estimate'!$A$10:$A$999, $K36)</f>
        <v>490.85195053631207</v>
      </c>
      <c r="M36" s="26">
        <f>AVERAGEIFS('Componet Cost Estimate'!$N$10:$N$999, 'Componet Cost Estimate'!$A$10:$A$999, $K36)</f>
        <v>422.5</v>
      </c>
      <c r="N36" s="26">
        <f>AVERAGEIFS('Componet Cost Estimate'!$O$10:$O$999, 'Componet Cost Estimate'!$A$10:$A$999, $K36)</f>
        <v>240</v>
      </c>
    </row>
    <row r="37" spans="11:14" x14ac:dyDescent="0.2">
      <c r="K37" s="25">
        <v>1994</v>
      </c>
      <c r="L37" s="26">
        <f>AVERAGEIFS('Componet Cost Estimate'!$M$10:$M$999, 'Componet Cost Estimate'!$A$10:$A$999, $K37)</f>
        <v>522.68994101705721</v>
      </c>
      <c r="M37" s="26">
        <f>AVERAGEIFS('Componet Cost Estimate'!$N$10:$N$999, 'Componet Cost Estimate'!$A$10:$A$999, $K37)</f>
        <v>483.41787439613529</v>
      </c>
      <c r="N37" s="26">
        <f>AVERAGEIFS('Componet Cost Estimate'!$O$10:$O$999, 'Componet Cost Estimate'!$A$10:$A$999, $K37)</f>
        <v>241.66666666666669</v>
      </c>
    </row>
    <row r="38" spans="11:14" x14ac:dyDescent="0.2">
      <c r="K38" s="25">
        <v>1995</v>
      </c>
      <c r="L38" s="26">
        <f>AVERAGEIFS('Componet Cost Estimate'!$M$10:$M$999, 'Componet Cost Estimate'!$A$10:$A$999, $K38)</f>
        <v>615.88649768850632</v>
      </c>
      <c r="M38" s="26">
        <f>AVERAGEIFS('Componet Cost Estimate'!$N$10:$N$999, 'Componet Cost Estimate'!$A$10:$A$999, $K38)</f>
        <v>545.86956521739125</v>
      </c>
      <c r="N38" s="26">
        <f>AVERAGEIFS('Componet Cost Estimate'!$O$10:$O$999, 'Componet Cost Estimate'!$A$10:$A$999, $K38)</f>
        <v>258.33333333333337</v>
      </c>
    </row>
    <row r="39" spans="11:14" x14ac:dyDescent="0.2">
      <c r="K39" s="25">
        <v>1996</v>
      </c>
      <c r="L39" s="26">
        <f>AVERAGEIFS('Componet Cost Estimate'!$M$10:$M$999, 'Componet Cost Estimate'!$A$10:$A$999, $K39)</f>
        <v>631.08824668078614</v>
      </c>
      <c r="M39" s="26">
        <f>AVERAGEIFS('Componet Cost Estimate'!$N$10:$N$999, 'Componet Cost Estimate'!$A$10:$A$999, $K39)</f>
        <v>606.231884057971</v>
      </c>
      <c r="N39" s="26">
        <f>AVERAGEIFS('Componet Cost Estimate'!$O$10:$O$999, 'Componet Cost Estimate'!$A$10:$A$999, $K39)</f>
        <v>255</v>
      </c>
    </row>
    <row r="40" spans="11:14" x14ac:dyDescent="0.2">
      <c r="K40" s="25">
        <v>1997</v>
      </c>
      <c r="L40" s="26">
        <f>AVERAGEIFS('Componet Cost Estimate'!$M$10:$M$999, 'Componet Cost Estimate'!$A$10:$A$999, $K40)</f>
        <v>604.51121586846125</v>
      </c>
      <c r="M40" s="26">
        <f>AVERAGEIFS('Componet Cost Estimate'!$N$10:$N$999, 'Componet Cost Estimate'!$A$10:$A$999, $K40)</f>
        <v>581.20772946859893</v>
      </c>
      <c r="N40" s="26">
        <f>AVERAGEIFS('Componet Cost Estimate'!$O$10:$O$999, 'Componet Cost Estimate'!$A$10:$A$999, $K40)</f>
        <v>253.33333333333334</v>
      </c>
    </row>
    <row r="41" spans="11:14" x14ac:dyDescent="0.2">
      <c r="K41" s="25">
        <v>1998</v>
      </c>
      <c r="L41" s="26">
        <f>AVERAGEIFS('Componet Cost Estimate'!$M$10:$M$999, 'Componet Cost Estimate'!$A$10:$A$999, $K41)</f>
        <v>529.3319669331147</v>
      </c>
      <c r="M41" s="26">
        <f>AVERAGEIFS('Componet Cost Estimate'!$N$10:$N$999, 'Componet Cost Estimate'!$A$10:$A$999, $K41)</f>
        <v>568.06763285024158</v>
      </c>
      <c r="N41" s="26">
        <f>AVERAGEIFS('Componet Cost Estimate'!$O$10:$O$999, 'Componet Cost Estimate'!$A$10:$A$999, $K41)</f>
        <v>271.66666666666669</v>
      </c>
    </row>
    <row r="42" spans="11:14" x14ac:dyDescent="0.2">
      <c r="K42" s="25">
        <v>1999</v>
      </c>
      <c r="L42" s="26">
        <f>AVERAGEIFS('Componet Cost Estimate'!$M$10:$M$999, 'Componet Cost Estimate'!$A$10:$A$999, $K42)</f>
        <v>484.34670128213884</v>
      </c>
      <c r="M42" s="26">
        <f>AVERAGEIFS('Componet Cost Estimate'!$N$10:$N$999, 'Componet Cost Estimate'!$A$10:$A$999, $K42)</f>
        <v>570.28985507246375</v>
      </c>
      <c r="N42" s="26">
        <f>AVERAGEIFS('Componet Cost Estimate'!$O$10:$O$999, 'Componet Cost Estimate'!$A$10:$A$999, $K42)</f>
        <v>280</v>
      </c>
    </row>
    <row r="43" spans="11:14" x14ac:dyDescent="0.2">
      <c r="K43" s="25">
        <v>2000</v>
      </c>
      <c r="L43" s="26">
        <f>AVERAGEIFS('Componet Cost Estimate'!$M$10:$M$999, 'Componet Cost Estimate'!$A$10:$A$999, $K43)</f>
        <v>504.7533419872014</v>
      </c>
      <c r="M43" s="26">
        <f>AVERAGEIFS('Componet Cost Estimate'!$N$10:$N$999, 'Componet Cost Estimate'!$A$10:$A$999, $K43)</f>
        <v>519.75845410628017</v>
      </c>
      <c r="N43" s="26">
        <f>AVERAGEIFS('Componet Cost Estimate'!$O$10:$O$999, 'Componet Cost Estimate'!$A$10:$A$999, $K43)</f>
        <v>275</v>
      </c>
    </row>
    <row r="44" spans="11:14" x14ac:dyDescent="0.2">
      <c r="K44" s="25">
        <v>2001</v>
      </c>
      <c r="L44" s="26">
        <f>AVERAGEIFS('Componet Cost Estimate'!$M$10:$M$999, 'Componet Cost Estimate'!$A$10:$A$999, $K44)</f>
        <v>683.55983694290717</v>
      </c>
      <c r="M44" s="26">
        <f>AVERAGEIFS('Componet Cost Estimate'!$N$10:$N$999, 'Componet Cost Estimate'!$A$10:$A$999, $K44)</f>
        <v>527.43961352657004</v>
      </c>
      <c r="N44" s="26">
        <f>AVERAGEIFS('Componet Cost Estimate'!$O$10:$O$999, 'Componet Cost Estimate'!$A$10:$A$999, $K44)</f>
        <v>283.33333333333337</v>
      </c>
    </row>
    <row r="45" spans="11:14" x14ac:dyDescent="0.2">
      <c r="K45" s="25">
        <v>2002</v>
      </c>
      <c r="L45" s="26">
        <f>AVERAGEIFS('Componet Cost Estimate'!$M$10:$M$999, 'Componet Cost Estimate'!$A$10:$A$999, $K45)</f>
        <v>523.33228575983242</v>
      </c>
      <c r="M45" s="26">
        <f>AVERAGEIFS('Componet Cost Estimate'!$N$10:$N$999, 'Componet Cost Estimate'!$A$10:$A$999, $K45)</f>
        <v>492.29468599033817</v>
      </c>
      <c r="N45" s="26">
        <f>AVERAGEIFS('Componet Cost Estimate'!$O$10:$O$999, 'Componet Cost Estimate'!$A$10:$A$999, $K45)</f>
        <v>273.33333333333337</v>
      </c>
    </row>
    <row r="46" spans="11:14" x14ac:dyDescent="0.2">
      <c r="K46" s="25">
        <v>2003</v>
      </c>
      <c r="L46" s="26">
        <f>AVERAGEIFS('Componet Cost Estimate'!$M$10:$M$999, 'Componet Cost Estimate'!$A$10:$A$999, $K46)</f>
        <v>642.96440527430491</v>
      </c>
      <c r="M46" s="26">
        <f>AVERAGEIFS('Componet Cost Estimate'!$N$10:$N$999, 'Componet Cost Estimate'!$A$10:$A$999, $K46)</f>
        <v>541.73913043478262</v>
      </c>
      <c r="N46" s="26">
        <f>AVERAGEIFS('Componet Cost Estimate'!$O$10:$O$999, 'Componet Cost Estimate'!$A$10:$A$999, $K46)</f>
        <v>275</v>
      </c>
    </row>
    <row r="47" spans="11:14" x14ac:dyDescent="0.2">
      <c r="K47" s="25">
        <v>2004</v>
      </c>
      <c r="L47" s="26">
        <f>AVERAGEIFS('Componet Cost Estimate'!$M$10:$M$999, 'Componet Cost Estimate'!$A$10:$A$999, $K47)</f>
        <v>683.71633531461362</v>
      </c>
      <c r="M47" s="26">
        <f>AVERAGEIFS('Componet Cost Estimate'!$N$10:$N$999, 'Componet Cost Estimate'!$A$10:$A$999, $K47)</f>
        <v>595.55555555555554</v>
      </c>
      <c r="N47" s="26">
        <f>AVERAGEIFS('Componet Cost Estimate'!$O$10:$O$999, 'Componet Cost Estimate'!$A$10:$A$999, $K47)</f>
        <v>301.66666666666669</v>
      </c>
    </row>
    <row r="48" spans="11:14" x14ac:dyDescent="0.2">
      <c r="K48" s="25">
        <v>2005</v>
      </c>
      <c r="L48" s="26">
        <f>AVERAGEIFS('Componet Cost Estimate'!$M$10:$M$999, 'Componet Cost Estimate'!$A$10:$A$999, $K48)</f>
        <v>796.49796178634051</v>
      </c>
      <c r="M48" s="26">
        <f>AVERAGEIFS('Componet Cost Estimate'!$N$10:$N$999, 'Componet Cost Estimate'!$A$10:$A$999, $K48)</f>
        <v>661.57004830917867</v>
      </c>
      <c r="N48" s="26">
        <f>AVERAGEIFS('Componet Cost Estimate'!$O$10:$O$999, 'Componet Cost Estimate'!$A$10:$A$999, $K48)</f>
        <v>408.33333333333337</v>
      </c>
    </row>
    <row r="49" spans="11:14" x14ac:dyDescent="0.2">
      <c r="K49" s="25">
        <v>2006</v>
      </c>
      <c r="L49" s="26">
        <f>AVERAGEIFS('Componet Cost Estimate'!$M$10:$M$999, 'Componet Cost Estimate'!$A$10:$A$999, $K49)</f>
        <v>911.25617726765506</v>
      </c>
      <c r="M49" s="26">
        <f>AVERAGEIFS('Componet Cost Estimate'!$N$10:$N$999, 'Componet Cost Estimate'!$A$10:$A$999, $K49)</f>
        <v>726.304347826087</v>
      </c>
      <c r="N49" s="26">
        <f>AVERAGEIFS('Componet Cost Estimate'!$O$10:$O$999, 'Componet Cost Estimate'!$A$10:$A$999, $K49)</f>
        <v>455</v>
      </c>
    </row>
    <row r="50" spans="11:14" x14ac:dyDescent="0.2">
      <c r="K50" s="25">
        <v>2007</v>
      </c>
      <c r="L50" s="26">
        <f>AVERAGEIFS('Componet Cost Estimate'!$M$10:$M$999, 'Componet Cost Estimate'!$A$10:$A$999, $K50)</f>
        <v>1012.5525722484115</v>
      </c>
      <c r="M50" s="26">
        <f>AVERAGEIFS('Componet Cost Estimate'!$N$10:$N$999, 'Componet Cost Estimate'!$A$10:$A$999, $K50)</f>
        <v>944.87922705314008</v>
      </c>
      <c r="N50" s="26">
        <f>AVERAGEIFS('Componet Cost Estimate'!$O$10:$O$999, 'Componet Cost Estimate'!$A$10:$A$999, $K50)</f>
        <v>466.66666666666669</v>
      </c>
    </row>
    <row r="51" spans="11:14" x14ac:dyDescent="0.2">
      <c r="K51" s="25">
        <v>2008</v>
      </c>
      <c r="L51" s="26">
        <f>AVERAGEIFS('Componet Cost Estimate'!$M$10:$M$999, 'Componet Cost Estimate'!$A$10:$A$999, $K51)</f>
        <v>1368.6057252169162</v>
      </c>
      <c r="M51" s="26">
        <f>AVERAGEIFS('Componet Cost Estimate'!$N$10:$N$999, 'Componet Cost Estimate'!$A$10:$A$999, $K51)</f>
        <v>1812.8019323671497</v>
      </c>
      <c r="N51" s="26">
        <f>AVERAGEIFS('Componet Cost Estimate'!$O$10:$O$999, 'Componet Cost Estimate'!$A$10:$A$999, $K51)</f>
        <v>935</v>
      </c>
    </row>
    <row r="52" spans="11:14" x14ac:dyDescent="0.2">
      <c r="K52" s="25">
        <v>2009</v>
      </c>
      <c r="L52" s="26">
        <f>AVERAGEIFS('Componet Cost Estimate'!$M$10:$M$999, 'Componet Cost Estimate'!$A$10:$A$999, $K52)</f>
        <v>1212.834050693448</v>
      </c>
      <c r="M52" s="26">
        <f>AVERAGEIFS('Componet Cost Estimate'!$N$10:$N$999, 'Componet Cost Estimate'!$A$10:$A$999, $K52)</f>
        <v>1403.478260869565</v>
      </c>
      <c r="N52" s="26">
        <f>AVERAGEIFS('Componet Cost Estimate'!$O$10:$O$999, 'Componet Cost Estimate'!$A$10:$A$999, $K52)</f>
        <v>1421.6666666666667</v>
      </c>
    </row>
    <row r="53" spans="11:14" x14ac:dyDescent="0.2">
      <c r="K53" s="25">
        <v>2010</v>
      </c>
      <c r="L53" s="26">
        <f>AVERAGEIFS('Componet Cost Estimate'!$M$10:$M$999, 'Componet Cost Estimate'!$A$10:$A$999, $K53)</f>
        <v>1054.0789323859626</v>
      </c>
      <c r="M53" s="26">
        <f>AVERAGEIFS('Componet Cost Estimate'!$N$10:$N$999, 'Componet Cost Estimate'!$A$10:$A$999, $K53)</f>
        <v>1115.5072463768115</v>
      </c>
      <c r="N53" s="26">
        <f>AVERAGEIFS('Componet Cost Estimate'!$O$10:$O$999, 'Componet Cost Estimate'!$A$10:$A$999, $K53)</f>
        <v>851.66666666666674</v>
      </c>
    </row>
    <row r="54" spans="11:14" x14ac:dyDescent="0.2">
      <c r="K54" s="25">
        <v>2011</v>
      </c>
      <c r="L54" s="26">
        <f>AVERAGEIFS('Componet Cost Estimate'!$M$10:$M$999, 'Componet Cost Estimate'!$A$10:$A$999, $K54)</f>
        <v>1335.082553346542</v>
      </c>
      <c r="M54" s="26">
        <f>AVERAGEIFS('Componet Cost Estimate'!$N$10:$N$999, 'Componet Cost Estimate'!$A$10:$A$999, $K54)</f>
        <v>1467.463768115942</v>
      </c>
      <c r="N54" s="26">
        <f>AVERAGEIFS('Componet Cost Estimate'!$O$10:$O$999, 'Componet Cost Estimate'!$A$10:$A$999, $K54)</f>
        <v>1001.6666666666667</v>
      </c>
    </row>
    <row r="55" spans="11:14" x14ac:dyDescent="0.2">
      <c r="K55" s="25">
        <v>2012</v>
      </c>
      <c r="L55" s="26">
        <f>AVERAGEIFS('Componet Cost Estimate'!$M$10:$M$999, 'Componet Cost Estimate'!$A$10:$A$999, $K55)</f>
        <v>1563.0469813941838</v>
      </c>
      <c r="M55" s="26">
        <f>AVERAGEIFS('Componet Cost Estimate'!$N$10:$N$999, 'Componet Cost Estimate'!$A$10:$A$999, $K55)</f>
        <v>1543.695652173913</v>
      </c>
      <c r="N55" s="26">
        <f>AVERAGEIFS('Componet Cost Estimate'!$O$10:$O$999, 'Componet Cost Estimate'!$A$10:$A$999, $K55)</f>
        <v>1108.3333333333335</v>
      </c>
    </row>
    <row r="56" spans="11:14" x14ac:dyDescent="0.2">
      <c r="K56" s="25">
        <v>2013</v>
      </c>
      <c r="L56" s="26">
        <f>AVERAGEIFS('Componet Cost Estimate'!$M$10:$M$999, 'Componet Cost Estimate'!$A$10:$A$999, $K56)</f>
        <v>1560.1726674409601</v>
      </c>
      <c r="M56" s="26">
        <f>AVERAGEIFS('Componet Cost Estimate'!$N$10:$N$999, 'Componet Cost Estimate'!$A$10:$A$999, $K56)</f>
        <v>1474.5410628019324</v>
      </c>
      <c r="N56" s="26">
        <f>AVERAGEIFS('Componet Cost Estimate'!$O$10:$O$999, 'Componet Cost Estimate'!$A$10:$A$999, $K56)</f>
        <v>991.66666666666674</v>
      </c>
    </row>
    <row r="57" spans="11:14" x14ac:dyDescent="0.2">
      <c r="K57" s="25">
        <v>2014</v>
      </c>
      <c r="L57" s="26">
        <f>AVERAGEIFS('Componet Cost Estimate'!$M$10:$M$999, 'Componet Cost Estimate'!$A$10:$A$999, $K57)</f>
        <v>1537.7028990457973</v>
      </c>
      <c r="M57" s="26">
        <f>AVERAGEIFS('Componet Cost Estimate'!$N$10:$N$999, 'Componet Cost Estimate'!$A$10:$A$999, $K57)</f>
        <v>1354.1304347826085</v>
      </c>
      <c r="N57" s="26">
        <f>AVERAGEIFS('Componet Cost Estimate'!$O$10:$O$999, 'Componet Cost Estimate'!$A$10:$A$999, $K57)</f>
        <v>1001.6666666666667</v>
      </c>
    </row>
    <row r="58" spans="11:14" x14ac:dyDescent="0.2">
      <c r="K58" s="25">
        <v>2015</v>
      </c>
      <c r="L58" s="27">
        <f t="shared" ref="L58:N65" si="3">B8*Q$16</f>
        <v>1333.7878323531638</v>
      </c>
      <c r="M58" s="27">
        <f t="shared" si="3"/>
        <v>1278.9205973440278</v>
      </c>
      <c r="N58" s="27">
        <f t="shared" si="3"/>
        <v>1065.5282333751288</v>
      </c>
    </row>
    <row r="59" spans="11:14" x14ac:dyDescent="0.2">
      <c r="K59" s="25">
        <v>2016</v>
      </c>
      <c r="L59" s="27">
        <f t="shared" si="3"/>
        <v>1082.3887944825397</v>
      </c>
      <c r="M59" s="27">
        <f t="shared" si="3"/>
        <v>1032.6655430475712</v>
      </c>
      <c r="N59" s="27">
        <f t="shared" si="3"/>
        <v>963.41007559789341</v>
      </c>
    </row>
    <row r="60" spans="11:14" x14ac:dyDescent="0.2">
      <c r="K60" s="25">
        <v>2017</v>
      </c>
      <c r="L60" s="27">
        <f t="shared" si="3"/>
        <v>1035.9837050891879</v>
      </c>
      <c r="M60" s="27">
        <f t="shared" si="3"/>
        <v>982.39409686273711</v>
      </c>
      <c r="N60" s="27">
        <f t="shared" si="3"/>
        <v>895.99685386998306</v>
      </c>
    </row>
    <row r="61" spans="11:14" x14ac:dyDescent="0.2">
      <c r="K61" s="25">
        <v>2018</v>
      </c>
      <c r="L61" s="27">
        <f t="shared" si="3"/>
        <v>1116.5900470860552</v>
      </c>
      <c r="M61" s="27">
        <f t="shared" si="3"/>
        <v>1141.1618283957359</v>
      </c>
      <c r="N61" s="27">
        <f t="shared" si="3"/>
        <v>899.75370917282476</v>
      </c>
    </row>
    <row r="62" spans="11:14" x14ac:dyDescent="0.2">
      <c r="K62" s="25">
        <v>2019</v>
      </c>
      <c r="L62" s="27">
        <f t="shared" si="3"/>
        <v>1139.4417314750235</v>
      </c>
      <c r="M62" s="27">
        <f t="shared" si="3"/>
        <v>1033.1157351029578</v>
      </c>
      <c r="N62" s="27">
        <f t="shared" si="3"/>
        <v>931.70011510467918</v>
      </c>
    </row>
    <row r="63" spans="11:14" x14ac:dyDescent="0.2">
      <c r="K63" s="25">
        <v>2020</v>
      </c>
      <c r="L63" s="27">
        <f t="shared" si="3"/>
        <v>1043.946708594556</v>
      </c>
      <c r="M63" s="27">
        <f t="shared" si="3"/>
        <v>933.39819483483166</v>
      </c>
      <c r="N63" s="27">
        <f t="shared" si="3"/>
        <v>889.3763815880526</v>
      </c>
    </row>
    <row r="64" spans="11:14" x14ac:dyDescent="0.2">
      <c r="K64" s="25">
        <v>2021</v>
      </c>
      <c r="L64" s="27">
        <f t="shared" si="3"/>
        <v>1520.6636596363253</v>
      </c>
      <c r="M64" s="27">
        <f t="shared" si="3"/>
        <v>1620.0941445981896</v>
      </c>
      <c r="N64" s="27">
        <f t="shared" si="3"/>
        <v>899.37592190530813</v>
      </c>
    </row>
    <row r="65" spans="11:14" x14ac:dyDescent="0.2">
      <c r="K65" s="25">
        <v>2022</v>
      </c>
      <c r="L65" s="27">
        <f t="shared" si="3"/>
        <v>2502.0068211704606</v>
      </c>
      <c r="M65" s="27">
        <f t="shared" si="3"/>
        <v>2085.4914366554458</v>
      </c>
      <c r="N65" s="27">
        <f t="shared" si="3"/>
        <v>1131.5879363254003</v>
      </c>
    </row>
  </sheetData>
  <mergeCells count="4">
    <mergeCell ref="P1:S1"/>
    <mergeCell ref="K1:N1"/>
    <mergeCell ref="F1:I1"/>
    <mergeCell ref="A1:D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FC07-49F9-8847-BBE1-A8559E214AB3}">
  <sheetPr codeName="Sheet2">
    <tabColor theme="7" tint="0.59999389629810485"/>
  </sheetPr>
  <dimension ref="A1:B588"/>
  <sheetViews>
    <sheetView workbookViewId="0">
      <selection activeCell="B458" sqref="B45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27729</v>
      </c>
      <c r="B2">
        <v>88.1</v>
      </c>
    </row>
    <row r="3" spans="1:2" x14ac:dyDescent="0.2">
      <c r="A3" s="1">
        <v>27760</v>
      </c>
      <c r="B3">
        <v>87.6</v>
      </c>
    </row>
    <row r="4" spans="1:2" x14ac:dyDescent="0.2">
      <c r="A4" s="1">
        <v>27791</v>
      </c>
      <c r="B4">
        <v>85</v>
      </c>
    </row>
    <row r="5" spans="1:2" x14ac:dyDescent="0.2">
      <c r="A5" s="1">
        <v>27820</v>
      </c>
      <c r="B5">
        <v>84.8</v>
      </c>
    </row>
    <row r="6" spans="1:2" x14ac:dyDescent="0.2">
      <c r="A6" s="1">
        <v>27851</v>
      </c>
      <c r="B6">
        <v>84.7</v>
      </c>
    </row>
    <row r="7" spans="1:2" x14ac:dyDescent="0.2">
      <c r="A7" s="1">
        <v>27881</v>
      </c>
      <c r="B7">
        <v>84.6</v>
      </c>
    </row>
    <row r="8" spans="1:2" x14ac:dyDescent="0.2">
      <c r="A8" s="1">
        <v>27912</v>
      </c>
      <c r="B8">
        <v>83.5</v>
      </c>
    </row>
    <row r="9" spans="1:2" x14ac:dyDescent="0.2">
      <c r="A9" s="1">
        <v>27942</v>
      </c>
      <c r="B9">
        <v>83</v>
      </c>
    </row>
    <row r="10" spans="1:2" x14ac:dyDescent="0.2">
      <c r="A10" s="1">
        <v>27973</v>
      </c>
      <c r="B10">
        <v>83.2</v>
      </c>
    </row>
    <row r="11" spans="1:2" x14ac:dyDescent="0.2">
      <c r="A11" s="1">
        <v>28004</v>
      </c>
      <c r="B11">
        <v>83.1</v>
      </c>
    </row>
    <row r="12" spans="1:2" x14ac:dyDescent="0.2">
      <c r="A12" s="1">
        <v>28034</v>
      </c>
      <c r="B12">
        <v>83.5</v>
      </c>
    </row>
    <row r="13" spans="1:2" x14ac:dyDescent="0.2">
      <c r="A13" s="1">
        <v>28065</v>
      </c>
      <c r="B13">
        <v>83.2</v>
      </c>
    </row>
    <row r="14" spans="1:2" x14ac:dyDescent="0.2">
      <c r="A14" s="1">
        <v>28095</v>
      </c>
      <c r="B14">
        <v>83</v>
      </c>
    </row>
    <row r="15" spans="1:2" x14ac:dyDescent="0.2">
      <c r="A15" s="1">
        <v>28126</v>
      </c>
      <c r="B15">
        <v>82.5</v>
      </c>
    </row>
    <row r="16" spans="1:2" x14ac:dyDescent="0.2">
      <c r="A16" s="1">
        <v>28157</v>
      </c>
      <c r="B16">
        <v>84.5</v>
      </c>
    </row>
    <row r="17" spans="1:2" x14ac:dyDescent="0.2">
      <c r="A17" s="1">
        <v>28185</v>
      </c>
      <c r="B17">
        <v>86.9</v>
      </c>
    </row>
    <row r="18" spans="1:2" x14ac:dyDescent="0.2">
      <c r="A18" s="1">
        <v>28216</v>
      </c>
      <c r="B18">
        <v>87.6</v>
      </c>
    </row>
    <row r="19" spans="1:2" x14ac:dyDescent="0.2">
      <c r="A19" s="1">
        <v>28246</v>
      </c>
      <c r="B19">
        <v>87.4</v>
      </c>
    </row>
    <row r="20" spans="1:2" x14ac:dyDescent="0.2">
      <c r="A20" s="1">
        <v>28277</v>
      </c>
      <c r="B20">
        <v>87.1</v>
      </c>
    </row>
    <row r="21" spans="1:2" x14ac:dyDescent="0.2">
      <c r="A21" s="1">
        <v>28307</v>
      </c>
      <c r="B21">
        <v>87.2</v>
      </c>
    </row>
    <row r="22" spans="1:2" x14ac:dyDescent="0.2">
      <c r="A22" s="1">
        <v>28338</v>
      </c>
      <c r="B22">
        <v>87.1</v>
      </c>
    </row>
    <row r="23" spans="1:2" x14ac:dyDescent="0.2">
      <c r="A23" s="1">
        <v>28369</v>
      </c>
      <c r="B23">
        <v>87.2</v>
      </c>
    </row>
    <row r="24" spans="1:2" x14ac:dyDescent="0.2">
      <c r="A24" s="1">
        <v>28399</v>
      </c>
      <c r="B24">
        <v>86.4</v>
      </c>
    </row>
    <row r="25" spans="1:2" x14ac:dyDescent="0.2">
      <c r="A25" s="1">
        <v>28430</v>
      </c>
      <c r="B25">
        <v>84.6</v>
      </c>
    </row>
    <row r="26" spans="1:2" x14ac:dyDescent="0.2">
      <c r="A26" s="1">
        <v>28460</v>
      </c>
      <c r="B26">
        <v>83.9</v>
      </c>
    </row>
    <row r="27" spans="1:2" x14ac:dyDescent="0.2">
      <c r="A27" s="1">
        <v>28491</v>
      </c>
      <c r="B27">
        <v>83.3</v>
      </c>
    </row>
    <row r="28" spans="1:2" x14ac:dyDescent="0.2">
      <c r="A28" s="1">
        <v>28522</v>
      </c>
      <c r="B28">
        <v>85</v>
      </c>
    </row>
    <row r="29" spans="1:2" x14ac:dyDescent="0.2">
      <c r="A29" s="1">
        <v>28550</v>
      </c>
      <c r="B29">
        <v>86.6</v>
      </c>
    </row>
    <row r="30" spans="1:2" x14ac:dyDescent="0.2">
      <c r="A30" s="1">
        <v>28581</v>
      </c>
      <c r="B30">
        <v>86.7</v>
      </c>
    </row>
    <row r="31" spans="1:2" x14ac:dyDescent="0.2">
      <c r="A31" s="1">
        <v>28611</v>
      </c>
      <c r="B31">
        <v>86.1</v>
      </c>
    </row>
    <row r="32" spans="1:2" x14ac:dyDescent="0.2">
      <c r="A32" s="1">
        <v>28642</v>
      </c>
      <c r="B32">
        <v>85.7</v>
      </c>
    </row>
    <row r="33" spans="1:2" x14ac:dyDescent="0.2">
      <c r="A33" s="1">
        <v>28672</v>
      </c>
      <c r="B33">
        <v>85.2</v>
      </c>
    </row>
    <row r="34" spans="1:2" x14ac:dyDescent="0.2">
      <c r="A34" s="1">
        <v>28703</v>
      </c>
      <c r="B34">
        <v>84.5</v>
      </c>
    </row>
    <row r="35" spans="1:2" x14ac:dyDescent="0.2">
      <c r="A35" s="1">
        <v>28734</v>
      </c>
      <c r="B35">
        <v>84.5</v>
      </c>
    </row>
    <row r="36" spans="1:2" x14ac:dyDescent="0.2">
      <c r="A36" s="1">
        <v>28764</v>
      </c>
      <c r="B36">
        <v>85.5</v>
      </c>
    </row>
    <row r="37" spans="1:2" x14ac:dyDescent="0.2">
      <c r="A37" s="1">
        <v>28795</v>
      </c>
      <c r="B37">
        <v>84.2</v>
      </c>
    </row>
    <row r="38" spans="1:2" x14ac:dyDescent="0.2">
      <c r="A38" s="1">
        <v>28825</v>
      </c>
      <c r="B38">
        <v>83.9</v>
      </c>
    </row>
    <row r="39" spans="1:2" x14ac:dyDescent="0.2">
      <c r="A39" s="1">
        <v>28856</v>
      </c>
      <c r="B39">
        <v>84</v>
      </c>
    </row>
    <row r="40" spans="1:2" x14ac:dyDescent="0.2">
      <c r="A40" s="1">
        <v>28887</v>
      </c>
      <c r="B40">
        <v>85.1</v>
      </c>
    </row>
    <row r="41" spans="1:2" x14ac:dyDescent="0.2">
      <c r="A41" s="1">
        <v>28915</v>
      </c>
      <c r="B41">
        <v>86.4</v>
      </c>
    </row>
    <row r="42" spans="1:2" x14ac:dyDescent="0.2">
      <c r="A42" s="1">
        <v>28946</v>
      </c>
      <c r="B42">
        <v>89.4</v>
      </c>
    </row>
    <row r="43" spans="1:2" x14ac:dyDescent="0.2">
      <c r="A43" s="1">
        <v>28976</v>
      </c>
      <c r="B43">
        <v>89.8</v>
      </c>
    </row>
    <row r="44" spans="1:2" x14ac:dyDescent="0.2">
      <c r="A44" s="1">
        <v>29007</v>
      </c>
      <c r="B44">
        <v>89.3</v>
      </c>
    </row>
    <row r="45" spans="1:2" x14ac:dyDescent="0.2">
      <c r="A45" s="1">
        <v>29037</v>
      </c>
      <c r="B45">
        <v>90.6</v>
      </c>
    </row>
    <row r="46" spans="1:2" x14ac:dyDescent="0.2">
      <c r="A46" s="1">
        <v>29068</v>
      </c>
      <c r="B46">
        <v>91.7</v>
      </c>
    </row>
    <row r="47" spans="1:2" x14ac:dyDescent="0.2">
      <c r="A47" s="1">
        <v>29099</v>
      </c>
      <c r="B47">
        <v>93.4</v>
      </c>
    </row>
    <row r="48" spans="1:2" x14ac:dyDescent="0.2">
      <c r="A48" s="1">
        <v>29129</v>
      </c>
      <c r="B48">
        <v>95.1</v>
      </c>
    </row>
    <row r="49" spans="1:2" x14ac:dyDescent="0.2">
      <c r="A49" s="1">
        <v>29160</v>
      </c>
      <c r="B49">
        <v>98.4</v>
      </c>
    </row>
    <row r="50" spans="1:2" x14ac:dyDescent="0.2">
      <c r="A50" s="1">
        <v>29190</v>
      </c>
      <c r="B50">
        <v>100</v>
      </c>
    </row>
    <row r="51" spans="1:2" x14ac:dyDescent="0.2">
      <c r="A51" s="1">
        <v>29221</v>
      </c>
      <c r="B51" t="s">
        <v>2</v>
      </c>
    </row>
    <row r="52" spans="1:2" x14ac:dyDescent="0.2">
      <c r="A52" s="1">
        <v>29252</v>
      </c>
      <c r="B52" t="s">
        <v>2</v>
      </c>
    </row>
    <row r="53" spans="1:2" x14ac:dyDescent="0.2">
      <c r="A53" s="1">
        <v>29281</v>
      </c>
      <c r="B53" t="s">
        <v>2</v>
      </c>
    </row>
    <row r="54" spans="1:2" x14ac:dyDescent="0.2">
      <c r="A54" s="1">
        <v>29312</v>
      </c>
      <c r="B54" t="s">
        <v>2</v>
      </c>
    </row>
    <row r="55" spans="1:2" x14ac:dyDescent="0.2">
      <c r="A55" s="1">
        <v>29342</v>
      </c>
      <c r="B55" t="s">
        <v>2</v>
      </c>
    </row>
    <row r="56" spans="1:2" x14ac:dyDescent="0.2">
      <c r="A56" s="1">
        <v>29373</v>
      </c>
      <c r="B56" t="s">
        <v>2</v>
      </c>
    </row>
    <row r="57" spans="1:2" x14ac:dyDescent="0.2">
      <c r="A57" s="1">
        <v>29403</v>
      </c>
      <c r="B57" t="s">
        <v>2</v>
      </c>
    </row>
    <row r="58" spans="1:2" x14ac:dyDescent="0.2">
      <c r="A58" s="1">
        <v>29434</v>
      </c>
      <c r="B58" t="s">
        <v>2</v>
      </c>
    </row>
    <row r="59" spans="1:2" x14ac:dyDescent="0.2">
      <c r="A59" s="1">
        <v>29465</v>
      </c>
      <c r="B59" t="s">
        <v>2</v>
      </c>
    </row>
    <row r="60" spans="1:2" x14ac:dyDescent="0.2">
      <c r="A60" s="1">
        <v>29495</v>
      </c>
      <c r="B60" t="s">
        <v>2</v>
      </c>
    </row>
    <row r="61" spans="1:2" x14ac:dyDescent="0.2">
      <c r="A61" s="1">
        <v>29526</v>
      </c>
      <c r="B61" t="s">
        <v>2</v>
      </c>
    </row>
    <row r="62" spans="1:2" x14ac:dyDescent="0.2">
      <c r="A62" s="1">
        <v>29556</v>
      </c>
      <c r="B62">
        <v>116.1</v>
      </c>
    </row>
    <row r="63" spans="1:2" x14ac:dyDescent="0.2">
      <c r="A63" s="1">
        <v>29587</v>
      </c>
      <c r="B63">
        <v>118.9</v>
      </c>
    </row>
    <row r="64" spans="1:2" x14ac:dyDescent="0.2">
      <c r="A64" s="1">
        <v>29618</v>
      </c>
      <c r="B64">
        <v>121.6</v>
      </c>
    </row>
    <row r="65" spans="1:2" x14ac:dyDescent="0.2">
      <c r="A65" s="1">
        <v>29646</v>
      </c>
      <c r="B65">
        <v>124.9</v>
      </c>
    </row>
    <row r="66" spans="1:2" x14ac:dyDescent="0.2">
      <c r="A66" s="1">
        <v>29677</v>
      </c>
      <c r="B66">
        <v>129.6</v>
      </c>
    </row>
    <row r="67" spans="1:2" x14ac:dyDescent="0.2">
      <c r="A67" s="1">
        <v>29707</v>
      </c>
      <c r="B67">
        <v>130.80000000000001</v>
      </c>
    </row>
    <row r="68" spans="1:2" x14ac:dyDescent="0.2">
      <c r="A68" s="1">
        <v>29738</v>
      </c>
      <c r="B68">
        <v>126.4</v>
      </c>
    </row>
    <row r="69" spans="1:2" x14ac:dyDescent="0.2">
      <c r="A69" s="1">
        <v>29768</v>
      </c>
      <c r="B69">
        <v>126.4</v>
      </c>
    </row>
    <row r="70" spans="1:2" x14ac:dyDescent="0.2">
      <c r="A70" s="1">
        <v>29799</v>
      </c>
      <c r="B70">
        <v>126.8</v>
      </c>
    </row>
    <row r="71" spans="1:2" x14ac:dyDescent="0.2">
      <c r="A71" s="1">
        <v>29830</v>
      </c>
      <c r="B71">
        <v>125.2</v>
      </c>
    </row>
    <row r="72" spans="1:2" x14ac:dyDescent="0.2">
      <c r="A72" s="1">
        <v>29860</v>
      </c>
      <c r="B72">
        <v>125.9</v>
      </c>
    </row>
    <row r="73" spans="1:2" x14ac:dyDescent="0.2">
      <c r="A73" s="1">
        <v>29891</v>
      </c>
      <c r="B73">
        <v>127</v>
      </c>
    </row>
    <row r="74" spans="1:2" x14ac:dyDescent="0.2">
      <c r="A74" s="1">
        <v>29921</v>
      </c>
      <c r="B74">
        <v>125.9</v>
      </c>
    </row>
    <row r="75" spans="1:2" x14ac:dyDescent="0.2">
      <c r="A75" s="1">
        <v>29952</v>
      </c>
      <c r="B75">
        <v>125.4</v>
      </c>
    </row>
    <row r="76" spans="1:2" x14ac:dyDescent="0.2">
      <c r="A76" s="1">
        <v>29983</v>
      </c>
      <c r="B76">
        <v>125.7</v>
      </c>
    </row>
    <row r="77" spans="1:2" x14ac:dyDescent="0.2">
      <c r="A77" s="1">
        <v>30011</v>
      </c>
      <c r="B77">
        <v>125.3</v>
      </c>
    </row>
    <row r="78" spans="1:2" x14ac:dyDescent="0.2">
      <c r="A78" s="1">
        <v>30042</v>
      </c>
      <c r="B78">
        <v>124.8</v>
      </c>
    </row>
    <row r="79" spans="1:2" x14ac:dyDescent="0.2">
      <c r="A79" s="1">
        <v>30072</v>
      </c>
      <c r="B79">
        <v>123.7</v>
      </c>
    </row>
    <row r="80" spans="1:2" x14ac:dyDescent="0.2">
      <c r="A80" s="1">
        <v>30103</v>
      </c>
      <c r="B80">
        <v>122.9</v>
      </c>
    </row>
    <row r="81" spans="1:2" x14ac:dyDescent="0.2">
      <c r="A81" s="1">
        <v>30133</v>
      </c>
      <c r="B81">
        <v>119.7</v>
      </c>
    </row>
    <row r="82" spans="1:2" x14ac:dyDescent="0.2">
      <c r="A82" s="1">
        <v>30164</v>
      </c>
      <c r="B82">
        <v>119.7</v>
      </c>
    </row>
    <row r="83" spans="1:2" x14ac:dyDescent="0.2">
      <c r="A83" s="1">
        <v>30195</v>
      </c>
      <c r="B83">
        <v>119.2</v>
      </c>
    </row>
    <row r="84" spans="1:2" x14ac:dyDescent="0.2">
      <c r="A84" s="1">
        <v>30225</v>
      </c>
      <c r="B84">
        <v>120.5</v>
      </c>
    </row>
    <row r="85" spans="1:2" x14ac:dyDescent="0.2">
      <c r="A85" s="1">
        <v>30256</v>
      </c>
      <c r="B85">
        <v>118.4</v>
      </c>
    </row>
    <row r="86" spans="1:2" x14ac:dyDescent="0.2">
      <c r="A86" s="1">
        <v>30286</v>
      </c>
      <c r="B86">
        <v>117.5</v>
      </c>
    </row>
    <row r="87" spans="1:2" x14ac:dyDescent="0.2">
      <c r="A87" s="1">
        <v>30317</v>
      </c>
      <c r="B87">
        <v>117</v>
      </c>
    </row>
    <row r="88" spans="1:2" x14ac:dyDescent="0.2">
      <c r="A88" s="1">
        <v>30348</v>
      </c>
      <c r="B88">
        <v>116.6</v>
      </c>
    </row>
    <row r="89" spans="1:2" x14ac:dyDescent="0.2">
      <c r="A89" s="1">
        <v>30376</v>
      </c>
      <c r="B89">
        <v>116.4</v>
      </c>
    </row>
    <row r="90" spans="1:2" x14ac:dyDescent="0.2">
      <c r="A90" s="1">
        <v>30407</v>
      </c>
      <c r="B90">
        <v>116.6</v>
      </c>
    </row>
    <row r="91" spans="1:2" x14ac:dyDescent="0.2">
      <c r="A91" s="1">
        <v>30437</v>
      </c>
      <c r="B91">
        <v>116</v>
      </c>
    </row>
    <row r="92" spans="1:2" x14ac:dyDescent="0.2">
      <c r="A92" s="1">
        <v>30468</v>
      </c>
      <c r="B92">
        <v>115.4</v>
      </c>
    </row>
    <row r="93" spans="1:2" x14ac:dyDescent="0.2">
      <c r="A93" s="1">
        <v>30498</v>
      </c>
      <c r="B93">
        <v>114.9</v>
      </c>
    </row>
    <row r="94" spans="1:2" x14ac:dyDescent="0.2">
      <c r="A94" s="1">
        <v>30529</v>
      </c>
      <c r="B94">
        <v>114</v>
      </c>
    </row>
    <row r="95" spans="1:2" x14ac:dyDescent="0.2">
      <c r="A95" s="1">
        <v>30560</v>
      </c>
      <c r="B95">
        <v>111.7</v>
      </c>
    </row>
    <row r="96" spans="1:2" x14ac:dyDescent="0.2">
      <c r="A96" s="1">
        <v>30590</v>
      </c>
      <c r="B96">
        <v>111.7</v>
      </c>
    </row>
    <row r="97" spans="1:2" x14ac:dyDescent="0.2">
      <c r="A97" s="1">
        <v>30621</v>
      </c>
      <c r="B97">
        <v>113.2</v>
      </c>
    </row>
    <row r="98" spans="1:2" x14ac:dyDescent="0.2">
      <c r="A98" s="1">
        <v>30651</v>
      </c>
      <c r="B98">
        <v>114.9</v>
      </c>
    </row>
    <row r="99" spans="1:2" x14ac:dyDescent="0.2">
      <c r="A99" s="1">
        <v>30682</v>
      </c>
      <c r="B99">
        <v>116.7</v>
      </c>
    </row>
    <row r="100" spans="1:2" x14ac:dyDescent="0.2">
      <c r="A100" s="1">
        <v>30713</v>
      </c>
      <c r="B100">
        <v>121.3</v>
      </c>
    </row>
    <row r="101" spans="1:2" x14ac:dyDescent="0.2">
      <c r="A101" s="1">
        <v>30742</v>
      </c>
      <c r="B101">
        <v>126.1</v>
      </c>
    </row>
    <row r="102" spans="1:2" x14ac:dyDescent="0.2">
      <c r="A102" s="1">
        <v>30773</v>
      </c>
      <c r="B102">
        <v>127.6</v>
      </c>
    </row>
    <row r="103" spans="1:2" x14ac:dyDescent="0.2">
      <c r="A103" s="1">
        <v>30803</v>
      </c>
      <c r="B103">
        <v>127.8</v>
      </c>
    </row>
    <row r="104" spans="1:2" x14ac:dyDescent="0.2">
      <c r="A104" s="1">
        <v>30834</v>
      </c>
      <c r="B104">
        <v>127.1</v>
      </c>
    </row>
    <row r="105" spans="1:2" x14ac:dyDescent="0.2">
      <c r="A105" s="1">
        <v>30864</v>
      </c>
      <c r="B105">
        <v>126</v>
      </c>
    </row>
    <row r="106" spans="1:2" x14ac:dyDescent="0.2">
      <c r="A106" s="1">
        <v>30895</v>
      </c>
      <c r="B106">
        <v>122.6</v>
      </c>
    </row>
    <row r="107" spans="1:2" x14ac:dyDescent="0.2">
      <c r="A107" s="1">
        <v>30926</v>
      </c>
      <c r="B107">
        <v>122</v>
      </c>
    </row>
    <row r="108" spans="1:2" x14ac:dyDescent="0.2">
      <c r="A108" s="1">
        <v>30956</v>
      </c>
      <c r="B108">
        <v>122.7</v>
      </c>
    </row>
    <row r="109" spans="1:2" x14ac:dyDescent="0.2">
      <c r="A109" s="1">
        <v>30987</v>
      </c>
      <c r="B109">
        <v>121.1</v>
      </c>
    </row>
    <row r="110" spans="1:2" x14ac:dyDescent="0.2">
      <c r="A110" s="1">
        <v>31017</v>
      </c>
      <c r="B110">
        <v>121.2</v>
      </c>
    </row>
    <row r="111" spans="1:2" x14ac:dyDescent="0.2">
      <c r="A111" s="1">
        <v>31048</v>
      </c>
      <c r="B111">
        <v>122</v>
      </c>
    </row>
    <row r="112" spans="1:2" x14ac:dyDescent="0.2">
      <c r="A112" s="1">
        <v>31079</v>
      </c>
      <c r="B112">
        <v>123.1</v>
      </c>
    </row>
    <row r="113" spans="1:2" x14ac:dyDescent="0.2">
      <c r="A113" s="1">
        <v>31107</v>
      </c>
      <c r="B113">
        <v>123</v>
      </c>
    </row>
    <row r="114" spans="1:2" x14ac:dyDescent="0.2">
      <c r="A114" s="1">
        <v>31138</v>
      </c>
      <c r="B114">
        <v>123.7</v>
      </c>
    </row>
    <row r="115" spans="1:2" x14ac:dyDescent="0.2">
      <c r="A115" s="1">
        <v>31168</v>
      </c>
      <c r="B115">
        <v>123.3</v>
      </c>
    </row>
    <row r="116" spans="1:2" x14ac:dyDescent="0.2">
      <c r="A116" s="1">
        <v>31199</v>
      </c>
      <c r="B116">
        <v>122.6</v>
      </c>
    </row>
    <row r="117" spans="1:2" x14ac:dyDescent="0.2">
      <c r="A117" s="1">
        <v>31229</v>
      </c>
      <c r="B117">
        <v>122.4</v>
      </c>
    </row>
    <row r="118" spans="1:2" x14ac:dyDescent="0.2">
      <c r="A118" s="1">
        <v>31260</v>
      </c>
      <c r="B118">
        <v>121.1</v>
      </c>
    </row>
    <row r="119" spans="1:2" x14ac:dyDescent="0.2">
      <c r="A119" s="1">
        <v>31291</v>
      </c>
      <c r="B119">
        <v>123.8</v>
      </c>
    </row>
    <row r="120" spans="1:2" x14ac:dyDescent="0.2">
      <c r="A120" s="1">
        <v>31321</v>
      </c>
      <c r="B120">
        <v>122.2</v>
      </c>
    </row>
    <row r="121" spans="1:2" x14ac:dyDescent="0.2">
      <c r="A121" s="1">
        <v>31352</v>
      </c>
      <c r="B121">
        <v>121.8</v>
      </c>
    </row>
    <row r="122" spans="1:2" x14ac:dyDescent="0.2">
      <c r="A122" s="1">
        <v>31382</v>
      </c>
      <c r="B122">
        <v>119.6</v>
      </c>
    </row>
    <row r="123" spans="1:2" x14ac:dyDescent="0.2">
      <c r="A123" s="1">
        <v>31413</v>
      </c>
      <c r="B123">
        <v>114.5</v>
      </c>
    </row>
    <row r="124" spans="1:2" x14ac:dyDescent="0.2">
      <c r="A124" s="1">
        <v>31444</v>
      </c>
      <c r="B124">
        <v>114.6</v>
      </c>
    </row>
    <row r="125" spans="1:2" x14ac:dyDescent="0.2">
      <c r="A125" s="1">
        <v>31472</v>
      </c>
      <c r="B125">
        <v>115.3</v>
      </c>
    </row>
    <row r="126" spans="1:2" x14ac:dyDescent="0.2">
      <c r="A126" s="1">
        <v>31503</v>
      </c>
      <c r="B126">
        <v>114.3</v>
      </c>
    </row>
    <row r="127" spans="1:2" x14ac:dyDescent="0.2">
      <c r="A127" s="1">
        <v>31533</v>
      </c>
      <c r="B127">
        <v>114.3</v>
      </c>
    </row>
    <row r="128" spans="1:2" x14ac:dyDescent="0.2">
      <c r="A128" s="1">
        <v>31564</v>
      </c>
      <c r="B128">
        <v>114.1</v>
      </c>
    </row>
    <row r="129" spans="1:2" x14ac:dyDescent="0.2">
      <c r="A129" s="1">
        <v>31594</v>
      </c>
      <c r="B129">
        <v>108.7</v>
      </c>
    </row>
    <row r="130" spans="1:2" x14ac:dyDescent="0.2">
      <c r="A130" s="1">
        <v>31625</v>
      </c>
      <c r="B130">
        <v>103.8</v>
      </c>
    </row>
    <row r="131" spans="1:2" x14ac:dyDescent="0.2">
      <c r="A131" s="1">
        <v>31656</v>
      </c>
      <c r="B131">
        <v>102.5</v>
      </c>
    </row>
    <row r="132" spans="1:2" x14ac:dyDescent="0.2">
      <c r="A132" s="1">
        <v>31686</v>
      </c>
      <c r="B132">
        <v>99.6</v>
      </c>
    </row>
    <row r="133" spans="1:2" x14ac:dyDescent="0.2">
      <c r="A133" s="1">
        <v>31717</v>
      </c>
      <c r="B133">
        <v>99.1</v>
      </c>
    </row>
    <row r="134" spans="1:2" x14ac:dyDescent="0.2">
      <c r="A134" s="1">
        <v>31747</v>
      </c>
      <c r="B134">
        <v>99.7</v>
      </c>
    </row>
    <row r="135" spans="1:2" x14ac:dyDescent="0.2">
      <c r="A135" s="1">
        <v>31778</v>
      </c>
      <c r="B135">
        <v>97.5</v>
      </c>
    </row>
    <row r="136" spans="1:2" x14ac:dyDescent="0.2">
      <c r="A136" s="1">
        <v>31809</v>
      </c>
      <c r="B136">
        <v>102.1</v>
      </c>
    </row>
    <row r="137" spans="1:2" x14ac:dyDescent="0.2">
      <c r="A137" s="1">
        <v>31837</v>
      </c>
      <c r="B137">
        <v>106.2</v>
      </c>
    </row>
    <row r="138" spans="1:2" x14ac:dyDescent="0.2">
      <c r="A138" s="1">
        <v>31868</v>
      </c>
      <c r="B138">
        <v>108.9</v>
      </c>
    </row>
    <row r="139" spans="1:2" x14ac:dyDescent="0.2">
      <c r="A139" s="1">
        <v>31898</v>
      </c>
      <c r="B139">
        <v>105.9</v>
      </c>
    </row>
    <row r="140" spans="1:2" x14ac:dyDescent="0.2">
      <c r="A140" s="1">
        <v>31929</v>
      </c>
      <c r="B140">
        <v>104.7</v>
      </c>
    </row>
    <row r="141" spans="1:2" x14ac:dyDescent="0.2">
      <c r="A141" s="1">
        <v>31959</v>
      </c>
      <c r="B141">
        <v>103.8</v>
      </c>
    </row>
    <row r="142" spans="1:2" x14ac:dyDescent="0.2">
      <c r="A142" s="1">
        <v>31990</v>
      </c>
      <c r="B142">
        <v>103.7</v>
      </c>
    </row>
    <row r="143" spans="1:2" x14ac:dyDescent="0.2">
      <c r="A143" s="1">
        <v>32021</v>
      </c>
      <c r="B143">
        <v>102.7</v>
      </c>
    </row>
    <row r="144" spans="1:2" x14ac:dyDescent="0.2">
      <c r="A144" s="1">
        <v>32051</v>
      </c>
      <c r="B144">
        <v>101.7</v>
      </c>
    </row>
    <row r="145" spans="1:2" x14ac:dyDescent="0.2">
      <c r="A145" s="1">
        <v>32082</v>
      </c>
      <c r="B145">
        <v>103.2</v>
      </c>
    </row>
    <row r="146" spans="1:2" x14ac:dyDescent="0.2">
      <c r="A146" s="1">
        <v>32112</v>
      </c>
      <c r="B146">
        <v>105.3</v>
      </c>
    </row>
    <row r="147" spans="1:2" x14ac:dyDescent="0.2">
      <c r="A147" s="1">
        <v>32143</v>
      </c>
      <c r="B147">
        <v>110.4</v>
      </c>
    </row>
    <row r="148" spans="1:2" x14ac:dyDescent="0.2">
      <c r="A148" s="1">
        <v>32174</v>
      </c>
      <c r="B148">
        <v>117.3</v>
      </c>
    </row>
    <row r="149" spans="1:2" x14ac:dyDescent="0.2">
      <c r="A149" s="1">
        <v>32203</v>
      </c>
      <c r="B149">
        <v>120.4</v>
      </c>
    </row>
    <row r="150" spans="1:2" x14ac:dyDescent="0.2">
      <c r="A150" s="1">
        <v>32234</v>
      </c>
      <c r="B150">
        <v>120.3</v>
      </c>
    </row>
    <row r="151" spans="1:2" x14ac:dyDescent="0.2">
      <c r="A151" s="1">
        <v>32264</v>
      </c>
      <c r="B151">
        <v>119</v>
      </c>
    </row>
    <row r="152" spans="1:2" x14ac:dyDescent="0.2">
      <c r="A152" s="1">
        <v>32295</v>
      </c>
      <c r="B152">
        <v>115.2</v>
      </c>
    </row>
    <row r="153" spans="1:2" x14ac:dyDescent="0.2">
      <c r="A153" s="1">
        <v>32325</v>
      </c>
      <c r="B153">
        <v>116.8</v>
      </c>
    </row>
    <row r="154" spans="1:2" x14ac:dyDescent="0.2">
      <c r="A154" s="1">
        <v>32356</v>
      </c>
      <c r="B154">
        <v>117.2</v>
      </c>
    </row>
    <row r="155" spans="1:2" x14ac:dyDescent="0.2">
      <c r="A155" s="1">
        <v>32387</v>
      </c>
      <c r="B155">
        <v>119.3</v>
      </c>
    </row>
    <row r="156" spans="1:2" x14ac:dyDescent="0.2">
      <c r="A156" s="1">
        <v>32417</v>
      </c>
      <c r="B156">
        <v>122.9</v>
      </c>
    </row>
    <row r="157" spans="1:2" x14ac:dyDescent="0.2">
      <c r="A157" s="1">
        <v>32448</v>
      </c>
      <c r="B157">
        <v>127.1</v>
      </c>
    </row>
    <row r="158" spans="1:2" x14ac:dyDescent="0.2">
      <c r="A158" s="1">
        <v>32478</v>
      </c>
      <c r="B158">
        <v>131.4</v>
      </c>
    </row>
    <row r="159" spans="1:2" x14ac:dyDescent="0.2">
      <c r="A159" s="1">
        <v>32509</v>
      </c>
      <c r="B159">
        <v>133.5</v>
      </c>
    </row>
    <row r="160" spans="1:2" x14ac:dyDescent="0.2">
      <c r="A160" s="1">
        <v>32540</v>
      </c>
      <c r="B160">
        <v>134.9</v>
      </c>
    </row>
    <row r="161" spans="1:2" x14ac:dyDescent="0.2">
      <c r="A161" s="1">
        <v>32568</v>
      </c>
      <c r="B161">
        <v>136.4</v>
      </c>
    </row>
    <row r="162" spans="1:2" x14ac:dyDescent="0.2">
      <c r="A162" s="1">
        <v>32599</v>
      </c>
      <c r="B162">
        <v>133.9</v>
      </c>
    </row>
    <row r="163" spans="1:2" x14ac:dyDescent="0.2">
      <c r="A163" s="1">
        <v>32629</v>
      </c>
      <c r="B163">
        <v>130.80000000000001</v>
      </c>
    </row>
    <row r="164" spans="1:2" x14ac:dyDescent="0.2">
      <c r="A164" s="1">
        <v>32660</v>
      </c>
      <c r="B164">
        <v>121.4</v>
      </c>
    </row>
    <row r="165" spans="1:2" x14ac:dyDescent="0.2">
      <c r="A165" s="1">
        <v>32690</v>
      </c>
      <c r="B165">
        <v>113</v>
      </c>
    </row>
    <row r="166" spans="1:2" x14ac:dyDescent="0.2">
      <c r="A166" s="1">
        <v>32721</v>
      </c>
      <c r="B166">
        <v>110.2</v>
      </c>
    </row>
    <row r="167" spans="1:2" x14ac:dyDescent="0.2">
      <c r="A167" s="1">
        <v>32752</v>
      </c>
      <c r="B167">
        <v>107.6</v>
      </c>
    </row>
    <row r="168" spans="1:2" x14ac:dyDescent="0.2">
      <c r="A168" s="1">
        <v>32782</v>
      </c>
      <c r="B168">
        <v>106.7</v>
      </c>
    </row>
    <row r="169" spans="1:2" x14ac:dyDescent="0.2">
      <c r="A169" s="1">
        <v>32813</v>
      </c>
      <c r="B169">
        <v>108.7</v>
      </c>
    </row>
    <row r="170" spans="1:2" x14ac:dyDescent="0.2">
      <c r="A170" s="1">
        <v>32843</v>
      </c>
      <c r="B170">
        <v>112.3</v>
      </c>
    </row>
    <row r="171" spans="1:2" x14ac:dyDescent="0.2">
      <c r="A171" s="1">
        <v>32874</v>
      </c>
      <c r="B171">
        <v>114.4</v>
      </c>
    </row>
    <row r="172" spans="1:2" x14ac:dyDescent="0.2">
      <c r="A172" s="1">
        <v>32905</v>
      </c>
      <c r="B172">
        <v>120.1</v>
      </c>
    </row>
    <row r="173" spans="1:2" x14ac:dyDescent="0.2">
      <c r="A173" s="1">
        <v>32933</v>
      </c>
      <c r="B173">
        <v>119.6</v>
      </c>
    </row>
    <row r="174" spans="1:2" x14ac:dyDescent="0.2">
      <c r="A174" s="1">
        <v>32964</v>
      </c>
      <c r="B174">
        <v>119.1</v>
      </c>
    </row>
    <row r="175" spans="1:2" x14ac:dyDescent="0.2">
      <c r="A175" s="1">
        <v>32994</v>
      </c>
      <c r="B175">
        <v>115.8</v>
      </c>
    </row>
    <row r="176" spans="1:2" x14ac:dyDescent="0.2">
      <c r="A176" s="1">
        <v>33025</v>
      </c>
      <c r="B176">
        <v>112.4</v>
      </c>
    </row>
    <row r="177" spans="1:2" x14ac:dyDescent="0.2">
      <c r="A177" s="1">
        <v>33055</v>
      </c>
      <c r="B177">
        <v>113.1</v>
      </c>
    </row>
    <row r="178" spans="1:2" x14ac:dyDescent="0.2">
      <c r="A178" s="1">
        <v>33086</v>
      </c>
      <c r="B178">
        <v>115</v>
      </c>
    </row>
    <row r="179" spans="1:2" x14ac:dyDescent="0.2">
      <c r="A179" s="1">
        <v>33117</v>
      </c>
      <c r="B179">
        <v>121.4</v>
      </c>
    </row>
    <row r="180" spans="1:2" x14ac:dyDescent="0.2">
      <c r="A180" s="1">
        <v>33147</v>
      </c>
      <c r="B180">
        <v>127.1</v>
      </c>
    </row>
    <row r="181" spans="1:2" x14ac:dyDescent="0.2">
      <c r="A181" s="1">
        <v>33178</v>
      </c>
      <c r="B181">
        <v>129.9</v>
      </c>
    </row>
    <row r="182" spans="1:2" x14ac:dyDescent="0.2">
      <c r="A182" s="1">
        <v>33208</v>
      </c>
      <c r="B182">
        <v>130.5</v>
      </c>
    </row>
    <row r="183" spans="1:2" x14ac:dyDescent="0.2">
      <c r="A183" s="1">
        <v>33239</v>
      </c>
      <c r="B183">
        <v>131.30000000000001</v>
      </c>
    </row>
    <row r="184" spans="1:2" x14ac:dyDescent="0.2">
      <c r="A184" s="1">
        <v>33270</v>
      </c>
      <c r="B184">
        <v>131.4</v>
      </c>
    </row>
    <row r="185" spans="1:2" x14ac:dyDescent="0.2">
      <c r="A185" s="1">
        <v>33298</v>
      </c>
      <c r="B185">
        <v>130.5</v>
      </c>
    </row>
    <row r="186" spans="1:2" x14ac:dyDescent="0.2">
      <c r="A186" s="1">
        <v>33329</v>
      </c>
      <c r="B186">
        <v>128.30000000000001</v>
      </c>
    </row>
    <row r="187" spans="1:2" x14ac:dyDescent="0.2">
      <c r="A187" s="1">
        <v>33359</v>
      </c>
      <c r="B187">
        <v>126</v>
      </c>
    </row>
    <row r="188" spans="1:2" x14ac:dyDescent="0.2">
      <c r="A188" s="1">
        <v>33390</v>
      </c>
      <c r="B188">
        <v>123.6</v>
      </c>
    </row>
    <row r="189" spans="1:2" x14ac:dyDescent="0.2">
      <c r="A189" s="1">
        <v>33420</v>
      </c>
      <c r="B189">
        <v>123.1</v>
      </c>
    </row>
    <row r="190" spans="1:2" x14ac:dyDescent="0.2">
      <c r="A190" s="1">
        <v>33451</v>
      </c>
      <c r="B190">
        <v>124.3</v>
      </c>
    </row>
    <row r="191" spans="1:2" x14ac:dyDescent="0.2">
      <c r="A191" s="1">
        <v>33482</v>
      </c>
      <c r="B191">
        <v>123.9</v>
      </c>
    </row>
    <row r="192" spans="1:2" x14ac:dyDescent="0.2">
      <c r="A192" s="1">
        <v>33512</v>
      </c>
      <c r="B192">
        <v>125</v>
      </c>
    </row>
    <row r="193" spans="1:2" x14ac:dyDescent="0.2">
      <c r="A193" s="1">
        <v>33543</v>
      </c>
      <c r="B193">
        <v>123.6</v>
      </c>
    </row>
    <row r="194" spans="1:2" x14ac:dyDescent="0.2">
      <c r="A194" s="1">
        <v>33573</v>
      </c>
      <c r="B194">
        <v>124.7</v>
      </c>
    </row>
    <row r="195" spans="1:2" x14ac:dyDescent="0.2">
      <c r="A195" s="1">
        <v>33604</v>
      </c>
      <c r="B195">
        <v>123.6</v>
      </c>
    </row>
    <row r="196" spans="1:2" x14ac:dyDescent="0.2">
      <c r="A196" s="1">
        <v>33635</v>
      </c>
      <c r="B196">
        <v>122.9</v>
      </c>
    </row>
    <row r="197" spans="1:2" x14ac:dyDescent="0.2">
      <c r="A197" s="1">
        <v>33664</v>
      </c>
      <c r="B197">
        <v>122.1</v>
      </c>
    </row>
    <row r="198" spans="1:2" x14ac:dyDescent="0.2">
      <c r="A198" s="1">
        <v>33695</v>
      </c>
      <c r="B198">
        <v>122</v>
      </c>
    </row>
    <row r="199" spans="1:2" x14ac:dyDescent="0.2">
      <c r="A199" s="1">
        <v>33725</v>
      </c>
      <c r="B199">
        <v>123.4</v>
      </c>
    </row>
    <row r="200" spans="1:2" x14ac:dyDescent="0.2">
      <c r="A200" s="1">
        <v>33756</v>
      </c>
      <c r="B200">
        <v>123.7</v>
      </c>
    </row>
    <row r="201" spans="1:2" x14ac:dyDescent="0.2">
      <c r="A201" s="1">
        <v>33786</v>
      </c>
      <c r="B201">
        <v>121.2</v>
      </c>
    </row>
    <row r="202" spans="1:2" x14ac:dyDescent="0.2">
      <c r="A202" s="1">
        <v>33817</v>
      </c>
      <c r="B202">
        <v>118.5</v>
      </c>
    </row>
    <row r="203" spans="1:2" x14ac:dyDescent="0.2">
      <c r="A203" s="1">
        <v>33848</v>
      </c>
      <c r="B203">
        <v>119.2</v>
      </c>
    </row>
    <row r="204" spans="1:2" x14ac:dyDescent="0.2">
      <c r="A204" s="1">
        <v>33878</v>
      </c>
      <c r="B204">
        <v>121.8</v>
      </c>
    </row>
    <row r="205" spans="1:2" x14ac:dyDescent="0.2">
      <c r="A205" s="1">
        <v>33909</v>
      </c>
      <c r="B205">
        <v>121.3</v>
      </c>
    </row>
    <row r="206" spans="1:2" x14ac:dyDescent="0.2">
      <c r="A206" s="1">
        <v>33939</v>
      </c>
      <c r="B206">
        <v>121.1</v>
      </c>
    </row>
    <row r="207" spans="1:2" x14ac:dyDescent="0.2">
      <c r="A207" s="1">
        <v>33970</v>
      </c>
      <c r="B207">
        <v>122.3</v>
      </c>
    </row>
    <row r="208" spans="1:2" x14ac:dyDescent="0.2">
      <c r="A208" s="1">
        <v>34001</v>
      </c>
      <c r="B208">
        <v>124.2</v>
      </c>
    </row>
    <row r="209" spans="1:2" x14ac:dyDescent="0.2">
      <c r="A209" s="1">
        <v>34029</v>
      </c>
      <c r="B209">
        <v>125.5</v>
      </c>
    </row>
    <row r="210" spans="1:2" x14ac:dyDescent="0.2">
      <c r="A210" s="1">
        <v>34060</v>
      </c>
      <c r="B210">
        <v>125.6</v>
      </c>
    </row>
    <row r="211" spans="1:2" x14ac:dyDescent="0.2">
      <c r="A211" s="1">
        <v>34090</v>
      </c>
      <c r="B211">
        <v>125</v>
      </c>
    </row>
    <row r="212" spans="1:2" x14ac:dyDescent="0.2">
      <c r="A212" s="1">
        <v>34121</v>
      </c>
      <c r="B212">
        <v>123.1</v>
      </c>
    </row>
    <row r="213" spans="1:2" x14ac:dyDescent="0.2">
      <c r="A213" s="1">
        <v>34151</v>
      </c>
      <c r="B213">
        <v>121.6</v>
      </c>
    </row>
    <row r="214" spans="1:2" x14ac:dyDescent="0.2">
      <c r="A214" s="1">
        <v>34182</v>
      </c>
      <c r="B214">
        <v>118.8</v>
      </c>
    </row>
    <row r="215" spans="1:2" x14ac:dyDescent="0.2">
      <c r="A215" s="1">
        <v>34213</v>
      </c>
      <c r="B215">
        <v>118.9</v>
      </c>
    </row>
    <row r="216" spans="1:2" x14ac:dyDescent="0.2">
      <c r="A216" s="1">
        <v>34243</v>
      </c>
      <c r="B216">
        <v>119.5</v>
      </c>
    </row>
    <row r="217" spans="1:2" x14ac:dyDescent="0.2">
      <c r="A217" s="1">
        <v>34274</v>
      </c>
      <c r="B217">
        <v>128.69999999999999</v>
      </c>
    </row>
    <row r="218" spans="1:2" x14ac:dyDescent="0.2">
      <c r="A218" s="1">
        <v>34304</v>
      </c>
      <c r="B218">
        <v>121.9</v>
      </c>
    </row>
    <row r="219" spans="1:2" x14ac:dyDescent="0.2">
      <c r="A219" s="1">
        <v>34335</v>
      </c>
      <c r="B219">
        <v>123.6</v>
      </c>
    </row>
    <row r="220" spans="1:2" x14ac:dyDescent="0.2">
      <c r="A220" s="1">
        <v>34366</v>
      </c>
      <c r="B220">
        <v>126.8</v>
      </c>
    </row>
    <row r="221" spans="1:2" x14ac:dyDescent="0.2">
      <c r="A221" s="1">
        <v>34394</v>
      </c>
      <c r="B221">
        <v>129.1</v>
      </c>
    </row>
    <row r="222" spans="1:2" x14ac:dyDescent="0.2">
      <c r="A222" s="1">
        <v>34425</v>
      </c>
      <c r="B222">
        <v>133.9</v>
      </c>
    </row>
    <row r="223" spans="1:2" x14ac:dyDescent="0.2">
      <c r="A223" s="1">
        <v>34455</v>
      </c>
      <c r="B223">
        <v>136.80000000000001</v>
      </c>
    </row>
    <row r="224" spans="1:2" x14ac:dyDescent="0.2">
      <c r="A224" s="1">
        <v>34486</v>
      </c>
      <c r="B224">
        <v>135.69999999999999</v>
      </c>
    </row>
    <row r="225" spans="1:2" x14ac:dyDescent="0.2">
      <c r="A225" s="1">
        <v>34516</v>
      </c>
      <c r="B225">
        <v>136.9</v>
      </c>
    </row>
    <row r="226" spans="1:2" x14ac:dyDescent="0.2">
      <c r="A226" s="1">
        <v>34547</v>
      </c>
      <c r="B226">
        <v>138.30000000000001</v>
      </c>
    </row>
    <row r="227" spans="1:2" x14ac:dyDescent="0.2">
      <c r="A227" s="1">
        <v>34578</v>
      </c>
      <c r="B227">
        <v>138.19999999999999</v>
      </c>
    </row>
    <row r="228" spans="1:2" x14ac:dyDescent="0.2">
      <c r="A228" s="1">
        <v>34608</v>
      </c>
      <c r="B228">
        <v>143.5</v>
      </c>
    </row>
    <row r="229" spans="1:2" x14ac:dyDescent="0.2">
      <c r="A229" s="1">
        <v>34639</v>
      </c>
      <c r="B229">
        <v>147.80000000000001</v>
      </c>
    </row>
    <row r="230" spans="1:2" x14ac:dyDescent="0.2">
      <c r="A230" s="1">
        <v>34669</v>
      </c>
      <c r="B230">
        <v>148.30000000000001</v>
      </c>
    </row>
    <row r="231" spans="1:2" x14ac:dyDescent="0.2">
      <c r="A231" s="1">
        <v>34700</v>
      </c>
      <c r="B231">
        <v>155.80000000000001</v>
      </c>
    </row>
    <row r="232" spans="1:2" x14ac:dyDescent="0.2">
      <c r="A232" s="1">
        <v>34731</v>
      </c>
      <c r="B232">
        <v>161.19999999999999</v>
      </c>
    </row>
    <row r="233" spans="1:2" x14ac:dyDescent="0.2">
      <c r="A233" s="1">
        <v>34759</v>
      </c>
      <c r="B233">
        <v>165.3</v>
      </c>
    </row>
    <row r="234" spans="1:2" x14ac:dyDescent="0.2">
      <c r="A234" s="1">
        <v>34790</v>
      </c>
      <c r="B234">
        <v>167.2</v>
      </c>
    </row>
    <row r="235" spans="1:2" x14ac:dyDescent="0.2">
      <c r="A235" s="1">
        <v>34820</v>
      </c>
      <c r="B235">
        <v>166.6</v>
      </c>
    </row>
    <row r="236" spans="1:2" x14ac:dyDescent="0.2">
      <c r="A236" s="1">
        <v>34851</v>
      </c>
      <c r="B236">
        <v>164.3</v>
      </c>
    </row>
    <row r="237" spans="1:2" x14ac:dyDescent="0.2">
      <c r="A237" s="1">
        <v>34881</v>
      </c>
      <c r="B237">
        <v>157.30000000000001</v>
      </c>
    </row>
    <row r="238" spans="1:2" x14ac:dyDescent="0.2">
      <c r="A238" s="1">
        <v>34912</v>
      </c>
      <c r="B238">
        <v>148.5</v>
      </c>
    </row>
    <row r="239" spans="1:2" x14ac:dyDescent="0.2">
      <c r="A239" s="1">
        <v>34943</v>
      </c>
      <c r="B239">
        <v>147.1</v>
      </c>
    </row>
    <row r="240" spans="1:2" x14ac:dyDescent="0.2">
      <c r="A240" s="1">
        <v>34973</v>
      </c>
      <c r="B240">
        <v>147.80000000000001</v>
      </c>
    </row>
    <row r="241" spans="1:2" x14ac:dyDescent="0.2">
      <c r="A241" s="1">
        <v>35004</v>
      </c>
      <c r="B241">
        <v>152.4</v>
      </c>
    </row>
    <row r="242" spans="1:2" x14ac:dyDescent="0.2">
      <c r="A242" s="1">
        <v>35034</v>
      </c>
      <c r="B242">
        <v>156.80000000000001</v>
      </c>
    </row>
    <row r="243" spans="1:2" x14ac:dyDescent="0.2">
      <c r="A243" s="1">
        <v>35065</v>
      </c>
      <c r="B243">
        <v>161.80000000000001</v>
      </c>
    </row>
    <row r="244" spans="1:2" x14ac:dyDescent="0.2">
      <c r="A244" s="1">
        <v>35096</v>
      </c>
      <c r="B244">
        <v>162.4</v>
      </c>
    </row>
    <row r="245" spans="1:2" x14ac:dyDescent="0.2">
      <c r="A245" s="1">
        <v>35125</v>
      </c>
      <c r="B245">
        <v>165.8</v>
      </c>
    </row>
    <row r="246" spans="1:2" x14ac:dyDescent="0.2">
      <c r="A246" s="1">
        <v>35156</v>
      </c>
      <c r="B246">
        <v>164.9</v>
      </c>
    </row>
    <row r="247" spans="1:2" x14ac:dyDescent="0.2">
      <c r="A247" s="1">
        <v>35186</v>
      </c>
      <c r="B247">
        <v>162.30000000000001</v>
      </c>
    </row>
    <row r="248" spans="1:2" x14ac:dyDescent="0.2">
      <c r="A248" s="1">
        <v>35217</v>
      </c>
      <c r="B248">
        <v>156.30000000000001</v>
      </c>
    </row>
    <row r="249" spans="1:2" x14ac:dyDescent="0.2">
      <c r="A249" s="1">
        <v>35247</v>
      </c>
      <c r="B249">
        <v>151.5</v>
      </c>
    </row>
    <row r="250" spans="1:2" x14ac:dyDescent="0.2">
      <c r="A250" s="1">
        <v>35278</v>
      </c>
      <c r="B250">
        <v>149.9</v>
      </c>
    </row>
    <row r="251" spans="1:2" x14ac:dyDescent="0.2">
      <c r="A251" s="1">
        <v>35309</v>
      </c>
      <c r="B251">
        <v>150.5</v>
      </c>
    </row>
    <row r="252" spans="1:2" x14ac:dyDescent="0.2">
      <c r="A252" s="1">
        <v>35339</v>
      </c>
      <c r="B252">
        <v>157.80000000000001</v>
      </c>
    </row>
    <row r="253" spans="1:2" x14ac:dyDescent="0.2">
      <c r="A253" s="1">
        <v>35370</v>
      </c>
      <c r="B253">
        <v>159.80000000000001</v>
      </c>
    </row>
    <row r="254" spans="1:2" x14ac:dyDescent="0.2">
      <c r="A254" s="1">
        <v>35400</v>
      </c>
      <c r="B254">
        <v>165.8</v>
      </c>
    </row>
    <row r="255" spans="1:2" x14ac:dyDescent="0.2">
      <c r="A255" s="1">
        <v>35431</v>
      </c>
      <c r="B255">
        <v>167.6</v>
      </c>
    </row>
    <row r="256" spans="1:2" x14ac:dyDescent="0.2">
      <c r="A256" s="1">
        <v>35462</v>
      </c>
      <c r="B256">
        <v>169.8</v>
      </c>
    </row>
    <row r="257" spans="1:2" x14ac:dyDescent="0.2">
      <c r="A257" s="1">
        <v>35490</v>
      </c>
      <c r="B257">
        <v>170.5</v>
      </c>
    </row>
    <row r="258" spans="1:2" x14ac:dyDescent="0.2">
      <c r="A258" s="1">
        <v>35521</v>
      </c>
      <c r="B258">
        <v>170.4</v>
      </c>
    </row>
    <row r="259" spans="1:2" x14ac:dyDescent="0.2">
      <c r="A259" s="1">
        <v>35551</v>
      </c>
      <c r="B259">
        <v>168.3</v>
      </c>
    </row>
    <row r="260" spans="1:2" x14ac:dyDescent="0.2">
      <c r="A260" s="1">
        <v>35582</v>
      </c>
      <c r="B260">
        <v>163.1</v>
      </c>
    </row>
    <row r="261" spans="1:2" x14ac:dyDescent="0.2">
      <c r="A261" s="1">
        <v>35612</v>
      </c>
      <c r="B261">
        <v>158</v>
      </c>
    </row>
    <row r="262" spans="1:2" x14ac:dyDescent="0.2">
      <c r="A262" s="1">
        <v>35643</v>
      </c>
      <c r="B262">
        <v>157.30000000000001</v>
      </c>
    </row>
    <row r="263" spans="1:2" x14ac:dyDescent="0.2">
      <c r="A263" s="1">
        <v>35674</v>
      </c>
      <c r="B263">
        <v>156.1</v>
      </c>
    </row>
    <row r="264" spans="1:2" x14ac:dyDescent="0.2">
      <c r="A264" s="1">
        <v>35704</v>
      </c>
      <c r="B264">
        <v>151.5</v>
      </c>
    </row>
    <row r="265" spans="1:2" x14ac:dyDescent="0.2">
      <c r="A265" s="1">
        <v>35735</v>
      </c>
      <c r="B265">
        <v>148.80000000000001</v>
      </c>
    </row>
    <row r="266" spans="1:2" x14ac:dyDescent="0.2">
      <c r="A266" s="1">
        <v>35765</v>
      </c>
      <c r="B266">
        <v>144</v>
      </c>
    </row>
    <row r="267" spans="1:2" x14ac:dyDescent="0.2">
      <c r="A267" s="1">
        <v>35796</v>
      </c>
      <c r="B267">
        <v>142.1</v>
      </c>
    </row>
    <row r="268" spans="1:2" x14ac:dyDescent="0.2">
      <c r="A268" s="1">
        <v>35827</v>
      </c>
      <c r="B268">
        <v>140.1</v>
      </c>
    </row>
    <row r="269" spans="1:2" x14ac:dyDescent="0.2">
      <c r="A269" s="1">
        <v>35855</v>
      </c>
      <c r="B269">
        <v>139.9</v>
      </c>
    </row>
    <row r="270" spans="1:2" x14ac:dyDescent="0.2">
      <c r="A270" s="1">
        <v>35886</v>
      </c>
      <c r="B270">
        <v>136.80000000000001</v>
      </c>
    </row>
    <row r="271" spans="1:2" x14ac:dyDescent="0.2">
      <c r="A271" s="1">
        <v>35916</v>
      </c>
      <c r="B271">
        <v>139</v>
      </c>
    </row>
    <row r="272" spans="1:2" x14ac:dyDescent="0.2">
      <c r="A272" s="1">
        <v>35947</v>
      </c>
      <c r="B272">
        <v>138.69999999999999</v>
      </c>
    </row>
    <row r="273" spans="1:2" x14ac:dyDescent="0.2">
      <c r="A273" s="1">
        <v>35977</v>
      </c>
      <c r="B273">
        <v>136.4</v>
      </c>
    </row>
    <row r="274" spans="1:2" x14ac:dyDescent="0.2">
      <c r="A274" s="1">
        <v>36008</v>
      </c>
      <c r="B274">
        <v>132.19999999999999</v>
      </c>
    </row>
    <row r="275" spans="1:2" x14ac:dyDescent="0.2">
      <c r="A275" s="1">
        <v>36039</v>
      </c>
      <c r="B275">
        <v>127.9</v>
      </c>
    </row>
    <row r="276" spans="1:2" x14ac:dyDescent="0.2">
      <c r="A276" s="1">
        <v>36069</v>
      </c>
      <c r="B276">
        <v>126.4</v>
      </c>
    </row>
    <row r="277" spans="1:2" x14ac:dyDescent="0.2">
      <c r="A277" s="1">
        <v>36100</v>
      </c>
      <c r="B277">
        <v>123.1</v>
      </c>
    </row>
    <row r="278" spans="1:2" x14ac:dyDescent="0.2">
      <c r="A278" s="1">
        <v>36130</v>
      </c>
      <c r="B278">
        <v>120.4</v>
      </c>
    </row>
    <row r="279" spans="1:2" x14ac:dyDescent="0.2">
      <c r="A279" s="1">
        <v>36161</v>
      </c>
      <c r="B279">
        <v>119.6</v>
      </c>
    </row>
    <row r="280" spans="1:2" x14ac:dyDescent="0.2">
      <c r="A280" s="1">
        <v>36192</v>
      </c>
      <c r="B280">
        <v>119.7</v>
      </c>
    </row>
    <row r="281" spans="1:2" x14ac:dyDescent="0.2">
      <c r="A281" s="1">
        <v>36220</v>
      </c>
      <c r="B281">
        <v>121</v>
      </c>
    </row>
    <row r="282" spans="1:2" x14ac:dyDescent="0.2">
      <c r="A282" s="1">
        <v>36251</v>
      </c>
      <c r="B282">
        <v>121.7</v>
      </c>
    </row>
    <row r="283" spans="1:2" x14ac:dyDescent="0.2">
      <c r="A283" s="1">
        <v>36281</v>
      </c>
      <c r="B283">
        <v>118.9</v>
      </c>
    </row>
    <row r="284" spans="1:2" x14ac:dyDescent="0.2">
      <c r="A284" s="1">
        <v>36312</v>
      </c>
      <c r="B284">
        <v>117</v>
      </c>
    </row>
    <row r="285" spans="1:2" x14ac:dyDescent="0.2">
      <c r="A285" s="1">
        <v>36342</v>
      </c>
      <c r="B285">
        <v>113.5</v>
      </c>
    </row>
    <row r="286" spans="1:2" x14ac:dyDescent="0.2">
      <c r="A286" s="1">
        <v>36373</v>
      </c>
      <c r="B286">
        <v>113.1</v>
      </c>
    </row>
    <row r="287" spans="1:2" x14ac:dyDescent="0.2">
      <c r="A287" s="1">
        <v>36404</v>
      </c>
      <c r="B287">
        <v>115</v>
      </c>
    </row>
    <row r="288" spans="1:2" x14ac:dyDescent="0.2">
      <c r="A288" s="1">
        <v>36434</v>
      </c>
      <c r="B288">
        <v>120.7</v>
      </c>
    </row>
    <row r="289" spans="1:2" x14ac:dyDescent="0.2">
      <c r="A289" s="1">
        <v>36465</v>
      </c>
      <c r="B289">
        <v>120.5</v>
      </c>
    </row>
    <row r="290" spans="1:2" x14ac:dyDescent="0.2">
      <c r="A290" s="1">
        <v>36495</v>
      </c>
      <c r="B290">
        <v>122.4</v>
      </c>
    </row>
    <row r="291" spans="1:2" x14ac:dyDescent="0.2">
      <c r="A291" s="1">
        <v>36526</v>
      </c>
      <c r="B291">
        <v>126.3</v>
      </c>
    </row>
    <row r="292" spans="1:2" x14ac:dyDescent="0.2">
      <c r="A292" s="1">
        <v>36557</v>
      </c>
      <c r="B292">
        <v>130.69999999999999</v>
      </c>
    </row>
    <row r="293" spans="1:2" x14ac:dyDescent="0.2">
      <c r="A293" s="1">
        <v>36586</v>
      </c>
      <c r="B293">
        <v>133.69999999999999</v>
      </c>
    </row>
    <row r="294" spans="1:2" x14ac:dyDescent="0.2">
      <c r="A294" s="1">
        <v>36617</v>
      </c>
      <c r="B294">
        <v>135</v>
      </c>
    </row>
    <row r="295" spans="1:2" x14ac:dyDescent="0.2">
      <c r="A295" s="1">
        <v>36647</v>
      </c>
      <c r="B295">
        <v>134.69999999999999</v>
      </c>
    </row>
    <row r="296" spans="1:2" x14ac:dyDescent="0.2">
      <c r="A296" s="1">
        <v>36678</v>
      </c>
      <c r="B296">
        <v>138.19999999999999</v>
      </c>
    </row>
    <row r="297" spans="1:2" x14ac:dyDescent="0.2">
      <c r="A297" s="1">
        <v>36708</v>
      </c>
      <c r="B297">
        <v>147.19999999999999</v>
      </c>
    </row>
    <row r="298" spans="1:2" x14ac:dyDescent="0.2">
      <c r="A298" s="1">
        <v>36739</v>
      </c>
      <c r="B298">
        <v>148.19999999999999</v>
      </c>
    </row>
    <row r="299" spans="1:2" x14ac:dyDescent="0.2">
      <c r="A299" s="1">
        <v>36770</v>
      </c>
      <c r="B299">
        <v>152.5</v>
      </c>
    </row>
    <row r="300" spans="1:2" x14ac:dyDescent="0.2">
      <c r="A300" s="1">
        <v>36800</v>
      </c>
      <c r="B300">
        <v>157.80000000000001</v>
      </c>
    </row>
    <row r="301" spans="1:2" x14ac:dyDescent="0.2">
      <c r="A301" s="1">
        <v>36831</v>
      </c>
      <c r="B301">
        <v>161.6</v>
      </c>
    </row>
    <row r="302" spans="1:2" x14ac:dyDescent="0.2">
      <c r="A302" s="1">
        <v>36861</v>
      </c>
      <c r="B302">
        <v>170.6</v>
      </c>
    </row>
    <row r="303" spans="1:2" x14ac:dyDescent="0.2">
      <c r="A303" s="1">
        <v>36892</v>
      </c>
      <c r="B303">
        <v>209.1</v>
      </c>
    </row>
    <row r="304" spans="1:2" x14ac:dyDescent="0.2">
      <c r="A304" s="1">
        <v>36923</v>
      </c>
      <c r="B304">
        <v>218.6</v>
      </c>
    </row>
    <row r="305" spans="1:2" x14ac:dyDescent="0.2">
      <c r="A305" s="1">
        <v>36951</v>
      </c>
      <c r="B305">
        <v>216.8</v>
      </c>
    </row>
    <row r="306" spans="1:2" x14ac:dyDescent="0.2">
      <c r="A306" s="1">
        <v>36982</v>
      </c>
      <c r="B306">
        <v>202.8</v>
      </c>
    </row>
    <row r="307" spans="1:2" x14ac:dyDescent="0.2">
      <c r="A307" s="1">
        <v>37012</v>
      </c>
      <c r="B307">
        <v>187</v>
      </c>
    </row>
    <row r="308" spans="1:2" x14ac:dyDescent="0.2">
      <c r="A308" s="1">
        <v>37043</v>
      </c>
      <c r="B308">
        <v>171.1</v>
      </c>
    </row>
    <row r="309" spans="1:2" x14ac:dyDescent="0.2">
      <c r="A309" s="1">
        <v>37073</v>
      </c>
      <c r="B309">
        <v>159.6</v>
      </c>
    </row>
    <row r="310" spans="1:2" x14ac:dyDescent="0.2">
      <c r="A310" s="1">
        <v>37104</v>
      </c>
      <c r="B310">
        <v>149.30000000000001</v>
      </c>
    </row>
    <row r="311" spans="1:2" x14ac:dyDescent="0.2">
      <c r="A311" s="1">
        <v>37135</v>
      </c>
      <c r="B311">
        <v>144.9</v>
      </c>
    </row>
    <row r="312" spans="1:2" x14ac:dyDescent="0.2">
      <c r="A312" s="1">
        <v>37165</v>
      </c>
      <c r="B312">
        <v>137.6</v>
      </c>
    </row>
    <row r="313" spans="1:2" x14ac:dyDescent="0.2">
      <c r="A313" s="1">
        <v>37196</v>
      </c>
      <c r="B313">
        <v>132.9</v>
      </c>
    </row>
    <row r="314" spans="1:2" x14ac:dyDescent="0.2">
      <c r="A314" s="1">
        <v>37226</v>
      </c>
      <c r="B314">
        <v>131</v>
      </c>
    </row>
    <row r="315" spans="1:2" x14ac:dyDescent="0.2">
      <c r="A315" s="1">
        <v>37257</v>
      </c>
      <c r="B315">
        <v>130.30000000000001</v>
      </c>
    </row>
    <row r="316" spans="1:2" x14ac:dyDescent="0.2">
      <c r="A316" s="1">
        <v>37288</v>
      </c>
      <c r="B316">
        <v>129.1</v>
      </c>
    </row>
    <row r="317" spans="1:2" x14ac:dyDescent="0.2">
      <c r="A317" s="1">
        <v>37316</v>
      </c>
      <c r="B317">
        <v>127.2</v>
      </c>
    </row>
    <row r="318" spans="1:2" x14ac:dyDescent="0.2">
      <c r="A318" s="1">
        <v>37347</v>
      </c>
      <c r="B318">
        <v>126.1</v>
      </c>
    </row>
    <row r="319" spans="1:2" x14ac:dyDescent="0.2">
      <c r="A319" s="1">
        <v>37377</v>
      </c>
      <c r="B319">
        <v>128</v>
      </c>
    </row>
    <row r="320" spans="1:2" x14ac:dyDescent="0.2">
      <c r="A320" s="1">
        <v>37408</v>
      </c>
      <c r="B320">
        <v>132</v>
      </c>
    </row>
    <row r="321" spans="1:2" x14ac:dyDescent="0.2">
      <c r="A321" s="1">
        <v>37438</v>
      </c>
      <c r="B321">
        <v>131.5</v>
      </c>
    </row>
    <row r="322" spans="1:2" x14ac:dyDescent="0.2">
      <c r="A322" s="1">
        <v>37469</v>
      </c>
      <c r="B322">
        <v>132</v>
      </c>
    </row>
    <row r="323" spans="1:2" x14ac:dyDescent="0.2">
      <c r="A323" s="1">
        <v>37500</v>
      </c>
      <c r="B323">
        <v>130.6</v>
      </c>
    </row>
    <row r="324" spans="1:2" x14ac:dyDescent="0.2">
      <c r="A324" s="1">
        <v>37530</v>
      </c>
      <c r="B324">
        <v>133.5</v>
      </c>
    </row>
    <row r="325" spans="1:2" x14ac:dyDescent="0.2">
      <c r="A325" s="1">
        <v>37561</v>
      </c>
      <c r="B325">
        <v>137.9</v>
      </c>
    </row>
    <row r="326" spans="1:2" x14ac:dyDescent="0.2">
      <c r="A326" s="1">
        <v>37591</v>
      </c>
      <c r="B326">
        <v>141.6</v>
      </c>
    </row>
    <row r="327" spans="1:2" x14ac:dyDescent="0.2">
      <c r="A327" s="1">
        <v>37622</v>
      </c>
      <c r="B327">
        <v>150.9</v>
      </c>
    </row>
    <row r="328" spans="1:2" x14ac:dyDescent="0.2">
      <c r="A328" s="1">
        <v>37653</v>
      </c>
      <c r="B328">
        <v>163.6</v>
      </c>
    </row>
    <row r="329" spans="1:2" x14ac:dyDescent="0.2">
      <c r="A329" s="1">
        <v>37681</v>
      </c>
      <c r="B329">
        <v>183</v>
      </c>
    </row>
    <row r="330" spans="1:2" x14ac:dyDescent="0.2">
      <c r="A330" s="1">
        <v>37712</v>
      </c>
      <c r="B330">
        <v>188.7</v>
      </c>
    </row>
    <row r="331" spans="1:2" x14ac:dyDescent="0.2">
      <c r="A331" s="1">
        <v>37742</v>
      </c>
      <c r="B331">
        <v>184.1</v>
      </c>
    </row>
    <row r="332" spans="1:2" x14ac:dyDescent="0.2">
      <c r="A332" s="1">
        <v>37773</v>
      </c>
      <c r="B332">
        <v>177.6</v>
      </c>
    </row>
    <row r="333" spans="1:2" x14ac:dyDescent="0.2">
      <c r="A333" s="1">
        <v>37803</v>
      </c>
      <c r="B333">
        <v>173.8</v>
      </c>
    </row>
    <row r="334" spans="1:2" x14ac:dyDescent="0.2">
      <c r="A334" s="1">
        <v>37834</v>
      </c>
      <c r="B334">
        <v>175.8</v>
      </c>
    </row>
    <row r="335" spans="1:2" x14ac:dyDescent="0.2">
      <c r="A335" s="1">
        <v>37865</v>
      </c>
      <c r="B335">
        <v>178.4</v>
      </c>
    </row>
    <row r="336" spans="1:2" x14ac:dyDescent="0.2">
      <c r="A336" s="1">
        <v>37895</v>
      </c>
      <c r="B336">
        <v>180.7</v>
      </c>
    </row>
    <row r="337" spans="1:2" x14ac:dyDescent="0.2">
      <c r="A337" s="1">
        <v>37926</v>
      </c>
      <c r="B337">
        <v>182</v>
      </c>
    </row>
    <row r="338" spans="1:2" x14ac:dyDescent="0.2">
      <c r="A338" s="1">
        <v>37956</v>
      </c>
      <c r="B338">
        <v>185.6</v>
      </c>
    </row>
    <row r="339" spans="1:2" x14ac:dyDescent="0.2">
      <c r="A339" s="1">
        <v>37987</v>
      </c>
      <c r="B339">
        <v>192.6</v>
      </c>
    </row>
    <row r="340" spans="1:2" x14ac:dyDescent="0.2">
      <c r="A340" s="1">
        <v>38018</v>
      </c>
      <c r="B340">
        <v>198.4</v>
      </c>
    </row>
    <row r="341" spans="1:2" x14ac:dyDescent="0.2">
      <c r="A341" s="1">
        <v>38047</v>
      </c>
      <c r="B341">
        <v>199.3</v>
      </c>
    </row>
    <row r="342" spans="1:2" x14ac:dyDescent="0.2">
      <c r="A342" s="1">
        <v>38078</v>
      </c>
      <c r="B342">
        <v>200.2</v>
      </c>
    </row>
    <row r="343" spans="1:2" x14ac:dyDescent="0.2">
      <c r="A343" s="1">
        <v>38108</v>
      </c>
      <c r="B343">
        <v>194.6</v>
      </c>
    </row>
    <row r="344" spans="1:2" x14ac:dyDescent="0.2">
      <c r="A344" s="1">
        <v>38139</v>
      </c>
      <c r="B344">
        <v>197.7</v>
      </c>
    </row>
    <row r="345" spans="1:2" x14ac:dyDescent="0.2">
      <c r="A345" s="1">
        <v>38169</v>
      </c>
      <c r="B345">
        <v>200.2</v>
      </c>
    </row>
    <row r="346" spans="1:2" x14ac:dyDescent="0.2">
      <c r="A346" s="1">
        <v>38200</v>
      </c>
      <c r="B346">
        <v>206</v>
      </c>
    </row>
    <row r="347" spans="1:2" x14ac:dyDescent="0.2">
      <c r="A347" s="1">
        <v>38231</v>
      </c>
      <c r="B347">
        <v>206.3</v>
      </c>
    </row>
    <row r="348" spans="1:2" x14ac:dyDescent="0.2">
      <c r="A348" s="1">
        <v>38261</v>
      </c>
      <c r="B348">
        <v>214</v>
      </c>
    </row>
    <row r="349" spans="1:2" x14ac:dyDescent="0.2">
      <c r="A349" s="1">
        <v>38292</v>
      </c>
      <c r="B349">
        <v>217.5</v>
      </c>
    </row>
    <row r="350" spans="1:2" x14ac:dyDescent="0.2">
      <c r="A350" s="1">
        <v>38322</v>
      </c>
      <c r="B350">
        <v>220.1</v>
      </c>
    </row>
    <row r="351" spans="1:2" x14ac:dyDescent="0.2">
      <c r="A351" s="1">
        <v>38353</v>
      </c>
      <c r="B351">
        <v>220.2</v>
      </c>
    </row>
    <row r="352" spans="1:2" x14ac:dyDescent="0.2">
      <c r="A352" s="1">
        <v>38384</v>
      </c>
      <c r="B352">
        <v>219.6</v>
      </c>
    </row>
    <row r="353" spans="1:2" x14ac:dyDescent="0.2">
      <c r="A353" s="1">
        <v>38412</v>
      </c>
      <c r="B353">
        <v>218.8</v>
      </c>
    </row>
    <row r="354" spans="1:2" x14ac:dyDescent="0.2">
      <c r="A354" s="1">
        <v>38443</v>
      </c>
      <c r="B354">
        <v>226.6</v>
      </c>
    </row>
    <row r="355" spans="1:2" x14ac:dyDescent="0.2">
      <c r="A355" s="1">
        <v>38473</v>
      </c>
      <c r="B355">
        <v>230.4</v>
      </c>
    </row>
    <row r="356" spans="1:2" x14ac:dyDescent="0.2">
      <c r="A356" s="1">
        <v>38504</v>
      </c>
      <c r="B356">
        <v>232.8</v>
      </c>
    </row>
    <row r="357" spans="1:2" x14ac:dyDescent="0.2">
      <c r="A357" s="1">
        <v>38534</v>
      </c>
      <c r="B357">
        <v>228.4</v>
      </c>
    </row>
    <row r="358" spans="1:2" x14ac:dyDescent="0.2">
      <c r="A358" s="1">
        <v>38565</v>
      </c>
      <c r="B358">
        <v>227.5</v>
      </c>
    </row>
    <row r="359" spans="1:2" x14ac:dyDescent="0.2">
      <c r="A359" s="1">
        <v>38596</v>
      </c>
      <c r="B359">
        <v>236</v>
      </c>
    </row>
    <row r="360" spans="1:2" x14ac:dyDescent="0.2">
      <c r="A360" s="1">
        <v>38626</v>
      </c>
      <c r="B360">
        <v>256</v>
      </c>
    </row>
    <row r="361" spans="1:2" x14ac:dyDescent="0.2">
      <c r="A361" s="1">
        <v>38657</v>
      </c>
      <c r="B361">
        <v>266.89999999999998</v>
      </c>
    </row>
    <row r="362" spans="1:2" x14ac:dyDescent="0.2">
      <c r="A362" s="1">
        <v>38687</v>
      </c>
      <c r="B362">
        <v>279.3</v>
      </c>
    </row>
    <row r="363" spans="1:2" x14ac:dyDescent="0.2">
      <c r="A363" s="1">
        <v>38718</v>
      </c>
      <c r="B363">
        <v>284.7</v>
      </c>
    </row>
    <row r="364" spans="1:2" x14ac:dyDescent="0.2">
      <c r="A364" s="1">
        <v>38749</v>
      </c>
      <c r="B364">
        <v>272.7</v>
      </c>
    </row>
    <row r="365" spans="1:2" x14ac:dyDescent="0.2">
      <c r="A365" s="1">
        <v>38777</v>
      </c>
      <c r="B365">
        <v>264.60000000000002</v>
      </c>
    </row>
    <row r="366" spans="1:2" x14ac:dyDescent="0.2">
      <c r="A366" s="1">
        <v>38808</v>
      </c>
      <c r="B366">
        <v>256.39999999999998</v>
      </c>
    </row>
    <row r="367" spans="1:2" x14ac:dyDescent="0.2">
      <c r="A367" s="1">
        <v>38838</v>
      </c>
      <c r="B367">
        <v>251.4</v>
      </c>
    </row>
    <row r="368" spans="1:2" x14ac:dyDescent="0.2">
      <c r="A368" s="1">
        <v>38869</v>
      </c>
      <c r="B368">
        <v>242.7</v>
      </c>
    </row>
    <row r="369" spans="1:2" x14ac:dyDescent="0.2">
      <c r="A369" s="1">
        <v>38899</v>
      </c>
      <c r="B369">
        <v>231.9</v>
      </c>
    </row>
    <row r="370" spans="1:2" x14ac:dyDescent="0.2">
      <c r="A370" s="1">
        <v>38930</v>
      </c>
      <c r="B370">
        <v>228.3</v>
      </c>
    </row>
    <row r="371" spans="1:2" x14ac:dyDescent="0.2">
      <c r="A371" s="1">
        <v>38961</v>
      </c>
      <c r="B371">
        <v>225.2</v>
      </c>
    </row>
    <row r="372" spans="1:2" x14ac:dyDescent="0.2">
      <c r="A372" s="1">
        <v>38991</v>
      </c>
      <c r="B372">
        <v>228.2</v>
      </c>
    </row>
    <row r="373" spans="1:2" x14ac:dyDescent="0.2">
      <c r="A373" s="1">
        <v>39022</v>
      </c>
      <c r="B373">
        <v>228.5</v>
      </c>
    </row>
    <row r="374" spans="1:2" x14ac:dyDescent="0.2">
      <c r="A374" s="1">
        <v>39052</v>
      </c>
      <c r="B374">
        <v>233</v>
      </c>
    </row>
    <row r="375" spans="1:2" x14ac:dyDescent="0.2">
      <c r="A375" s="1">
        <v>39083</v>
      </c>
      <c r="B375">
        <v>244.5</v>
      </c>
    </row>
    <row r="376" spans="1:2" x14ac:dyDescent="0.2">
      <c r="A376" s="1">
        <v>39114</v>
      </c>
      <c r="B376">
        <v>256.89999999999998</v>
      </c>
    </row>
    <row r="377" spans="1:2" x14ac:dyDescent="0.2">
      <c r="A377" s="1">
        <v>39142</v>
      </c>
      <c r="B377">
        <v>272.10000000000002</v>
      </c>
    </row>
    <row r="378" spans="1:2" x14ac:dyDescent="0.2">
      <c r="A378" s="1">
        <v>39173</v>
      </c>
      <c r="B378">
        <v>283.39999999999998</v>
      </c>
    </row>
    <row r="379" spans="1:2" x14ac:dyDescent="0.2">
      <c r="A379" s="1">
        <v>39203</v>
      </c>
      <c r="B379">
        <v>281.89999999999998</v>
      </c>
    </row>
    <row r="380" spans="1:2" x14ac:dyDescent="0.2">
      <c r="A380" s="1">
        <v>39234</v>
      </c>
      <c r="B380">
        <v>283.10000000000002</v>
      </c>
    </row>
    <row r="381" spans="1:2" x14ac:dyDescent="0.2">
      <c r="A381" s="1">
        <v>39264</v>
      </c>
      <c r="B381">
        <v>282</v>
      </c>
    </row>
    <row r="382" spans="1:2" x14ac:dyDescent="0.2">
      <c r="A382" s="1">
        <v>39295</v>
      </c>
      <c r="B382">
        <v>273.8</v>
      </c>
    </row>
    <row r="383" spans="1:2" x14ac:dyDescent="0.2">
      <c r="A383" s="1">
        <v>39326</v>
      </c>
      <c r="B383">
        <v>272.60000000000002</v>
      </c>
    </row>
    <row r="384" spans="1:2" x14ac:dyDescent="0.2">
      <c r="A384" s="1">
        <v>39356</v>
      </c>
      <c r="B384">
        <v>285.2</v>
      </c>
    </row>
    <row r="385" spans="1:2" x14ac:dyDescent="0.2">
      <c r="A385" s="1">
        <v>39387</v>
      </c>
      <c r="B385">
        <v>291.5</v>
      </c>
    </row>
    <row r="386" spans="1:2" x14ac:dyDescent="0.2">
      <c r="A386" s="1">
        <v>39417</v>
      </c>
      <c r="B386">
        <v>314.5</v>
      </c>
    </row>
    <row r="387" spans="1:2" x14ac:dyDescent="0.2">
      <c r="A387" s="1">
        <v>39448</v>
      </c>
      <c r="B387">
        <v>338.6</v>
      </c>
    </row>
    <row r="388" spans="1:2" x14ac:dyDescent="0.2">
      <c r="A388" s="1">
        <v>39479</v>
      </c>
      <c r="B388">
        <v>348.5</v>
      </c>
    </row>
    <row r="389" spans="1:2" x14ac:dyDescent="0.2">
      <c r="A389" s="1">
        <v>39508</v>
      </c>
      <c r="B389">
        <v>368.5</v>
      </c>
    </row>
    <row r="390" spans="1:2" x14ac:dyDescent="0.2">
      <c r="A390" s="1">
        <v>39539</v>
      </c>
      <c r="B390">
        <v>381.8</v>
      </c>
    </row>
    <row r="391" spans="1:2" x14ac:dyDescent="0.2">
      <c r="A391" s="1">
        <v>39569</v>
      </c>
      <c r="B391">
        <v>410.6</v>
      </c>
    </row>
    <row r="392" spans="1:2" x14ac:dyDescent="0.2">
      <c r="A392" s="1">
        <v>39600</v>
      </c>
      <c r="B392">
        <v>437.9</v>
      </c>
    </row>
    <row r="393" spans="1:2" x14ac:dyDescent="0.2">
      <c r="A393" s="1">
        <v>39630</v>
      </c>
      <c r="B393">
        <v>473.8</v>
      </c>
    </row>
    <row r="394" spans="1:2" x14ac:dyDescent="0.2">
      <c r="A394" s="1">
        <v>39661</v>
      </c>
      <c r="B394">
        <v>491.9</v>
      </c>
    </row>
    <row r="395" spans="1:2" x14ac:dyDescent="0.2">
      <c r="A395" s="1">
        <v>39692</v>
      </c>
      <c r="B395">
        <v>508.2</v>
      </c>
    </row>
    <row r="396" spans="1:2" x14ac:dyDescent="0.2">
      <c r="A396" s="1">
        <v>39722</v>
      </c>
      <c r="B396">
        <v>498.3</v>
      </c>
    </row>
    <row r="397" spans="1:2" x14ac:dyDescent="0.2">
      <c r="A397" s="1">
        <v>39753</v>
      </c>
      <c r="B397">
        <v>454.2</v>
      </c>
    </row>
    <row r="398" spans="1:2" x14ac:dyDescent="0.2">
      <c r="A398" s="1">
        <v>39783</v>
      </c>
      <c r="B398">
        <v>411.1</v>
      </c>
    </row>
    <row r="399" spans="1:2" x14ac:dyDescent="0.2">
      <c r="A399" s="1">
        <v>39814</v>
      </c>
      <c r="B399">
        <v>359</v>
      </c>
    </row>
    <row r="400" spans="1:2" x14ac:dyDescent="0.2">
      <c r="A400" s="1">
        <v>39845</v>
      </c>
      <c r="B400">
        <v>319</v>
      </c>
    </row>
    <row r="401" spans="1:2" x14ac:dyDescent="0.2">
      <c r="A401" s="1">
        <v>39873</v>
      </c>
      <c r="B401">
        <v>293.5</v>
      </c>
    </row>
    <row r="402" spans="1:2" x14ac:dyDescent="0.2">
      <c r="A402" s="1">
        <v>39904</v>
      </c>
      <c r="B402">
        <v>308.60000000000002</v>
      </c>
    </row>
    <row r="403" spans="1:2" x14ac:dyDescent="0.2">
      <c r="A403" s="1">
        <v>39934</v>
      </c>
      <c r="B403">
        <v>292.7</v>
      </c>
    </row>
    <row r="404" spans="1:2" x14ac:dyDescent="0.2">
      <c r="A404" s="1">
        <v>39965</v>
      </c>
      <c r="B404">
        <v>264.8</v>
      </c>
    </row>
    <row r="405" spans="1:2" x14ac:dyDescent="0.2">
      <c r="A405" s="1">
        <v>39995</v>
      </c>
      <c r="B405">
        <v>250</v>
      </c>
    </row>
    <row r="406" spans="1:2" x14ac:dyDescent="0.2">
      <c r="A406" s="1">
        <v>40026</v>
      </c>
      <c r="B406">
        <v>246.2</v>
      </c>
    </row>
    <row r="407" spans="1:2" x14ac:dyDescent="0.2">
      <c r="A407" s="1">
        <v>40057</v>
      </c>
      <c r="B407">
        <v>235</v>
      </c>
    </row>
    <row r="408" spans="1:2" x14ac:dyDescent="0.2">
      <c r="A408" s="1">
        <v>40087</v>
      </c>
      <c r="B408">
        <v>243.6</v>
      </c>
    </row>
    <row r="409" spans="1:2" x14ac:dyDescent="0.2">
      <c r="A409" s="1">
        <v>40118</v>
      </c>
      <c r="B409">
        <v>246.8</v>
      </c>
    </row>
    <row r="410" spans="1:2" x14ac:dyDescent="0.2">
      <c r="A410" s="1">
        <v>40148</v>
      </c>
      <c r="B410">
        <v>245.6</v>
      </c>
    </row>
    <row r="411" spans="1:2" x14ac:dyDescent="0.2">
      <c r="A411" s="1">
        <v>40179</v>
      </c>
      <c r="B411">
        <v>255.8</v>
      </c>
    </row>
    <row r="412" spans="1:2" x14ac:dyDescent="0.2">
      <c r="A412" s="1">
        <v>40210</v>
      </c>
      <c r="B412">
        <v>269.39999999999998</v>
      </c>
    </row>
    <row r="413" spans="1:2" x14ac:dyDescent="0.2">
      <c r="A413" s="1">
        <v>40238</v>
      </c>
      <c r="B413">
        <v>274.8</v>
      </c>
    </row>
    <row r="414" spans="1:2" x14ac:dyDescent="0.2">
      <c r="A414" s="1">
        <v>40269</v>
      </c>
      <c r="B414">
        <v>289.89999999999998</v>
      </c>
    </row>
    <row r="415" spans="1:2" x14ac:dyDescent="0.2">
      <c r="A415" s="1">
        <v>40299</v>
      </c>
      <c r="B415">
        <v>290.60000000000002</v>
      </c>
    </row>
    <row r="416" spans="1:2" x14ac:dyDescent="0.2">
      <c r="A416" s="1">
        <v>40330</v>
      </c>
      <c r="B416">
        <v>286</v>
      </c>
    </row>
    <row r="417" spans="1:2" x14ac:dyDescent="0.2">
      <c r="A417" s="1">
        <v>40360</v>
      </c>
      <c r="B417">
        <v>271.89999999999998</v>
      </c>
    </row>
    <row r="418" spans="1:2" x14ac:dyDescent="0.2">
      <c r="A418" s="1">
        <v>40391</v>
      </c>
      <c r="B418">
        <v>279.39999999999998</v>
      </c>
    </row>
    <row r="419" spans="1:2" x14ac:dyDescent="0.2">
      <c r="A419" s="1">
        <v>40422</v>
      </c>
      <c r="B419">
        <v>291.3</v>
      </c>
    </row>
    <row r="420" spans="1:2" x14ac:dyDescent="0.2">
      <c r="A420" s="1">
        <v>40452</v>
      </c>
      <c r="B420">
        <v>310.10000000000002</v>
      </c>
    </row>
    <row r="421" spans="1:2" x14ac:dyDescent="0.2">
      <c r="A421" s="1">
        <v>40483</v>
      </c>
      <c r="B421">
        <v>314</v>
      </c>
    </row>
    <row r="422" spans="1:2" x14ac:dyDescent="0.2">
      <c r="A422" s="1">
        <v>40513</v>
      </c>
      <c r="B422">
        <v>326</v>
      </c>
    </row>
    <row r="423" spans="1:2" x14ac:dyDescent="0.2">
      <c r="A423" s="1">
        <v>40544</v>
      </c>
      <c r="B423">
        <v>341.2</v>
      </c>
    </row>
    <row r="424" spans="1:2" x14ac:dyDescent="0.2">
      <c r="A424" s="1">
        <v>40575</v>
      </c>
      <c r="B424">
        <v>357.2</v>
      </c>
    </row>
    <row r="425" spans="1:2" x14ac:dyDescent="0.2">
      <c r="A425" s="1">
        <v>40603</v>
      </c>
      <c r="B425">
        <v>373.7</v>
      </c>
    </row>
    <row r="426" spans="1:2" x14ac:dyDescent="0.2">
      <c r="A426" s="1">
        <v>40634</v>
      </c>
      <c r="B426">
        <v>386.5</v>
      </c>
    </row>
    <row r="427" spans="1:2" x14ac:dyDescent="0.2">
      <c r="A427" s="1">
        <v>40664</v>
      </c>
      <c r="B427">
        <v>395.7</v>
      </c>
    </row>
    <row r="428" spans="1:2" x14ac:dyDescent="0.2">
      <c r="A428" s="1">
        <v>40695</v>
      </c>
      <c r="B428">
        <v>405.4</v>
      </c>
    </row>
    <row r="429" spans="1:2" x14ac:dyDescent="0.2">
      <c r="A429" s="1">
        <v>40725</v>
      </c>
      <c r="B429">
        <v>413.4</v>
      </c>
    </row>
    <row r="430" spans="1:2" x14ac:dyDescent="0.2">
      <c r="A430" s="1">
        <v>40756</v>
      </c>
      <c r="B430">
        <v>413.2</v>
      </c>
    </row>
    <row r="431" spans="1:2" x14ac:dyDescent="0.2">
      <c r="A431" s="1">
        <v>40787</v>
      </c>
      <c r="B431">
        <v>419</v>
      </c>
    </row>
    <row r="432" spans="1:2" x14ac:dyDescent="0.2">
      <c r="A432" s="1">
        <v>40817</v>
      </c>
      <c r="B432">
        <v>430.8</v>
      </c>
    </row>
    <row r="433" spans="1:2" x14ac:dyDescent="0.2">
      <c r="A433" s="1">
        <v>40848</v>
      </c>
      <c r="B433">
        <v>441.1</v>
      </c>
    </row>
    <row r="434" spans="1:2" x14ac:dyDescent="0.2">
      <c r="A434" s="1">
        <v>40878</v>
      </c>
      <c r="B434">
        <v>443.5</v>
      </c>
    </row>
    <row r="435" spans="1:2" x14ac:dyDescent="0.2">
      <c r="A435" s="1">
        <v>40909</v>
      </c>
      <c r="B435">
        <v>430.6</v>
      </c>
    </row>
    <row r="436" spans="1:2" x14ac:dyDescent="0.2">
      <c r="A436" s="1">
        <v>40940</v>
      </c>
      <c r="B436">
        <v>410.4</v>
      </c>
    </row>
    <row r="437" spans="1:2" x14ac:dyDescent="0.2">
      <c r="A437" s="1">
        <v>40969</v>
      </c>
      <c r="B437">
        <v>405.8</v>
      </c>
    </row>
    <row r="438" spans="1:2" x14ac:dyDescent="0.2">
      <c r="A438" s="1">
        <v>41000</v>
      </c>
      <c r="B438">
        <v>425.7</v>
      </c>
    </row>
    <row r="439" spans="1:2" x14ac:dyDescent="0.2">
      <c r="A439" s="1">
        <v>41030</v>
      </c>
      <c r="B439">
        <v>451.5</v>
      </c>
    </row>
    <row r="440" spans="1:2" x14ac:dyDescent="0.2">
      <c r="A440" s="1">
        <v>41061</v>
      </c>
      <c r="B440">
        <v>455.9</v>
      </c>
    </row>
    <row r="441" spans="1:2" x14ac:dyDescent="0.2">
      <c r="A441" s="1">
        <v>41091</v>
      </c>
      <c r="B441">
        <v>451.3</v>
      </c>
    </row>
    <row r="442" spans="1:2" x14ac:dyDescent="0.2">
      <c r="A442" s="1">
        <v>41122</v>
      </c>
      <c r="B442">
        <v>433.6</v>
      </c>
    </row>
    <row r="443" spans="1:2" x14ac:dyDescent="0.2">
      <c r="A443" s="1">
        <v>41153</v>
      </c>
      <c r="B443">
        <v>432.6</v>
      </c>
    </row>
    <row r="444" spans="1:2" x14ac:dyDescent="0.2">
      <c r="A444" s="1">
        <v>41183</v>
      </c>
      <c r="B444">
        <v>436.1</v>
      </c>
    </row>
    <row r="445" spans="1:2" x14ac:dyDescent="0.2">
      <c r="A445" s="1">
        <v>41214</v>
      </c>
      <c r="B445">
        <v>433.9</v>
      </c>
    </row>
    <row r="446" spans="1:2" x14ac:dyDescent="0.2">
      <c r="A446" s="1">
        <v>41244</v>
      </c>
      <c r="B446">
        <v>437.7</v>
      </c>
    </row>
    <row r="447" spans="1:2" x14ac:dyDescent="0.2">
      <c r="A447" s="1">
        <v>41275</v>
      </c>
      <c r="B447">
        <v>442.6</v>
      </c>
    </row>
    <row r="448" spans="1:2" x14ac:dyDescent="0.2">
      <c r="A448" s="1">
        <v>41306</v>
      </c>
      <c r="B448">
        <v>448.7</v>
      </c>
    </row>
    <row r="449" spans="1:2" x14ac:dyDescent="0.2">
      <c r="A449" s="1">
        <v>41334</v>
      </c>
      <c r="B449">
        <v>444.3</v>
      </c>
    </row>
    <row r="450" spans="1:2" x14ac:dyDescent="0.2">
      <c r="A450" s="1">
        <v>41365</v>
      </c>
      <c r="B450">
        <v>462.2</v>
      </c>
    </row>
    <row r="451" spans="1:2" x14ac:dyDescent="0.2">
      <c r="A451" s="1">
        <v>41395</v>
      </c>
      <c r="B451">
        <v>470.4</v>
      </c>
    </row>
    <row r="452" spans="1:2" x14ac:dyDescent="0.2">
      <c r="A452" s="1">
        <v>41426</v>
      </c>
      <c r="B452">
        <v>450.3</v>
      </c>
    </row>
    <row r="453" spans="1:2" x14ac:dyDescent="0.2">
      <c r="A453" s="1">
        <v>41456</v>
      </c>
      <c r="B453">
        <v>428.3</v>
      </c>
    </row>
    <row r="454" spans="1:2" x14ac:dyDescent="0.2">
      <c r="A454" s="1">
        <v>41487</v>
      </c>
      <c r="B454">
        <v>384.5</v>
      </c>
    </row>
    <row r="455" spans="1:2" x14ac:dyDescent="0.2">
      <c r="A455" s="1">
        <v>41518</v>
      </c>
      <c r="B455">
        <v>375</v>
      </c>
    </row>
    <row r="456" spans="1:2" x14ac:dyDescent="0.2">
      <c r="A456" s="1">
        <v>41548</v>
      </c>
      <c r="B456">
        <v>369.4</v>
      </c>
    </row>
    <row r="457" spans="1:2" x14ac:dyDescent="0.2">
      <c r="A457" s="1">
        <v>41579</v>
      </c>
      <c r="B457">
        <v>369.2</v>
      </c>
    </row>
    <row r="458" spans="1:2" x14ac:dyDescent="0.2">
      <c r="A458" s="1">
        <v>41609</v>
      </c>
      <c r="B458">
        <v>365.2</v>
      </c>
    </row>
    <row r="459" spans="1:2" x14ac:dyDescent="0.2">
      <c r="A459" s="1">
        <v>41640</v>
      </c>
      <c r="B459">
        <v>364.9</v>
      </c>
    </row>
    <row r="460" spans="1:2" x14ac:dyDescent="0.2">
      <c r="A460" s="1">
        <v>41671</v>
      </c>
      <c r="B460">
        <v>382</v>
      </c>
    </row>
    <row r="461" spans="1:2" x14ac:dyDescent="0.2">
      <c r="A461" s="1">
        <v>41699</v>
      </c>
      <c r="B461">
        <v>389.6</v>
      </c>
    </row>
    <row r="462" spans="1:2" x14ac:dyDescent="0.2">
      <c r="A462" s="1">
        <v>41730</v>
      </c>
      <c r="B462">
        <v>401</v>
      </c>
    </row>
    <row r="463" spans="1:2" x14ac:dyDescent="0.2">
      <c r="A463" s="1">
        <v>41760</v>
      </c>
      <c r="B463">
        <v>420</v>
      </c>
    </row>
    <row r="464" spans="1:2" x14ac:dyDescent="0.2">
      <c r="A464" s="1">
        <v>41791</v>
      </c>
      <c r="B464">
        <v>403.8</v>
      </c>
    </row>
    <row r="465" spans="1:2" x14ac:dyDescent="0.2">
      <c r="A465" s="1">
        <v>41821</v>
      </c>
      <c r="B465">
        <v>389.9</v>
      </c>
    </row>
    <row r="466" spans="1:2" x14ac:dyDescent="0.2">
      <c r="A466" s="1">
        <v>41852</v>
      </c>
      <c r="B466">
        <v>380.4</v>
      </c>
    </row>
    <row r="467" spans="1:2" x14ac:dyDescent="0.2">
      <c r="A467" s="1">
        <v>41883</v>
      </c>
      <c r="B467">
        <v>376.4</v>
      </c>
    </row>
    <row r="468" spans="1:2" x14ac:dyDescent="0.2">
      <c r="A468" s="1">
        <v>41913</v>
      </c>
      <c r="B468">
        <v>371.9</v>
      </c>
    </row>
    <row r="469" spans="1:2" x14ac:dyDescent="0.2">
      <c r="A469" s="1">
        <v>41944</v>
      </c>
      <c r="B469">
        <v>373.3</v>
      </c>
    </row>
    <row r="470" spans="1:2" x14ac:dyDescent="0.2">
      <c r="A470" s="1">
        <v>41974</v>
      </c>
      <c r="B470">
        <v>376.8</v>
      </c>
    </row>
    <row r="471" spans="1:2" x14ac:dyDescent="0.2">
      <c r="A471" s="1">
        <v>42005</v>
      </c>
      <c r="B471">
        <v>379.9</v>
      </c>
    </row>
    <row r="472" spans="1:2" x14ac:dyDescent="0.2">
      <c r="A472" s="1">
        <v>42036</v>
      </c>
      <c r="B472">
        <v>378.4</v>
      </c>
    </row>
    <row r="473" spans="1:2" x14ac:dyDescent="0.2">
      <c r="A473" s="1">
        <v>42064</v>
      </c>
      <c r="B473">
        <v>371.2</v>
      </c>
    </row>
    <row r="474" spans="1:2" x14ac:dyDescent="0.2">
      <c r="A474" s="1">
        <v>42095</v>
      </c>
      <c r="B474">
        <v>372.6</v>
      </c>
    </row>
    <row r="475" spans="1:2" x14ac:dyDescent="0.2">
      <c r="A475" s="1">
        <v>42125</v>
      </c>
      <c r="B475">
        <v>376.4</v>
      </c>
    </row>
    <row r="476" spans="1:2" x14ac:dyDescent="0.2">
      <c r="A476" s="1">
        <v>42156</v>
      </c>
      <c r="B476">
        <v>377</v>
      </c>
    </row>
    <row r="477" spans="1:2" x14ac:dyDescent="0.2">
      <c r="A477" s="1">
        <v>42186</v>
      </c>
      <c r="B477">
        <v>363.2</v>
      </c>
    </row>
    <row r="478" spans="1:2" x14ac:dyDescent="0.2">
      <c r="A478" s="1">
        <v>42217</v>
      </c>
      <c r="B478">
        <v>348.3</v>
      </c>
    </row>
    <row r="479" spans="1:2" x14ac:dyDescent="0.2">
      <c r="A479" s="1">
        <v>42248</v>
      </c>
      <c r="B479">
        <v>360</v>
      </c>
    </row>
    <row r="480" spans="1:2" x14ac:dyDescent="0.2">
      <c r="A480" s="1">
        <v>42278</v>
      </c>
      <c r="B480">
        <v>347.3</v>
      </c>
    </row>
    <row r="481" spans="1:2" x14ac:dyDescent="0.2">
      <c r="A481" s="1">
        <v>42309</v>
      </c>
      <c r="B481">
        <v>344.3</v>
      </c>
    </row>
    <row r="482" spans="1:2" x14ac:dyDescent="0.2">
      <c r="A482" s="1">
        <v>42339</v>
      </c>
      <c r="B482">
        <v>353.1</v>
      </c>
    </row>
    <row r="483" spans="1:2" x14ac:dyDescent="0.2">
      <c r="A483" s="1">
        <v>42370</v>
      </c>
      <c r="B483">
        <v>338</v>
      </c>
    </row>
    <row r="484" spans="1:2" x14ac:dyDescent="0.2">
      <c r="A484" s="1">
        <v>42401</v>
      </c>
      <c r="B484">
        <v>323.2</v>
      </c>
    </row>
    <row r="485" spans="1:2" x14ac:dyDescent="0.2">
      <c r="A485" s="1">
        <v>42430</v>
      </c>
      <c r="B485">
        <v>314.3</v>
      </c>
    </row>
    <row r="486" spans="1:2" x14ac:dyDescent="0.2">
      <c r="A486" s="1">
        <v>42461</v>
      </c>
      <c r="B486">
        <v>319.5</v>
      </c>
    </row>
    <row r="487" spans="1:2" x14ac:dyDescent="0.2">
      <c r="A487" s="1">
        <v>42491</v>
      </c>
      <c r="B487">
        <v>320.60000000000002</v>
      </c>
    </row>
    <row r="488" spans="1:2" x14ac:dyDescent="0.2">
      <c r="A488" s="1">
        <v>42522</v>
      </c>
      <c r="B488">
        <v>312</v>
      </c>
    </row>
    <row r="489" spans="1:2" x14ac:dyDescent="0.2">
      <c r="A489" s="1">
        <v>42552</v>
      </c>
      <c r="B489">
        <v>290.10000000000002</v>
      </c>
    </row>
    <row r="490" spans="1:2" x14ac:dyDescent="0.2">
      <c r="A490" s="1">
        <v>42583</v>
      </c>
      <c r="B490">
        <v>270.3</v>
      </c>
    </row>
    <row r="491" spans="1:2" x14ac:dyDescent="0.2">
      <c r="A491" s="1">
        <v>42614</v>
      </c>
      <c r="B491">
        <v>263.7</v>
      </c>
    </row>
    <row r="492" spans="1:2" x14ac:dyDescent="0.2">
      <c r="A492" s="1">
        <v>42644</v>
      </c>
      <c r="B492">
        <v>263.2</v>
      </c>
    </row>
    <row r="493" spans="1:2" x14ac:dyDescent="0.2">
      <c r="A493" s="1">
        <v>42675</v>
      </c>
      <c r="B493">
        <v>265.5</v>
      </c>
    </row>
    <row r="494" spans="1:2" x14ac:dyDescent="0.2">
      <c r="A494" s="1">
        <v>42705</v>
      </c>
      <c r="B494">
        <v>267.3</v>
      </c>
    </row>
    <row r="495" spans="1:2" x14ac:dyDescent="0.2">
      <c r="A495" s="1">
        <v>42736</v>
      </c>
      <c r="B495">
        <v>270.60000000000002</v>
      </c>
    </row>
    <row r="496" spans="1:2" x14ac:dyDescent="0.2">
      <c r="A496" s="1">
        <v>42767</v>
      </c>
      <c r="B496">
        <v>288</v>
      </c>
    </row>
    <row r="497" spans="1:2" x14ac:dyDescent="0.2">
      <c r="A497" s="1">
        <v>42795</v>
      </c>
      <c r="B497">
        <v>297.3</v>
      </c>
    </row>
    <row r="498" spans="1:2" x14ac:dyDescent="0.2">
      <c r="A498" s="1">
        <v>42826</v>
      </c>
      <c r="B498">
        <v>304.5</v>
      </c>
    </row>
    <row r="499" spans="1:2" x14ac:dyDescent="0.2">
      <c r="A499" s="1">
        <v>42856</v>
      </c>
      <c r="B499">
        <v>299.8</v>
      </c>
    </row>
    <row r="500" spans="1:2" x14ac:dyDescent="0.2">
      <c r="A500" s="1">
        <v>42887</v>
      </c>
      <c r="B500">
        <v>296.7</v>
      </c>
    </row>
    <row r="501" spans="1:2" x14ac:dyDescent="0.2">
      <c r="A501" s="1">
        <v>42917</v>
      </c>
      <c r="B501">
        <v>282.39999999999998</v>
      </c>
    </row>
    <row r="502" spans="1:2" x14ac:dyDescent="0.2">
      <c r="A502" s="1">
        <v>42948</v>
      </c>
      <c r="B502">
        <v>263.8</v>
      </c>
    </row>
    <row r="503" spans="1:2" x14ac:dyDescent="0.2">
      <c r="A503" s="1">
        <v>42979</v>
      </c>
      <c r="B503">
        <v>258.60000000000002</v>
      </c>
    </row>
    <row r="504" spans="1:2" x14ac:dyDescent="0.2">
      <c r="A504" s="1">
        <v>43009</v>
      </c>
      <c r="B504">
        <v>264.3</v>
      </c>
    </row>
    <row r="505" spans="1:2" x14ac:dyDescent="0.2">
      <c r="A505" s="1">
        <v>43040</v>
      </c>
      <c r="B505">
        <v>278.7</v>
      </c>
    </row>
    <row r="506" spans="1:2" x14ac:dyDescent="0.2">
      <c r="A506" s="1">
        <v>43070</v>
      </c>
      <c r="B506">
        <v>290.89999999999998</v>
      </c>
    </row>
    <row r="507" spans="1:2" x14ac:dyDescent="0.2">
      <c r="A507" s="1">
        <v>43101</v>
      </c>
      <c r="B507">
        <v>292.10000000000002</v>
      </c>
    </row>
    <row r="508" spans="1:2" x14ac:dyDescent="0.2">
      <c r="A508" s="1">
        <v>43132</v>
      </c>
      <c r="B508">
        <v>307.7</v>
      </c>
    </row>
    <row r="509" spans="1:2" x14ac:dyDescent="0.2">
      <c r="A509" s="1">
        <v>43160</v>
      </c>
      <c r="B509">
        <v>307.5</v>
      </c>
    </row>
    <row r="510" spans="1:2" x14ac:dyDescent="0.2">
      <c r="A510" s="1">
        <v>43191</v>
      </c>
      <c r="B510">
        <v>307.8</v>
      </c>
    </row>
    <row r="511" spans="1:2" x14ac:dyDescent="0.2">
      <c r="A511" s="1">
        <v>43221</v>
      </c>
      <c r="B511">
        <v>305.3</v>
      </c>
    </row>
    <row r="512" spans="1:2" x14ac:dyDescent="0.2">
      <c r="A512" s="1">
        <v>43252</v>
      </c>
      <c r="B512">
        <v>301.39999999999998</v>
      </c>
    </row>
    <row r="513" spans="1:2" x14ac:dyDescent="0.2">
      <c r="A513" s="1">
        <v>43282</v>
      </c>
      <c r="B513">
        <v>293.89999999999998</v>
      </c>
    </row>
    <row r="514" spans="1:2" x14ac:dyDescent="0.2">
      <c r="A514" s="1">
        <v>43313</v>
      </c>
      <c r="B514">
        <v>295.10000000000002</v>
      </c>
    </row>
    <row r="515" spans="1:2" x14ac:dyDescent="0.2">
      <c r="A515" s="1">
        <v>43344</v>
      </c>
      <c r="B515">
        <v>298.39999999999998</v>
      </c>
    </row>
    <row r="516" spans="1:2" x14ac:dyDescent="0.2">
      <c r="A516" s="1">
        <v>43374</v>
      </c>
      <c r="B516">
        <v>310.10000000000002</v>
      </c>
    </row>
    <row r="517" spans="1:2" x14ac:dyDescent="0.2">
      <c r="A517" s="1">
        <v>43405</v>
      </c>
      <c r="B517">
        <v>318.60000000000002</v>
      </c>
    </row>
    <row r="518" spans="1:2" x14ac:dyDescent="0.2">
      <c r="A518" s="1">
        <v>43435</v>
      </c>
      <c r="B518">
        <v>321.89999999999998</v>
      </c>
    </row>
    <row r="519" spans="1:2" x14ac:dyDescent="0.2">
      <c r="A519" s="1">
        <v>43466</v>
      </c>
      <c r="B519">
        <v>321.89999999999998</v>
      </c>
    </row>
    <row r="520" spans="1:2" x14ac:dyDescent="0.2">
      <c r="A520" s="1">
        <v>43497</v>
      </c>
      <c r="B520">
        <v>332.5</v>
      </c>
    </row>
    <row r="521" spans="1:2" x14ac:dyDescent="0.2">
      <c r="A521" s="1">
        <v>43525</v>
      </c>
      <c r="B521">
        <v>329.2</v>
      </c>
    </row>
    <row r="522" spans="1:2" x14ac:dyDescent="0.2">
      <c r="A522" s="1">
        <v>43556</v>
      </c>
      <c r="B522">
        <v>326.5</v>
      </c>
    </row>
    <row r="523" spans="1:2" x14ac:dyDescent="0.2">
      <c r="A523" s="1">
        <v>43586</v>
      </c>
      <c r="B523">
        <v>325.60000000000002</v>
      </c>
    </row>
    <row r="524" spans="1:2" x14ac:dyDescent="0.2">
      <c r="A524" s="1">
        <v>43617</v>
      </c>
      <c r="B524">
        <v>318.2</v>
      </c>
    </row>
    <row r="525" spans="1:2" x14ac:dyDescent="0.2">
      <c r="A525" s="1">
        <v>43647</v>
      </c>
      <c r="B525">
        <v>312.2</v>
      </c>
    </row>
    <row r="526" spans="1:2" x14ac:dyDescent="0.2">
      <c r="A526" s="1">
        <v>43678</v>
      </c>
      <c r="B526">
        <v>300.39999999999998</v>
      </c>
    </row>
    <row r="527" spans="1:2" x14ac:dyDescent="0.2">
      <c r="A527" s="1">
        <v>43709</v>
      </c>
      <c r="B527">
        <v>297.3</v>
      </c>
    </row>
    <row r="528" spans="1:2" x14ac:dyDescent="0.2">
      <c r="A528" s="1">
        <v>43739</v>
      </c>
      <c r="B528">
        <v>299</v>
      </c>
    </row>
    <row r="529" spans="1:2" x14ac:dyDescent="0.2">
      <c r="A529" s="1">
        <v>43770</v>
      </c>
      <c r="B529">
        <v>294.5</v>
      </c>
    </row>
    <row r="530" spans="1:2" x14ac:dyDescent="0.2">
      <c r="A530" s="1">
        <v>43800</v>
      </c>
      <c r="B530">
        <v>277.39999999999998</v>
      </c>
    </row>
    <row r="531" spans="1:2" x14ac:dyDescent="0.2">
      <c r="A531" s="1">
        <v>43831</v>
      </c>
      <c r="B531">
        <v>280.8</v>
      </c>
    </row>
    <row r="532" spans="1:2" x14ac:dyDescent="0.2">
      <c r="A532" s="1">
        <v>43862</v>
      </c>
      <c r="B532">
        <v>279.89999999999998</v>
      </c>
    </row>
    <row r="533" spans="1:2" x14ac:dyDescent="0.2">
      <c r="A533" s="1">
        <v>43891</v>
      </c>
      <c r="B533">
        <v>282.5</v>
      </c>
    </row>
    <row r="534" spans="1:2" x14ac:dyDescent="0.2">
      <c r="A534" s="1">
        <v>43922</v>
      </c>
      <c r="B534">
        <v>294.8</v>
      </c>
    </row>
    <row r="535" spans="1:2" x14ac:dyDescent="0.2">
      <c r="A535" s="1">
        <v>43952</v>
      </c>
      <c r="B535">
        <v>294.2</v>
      </c>
    </row>
    <row r="536" spans="1:2" x14ac:dyDescent="0.2">
      <c r="A536" s="1">
        <v>43983</v>
      </c>
      <c r="B536">
        <v>285.3</v>
      </c>
    </row>
    <row r="537" spans="1:2" x14ac:dyDescent="0.2">
      <c r="A537" s="1">
        <v>44013</v>
      </c>
      <c r="B537">
        <v>280.89999999999998</v>
      </c>
    </row>
    <row r="538" spans="1:2" x14ac:dyDescent="0.2">
      <c r="A538" s="1">
        <v>44044</v>
      </c>
      <c r="B538">
        <v>277.89999999999998</v>
      </c>
    </row>
    <row r="539" spans="1:2" x14ac:dyDescent="0.2">
      <c r="A539" s="1">
        <v>44075</v>
      </c>
      <c r="B539">
        <v>280.7</v>
      </c>
    </row>
    <row r="540" spans="1:2" x14ac:dyDescent="0.2">
      <c r="A540" s="1">
        <v>44105</v>
      </c>
      <c r="B540">
        <v>286.60000000000002</v>
      </c>
    </row>
    <row r="541" spans="1:2" x14ac:dyDescent="0.2">
      <c r="A541" s="1">
        <v>44136</v>
      </c>
      <c r="B541">
        <v>286</v>
      </c>
    </row>
    <row r="542" spans="1:2" x14ac:dyDescent="0.2">
      <c r="A542" s="1">
        <v>44166</v>
      </c>
      <c r="B542">
        <v>292.10000000000002</v>
      </c>
    </row>
    <row r="543" spans="1:2" x14ac:dyDescent="0.2">
      <c r="A543" s="1">
        <v>44197</v>
      </c>
      <c r="B543">
        <v>307.5</v>
      </c>
    </row>
    <row r="544" spans="1:2" x14ac:dyDescent="0.2">
      <c r="A544" s="1">
        <v>44228</v>
      </c>
      <c r="B544">
        <v>325.3</v>
      </c>
    </row>
    <row r="545" spans="1:2" x14ac:dyDescent="0.2">
      <c r="A545" s="1">
        <v>44256</v>
      </c>
      <c r="B545">
        <v>333.8</v>
      </c>
    </row>
    <row r="546" spans="1:2" x14ac:dyDescent="0.2">
      <c r="A546" s="1">
        <v>44287</v>
      </c>
      <c r="B546">
        <v>352.7</v>
      </c>
    </row>
    <row r="547" spans="1:2" x14ac:dyDescent="0.2">
      <c r="A547" s="1">
        <v>44317</v>
      </c>
      <c r="B547">
        <v>366.5</v>
      </c>
    </row>
    <row r="548" spans="1:2" x14ac:dyDescent="0.2">
      <c r="A548" s="1">
        <v>44348</v>
      </c>
      <c r="B548">
        <v>407.4</v>
      </c>
    </row>
    <row r="549" spans="1:2" x14ac:dyDescent="0.2">
      <c r="A549" s="1">
        <v>44378</v>
      </c>
      <c r="B549">
        <v>419.08</v>
      </c>
    </row>
    <row r="550" spans="1:2" x14ac:dyDescent="0.2">
      <c r="A550" s="1">
        <v>44409</v>
      </c>
      <c r="B550">
        <v>411.68299999999999</v>
      </c>
    </row>
    <row r="551" spans="1:2" x14ac:dyDescent="0.2">
      <c r="A551" s="1">
        <v>44440</v>
      </c>
      <c r="B551">
        <v>421.322</v>
      </c>
    </row>
    <row r="552" spans="1:2" x14ac:dyDescent="0.2">
      <c r="A552" s="1">
        <v>44470</v>
      </c>
      <c r="B552">
        <v>483.63799999999998</v>
      </c>
    </row>
    <row r="553" spans="1:2" x14ac:dyDescent="0.2">
      <c r="A553" s="1">
        <v>44501</v>
      </c>
      <c r="B553">
        <v>539.35400000000004</v>
      </c>
    </row>
    <row r="554" spans="1:2" x14ac:dyDescent="0.2">
      <c r="A554" s="1">
        <v>44531</v>
      </c>
      <c r="B554">
        <v>615.93799999999999</v>
      </c>
    </row>
    <row r="555" spans="1:2" x14ac:dyDescent="0.2">
      <c r="A555" s="1">
        <v>44562</v>
      </c>
      <c r="B555">
        <v>642.98699999999997</v>
      </c>
    </row>
    <row r="556" spans="1:2" x14ac:dyDescent="0.2">
      <c r="A556" s="1">
        <v>44593</v>
      </c>
      <c r="B556">
        <v>677.30700000000002</v>
      </c>
    </row>
    <row r="557" spans="1:2" x14ac:dyDescent="0.2">
      <c r="A557" s="1">
        <v>44621</v>
      </c>
      <c r="B557">
        <v>716.375</v>
      </c>
    </row>
    <row r="558" spans="1:2" x14ac:dyDescent="0.2">
      <c r="A558" s="1">
        <v>44652</v>
      </c>
      <c r="B558">
        <v>774.06799999999998</v>
      </c>
    </row>
    <row r="559" spans="1:2" x14ac:dyDescent="0.2">
      <c r="A559" s="1">
        <v>44682</v>
      </c>
      <c r="B559">
        <v>767.48500000000001</v>
      </c>
    </row>
    <row r="560" spans="1:2" x14ac:dyDescent="0.2">
      <c r="A560" s="1">
        <v>44713</v>
      </c>
      <c r="B560">
        <v>726.34100000000001</v>
      </c>
    </row>
    <row r="561" spans="1:2" x14ac:dyDescent="0.2">
      <c r="A561" s="1">
        <v>44743</v>
      </c>
      <c r="B561">
        <v>646.45100000000002</v>
      </c>
    </row>
    <row r="562" spans="1:2" x14ac:dyDescent="0.2">
      <c r="A562" s="1">
        <v>44774</v>
      </c>
      <c r="B562">
        <v>635.73</v>
      </c>
    </row>
    <row r="563" spans="1:2" x14ac:dyDescent="0.2">
      <c r="A563" s="1">
        <v>44805</v>
      </c>
      <c r="B563">
        <v>625.75199999999995</v>
      </c>
    </row>
    <row r="564" spans="1:2" x14ac:dyDescent="0.2">
      <c r="A564" s="1">
        <v>44835</v>
      </c>
      <c r="B564">
        <v>657.69500000000005</v>
      </c>
    </row>
    <row r="565" spans="1:2" x14ac:dyDescent="0.2">
      <c r="A565" s="1">
        <v>44866</v>
      </c>
      <c r="B565">
        <v>676.64300000000003</v>
      </c>
    </row>
    <row r="566" spans="1:2" x14ac:dyDescent="0.2">
      <c r="A566" s="1">
        <v>44896</v>
      </c>
      <c r="B566">
        <v>653.88800000000003</v>
      </c>
    </row>
    <row r="567" spans="1:2" x14ac:dyDescent="0.2">
      <c r="A567" s="1">
        <v>44927</v>
      </c>
      <c r="B567">
        <v>605.75</v>
      </c>
    </row>
    <row r="568" spans="1:2" x14ac:dyDescent="0.2">
      <c r="A568" s="1">
        <v>44958</v>
      </c>
      <c r="B568">
        <v>543.66</v>
      </c>
    </row>
    <row r="569" spans="1:2" x14ac:dyDescent="0.2">
      <c r="A569" s="1">
        <v>44986</v>
      </c>
      <c r="B569">
        <v>493.80399999999997</v>
      </c>
    </row>
    <row r="570" spans="1:2" x14ac:dyDescent="0.2">
      <c r="A570" s="1">
        <v>45017</v>
      </c>
      <c r="B570">
        <v>461.17599999999999</v>
      </c>
    </row>
    <row r="571" spans="1:2" x14ac:dyDescent="0.2">
      <c r="A571" s="1">
        <v>45047</v>
      </c>
      <c r="B571">
        <v>429.74299999999999</v>
      </c>
    </row>
    <row r="572" spans="1:2" x14ac:dyDescent="0.2">
      <c r="A572" s="1">
        <v>45078</v>
      </c>
      <c r="B572">
        <v>376.10599999999999</v>
      </c>
    </row>
    <row r="573" spans="1:2" x14ac:dyDescent="0.2">
      <c r="A573" s="1">
        <v>45108</v>
      </c>
      <c r="B573">
        <v>371.452</v>
      </c>
    </row>
    <row r="574" spans="1:2" x14ac:dyDescent="0.2">
      <c r="A574" s="1">
        <v>45139</v>
      </c>
      <c r="B574">
        <v>366.50900000000001</v>
      </c>
    </row>
    <row r="575" spans="1:2" x14ac:dyDescent="0.2">
      <c r="A575" s="1">
        <v>45170</v>
      </c>
      <c r="B575">
        <v>365.15</v>
      </c>
    </row>
    <row r="576" spans="1:2" x14ac:dyDescent="0.2">
      <c r="A576" s="1">
        <v>45200</v>
      </c>
      <c r="B576">
        <v>393.36599999999999</v>
      </c>
    </row>
    <row r="577" spans="1:2" x14ac:dyDescent="0.2">
      <c r="A577" s="1">
        <v>45231</v>
      </c>
      <c r="B577">
        <v>402.61900000000003</v>
      </c>
    </row>
    <row r="578" spans="1:2" x14ac:dyDescent="0.2">
      <c r="A578" s="1">
        <v>45261</v>
      </c>
      <c r="B578">
        <v>424.02199999999999</v>
      </c>
    </row>
    <row r="579" spans="1:2" x14ac:dyDescent="0.2">
      <c r="A579" s="1">
        <v>45292</v>
      </c>
      <c r="B579">
        <v>410.41300000000001</v>
      </c>
    </row>
    <row r="580" spans="1:2" x14ac:dyDescent="0.2">
      <c r="A580" s="1">
        <v>45323</v>
      </c>
      <c r="B580">
        <v>388.291</v>
      </c>
    </row>
    <row r="581" spans="1:2" x14ac:dyDescent="0.2">
      <c r="A581" s="1">
        <v>45352</v>
      </c>
      <c r="B581">
        <v>402.613</v>
      </c>
    </row>
    <row r="582" spans="1:2" x14ac:dyDescent="0.2">
      <c r="A582" s="1">
        <v>45383</v>
      </c>
      <c r="B582">
        <v>407.85399999999998</v>
      </c>
    </row>
    <row r="583" spans="1:2" x14ac:dyDescent="0.2">
      <c r="A583" s="1">
        <v>45413</v>
      </c>
      <c r="B583">
        <v>402.67099999999999</v>
      </c>
    </row>
    <row r="584" spans="1:2" x14ac:dyDescent="0.2">
      <c r="A584" s="1">
        <v>45444</v>
      </c>
      <c r="B584">
        <v>386.077</v>
      </c>
    </row>
    <row r="585" spans="1:2" x14ac:dyDescent="0.2">
      <c r="A585" s="1">
        <v>45474</v>
      </c>
      <c r="B585">
        <v>381.935</v>
      </c>
    </row>
    <row r="586" spans="1:2" x14ac:dyDescent="0.2">
      <c r="A586" s="1">
        <v>45505</v>
      </c>
      <c r="B586">
        <v>375.851</v>
      </c>
    </row>
    <row r="587" spans="1:2" x14ac:dyDescent="0.2">
      <c r="A587" s="1">
        <v>45536</v>
      </c>
      <c r="B587">
        <v>373.45100000000002</v>
      </c>
    </row>
    <row r="588" spans="1:2" x14ac:dyDescent="0.2">
      <c r="A588" s="1">
        <v>45566</v>
      </c>
      <c r="B588">
        <v>379.84300000000002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4C08-BF06-5647-AC6A-F9C3ED9DB6F0}">
  <sheetPr codeName="Sheet3">
    <tabColor theme="7" tint="0.59999389629810485"/>
  </sheetPr>
  <dimension ref="A1:B180"/>
  <sheetViews>
    <sheetView topLeftCell="A14" workbookViewId="0">
      <selection activeCell="B458" sqref="B458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s="1">
        <v>40148</v>
      </c>
      <c r="B2">
        <v>100</v>
      </c>
    </row>
    <row r="3" spans="1:2" x14ac:dyDescent="0.2">
      <c r="A3" s="1">
        <v>40179</v>
      </c>
      <c r="B3">
        <v>103.1</v>
      </c>
    </row>
    <row r="4" spans="1:2" x14ac:dyDescent="0.2">
      <c r="A4" s="1">
        <v>40210</v>
      </c>
      <c r="B4">
        <v>112.5</v>
      </c>
    </row>
    <row r="5" spans="1:2" x14ac:dyDescent="0.2">
      <c r="A5" s="1">
        <v>40238</v>
      </c>
      <c r="B5">
        <v>123.8</v>
      </c>
    </row>
    <row r="6" spans="1:2" x14ac:dyDescent="0.2">
      <c r="A6" s="1">
        <v>40269</v>
      </c>
      <c r="B6">
        <v>126.4</v>
      </c>
    </row>
    <row r="7" spans="1:2" x14ac:dyDescent="0.2">
      <c r="A7" s="1">
        <v>40299</v>
      </c>
      <c r="B7">
        <v>131.5</v>
      </c>
    </row>
    <row r="8" spans="1:2" x14ac:dyDescent="0.2">
      <c r="A8" s="1">
        <v>40330</v>
      </c>
      <c r="B8">
        <v>127.5</v>
      </c>
    </row>
    <row r="9" spans="1:2" x14ac:dyDescent="0.2">
      <c r="A9" s="1">
        <v>40360</v>
      </c>
      <c r="B9">
        <v>128.19999999999999</v>
      </c>
    </row>
    <row r="10" spans="1:2" x14ac:dyDescent="0.2">
      <c r="A10" s="1">
        <v>40391</v>
      </c>
      <c r="B10">
        <v>129.30000000000001</v>
      </c>
    </row>
    <row r="11" spans="1:2" x14ac:dyDescent="0.2">
      <c r="A11" s="1">
        <v>40422</v>
      </c>
      <c r="B11">
        <v>135.4</v>
      </c>
    </row>
    <row r="12" spans="1:2" x14ac:dyDescent="0.2">
      <c r="A12" s="1">
        <v>40452</v>
      </c>
      <c r="B12">
        <v>140.69999999999999</v>
      </c>
    </row>
    <row r="13" spans="1:2" x14ac:dyDescent="0.2">
      <c r="A13" s="1">
        <v>40483</v>
      </c>
      <c r="B13">
        <v>148.69999999999999</v>
      </c>
    </row>
    <row r="14" spans="1:2" x14ac:dyDescent="0.2">
      <c r="A14" s="1">
        <v>40513</v>
      </c>
      <c r="B14">
        <v>153.4</v>
      </c>
    </row>
    <row r="15" spans="1:2" x14ac:dyDescent="0.2">
      <c r="A15" s="1">
        <v>40544</v>
      </c>
      <c r="B15">
        <v>194.9</v>
      </c>
    </row>
    <row r="16" spans="1:2" x14ac:dyDescent="0.2">
      <c r="A16" s="1">
        <v>40575</v>
      </c>
      <c r="B16">
        <v>167.8</v>
      </c>
    </row>
    <row r="17" spans="1:2" x14ac:dyDescent="0.2">
      <c r="A17" s="1">
        <v>40603</v>
      </c>
      <c r="B17">
        <v>179.9</v>
      </c>
    </row>
    <row r="18" spans="1:2" x14ac:dyDescent="0.2">
      <c r="A18" s="1">
        <v>40634</v>
      </c>
      <c r="B18">
        <v>187.8</v>
      </c>
    </row>
    <row r="19" spans="1:2" x14ac:dyDescent="0.2">
      <c r="A19" s="1">
        <v>40664</v>
      </c>
      <c r="B19">
        <v>180.2</v>
      </c>
    </row>
    <row r="20" spans="1:2" x14ac:dyDescent="0.2">
      <c r="A20" s="1">
        <v>40695</v>
      </c>
      <c r="B20">
        <v>174.6</v>
      </c>
    </row>
    <row r="21" spans="1:2" x14ac:dyDescent="0.2">
      <c r="A21" s="1">
        <v>40725</v>
      </c>
      <c r="B21">
        <v>177.1</v>
      </c>
    </row>
    <row r="22" spans="1:2" x14ac:dyDescent="0.2">
      <c r="A22" s="1">
        <v>40756</v>
      </c>
      <c r="B22">
        <v>179.2</v>
      </c>
    </row>
    <row r="23" spans="1:2" x14ac:dyDescent="0.2">
      <c r="A23" s="1">
        <v>40787</v>
      </c>
      <c r="B23">
        <v>187.8</v>
      </c>
    </row>
    <row r="24" spans="1:2" x14ac:dyDescent="0.2">
      <c r="A24" s="1">
        <v>40817</v>
      </c>
      <c r="B24">
        <v>192.4</v>
      </c>
    </row>
    <row r="25" spans="1:2" x14ac:dyDescent="0.2">
      <c r="A25" s="1">
        <v>40848</v>
      </c>
      <c r="B25">
        <v>195.9</v>
      </c>
    </row>
    <row r="26" spans="1:2" x14ac:dyDescent="0.2">
      <c r="A26" s="1">
        <v>40878</v>
      </c>
      <c r="B26">
        <v>191.3</v>
      </c>
    </row>
    <row r="27" spans="1:2" x14ac:dyDescent="0.2">
      <c r="A27" s="1">
        <v>40909</v>
      </c>
      <c r="B27">
        <v>180.9</v>
      </c>
    </row>
    <row r="28" spans="1:2" x14ac:dyDescent="0.2">
      <c r="A28" s="1">
        <v>40940</v>
      </c>
      <c r="B28">
        <v>179</v>
      </c>
    </row>
    <row r="29" spans="1:2" x14ac:dyDescent="0.2">
      <c r="A29" s="1">
        <v>40969</v>
      </c>
      <c r="B29">
        <v>174.8</v>
      </c>
    </row>
    <row r="30" spans="1:2" x14ac:dyDescent="0.2">
      <c r="A30" s="1">
        <v>41000</v>
      </c>
      <c r="B30">
        <v>165.5</v>
      </c>
    </row>
    <row r="31" spans="1:2" x14ac:dyDescent="0.2">
      <c r="A31" s="1">
        <v>41030</v>
      </c>
      <c r="B31">
        <v>162.30000000000001</v>
      </c>
    </row>
    <row r="32" spans="1:2" x14ac:dyDescent="0.2">
      <c r="A32" s="1">
        <v>41061</v>
      </c>
      <c r="B32">
        <v>161.19999999999999</v>
      </c>
    </row>
    <row r="33" spans="1:2" x14ac:dyDescent="0.2">
      <c r="A33" s="1">
        <v>41091</v>
      </c>
      <c r="B33">
        <v>163.6</v>
      </c>
    </row>
    <row r="34" spans="1:2" x14ac:dyDescent="0.2">
      <c r="A34" s="1">
        <v>41122</v>
      </c>
      <c r="B34">
        <v>166.2</v>
      </c>
    </row>
    <row r="35" spans="1:2" x14ac:dyDescent="0.2">
      <c r="A35" s="1">
        <v>41153</v>
      </c>
      <c r="B35">
        <v>167.2</v>
      </c>
    </row>
    <row r="36" spans="1:2" x14ac:dyDescent="0.2">
      <c r="A36" s="1">
        <v>41183</v>
      </c>
      <c r="B36">
        <v>170.8</v>
      </c>
    </row>
    <row r="37" spans="1:2" x14ac:dyDescent="0.2">
      <c r="A37" s="1">
        <v>41214</v>
      </c>
      <c r="B37">
        <v>170.3</v>
      </c>
    </row>
    <row r="38" spans="1:2" x14ac:dyDescent="0.2">
      <c r="A38" s="1">
        <v>41244</v>
      </c>
      <c r="B38">
        <v>167.9</v>
      </c>
    </row>
    <row r="39" spans="1:2" x14ac:dyDescent="0.2">
      <c r="A39" s="1">
        <v>41275</v>
      </c>
      <c r="B39">
        <v>162.80000000000001</v>
      </c>
    </row>
    <row r="40" spans="1:2" x14ac:dyDescent="0.2">
      <c r="A40" s="1">
        <v>41306</v>
      </c>
      <c r="B40">
        <v>160.6</v>
      </c>
    </row>
    <row r="41" spans="1:2" x14ac:dyDescent="0.2">
      <c r="A41" s="1">
        <v>41334</v>
      </c>
      <c r="B41">
        <v>160.30000000000001</v>
      </c>
    </row>
    <row r="42" spans="1:2" x14ac:dyDescent="0.2">
      <c r="A42" s="1">
        <v>41365</v>
      </c>
      <c r="B42">
        <v>159</v>
      </c>
    </row>
    <row r="43" spans="1:2" x14ac:dyDescent="0.2">
      <c r="A43" s="1">
        <v>41395</v>
      </c>
      <c r="B43">
        <v>160.6</v>
      </c>
    </row>
    <row r="44" spans="1:2" x14ac:dyDescent="0.2">
      <c r="A44" s="1">
        <v>41426</v>
      </c>
      <c r="B44">
        <v>158</v>
      </c>
    </row>
    <row r="45" spans="1:2" x14ac:dyDescent="0.2">
      <c r="A45" s="1">
        <v>41456</v>
      </c>
      <c r="B45">
        <v>149.30000000000001</v>
      </c>
    </row>
    <row r="46" spans="1:2" x14ac:dyDescent="0.2">
      <c r="A46" s="1">
        <v>41487</v>
      </c>
      <c r="B46">
        <v>142.30000000000001</v>
      </c>
    </row>
    <row r="47" spans="1:2" x14ac:dyDescent="0.2">
      <c r="A47" s="1">
        <v>41518</v>
      </c>
      <c r="B47">
        <v>140.4</v>
      </c>
    </row>
    <row r="48" spans="1:2" x14ac:dyDescent="0.2">
      <c r="A48" s="1">
        <v>41548</v>
      </c>
      <c r="B48">
        <v>133.4</v>
      </c>
    </row>
    <row r="49" spans="1:2" x14ac:dyDescent="0.2">
      <c r="A49" s="1">
        <v>41579</v>
      </c>
      <c r="B49">
        <v>130.1</v>
      </c>
    </row>
    <row r="50" spans="1:2" x14ac:dyDescent="0.2">
      <c r="A50" s="1">
        <v>41609</v>
      </c>
      <c r="B50">
        <v>126.3</v>
      </c>
    </row>
    <row r="51" spans="1:2" x14ac:dyDescent="0.2">
      <c r="A51" s="1">
        <v>41640</v>
      </c>
      <c r="B51">
        <v>123.2</v>
      </c>
    </row>
    <row r="52" spans="1:2" x14ac:dyDescent="0.2">
      <c r="A52" s="1">
        <v>41671</v>
      </c>
      <c r="B52">
        <v>131.80000000000001</v>
      </c>
    </row>
    <row r="53" spans="1:2" x14ac:dyDescent="0.2">
      <c r="A53" s="1">
        <v>41699</v>
      </c>
      <c r="B53">
        <v>139.1</v>
      </c>
    </row>
    <row r="54" spans="1:2" x14ac:dyDescent="0.2">
      <c r="A54" s="1">
        <v>41730</v>
      </c>
      <c r="B54">
        <v>152.5</v>
      </c>
    </row>
    <row r="55" spans="1:2" x14ac:dyDescent="0.2">
      <c r="A55" s="1">
        <v>41760</v>
      </c>
      <c r="B55">
        <v>156.30000000000001</v>
      </c>
    </row>
    <row r="56" spans="1:2" x14ac:dyDescent="0.2">
      <c r="A56" s="1">
        <v>41791</v>
      </c>
      <c r="B56">
        <v>149.5</v>
      </c>
    </row>
    <row r="57" spans="1:2" x14ac:dyDescent="0.2">
      <c r="A57" s="1">
        <v>41821</v>
      </c>
      <c r="B57">
        <v>141.6</v>
      </c>
    </row>
    <row r="58" spans="1:2" x14ac:dyDescent="0.2">
      <c r="A58" s="1">
        <v>41852</v>
      </c>
      <c r="B58">
        <v>144</v>
      </c>
    </row>
    <row r="59" spans="1:2" x14ac:dyDescent="0.2">
      <c r="A59" s="1">
        <v>41883</v>
      </c>
      <c r="B59">
        <v>147.19999999999999</v>
      </c>
    </row>
    <row r="60" spans="1:2" x14ac:dyDescent="0.2">
      <c r="A60" s="1">
        <v>41913</v>
      </c>
      <c r="B60">
        <v>149</v>
      </c>
    </row>
    <row r="61" spans="1:2" x14ac:dyDescent="0.2">
      <c r="A61" s="1">
        <v>41944</v>
      </c>
      <c r="B61">
        <v>147.69999999999999</v>
      </c>
    </row>
    <row r="62" spans="1:2" x14ac:dyDescent="0.2">
      <c r="A62" s="1">
        <v>41974</v>
      </c>
      <c r="B62">
        <v>143.30000000000001</v>
      </c>
    </row>
    <row r="63" spans="1:2" x14ac:dyDescent="0.2">
      <c r="A63" s="1">
        <v>42005</v>
      </c>
      <c r="B63">
        <v>142.9</v>
      </c>
    </row>
    <row r="64" spans="1:2" x14ac:dyDescent="0.2">
      <c r="A64" s="1">
        <v>42036</v>
      </c>
      <c r="B64">
        <v>146.69999999999999</v>
      </c>
    </row>
    <row r="65" spans="1:2" x14ac:dyDescent="0.2">
      <c r="A65" s="1">
        <v>42064</v>
      </c>
      <c r="B65">
        <v>149.4</v>
      </c>
    </row>
    <row r="66" spans="1:2" x14ac:dyDescent="0.2">
      <c r="A66" s="1">
        <v>42095</v>
      </c>
      <c r="B66">
        <v>151.19999999999999</v>
      </c>
    </row>
    <row r="67" spans="1:2" x14ac:dyDescent="0.2">
      <c r="A67" s="1">
        <v>42125</v>
      </c>
      <c r="B67">
        <v>147.69999999999999</v>
      </c>
    </row>
    <row r="68" spans="1:2" x14ac:dyDescent="0.2">
      <c r="A68" s="1">
        <v>42156</v>
      </c>
      <c r="B68">
        <v>148.4</v>
      </c>
    </row>
    <row r="69" spans="1:2" x14ac:dyDescent="0.2">
      <c r="A69" s="1">
        <v>42186</v>
      </c>
      <c r="B69">
        <v>138.80000000000001</v>
      </c>
    </row>
    <row r="70" spans="1:2" x14ac:dyDescent="0.2">
      <c r="A70" s="1">
        <v>42217</v>
      </c>
      <c r="B70">
        <v>139.30000000000001</v>
      </c>
    </row>
    <row r="71" spans="1:2" x14ac:dyDescent="0.2">
      <c r="A71" s="1">
        <v>42248</v>
      </c>
      <c r="B71">
        <v>139.4</v>
      </c>
    </row>
    <row r="72" spans="1:2" x14ac:dyDescent="0.2">
      <c r="A72" s="1">
        <v>42278</v>
      </c>
      <c r="B72">
        <v>137</v>
      </c>
    </row>
    <row r="73" spans="1:2" x14ac:dyDescent="0.2">
      <c r="A73" s="1">
        <v>42309</v>
      </c>
      <c r="B73">
        <v>133.19999999999999</v>
      </c>
    </row>
    <row r="74" spans="1:2" x14ac:dyDescent="0.2">
      <c r="A74" s="1">
        <v>42339</v>
      </c>
      <c r="B74">
        <v>130.5</v>
      </c>
    </row>
    <row r="75" spans="1:2" x14ac:dyDescent="0.2">
      <c r="A75" s="1">
        <v>42370</v>
      </c>
      <c r="B75">
        <v>126.6</v>
      </c>
    </row>
    <row r="76" spans="1:2" x14ac:dyDescent="0.2">
      <c r="A76" s="1">
        <v>42401</v>
      </c>
      <c r="B76">
        <v>118</v>
      </c>
    </row>
    <row r="77" spans="1:2" x14ac:dyDescent="0.2">
      <c r="A77" s="1">
        <v>42430</v>
      </c>
      <c r="B77">
        <v>120.4</v>
      </c>
    </row>
    <row r="78" spans="1:2" x14ac:dyDescent="0.2">
      <c r="A78" s="1">
        <v>42461</v>
      </c>
      <c r="B78">
        <v>122.5</v>
      </c>
    </row>
    <row r="79" spans="1:2" x14ac:dyDescent="0.2">
      <c r="A79" s="1">
        <v>42491</v>
      </c>
      <c r="B79">
        <v>121</v>
      </c>
    </row>
    <row r="80" spans="1:2" x14ac:dyDescent="0.2">
      <c r="A80" s="1">
        <v>42522</v>
      </c>
      <c r="B80">
        <v>119.7</v>
      </c>
    </row>
    <row r="81" spans="1:2" x14ac:dyDescent="0.2">
      <c r="A81" s="1">
        <v>42552</v>
      </c>
      <c r="B81">
        <v>109.5</v>
      </c>
    </row>
    <row r="82" spans="1:2" x14ac:dyDescent="0.2">
      <c r="A82" s="1">
        <v>42583</v>
      </c>
      <c r="B82">
        <v>108.2</v>
      </c>
    </row>
    <row r="83" spans="1:2" x14ac:dyDescent="0.2">
      <c r="A83" s="1">
        <v>42614</v>
      </c>
      <c r="B83">
        <v>108.2</v>
      </c>
    </row>
    <row r="84" spans="1:2" x14ac:dyDescent="0.2">
      <c r="A84" s="1">
        <v>42644</v>
      </c>
      <c r="B84">
        <v>109.1</v>
      </c>
    </row>
    <row r="85" spans="1:2" x14ac:dyDescent="0.2">
      <c r="A85" s="1">
        <v>42675</v>
      </c>
      <c r="B85">
        <v>108.1</v>
      </c>
    </row>
    <row r="86" spans="1:2" x14ac:dyDescent="0.2">
      <c r="A86" s="1">
        <v>42705</v>
      </c>
      <c r="B86">
        <v>105</v>
      </c>
    </row>
    <row r="87" spans="1:2" x14ac:dyDescent="0.2">
      <c r="A87" s="1">
        <v>42736</v>
      </c>
      <c r="B87">
        <v>106.1</v>
      </c>
    </row>
    <row r="88" spans="1:2" x14ac:dyDescent="0.2">
      <c r="A88" s="1">
        <v>42767</v>
      </c>
      <c r="B88">
        <v>106.3</v>
      </c>
    </row>
    <row r="89" spans="1:2" x14ac:dyDescent="0.2">
      <c r="A89" s="1">
        <v>42795</v>
      </c>
      <c r="B89">
        <v>109</v>
      </c>
    </row>
    <row r="90" spans="1:2" x14ac:dyDescent="0.2">
      <c r="A90" s="1">
        <v>42826</v>
      </c>
      <c r="B90">
        <v>113.7</v>
      </c>
    </row>
    <row r="91" spans="1:2" x14ac:dyDescent="0.2">
      <c r="A91" s="1">
        <v>42856</v>
      </c>
      <c r="B91">
        <v>114.4</v>
      </c>
    </row>
    <row r="92" spans="1:2" x14ac:dyDescent="0.2">
      <c r="A92" s="1">
        <v>42887</v>
      </c>
      <c r="B92">
        <v>111.7</v>
      </c>
    </row>
    <row r="93" spans="1:2" x14ac:dyDescent="0.2">
      <c r="A93" s="1">
        <v>42917</v>
      </c>
      <c r="B93">
        <v>108</v>
      </c>
    </row>
    <row r="94" spans="1:2" x14ac:dyDescent="0.2">
      <c r="A94" s="1">
        <v>42948</v>
      </c>
      <c r="B94">
        <v>105.9</v>
      </c>
    </row>
    <row r="95" spans="1:2" x14ac:dyDescent="0.2">
      <c r="A95" s="1">
        <v>42979</v>
      </c>
      <c r="B95">
        <v>107.1</v>
      </c>
    </row>
    <row r="96" spans="1:2" x14ac:dyDescent="0.2">
      <c r="A96" s="1">
        <v>43009</v>
      </c>
      <c r="B96">
        <v>107.3</v>
      </c>
    </row>
    <row r="97" spans="1:2" x14ac:dyDescent="0.2">
      <c r="A97" s="1">
        <v>43040</v>
      </c>
      <c r="B97">
        <v>109.5</v>
      </c>
    </row>
    <row r="98" spans="1:2" x14ac:dyDescent="0.2">
      <c r="A98" s="1">
        <v>43070</v>
      </c>
      <c r="B98">
        <v>110.3</v>
      </c>
    </row>
    <row r="99" spans="1:2" x14ac:dyDescent="0.2">
      <c r="A99" s="1">
        <v>43101</v>
      </c>
      <c r="B99">
        <v>115.4</v>
      </c>
    </row>
    <row r="100" spans="1:2" x14ac:dyDescent="0.2">
      <c r="A100" s="1">
        <v>43132</v>
      </c>
      <c r="B100">
        <v>121</v>
      </c>
    </row>
    <row r="101" spans="1:2" x14ac:dyDescent="0.2">
      <c r="A101" s="1">
        <v>43160</v>
      </c>
      <c r="B101">
        <v>124.8</v>
      </c>
    </row>
    <row r="102" spans="1:2" x14ac:dyDescent="0.2">
      <c r="A102" s="1">
        <v>43191</v>
      </c>
      <c r="B102">
        <v>124.7</v>
      </c>
    </row>
    <row r="103" spans="1:2" x14ac:dyDescent="0.2">
      <c r="A103" s="1">
        <v>43221</v>
      </c>
      <c r="B103">
        <v>124</v>
      </c>
    </row>
    <row r="104" spans="1:2" x14ac:dyDescent="0.2">
      <c r="A104" s="1">
        <v>43252</v>
      </c>
      <c r="B104">
        <v>125.8</v>
      </c>
    </row>
    <row r="105" spans="1:2" x14ac:dyDescent="0.2">
      <c r="A105" s="1">
        <v>43282</v>
      </c>
      <c r="B105">
        <v>127.7</v>
      </c>
    </row>
    <row r="106" spans="1:2" x14ac:dyDescent="0.2">
      <c r="A106" s="1">
        <v>43313</v>
      </c>
      <c r="B106">
        <v>126.1</v>
      </c>
    </row>
    <row r="107" spans="1:2" x14ac:dyDescent="0.2">
      <c r="A107" s="1">
        <v>43344</v>
      </c>
      <c r="B107">
        <v>130</v>
      </c>
    </row>
    <row r="108" spans="1:2" x14ac:dyDescent="0.2">
      <c r="A108" s="1">
        <v>43374</v>
      </c>
      <c r="B108">
        <v>133.30000000000001</v>
      </c>
    </row>
    <row r="109" spans="1:2" x14ac:dyDescent="0.2">
      <c r="A109" s="1">
        <v>43405</v>
      </c>
      <c r="B109">
        <v>133.9</v>
      </c>
    </row>
    <row r="110" spans="1:2" x14ac:dyDescent="0.2">
      <c r="A110" s="1">
        <v>43435</v>
      </c>
      <c r="B110">
        <v>134.19999999999999</v>
      </c>
    </row>
    <row r="111" spans="1:2" x14ac:dyDescent="0.2">
      <c r="A111" s="1">
        <v>43466</v>
      </c>
      <c r="B111">
        <v>132.6</v>
      </c>
    </row>
    <row r="112" spans="1:2" x14ac:dyDescent="0.2">
      <c r="A112" s="1">
        <v>43497</v>
      </c>
      <c r="B112">
        <v>131.1</v>
      </c>
    </row>
    <row r="113" spans="1:2" x14ac:dyDescent="0.2">
      <c r="A113" s="1">
        <v>43525</v>
      </c>
      <c r="B113">
        <v>130.80000000000001</v>
      </c>
    </row>
    <row r="114" spans="1:2" x14ac:dyDescent="0.2">
      <c r="A114" s="1">
        <v>43556</v>
      </c>
      <c r="B114">
        <v>123.7</v>
      </c>
    </row>
    <row r="115" spans="1:2" x14ac:dyDescent="0.2">
      <c r="A115" s="1">
        <v>43586</v>
      </c>
      <c r="B115">
        <v>121.9</v>
      </c>
    </row>
    <row r="116" spans="1:2" x14ac:dyDescent="0.2">
      <c r="A116" s="1">
        <v>43617</v>
      </c>
      <c r="B116">
        <v>118.2</v>
      </c>
    </row>
    <row r="117" spans="1:2" x14ac:dyDescent="0.2">
      <c r="A117" s="1">
        <v>43647</v>
      </c>
      <c r="B117">
        <v>110.7</v>
      </c>
    </row>
    <row r="118" spans="1:2" x14ac:dyDescent="0.2">
      <c r="A118" s="1">
        <v>43678</v>
      </c>
      <c r="B118">
        <v>110.4</v>
      </c>
    </row>
    <row r="119" spans="1:2" x14ac:dyDescent="0.2">
      <c r="A119" s="1">
        <v>43709</v>
      </c>
      <c r="B119">
        <v>107.7</v>
      </c>
    </row>
    <row r="120" spans="1:2" x14ac:dyDescent="0.2">
      <c r="A120" s="1">
        <v>43739</v>
      </c>
      <c r="B120">
        <v>101.8</v>
      </c>
    </row>
    <row r="121" spans="1:2" x14ac:dyDescent="0.2">
      <c r="A121" s="1">
        <v>43770</v>
      </c>
      <c r="B121">
        <v>93.5</v>
      </c>
    </row>
    <row r="122" spans="1:2" x14ac:dyDescent="0.2">
      <c r="A122" s="1">
        <v>43800</v>
      </c>
      <c r="B122">
        <v>94.5</v>
      </c>
    </row>
    <row r="123" spans="1:2" x14ac:dyDescent="0.2">
      <c r="A123" s="1">
        <v>43831</v>
      </c>
      <c r="B123">
        <v>95</v>
      </c>
    </row>
    <row r="124" spans="1:2" x14ac:dyDescent="0.2">
      <c r="A124" s="1">
        <v>43862</v>
      </c>
      <c r="B124">
        <v>94.6</v>
      </c>
    </row>
    <row r="125" spans="1:2" x14ac:dyDescent="0.2">
      <c r="A125" s="1">
        <v>43891</v>
      </c>
      <c r="B125">
        <v>99.1</v>
      </c>
    </row>
    <row r="126" spans="1:2" x14ac:dyDescent="0.2">
      <c r="A126" s="1">
        <v>43922</v>
      </c>
      <c r="B126">
        <v>99.2</v>
      </c>
    </row>
    <row r="127" spans="1:2" x14ac:dyDescent="0.2">
      <c r="A127" s="1">
        <v>43952</v>
      </c>
      <c r="B127">
        <v>103</v>
      </c>
    </row>
    <row r="128" spans="1:2" x14ac:dyDescent="0.2">
      <c r="A128" s="1">
        <v>43983</v>
      </c>
      <c r="B128">
        <v>103.3</v>
      </c>
    </row>
    <row r="129" spans="1:2" x14ac:dyDescent="0.2">
      <c r="A129" s="1">
        <v>44013</v>
      </c>
      <c r="B129">
        <v>100.6</v>
      </c>
    </row>
    <row r="130" spans="1:2" x14ac:dyDescent="0.2">
      <c r="A130" s="1">
        <v>44044</v>
      </c>
      <c r="B130">
        <v>101.7</v>
      </c>
    </row>
    <row r="131" spans="1:2" x14ac:dyDescent="0.2">
      <c r="A131" s="1">
        <v>44075</v>
      </c>
      <c r="B131">
        <v>105.3</v>
      </c>
    </row>
    <row r="132" spans="1:2" x14ac:dyDescent="0.2">
      <c r="A132" s="1">
        <v>44105</v>
      </c>
      <c r="B132">
        <v>109.5</v>
      </c>
    </row>
    <row r="133" spans="1:2" x14ac:dyDescent="0.2">
      <c r="A133" s="1">
        <v>44136</v>
      </c>
      <c r="B133">
        <v>114.7</v>
      </c>
    </row>
    <row r="134" spans="1:2" x14ac:dyDescent="0.2">
      <c r="A134" s="1">
        <v>44166</v>
      </c>
      <c r="B134">
        <v>118</v>
      </c>
    </row>
    <row r="135" spans="1:2" x14ac:dyDescent="0.2">
      <c r="A135" s="1">
        <v>44197</v>
      </c>
      <c r="B135">
        <v>124.8</v>
      </c>
    </row>
    <row r="136" spans="1:2" x14ac:dyDescent="0.2">
      <c r="A136" s="1">
        <v>44228</v>
      </c>
      <c r="B136">
        <v>133.6</v>
      </c>
    </row>
    <row r="137" spans="1:2" x14ac:dyDescent="0.2">
      <c r="A137" s="1">
        <v>44256</v>
      </c>
      <c r="B137">
        <v>148.80000000000001</v>
      </c>
    </row>
    <row r="138" spans="1:2" x14ac:dyDescent="0.2">
      <c r="A138" s="1">
        <v>44287</v>
      </c>
      <c r="B138">
        <v>156.9</v>
      </c>
    </row>
    <row r="139" spans="1:2" x14ac:dyDescent="0.2">
      <c r="A139" s="1">
        <v>44317</v>
      </c>
      <c r="B139">
        <v>174.3</v>
      </c>
    </row>
    <row r="140" spans="1:2" x14ac:dyDescent="0.2">
      <c r="A140" s="1">
        <v>44348</v>
      </c>
      <c r="B140">
        <v>181.2</v>
      </c>
    </row>
    <row r="141" spans="1:2" x14ac:dyDescent="0.2">
      <c r="A141" s="1">
        <v>44378</v>
      </c>
      <c r="B141">
        <v>190.74299999999999</v>
      </c>
    </row>
    <row r="142" spans="1:2" x14ac:dyDescent="0.2">
      <c r="A142" s="1">
        <v>44409</v>
      </c>
      <c r="B142">
        <v>194.31</v>
      </c>
    </row>
    <row r="143" spans="1:2" x14ac:dyDescent="0.2">
      <c r="A143" s="1">
        <v>44440</v>
      </c>
      <c r="B143">
        <v>201.815</v>
      </c>
    </row>
    <row r="144" spans="1:2" x14ac:dyDescent="0.2">
      <c r="A144" s="1">
        <v>44470</v>
      </c>
      <c r="B144">
        <v>207.46899999999999</v>
      </c>
    </row>
    <row r="145" spans="1:2" x14ac:dyDescent="0.2">
      <c r="A145" s="1">
        <v>44501</v>
      </c>
      <c r="B145">
        <v>218.684</v>
      </c>
    </row>
    <row r="146" spans="1:2" x14ac:dyDescent="0.2">
      <c r="A146" s="1">
        <v>44531</v>
      </c>
      <c r="B146">
        <v>226.583</v>
      </c>
    </row>
    <row r="147" spans="1:2" x14ac:dyDescent="0.2">
      <c r="A147" s="1">
        <v>44562</v>
      </c>
      <c r="B147">
        <v>226.751</v>
      </c>
    </row>
    <row r="148" spans="1:2" x14ac:dyDescent="0.2">
      <c r="A148" s="1">
        <v>44593</v>
      </c>
      <c r="B148">
        <v>226.76</v>
      </c>
    </row>
    <row r="149" spans="1:2" x14ac:dyDescent="0.2">
      <c r="A149" s="1">
        <v>44621</v>
      </c>
      <c r="B149">
        <v>252.13800000000001</v>
      </c>
    </row>
    <row r="150" spans="1:2" x14ac:dyDescent="0.2">
      <c r="A150" s="1">
        <v>44652</v>
      </c>
      <c r="B150">
        <v>256.02699999999999</v>
      </c>
    </row>
    <row r="151" spans="1:2" x14ac:dyDescent="0.2">
      <c r="A151" s="1">
        <v>44682</v>
      </c>
      <c r="B151">
        <v>256.11</v>
      </c>
    </row>
    <row r="152" spans="1:2" x14ac:dyDescent="0.2">
      <c r="A152" s="1">
        <v>44713</v>
      </c>
      <c r="B152">
        <v>237.83199999999999</v>
      </c>
    </row>
    <row r="153" spans="1:2" x14ac:dyDescent="0.2">
      <c r="A153" s="1">
        <v>44743</v>
      </c>
      <c r="B153">
        <v>224.65100000000001</v>
      </c>
    </row>
    <row r="154" spans="1:2" x14ac:dyDescent="0.2">
      <c r="A154" s="1">
        <v>44774</v>
      </c>
      <c r="B154">
        <v>224.65100000000001</v>
      </c>
    </row>
    <row r="155" spans="1:2" x14ac:dyDescent="0.2">
      <c r="A155" s="1">
        <v>44805</v>
      </c>
      <c r="B155">
        <v>225.02099999999999</v>
      </c>
    </row>
    <row r="156" spans="1:2" x14ac:dyDescent="0.2">
      <c r="A156" s="1">
        <v>44835</v>
      </c>
      <c r="B156">
        <v>224.83699999999999</v>
      </c>
    </row>
    <row r="157" spans="1:2" x14ac:dyDescent="0.2">
      <c r="A157" s="1">
        <v>44866</v>
      </c>
      <c r="B157">
        <v>224.673</v>
      </c>
    </row>
    <row r="158" spans="1:2" x14ac:dyDescent="0.2">
      <c r="A158" s="1">
        <v>44896</v>
      </c>
      <c r="B158">
        <v>200.018</v>
      </c>
    </row>
    <row r="159" spans="1:2" x14ac:dyDescent="0.2">
      <c r="A159" s="1">
        <v>44927</v>
      </c>
      <c r="B159">
        <v>200.227</v>
      </c>
    </row>
    <row r="160" spans="1:2" x14ac:dyDescent="0.2">
      <c r="A160" s="1">
        <v>44958</v>
      </c>
      <c r="B160">
        <v>197.77799999999999</v>
      </c>
    </row>
    <row r="161" spans="1:2" x14ac:dyDescent="0.2">
      <c r="A161" s="1">
        <v>44986</v>
      </c>
      <c r="B161">
        <v>196.28800000000001</v>
      </c>
    </row>
    <row r="162" spans="1:2" x14ac:dyDescent="0.2">
      <c r="A162" s="1">
        <v>45017</v>
      </c>
      <c r="B162">
        <v>197.40199999999999</v>
      </c>
    </row>
    <row r="163" spans="1:2" x14ac:dyDescent="0.2">
      <c r="A163" s="1">
        <v>45047</v>
      </c>
      <c r="B163">
        <v>193.28899999999999</v>
      </c>
    </row>
    <row r="164" spans="1:2" x14ac:dyDescent="0.2">
      <c r="A164" s="1">
        <v>45078</v>
      </c>
      <c r="B164">
        <v>189.95</v>
      </c>
    </row>
    <row r="165" spans="1:2" x14ac:dyDescent="0.2">
      <c r="A165" s="1">
        <v>45108</v>
      </c>
      <c r="B165">
        <v>147.858</v>
      </c>
    </row>
    <row r="166" spans="1:2" x14ac:dyDescent="0.2">
      <c r="A166" s="1">
        <v>45139</v>
      </c>
      <c r="B166">
        <v>159.351</v>
      </c>
    </row>
    <row r="167" spans="1:2" x14ac:dyDescent="0.2">
      <c r="A167" s="1">
        <v>45170</v>
      </c>
      <c r="B167">
        <v>161.37299999999999</v>
      </c>
    </row>
    <row r="168" spans="1:2" x14ac:dyDescent="0.2">
      <c r="A168" s="1">
        <v>45200</v>
      </c>
      <c r="B168">
        <v>170.53899999999999</v>
      </c>
    </row>
    <row r="169" spans="1:2" x14ac:dyDescent="0.2">
      <c r="A169" s="1">
        <v>45231</v>
      </c>
      <c r="B169">
        <v>173.148</v>
      </c>
    </row>
    <row r="170" spans="1:2" x14ac:dyDescent="0.2">
      <c r="A170" s="1">
        <v>45261</v>
      </c>
      <c r="B170">
        <v>176.78700000000001</v>
      </c>
    </row>
    <row r="171" spans="1:2" x14ac:dyDescent="0.2">
      <c r="A171" s="1">
        <v>45292</v>
      </c>
      <c r="B171">
        <v>182.19399999999999</v>
      </c>
    </row>
    <row r="172" spans="1:2" x14ac:dyDescent="0.2">
      <c r="A172" s="1">
        <v>45323</v>
      </c>
      <c r="B172">
        <v>187.09700000000001</v>
      </c>
    </row>
    <row r="173" spans="1:2" x14ac:dyDescent="0.2">
      <c r="A173" s="1">
        <v>45352</v>
      </c>
      <c r="B173">
        <v>191.21100000000001</v>
      </c>
    </row>
    <row r="174" spans="1:2" x14ac:dyDescent="0.2">
      <c r="A174" s="1">
        <v>45383</v>
      </c>
      <c r="B174">
        <v>189.374</v>
      </c>
    </row>
    <row r="175" spans="1:2" x14ac:dyDescent="0.2">
      <c r="A175" s="1">
        <v>45413</v>
      </c>
      <c r="B175">
        <v>180.404</v>
      </c>
    </row>
    <row r="176" spans="1:2" x14ac:dyDescent="0.2">
      <c r="A176" s="1">
        <v>45444</v>
      </c>
      <c r="B176">
        <v>181.75399999999999</v>
      </c>
    </row>
    <row r="177" spans="1:2" x14ac:dyDescent="0.2">
      <c r="A177" s="1">
        <v>45474</v>
      </c>
      <c r="B177">
        <v>177.077</v>
      </c>
    </row>
    <row r="178" spans="1:2" x14ac:dyDescent="0.2">
      <c r="A178" s="1">
        <v>45505</v>
      </c>
      <c r="B178">
        <v>177.19</v>
      </c>
    </row>
    <row r="179" spans="1:2" x14ac:dyDescent="0.2">
      <c r="A179" s="1">
        <v>45536</v>
      </c>
      <c r="B179">
        <v>182.36099999999999</v>
      </c>
    </row>
    <row r="180" spans="1:2" x14ac:dyDescent="0.2">
      <c r="A180" s="1">
        <v>45566</v>
      </c>
      <c r="B180">
        <v>183.66200000000001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B110-3DB8-A644-B2C3-A7980F7373A9}">
  <sheetPr codeName="Sheet4">
    <tabColor theme="7" tint="0.59999389629810485"/>
  </sheetPr>
  <dimension ref="A1:B458"/>
  <sheetViews>
    <sheetView topLeftCell="A354" workbookViewId="0">
      <selection activeCell="B458" sqref="B458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 s="1">
        <v>31017</v>
      </c>
      <c r="B2">
        <v>100</v>
      </c>
    </row>
    <row r="3" spans="1:2" x14ac:dyDescent="0.2">
      <c r="A3" s="1">
        <v>31048</v>
      </c>
      <c r="B3">
        <v>98</v>
      </c>
    </row>
    <row r="4" spans="1:2" x14ac:dyDescent="0.2">
      <c r="A4" s="1">
        <v>31079</v>
      </c>
      <c r="B4">
        <v>99.7</v>
      </c>
    </row>
    <row r="5" spans="1:2" x14ac:dyDescent="0.2">
      <c r="A5" s="1">
        <v>31107</v>
      </c>
      <c r="B5">
        <v>100.3</v>
      </c>
    </row>
    <row r="6" spans="1:2" x14ac:dyDescent="0.2">
      <c r="A6" s="1">
        <v>31138</v>
      </c>
      <c r="B6">
        <v>101.9</v>
      </c>
    </row>
    <row r="7" spans="1:2" x14ac:dyDescent="0.2">
      <c r="A7" s="1">
        <v>31168</v>
      </c>
      <c r="B7">
        <v>100.3</v>
      </c>
    </row>
    <row r="8" spans="1:2" x14ac:dyDescent="0.2">
      <c r="A8" s="1">
        <v>31199</v>
      </c>
      <c r="B8">
        <v>100.5</v>
      </c>
    </row>
    <row r="9" spans="1:2" x14ac:dyDescent="0.2">
      <c r="A9" s="1">
        <v>31229</v>
      </c>
      <c r="B9">
        <v>101.4</v>
      </c>
    </row>
    <row r="10" spans="1:2" x14ac:dyDescent="0.2">
      <c r="A10" s="1">
        <v>31260</v>
      </c>
      <c r="B10">
        <v>100.3</v>
      </c>
    </row>
    <row r="11" spans="1:2" x14ac:dyDescent="0.2">
      <c r="A11" s="1">
        <v>31291</v>
      </c>
      <c r="B11">
        <v>100.6</v>
      </c>
    </row>
    <row r="12" spans="1:2" x14ac:dyDescent="0.2">
      <c r="A12" s="1">
        <v>31321</v>
      </c>
      <c r="B12">
        <v>96.7</v>
      </c>
    </row>
    <row r="13" spans="1:2" x14ac:dyDescent="0.2">
      <c r="A13" s="1">
        <v>31352</v>
      </c>
      <c r="B13">
        <v>98.1</v>
      </c>
    </row>
    <row r="14" spans="1:2" x14ac:dyDescent="0.2">
      <c r="A14" s="1">
        <v>31382</v>
      </c>
      <c r="B14">
        <v>98.9</v>
      </c>
    </row>
    <row r="15" spans="1:2" x14ac:dyDescent="0.2">
      <c r="A15" s="1">
        <v>31413</v>
      </c>
      <c r="B15">
        <v>97.9</v>
      </c>
    </row>
    <row r="16" spans="1:2" x14ac:dyDescent="0.2">
      <c r="A16" s="1">
        <v>31444</v>
      </c>
      <c r="B16">
        <v>94</v>
      </c>
    </row>
    <row r="17" spans="1:2" x14ac:dyDescent="0.2">
      <c r="A17" s="1">
        <v>31472</v>
      </c>
      <c r="B17">
        <v>99.1</v>
      </c>
    </row>
    <row r="18" spans="1:2" x14ac:dyDescent="0.2">
      <c r="A18" s="1">
        <v>31503</v>
      </c>
      <c r="B18">
        <v>97.8</v>
      </c>
    </row>
    <row r="19" spans="1:2" x14ac:dyDescent="0.2">
      <c r="A19" s="1">
        <v>31533</v>
      </c>
      <c r="B19">
        <v>100.5</v>
      </c>
    </row>
    <row r="20" spans="1:2" x14ac:dyDescent="0.2">
      <c r="A20" s="1">
        <v>31564</v>
      </c>
      <c r="B20">
        <v>99.2</v>
      </c>
    </row>
    <row r="21" spans="1:2" x14ac:dyDescent="0.2">
      <c r="A21" s="1">
        <v>31594</v>
      </c>
      <c r="B21">
        <v>97.3</v>
      </c>
    </row>
    <row r="22" spans="1:2" x14ac:dyDescent="0.2">
      <c r="A22" s="1">
        <v>31625</v>
      </c>
      <c r="B22">
        <v>94.5</v>
      </c>
    </row>
    <row r="23" spans="1:2" x14ac:dyDescent="0.2">
      <c r="A23" s="1">
        <v>31656</v>
      </c>
      <c r="B23">
        <v>98.1</v>
      </c>
    </row>
    <row r="24" spans="1:2" x14ac:dyDescent="0.2">
      <c r="A24" s="1">
        <v>31686</v>
      </c>
      <c r="B24">
        <v>97.1</v>
      </c>
    </row>
    <row r="25" spans="1:2" x14ac:dyDescent="0.2">
      <c r="A25" s="1">
        <v>31717</v>
      </c>
      <c r="B25">
        <v>97</v>
      </c>
    </row>
    <row r="26" spans="1:2" x14ac:dyDescent="0.2">
      <c r="A26" s="1">
        <v>31747</v>
      </c>
      <c r="B26">
        <v>96</v>
      </c>
    </row>
    <row r="27" spans="1:2" x14ac:dyDescent="0.2">
      <c r="A27" s="1">
        <v>31778</v>
      </c>
      <c r="B27">
        <v>96.7</v>
      </c>
    </row>
    <row r="28" spans="1:2" x14ac:dyDescent="0.2">
      <c r="A28" s="1">
        <v>31809</v>
      </c>
      <c r="B28">
        <v>97.6</v>
      </c>
    </row>
    <row r="29" spans="1:2" x14ac:dyDescent="0.2">
      <c r="A29" s="1">
        <v>31837</v>
      </c>
      <c r="B29">
        <v>99</v>
      </c>
    </row>
    <row r="30" spans="1:2" x14ac:dyDescent="0.2">
      <c r="A30" s="1">
        <v>31868</v>
      </c>
      <c r="B30">
        <v>97.8</v>
      </c>
    </row>
    <row r="31" spans="1:2" x14ac:dyDescent="0.2">
      <c r="A31" s="1">
        <v>31898</v>
      </c>
      <c r="B31">
        <v>97.7</v>
      </c>
    </row>
    <row r="32" spans="1:2" x14ac:dyDescent="0.2">
      <c r="A32" s="1">
        <v>31929</v>
      </c>
      <c r="B32">
        <v>97.9</v>
      </c>
    </row>
    <row r="33" spans="1:2" x14ac:dyDescent="0.2">
      <c r="A33" s="1">
        <v>31959</v>
      </c>
      <c r="B33">
        <v>99</v>
      </c>
    </row>
    <row r="34" spans="1:2" x14ac:dyDescent="0.2">
      <c r="A34" s="1">
        <v>31990</v>
      </c>
      <c r="B34">
        <v>99.4</v>
      </c>
    </row>
    <row r="35" spans="1:2" x14ac:dyDescent="0.2">
      <c r="A35" s="1">
        <v>32021</v>
      </c>
      <c r="B35">
        <v>99.8</v>
      </c>
    </row>
    <row r="36" spans="1:2" x14ac:dyDescent="0.2">
      <c r="A36" s="1">
        <v>32051</v>
      </c>
      <c r="B36">
        <v>99.9</v>
      </c>
    </row>
    <row r="37" spans="1:2" x14ac:dyDescent="0.2">
      <c r="A37" s="1">
        <v>32082</v>
      </c>
      <c r="B37">
        <v>101.9</v>
      </c>
    </row>
    <row r="38" spans="1:2" x14ac:dyDescent="0.2">
      <c r="A38" s="1">
        <v>32112</v>
      </c>
      <c r="B38">
        <v>103</v>
      </c>
    </row>
    <row r="39" spans="1:2" x14ac:dyDescent="0.2">
      <c r="A39" s="1">
        <v>32143</v>
      </c>
      <c r="B39">
        <v>105</v>
      </c>
    </row>
    <row r="40" spans="1:2" x14ac:dyDescent="0.2">
      <c r="A40" s="1">
        <v>32174</v>
      </c>
      <c r="B40">
        <v>104.9</v>
      </c>
    </row>
    <row r="41" spans="1:2" x14ac:dyDescent="0.2">
      <c r="A41" s="1">
        <v>32203</v>
      </c>
      <c r="B41">
        <v>105.8</v>
      </c>
    </row>
    <row r="42" spans="1:2" x14ac:dyDescent="0.2">
      <c r="A42" s="1">
        <v>32234</v>
      </c>
      <c r="B42">
        <v>106</v>
      </c>
    </row>
    <row r="43" spans="1:2" x14ac:dyDescent="0.2">
      <c r="A43" s="1">
        <v>32264</v>
      </c>
      <c r="B43">
        <v>108.9</v>
      </c>
    </row>
    <row r="44" spans="1:2" x14ac:dyDescent="0.2">
      <c r="A44" s="1">
        <v>32295</v>
      </c>
      <c r="B44">
        <v>109.9</v>
      </c>
    </row>
    <row r="45" spans="1:2" x14ac:dyDescent="0.2">
      <c r="A45" s="1">
        <v>32325</v>
      </c>
      <c r="B45">
        <v>111.5</v>
      </c>
    </row>
    <row r="46" spans="1:2" x14ac:dyDescent="0.2">
      <c r="A46" s="1">
        <v>32356</v>
      </c>
      <c r="B46">
        <v>112.1</v>
      </c>
    </row>
    <row r="47" spans="1:2" x14ac:dyDescent="0.2">
      <c r="A47" s="1">
        <v>32387</v>
      </c>
      <c r="B47">
        <v>112.2</v>
      </c>
    </row>
    <row r="48" spans="1:2" x14ac:dyDescent="0.2">
      <c r="A48" s="1">
        <v>32417</v>
      </c>
      <c r="B48">
        <v>112</v>
      </c>
    </row>
    <row r="49" spans="1:2" x14ac:dyDescent="0.2">
      <c r="A49" s="1">
        <v>32448</v>
      </c>
      <c r="B49">
        <v>112.7</v>
      </c>
    </row>
    <row r="50" spans="1:2" x14ac:dyDescent="0.2">
      <c r="A50" s="1">
        <v>32478</v>
      </c>
      <c r="B50">
        <v>112.4</v>
      </c>
    </row>
    <row r="51" spans="1:2" x14ac:dyDescent="0.2">
      <c r="A51" s="1">
        <v>32509</v>
      </c>
      <c r="B51">
        <v>112.9</v>
      </c>
    </row>
    <row r="52" spans="1:2" x14ac:dyDescent="0.2">
      <c r="A52" s="1">
        <v>32540</v>
      </c>
      <c r="B52">
        <v>114.4</v>
      </c>
    </row>
    <row r="53" spans="1:2" x14ac:dyDescent="0.2">
      <c r="A53" s="1">
        <v>32568</v>
      </c>
      <c r="B53">
        <v>114.7</v>
      </c>
    </row>
    <row r="54" spans="1:2" x14ac:dyDescent="0.2">
      <c r="A54" s="1">
        <v>32599</v>
      </c>
      <c r="B54">
        <v>114.8</v>
      </c>
    </row>
    <row r="55" spans="1:2" x14ac:dyDescent="0.2">
      <c r="A55" s="1">
        <v>32629</v>
      </c>
      <c r="B55">
        <v>115.5</v>
      </c>
    </row>
    <row r="56" spans="1:2" x14ac:dyDescent="0.2">
      <c r="A56" s="1">
        <v>32660</v>
      </c>
      <c r="B56">
        <v>117.6</v>
      </c>
    </row>
    <row r="57" spans="1:2" x14ac:dyDescent="0.2">
      <c r="A57" s="1">
        <v>32690</v>
      </c>
      <c r="B57">
        <v>114.1</v>
      </c>
    </row>
    <row r="58" spans="1:2" x14ac:dyDescent="0.2">
      <c r="A58" s="1">
        <v>32721</v>
      </c>
      <c r="B58">
        <v>114.5</v>
      </c>
    </row>
    <row r="59" spans="1:2" x14ac:dyDescent="0.2">
      <c r="A59" s="1">
        <v>32752</v>
      </c>
      <c r="B59">
        <v>113.4</v>
      </c>
    </row>
    <row r="60" spans="1:2" x14ac:dyDescent="0.2">
      <c r="A60" s="1">
        <v>32782</v>
      </c>
      <c r="B60">
        <v>114.7</v>
      </c>
    </row>
    <row r="61" spans="1:2" x14ac:dyDescent="0.2">
      <c r="A61" s="1">
        <v>32813</v>
      </c>
      <c r="B61">
        <v>114.9</v>
      </c>
    </row>
    <row r="62" spans="1:2" x14ac:dyDescent="0.2">
      <c r="A62" s="1">
        <v>32843</v>
      </c>
      <c r="B62">
        <v>113.9</v>
      </c>
    </row>
    <row r="63" spans="1:2" x14ac:dyDescent="0.2">
      <c r="A63" s="1">
        <v>32874</v>
      </c>
      <c r="B63">
        <v>113.8</v>
      </c>
    </row>
    <row r="64" spans="1:2" x14ac:dyDescent="0.2">
      <c r="A64" s="1">
        <v>32905</v>
      </c>
      <c r="B64">
        <v>113.5</v>
      </c>
    </row>
    <row r="65" spans="1:2" x14ac:dyDescent="0.2">
      <c r="A65" s="1">
        <v>32933</v>
      </c>
      <c r="B65">
        <v>114.8</v>
      </c>
    </row>
    <row r="66" spans="1:2" x14ac:dyDescent="0.2">
      <c r="A66" s="1">
        <v>32964</v>
      </c>
      <c r="B66">
        <v>114.9</v>
      </c>
    </row>
    <row r="67" spans="1:2" x14ac:dyDescent="0.2">
      <c r="A67" s="1">
        <v>32994</v>
      </c>
      <c r="B67">
        <v>116.2</v>
      </c>
    </row>
    <row r="68" spans="1:2" x14ac:dyDescent="0.2">
      <c r="A68" s="1">
        <v>33025</v>
      </c>
      <c r="B68">
        <v>114.9</v>
      </c>
    </row>
    <row r="69" spans="1:2" x14ac:dyDescent="0.2">
      <c r="A69" s="1">
        <v>33055</v>
      </c>
      <c r="B69">
        <v>117.9</v>
      </c>
    </row>
    <row r="70" spans="1:2" x14ac:dyDescent="0.2">
      <c r="A70" s="1">
        <v>33086</v>
      </c>
      <c r="B70">
        <v>117.5</v>
      </c>
    </row>
    <row r="71" spans="1:2" x14ac:dyDescent="0.2">
      <c r="A71" s="1">
        <v>33117</v>
      </c>
      <c r="B71">
        <v>116.5</v>
      </c>
    </row>
    <row r="72" spans="1:2" x14ac:dyDescent="0.2">
      <c r="A72" s="1">
        <v>33147</v>
      </c>
      <c r="B72">
        <v>119.2</v>
      </c>
    </row>
    <row r="73" spans="1:2" x14ac:dyDescent="0.2">
      <c r="A73" s="1">
        <v>33178</v>
      </c>
      <c r="B73">
        <v>119.7</v>
      </c>
    </row>
    <row r="74" spans="1:2" x14ac:dyDescent="0.2">
      <c r="A74" s="1">
        <v>33208</v>
      </c>
      <c r="B74">
        <v>118</v>
      </c>
    </row>
    <row r="75" spans="1:2" x14ac:dyDescent="0.2">
      <c r="A75" s="1">
        <v>33239</v>
      </c>
      <c r="B75">
        <v>118.1</v>
      </c>
    </row>
    <row r="76" spans="1:2" x14ac:dyDescent="0.2">
      <c r="A76" s="1">
        <v>33270</v>
      </c>
      <c r="B76">
        <v>117.8</v>
      </c>
    </row>
    <row r="77" spans="1:2" x14ac:dyDescent="0.2">
      <c r="A77" s="1">
        <v>33298</v>
      </c>
      <c r="B77">
        <v>118</v>
      </c>
    </row>
    <row r="78" spans="1:2" x14ac:dyDescent="0.2">
      <c r="A78" s="1">
        <v>33329</v>
      </c>
      <c r="B78">
        <v>119.2</v>
      </c>
    </row>
    <row r="79" spans="1:2" x14ac:dyDescent="0.2">
      <c r="A79" s="1">
        <v>33359</v>
      </c>
      <c r="B79">
        <v>120.4</v>
      </c>
    </row>
    <row r="80" spans="1:2" x14ac:dyDescent="0.2">
      <c r="A80" s="1">
        <v>33390</v>
      </c>
      <c r="B80">
        <v>119.5</v>
      </c>
    </row>
    <row r="81" spans="1:2" x14ac:dyDescent="0.2">
      <c r="A81" s="1">
        <v>33420</v>
      </c>
      <c r="B81">
        <v>119</v>
      </c>
    </row>
    <row r="82" spans="1:2" x14ac:dyDescent="0.2">
      <c r="A82" s="1">
        <v>33451</v>
      </c>
      <c r="B82">
        <v>118.8</v>
      </c>
    </row>
    <row r="83" spans="1:2" x14ac:dyDescent="0.2">
      <c r="A83" s="1">
        <v>33482</v>
      </c>
      <c r="B83">
        <v>118.4</v>
      </c>
    </row>
    <row r="84" spans="1:2" x14ac:dyDescent="0.2">
      <c r="A84" s="1">
        <v>33512</v>
      </c>
      <c r="B84">
        <v>118.2</v>
      </c>
    </row>
    <row r="85" spans="1:2" x14ac:dyDescent="0.2">
      <c r="A85" s="1">
        <v>33543</v>
      </c>
      <c r="B85">
        <v>117.3</v>
      </c>
    </row>
    <row r="86" spans="1:2" x14ac:dyDescent="0.2">
      <c r="A86" s="1">
        <v>33573</v>
      </c>
      <c r="B86">
        <v>117.8</v>
      </c>
    </row>
    <row r="87" spans="1:2" x14ac:dyDescent="0.2">
      <c r="A87" s="1">
        <v>33604</v>
      </c>
      <c r="B87">
        <v>118.9</v>
      </c>
    </row>
    <row r="88" spans="1:2" x14ac:dyDescent="0.2">
      <c r="A88" s="1">
        <v>33635</v>
      </c>
      <c r="B88">
        <v>119.7</v>
      </c>
    </row>
    <row r="89" spans="1:2" x14ac:dyDescent="0.2">
      <c r="A89" s="1">
        <v>33664</v>
      </c>
      <c r="B89">
        <v>119.6</v>
      </c>
    </row>
    <row r="90" spans="1:2" x14ac:dyDescent="0.2">
      <c r="A90" s="1">
        <v>33695</v>
      </c>
      <c r="B90">
        <v>119.7</v>
      </c>
    </row>
    <row r="91" spans="1:2" x14ac:dyDescent="0.2">
      <c r="A91" s="1">
        <v>33725</v>
      </c>
      <c r="B91">
        <v>119.4</v>
      </c>
    </row>
    <row r="92" spans="1:2" x14ac:dyDescent="0.2">
      <c r="A92" s="1">
        <v>33756</v>
      </c>
      <c r="B92">
        <v>118.9</v>
      </c>
    </row>
    <row r="93" spans="1:2" x14ac:dyDescent="0.2">
      <c r="A93" s="1">
        <v>33786</v>
      </c>
      <c r="B93">
        <v>118.6</v>
      </c>
    </row>
    <row r="94" spans="1:2" x14ac:dyDescent="0.2">
      <c r="A94" s="1">
        <v>33817</v>
      </c>
      <c r="B94">
        <v>117.6</v>
      </c>
    </row>
    <row r="95" spans="1:2" x14ac:dyDescent="0.2">
      <c r="A95" s="1">
        <v>33848</v>
      </c>
      <c r="B95">
        <v>116.1</v>
      </c>
    </row>
    <row r="96" spans="1:2" x14ac:dyDescent="0.2">
      <c r="A96" s="1">
        <v>33878</v>
      </c>
      <c r="B96">
        <v>115.5</v>
      </c>
    </row>
    <row r="97" spans="1:2" x14ac:dyDescent="0.2">
      <c r="A97" s="1">
        <v>33909</v>
      </c>
      <c r="B97">
        <v>115.1</v>
      </c>
    </row>
    <row r="98" spans="1:2" x14ac:dyDescent="0.2">
      <c r="A98" s="1">
        <v>33939</v>
      </c>
      <c r="B98">
        <v>118.7</v>
      </c>
    </row>
    <row r="99" spans="1:2" x14ac:dyDescent="0.2">
      <c r="A99" s="1">
        <v>33970</v>
      </c>
      <c r="B99">
        <v>115.4</v>
      </c>
    </row>
    <row r="100" spans="1:2" x14ac:dyDescent="0.2">
      <c r="A100" s="1">
        <v>34001</v>
      </c>
      <c r="B100">
        <v>115.2</v>
      </c>
    </row>
    <row r="101" spans="1:2" x14ac:dyDescent="0.2">
      <c r="A101" s="1">
        <v>34029</v>
      </c>
      <c r="B101">
        <v>112.9</v>
      </c>
    </row>
    <row r="102" spans="1:2" x14ac:dyDescent="0.2">
      <c r="A102" s="1">
        <v>34060</v>
      </c>
      <c r="B102">
        <v>115.5</v>
      </c>
    </row>
    <row r="103" spans="1:2" x14ac:dyDescent="0.2">
      <c r="A103" s="1">
        <v>34090</v>
      </c>
      <c r="B103">
        <v>115.1</v>
      </c>
    </row>
    <row r="104" spans="1:2" x14ac:dyDescent="0.2">
      <c r="A104" s="1">
        <v>34121</v>
      </c>
      <c r="B104">
        <v>114.8</v>
      </c>
    </row>
    <row r="105" spans="1:2" x14ac:dyDescent="0.2">
      <c r="A105" s="1">
        <v>34151</v>
      </c>
      <c r="B105">
        <v>115.3</v>
      </c>
    </row>
    <row r="106" spans="1:2" x14ac:dyDescent="0.2">
      <c r="A106" s="1">
        <v>34182</v>
      </c>
      <c r="B106">
        <v>114.3</v>
      </c>
    </row>
    <row r="107" spans="1:2" x14ac:dyDescent="0.2">
      <c r="A107" s="1">
        <v>34213</v>
      </c>
      <c r="B107">
        <v>114.4</v>
      </c>
    </row>
    <row r="108" spans="1:2" x14ac:dyDescent="0.2">
      <c r="A108" s="1">
        <v>34243</v>
      </c>
      <c r="B108">
        <v>114</v>
      </c>
    </row>
    <row r="109" spans="1:2" x14ac:dyDescent="0.2">
      <c r="A109" s="1">
        <v>34274</v>
      </c>
      <c r="B109">
        <v>114.2</v>
      </c>
    </row>
    <row r="110" spans="1:2" x14ac:dyDescent="0.2">
      <c r="A110" s="1">
        <v>34304</v>
      </c>
      <c r="B110">
        <v>114.8</v>
      </c>
    </row>
    <row r="111" spans="1:2" x14ac:dyDescent="0.2">
      <c r="A111" s="1">
        <v>34335</v>
      </c>
      <c r="B111">
        <v>113.6</v>
      </c>
    </row>
    <row r="112" spans="1:2" x14ac:dyDescent="0.2">
      <c r="A112" s="1">
        <v>34366</v>
      </c>
      <c r="B112">
        <v>113.5</v>
      </c>
    </row>
    <row r="113" spans="1:2" x14ac:dyDescent="0.2">
      <c r="A113" s="1">
        <v>34394</v>
      </c>
      <c r="B113">
        <v>114.5</v>
      </c>
    </row>
    <row r="114" spans="1:2" x14ac:dyDescent="0.2">
      <c r="A114" s="1">
        <v>34425</v>
      </c>
      <c r="B114">
        <v>114.4</v>
      </c>
    </row>
    <row r="115" spans="1:2" x14ac:dyDescent="0.2">
      <c r="A115" s="1">
        <v>34455</v>
      </c>
      <c r="B115">
        <v>115.1</v>
      </c>
    </row>
    <row r="116" spans="1:2" x14ac:dyDescent="0.2">
      <c r="A116" s="1">
        <v>34486</v>
      </c>
      <c r="B116">
        <v>113.4</v>
      </c>
    </row>
    <row r="117" spans="1:2" x14ac:dyDescent="0.2">
      <c r="A117" s="1">
        <v>34516</v>
      </c>
      <c r="B117">
        <v>112.8</v>
      </c>
    </row>
    <row r="118" spans="1:2" x14ac:dyDescent="0.2">
      <c r="A118" s="1">
        <v>34547</v>
      </c>
      <c r="B118">
        <v>112</v>
      </c>
    </row>
    <row r="119" spans="1:2" x14ac:dyDescent="0.2">
      <c r="A119" s="1">
        <v>34578</v>
      </c>
      <c r="B119">
        <v>111.7</v>
      </c>
    </row>
    <row r="120" spans="1:2" x14ac:dyDescent="0.2">
      <c r="A120" s="1">
        <v>34608</v>
      </c>
      <c r="B120">
        <v>111.5</v>
      </c>
    </row>
    <row r="121" spans="1:2" x14ac:dyDescent="0.2">
      <c r="A121" s="1">
        <v>34639</v>
      </c>
      <c r="B121">
        <v>111.4</v>
      </c>
    </row>
    <row r="122" spans="1:2" x14ac:dyDescent="0.2">
      <c r="A122" s="1">
        <v>34669</v>
      </c>
      <c r="B122">
        <v>111.5</v>
      </c>
    </row>
    <row r="123" spans="1:2" x14ac:dyDescent="0.2">
      <c r="A123" s="1">
        <v>34700</v>
      </c>
      <c r="B123">
        <v>111.6</v>
      </c>
    </row>
    <row r="124" spans="1:2" x14ac:dyDescent="0.2">
      <c r="A124" s="1">
        <v>34731</v>
      </c>
      <c r="B124">
        <v>113.8</v>
      </c>
    </row>
    <row r="125" spans="1:2" x14ac:dyDescent="0.2">
      <c r="A125" s="1">
        <v>34759</v>
      </c>
      <c r="B125">
        <v>114.2</v>
      </c>
    </row>
    <row r="126" spans="1:2" x14ac:dyDescent="0.2">
      <c r="A126" s="1">
        <v>34790</v>
      </c>
      <c r="B126">
        <v>112.3</v>
      </c>
    </row>
    <row r="127" spans="1:2" x14ac:dyDescent="0.2">
      <c r="A127" s="1">
        <v>34820</v>
      </c>
      <c r="B127">
        <v>111.2</v>
      </c>
    </row>
    <row r="128" spans="1:2" x14ac:dyDescent="0.2">
      <c r="A128" s="1">
        <v>34851</v>
      </c>
      <c r="B128">
        <v>112.5</v>
      </c>
    </row>
    <row r="129" spans="1:2" x14ac:dyDescent="0.2">
      <c r="A129" s="1">
        <v>34881</v>
      </c>
      <c r="B129">
        <v>114.9</v>
      </c>
    </row>
    <row r="130" spans="1:2" x14ac:dyDescent="0.2">
      <c r="A130" s="1">
        <v>34912</v>
      </c>
      <c r="B130">
        <v>115</v>
      </c>
    </row>
    <row r="131" spans="1:2" x14ac:dyDescent="0.2">
      <c r="A131" s="1">
        <v>34943</v>
      </c>
      <c r="B131">
        <v>115.4</v>
      </c>
    </row>
    <row r="132" spans="1:2" x14ac:dyDescent="0.2">
      <c r="A132" s="1">
        <v>34973</v>
      </c>
      <c r="B132">
        <v>114.2</v>
      </c>
    </row>
    <row r="133" spans="1:2" x14ac:dyDescent="0.2">
      <c r="A133" s="1">
        <v>35004</v>
      </c>
      <c r="B133">
        <v>114.9</v>
      </c>
    </row>
    <row r="134" spans="1:2" x14ac:dyDescent="0.2">
      <c r="A134" s="1">
        <v>35034</v>
      </c>
      <c r="B134">
        <v>115</v>
      </c>
    </row>
    <row r="135" spans="1:2" x14ac:dyDescent="0.2">
      <c r="A135" s="1">
        <v>35065</v>
      </c>
      <c r="B135">
        <v>122.5</v>
      </c>
    </row>
    <row r="136" spans="1:2" x14ac:dyDescent="0.2">
      <c r="A136" s="1">
        <v>35096</v>
      </c>
      <c r="B136">
        <v>121.4</v>
      </c>
    </row>
    <row r="137" spans="1:2" x14ac:dyDescent="0.2">
      <c r="A137" s="1">
        <v>35125</v>
      </c>
      <c r="B137">
        <v>121.3</v>
      </c>
    </row>
    <row r="138" spans="1:2" x14ac:dyDescent="0.2">
      <c r="A138" s="1">
        <v>35156</v>
      </c>
      <c r="B138">
        <v>122.1</v>
      </c>
    </row>
    <row r="139" spans="1:2" x14ac:dyDescent="0.2">
      <c r="A139" s="1">
        <v>35186</v>
      </c>
      <c r="B139">
        <v>121.9</v>
      </c>
    </row>
    <row r="140" spans="1:2" x14ac:dyDescent="0.2">
      <c r="A140" s="1">
        <v>35217</v>
      </c>
      <c r="B140">
        <v>120.6</v>
      </c>
    </row>
    <row r="141" spans="1:2" x14ac:dyDescent="0.2">
      <c r="A141" s="1">
        <v>35247</v>
      </c>
      <c r="B141">
        <v>121</v>
      </c>
    </row>
    <row r="142" spans="1:2" x14ac:dyDescent="0.2">
      <c r="A142" s="1">
        <v>35278</v>
      </c>
      <c r="B142">
        <v>120.6</v>
      </c>
    </row>
    <row r="143" spans="1:2" x14ac:dyDescent="0.2">
      <c r="A143" s="1">
        <v>35309</v>
      </c>
      <c r="B143">
        <v>121</v>
      </c>
    </row>
    <row r="144" spans="1:2" x14ac:dyDescent="0.2">
      <c r="A144" s="1">
        <v>35339</v>
      </c>
      <c r="B144">
        <v>120.9</v>
      </c>
    </row>
    <row r="145" spans="1:2" x14ac:dyDescent="0.2">
      <c r="A145" s="1">
        <v>35370</v>
      </c>
      <c r="B145">
        <v>120.6</v>
      </c>
    </row>
    <row r="146" spans="1:2" x14ac:dyDescent="0.2">
      <c r="A146" s="1">
        <v>35400</v>
      </c>
      <c r="B146">
        <v>120.6</v>
      </c>
    </row>
    <row r="147" spans="1:2" x14ac:dyDescent="0.2">
      <c r="A147" s="1">
        <v>35431</v>
      </c>
      <c r="B147">
        <v>119</v>
      </c>
    </row>
    <row r="148" spans="1:2" x14ac:dyDescent="0.2">
      <c r="A148" s="1">
        <v>35462</v>
      </c>
      <c r="B148">
        <v>118.2</v>
      </c>
    </row>
    <row r="149" spans="1:2" x14ac:dyDescent="0.2">
      <c r="A149" s="1">
        <v>35490</v>
      </c>
      <c r="B149">
        <v>116.8</v>
      </c>
    </row>
    <row r="150" spans="1:2" x14ac:dyDescent="0.2">
      <c r="A150" s="1">
        <v>35521</v>
      </c>
      <c r="B150">
        <v>116.7</v>
      </c>
    </row>
    <row r="151" spans="1:2" x14ac:dyDescent="0.2">
      <c r="A151" s="1">
        <v>35551</v>
      </c>
      <c r="B151">
        <v>115.8</v>
      </c>
    </row>
    <row r="152" spans="1:2" x14ac:dyDescent="0.2">
      <c r="A152" s="1">
        <v>35582</v>
      </c>
      <c r="B152">
        <v>116.3</v>
      </c>
    </row>
    <row r="153" spans="1:2" x14ac:dyDescent="0.2">
      <c r="A153" s="1">
        <v>35612</v>
      </c>
      <c r="B153">
        <v>117.6</v>
      </c>
    </row>
    <row r="154" spans="1:2" x14ac:dyDescent="0.2">
      <c r="A154" s="1">
        <v>35643</v>
      </c>
      <c r="B154">
        <v>116.5</v>
      </c>
    </row>
    <row r="155" spans="1:2" x14ac:dyDescent="0.2">
      <c r="A155" s="1">
        <v>35674</v>
      </c>
      <c r="B155">
        <v>116.6</v>
      </c>
    </row>
    <row r="156" spans="1:2" x14ac:dyDescent="0.2">
      <c r="A156" s="1">
        <v>35704</v>
      </c>
      <c r="B156">
        <v>118.4</v>
      </c>
    </row>
    <row r="157" spans="1:2" x14ac:dyDescent="0.2">
      <c r="A157" s="1">
        <v>35735</v>
      </c>
      <c r="B157">
        <v>118.6</v>
      </c>
    </row>
    <row r="158" spans="1:2" x14ac:dyDescent="0.2">
      <c r="A158" s="1">
        <v>35765</v>
      </c>
      <c r="B158">
        <v>118.5</v>
      </c>
    </row>
    <row r="159" spans="1:2" x14ac:dyDescent="0.2">
      <c r="A159" s="1">
        <v>35796</v>
      </c>
      <c r="B159">
        <v>117.9</v>
      </c>
    </row>
    <row r="160" spans="1:2" x14ac:dyDescent="0.2">
      <c r="A160" s="1">
        <v>35827</v>
      </c>
      <c r="B160">
        <v>118.5</v>
      </c>
    </row>
    <row r="161" spans="1:2" x14ac:dyDescent="0.2">
      <c r="A161" s="1">
        <v>35855</v>
      </c>
      <c r="B161">
        <v>119.1</v>
      </c>
    </row>
    <row r="162" spans="1:2" x14ac:dyDescent="0.2">
      <c r="A162" s="1">
        <v>35886</v>
      </c>
      <c r="B162">
        <v>120</v>
      </c>
    </row>
    <row r="163" spans="1:2" x14ac:dyDescent="0.2">
      <c r="A163" s="1">
        <v>35916</v>
      </c>
      <c r="B163">
        <v>118.2</v>
      </c>
    </row>
    <row r="164" spans="1:2" x14ac:dyDescent="0.2">
      <c r="A164" s="1">
        <v>35947</v>
      </c>
      <c r="B164">
        <v>119.3</v>
      </c>
    </row>
    <row r="165" spans="1:2" x14ac:dyDescent="0.2">
      <c r="A165" s="1">
        <v>35977</v>
      </c>
      <c r="B165">
        <v>118.2</v>
      </c>
    </row>
    <row r="166" spans="1:2" x14ac:dyDescent="0.2">
      <c r="A166" s="1">
        <v>36008</v>
      </c>
      <c r="B166">
        <v>120.1</v>
      </c>
    </row>
    <row r="167" spans="1:2" x14ac:dyDescent="0.2">
      <c r="A167" s="1">
        <v>36039</v>
      </c>
      <c r="B167">
        <v>119.6</v>
      </c>
    </row>
    <row r="168" spans="1:2" x14ac:dyDescent="0.2">
      <c r="A168" s="1">
        <v>36069</v>
      </c>
      <c r="B168">
        <v>119.2</v>
      </c>
    </row>
    <row r="169" spans="1:2" x14ac:dyDescent="0.2">
      <c r="A169" s="1">
        <v>36100</v>
      </c>
      <c r="B169">
        <v>119.6</v>
      </c>
    </row>
    <row r="170" spans="1:2" x14ac:dyDescent="0.2">
      <c r="A170" s="1">
        <v>36130</v>
      </c>
      <c r="B170">
        <v>117.4</v>
      </c>
    </row>
    <row r="171" spans="1:2" x14ac:dyDescent="0.2">
      <c r="A171" s="1">
        <v>36161</v>
      </c>
      <c r="B171">
        <v>114.2</v>
      </c>
    </row>
    <row r="172" spans="1:2" x14ac:dyDescent="0.2">
      <c r="A172" s="1">
        <v>36192</v>
      </c>
      <c r="B172">
        <v>114.8</v>
      </c>
    </row>
    <row r="173" spans="1:2" x14ac:dyDescent="0.2">
      <c r="A173" s="1">
        <v>36220</v>
      </c>
      <c r="B173">
        <v>115.6</v>
      </c>
    </row>
    <row r="174" spans="1:2" x14ac:dyDescent="0.2">
      <c r="A174" s="1">
        <v>36251</v>
      </c>
      <c r="B174">
        <v>114.8</v>
      </c>
    </row>
    <row r="175" spans="1:2" x14ac:dyDescent="0.2">
      <c r="A175" s="1">
        <v>36281</v>
      </c>
      <c r="B175">
        <v>113.6</v>
      </c>
    </row>
    <row r="176" spans="1:2" x14ac:dyDescent="0.2">
      <c r="A176" s="1">
        <v>36312</v>
      </c>
      <c r="B176">
        <v>114.6</v>
      </c>
    </row>
    <row r="177" spans="1:2" x14ac:dyDescent="0.2">
      <c r="A177" s="1">
        <v>36342</v>
      </c>
      <c r="B177">
        <v>113.4</v>
      </c>
    </row>
    <row r="178" spans="1:2" x14ac:dyDescent="0.2">
      <c r="A178" s="1">
        <v>36373</v>
      </c>
      <c r="B178">
        <v>112.5</v>
      </c>
    </row>
    <row r="179" spans="1:2" x14ac:dyDescent="0.2">
      <c r="A179" s="1">
        <v>36404</v>
      </c>
      <c r="B179">
        <v>112.2</v>
      </c>
    </row>
    <row r="180" spans="1:2" x14ac:dyDescent="0.2">
      <c r="A180" s="1">
        <v>36434</v>
      </c>
      <c r="B180">
        <v>112.4</v>
      </c>
    </row>
    <row r="181" spans="1:2" x14ac:dyDescent="0.2">
      <c r="A181" s="1">
        <v>36465</v>
      </c>
      <c r="B181">
        <v>112.7</v>
      </c>
    </row>
    <row r="182" spans="1:2" x14ac:dyDescent="0.2">
      <c r="A182" s="1">
        <v>36495</v>
      </c>
      <c r="B182">
        <v>112.5</v>
      </c>
    </row>
    <row r="183" spans="1:2" x14ac:dyDescent="0.2">
      <c r="A183" s="1">
        <v>36526</v>
      </c>
      <c r="B183">
        <v>111.7</v>
      </c>
    </row>
    <row r="184" spans="1:2" x14ac:dyDescent="0.2">
      <c r="A184" s="1">
        <v>36557</v>
      </c>
      <c r="B184">
        <v>112.2</v>
      </c>
    </row>
    <row r="185" spans="1:2" x14ac:dyDescent="0.2">
      <c r="A185" s="1">
        <v>36586</v>
      </c>
      <c r="B185">
        <v>112.6</v>
      </c>
    </row>
    <row r="186" spans="1:2" x14ac:dyDescent="0.2">
      <c r="A186" s="1">
        <v>36617</v>
      </c>
      <c r="B186">
        <v>113</v>
      </c>
    </row>
    <row r="187" spans="1:2" x14ac:dyDescent="0.2">
      <c r="A187" s="1">
        <v>36647</v>
      </c>
      <c r="B187">
        <v>113.3</v>
      </c>
    </row>
    <row r="188" spans="1:2" x14ac:dyDescent="0.2">
      <c r="A188" s="1">
        <v>36678</v>
      </c>
      <c r="B188">
        <v>112.5</v>
      </c>
    </row>
    <row r="189" spans="1:2" x14ac:dyDescent="0.2">
      <c r="A189" s="1">
        <v>36708</v>
      </c>
      <c r="B189">
        <v>110.5</v>
      </c>
    </row>
    <row r="190" spans="1:2" x14ac:dyDescent="0.2">
      <c r="A190" s="1">
        <v>36739</v>
      </c>
      <c r="B190">
        <v>109.7</v>
      </c>
    </row>
    <row r="191" spans="1:2" x14ac:dyDescent="0.2">
      <c r="A191" s="1">
        <v>36770</v>
      </c>
      <c r="B191">
        <v>110.8</v>
      </c>
    </row>
    <row r="192" spans="1:2" x14ac:dyDescent="0.2">
      <c r="A192" s="1">
        <v>36800</v>
      </c>
      <c r="B192">
        <v>111.3</v>
      </c>
    </row>
    <row r="193" spans="1:2" x14ac:dyDescent="0.2">
      <c r="A193" s="1">
        <v>36831</v>
      </c>
      <c r="B193">
        <v>111.3</v>
      </c>
    </row>
    <row r="194" spans="1:2" x14ac:dyDescent="0.2">
      <c r="A194" s="1">
        <v>36861</v>
      </c>
      <c r="B194">
        <v>110.7</v>
      </c>
    </row>
    <row r="195" spans="1:2" x14ac:dyDescent="0.2">
      <c r="A195" s="1">
        <v>36892</v>
      </c>
      <c r="B195">
        <v>109.2</v>
      </c>
    </row>
    <row r="196" spans="1:2" x14ac:dyDescent="0.2">
      <c r="A196" s="1">
        <v>36923</v>
      </c>
      <c r="B196">
        <v>110</v>
      </c>
    </row>
    <row r="197" spans="1:2" x14ac:dyDescent="0.2">
      <c r="A197" s="1">
        <v>36951</v>
      </c>
      <c r="B197">
        <v>110.3</v>
      </c>
    </row>
    <row r="198" spans="1:2" x14ac:dyDescent="0.2">
      <c r="A198" s="1">
        <v>36982</v>
      </c>
      <c r="B198">
        <v>112.9</v>
      </c>
    </row>
    <row r="199" spans="1:2" x14ac:dyDescent="0.2">
      <c r="A199" s="1">
        <v>37012</v>
      </c>
      <c r="B199">
        <v>111.3</v>
      </c>
    </row>
    <row r="200" spans="1:2" x14ac:dyDescent="0.2">
      <c r="A200" s="1">
        <v>37043</v>
      </c>
      <c r="B200">
        <v>112.1</v>
      </c>
    </row>
    <row r="201" spans="1:2" x14ac:dyDescent="0.2">
      <c r="A201" s="1">
        <v>37073</v>
      </c>
      <c r="B201">
        <v>109.5</v>
      </c>
    </row>
    <row r="202" spans="1:2" x14ac:dyDescent="0.2">
      <c r="A202" s="1">
        <v>37104</v>
      </c>
      <c r="B202">
        <v>108.7</v>
      </c>
    </row>
    <row r="203" spans="1:2" x14ac:dyDescent="0.2">
      <c r="A203" s="1">
        <v>37135</v>
      </c>
      <c r="B203">
        <v>109.7</v>
      </c>
    </row>
    <row r="204" spans="1:2" x14ac:dyDescent="0.2">
      <c r="A204" s="1">
        <v>37165</v>
      </c>
      <c r="B204">
        <v>110</v>
      </c>
    </row>
    <row r="205" spans="1:2" x14ac:dyDescent="0.2">
      <c r="A205" s="1">
        <v>37196</v>
      </c>
      <c r="B205">
        <v>108.2</v>
      </c>
    </row>
    <row r="206" spans="1:2" x14ac:dyDescent="0.2">
      <c r="A206" s="1">
        <v>37226</v>
      </c>
      <c r="B206">
        <v>108.3</v>
      </c>
    </row>
    <row r="207" spans="1:2" x14ac:dyDescent="0.2">
      <c r="A207" s="1">
        <v>37257</v>
      </c>
      <c r="B207">
        <v>108.9</v>
      </c>
    </row>
    <row r="208" spans="1:2" x14ac:dyDescent="0.2">
      <c r="A208" s="1">
        <v>37288</v>
      </c>
      <c r="B208">
        <v>109.3</v>
      </c>
    </row>
    <row r="209" spans="1:2" x14ac:dyDescent="0.2">
      <c r="A209" s="1">
        <v>37316</v>
      </c>
      <c r="B209">
        <v>108.3</v>
      </c>
    </row>
    <row r="210" spans="1:2" x14ac:dyDescent="0.2">
      <c r="A210" s="1">
        <v>37347</v>
      </c>
      <c r="B210">
        <v>107</v>
      </c>
    </row>
    <row r="211" spans="1:2" x14ac:dyDescent="0.2">
      <c r="A211" s="1">
        <v>37377</v>
      </c>
      <c r="B211">
        <v>107.8</v>
      </c>
    </row>
    <row r="212" spans="1:2" x14ac:dyDescent="0.2">
      <c r="A212" s="1">
        <v>37408</v>
      </c>
      <c r="B212">
        <v>108.4</v>
      </c>
    </row>
    <row r="213" spans="1:2" x14ac:dyDescent="0.2">
      <c r="A213" s="1">
        <v>37438</v>
      </c>
      <c r="B213">
        <v>107.3</v>
      </c>
    </row>
    <row r="214" spans="1:2" x14ac:dyDescent="0.2">
      <c r="A214" s="1">
        <v>37469</v>
      </c>
      <c r="B214">
        <v>106.6</v>
      </c>
    </row>
    <row r="215" spans="1:2" x14ac:dyDescent="0.2">
      <c r="A215" s="1">
        <v>37500</v>
      </c>
      <c r="B215">
        <v>106.7</v>
      </c>
    </row>
    <row r="216" spans="1:2" x14ac:dyDescent="0.2">
      <c r="A216" s="1">
        <v>37530</v>
      </c>
      <c r="B216">
        <v>107.2</v>
      </c>
    </row>
    <row r="217" spans="1:2" x14ac:dyDescent="0.2">
      <c r="A217" s="1">
        <v>37561</v>
      </c>
      <c r="B217">
        <v>107</v>
      </c>
    </row>
    <row r="218" spans="1:2" x14ac:dyDescent="0.2">
      <c r="A218" s="1">
        <v>37591</v>
      </c>
      <c r="B218">
        <v>107.4</v>
      </c>
    </row>
    <row r="219" spans="1:2" x14ac:dyDescent="0.2">
      <c r="A219" s="1">
        <v>37622</v>
      </c>
      <c r="B219">
        <v>106</v>
      </c>
    </row>
    <row r="220" spans="1:2" x14ac:dyDescent="0.2">
      <c r="A220" s="1">
        <v>37653</v>
      </c>
      <c r="B220">
        <v>105.7</v>
      </c>
    </row>
    <row r="221" spans="1:2" x14ac:dyDescent="0.2">
      <c r="A221" s="1">
        <v>37681</v>
      </c>
      <c r="B221">
        <v>106</v>
      </c>
    </row>
    <row r="222" spans="1:2" x14ac:dyDescent="0.2">
      <c r="A222" s="1">
        <v>37712</v>
      </c>
      <c r="B222">
        <v>106.1</v>
      </c>
    </row>
    <row r="223" spans="1:2" x14ac:dyDescent="0.2">
      <c r="A223" s="1">
        <v>37742</v>
      </c>
      <c r="B223">
        <v>106.1</v>
      </c>
    </row>
    <row r="224" spans="1:2" x14ac:dyDescent="0.2">
      <c r="A224" s="1">
        <v>37773</v>
      </c>
      <c r="B224">
        <v>106.2</v>
      </c>
    </row>
    <row r="225" spans="1:2" x14ac:dyDescent="0.2">
      <c r="A225" s="1">
        <v>37803</v>
      </c>
      <c r="B225">
        <v>106</v>
      </c>
    </row>
    <row r="226" spans="1:2" x14ac:dyDescent="0.2">
      <c r="A226" s="1">
        <v>37834</v>
      </c>
      <c r="B226">
        <v>106.5</v>
      </c>
    </row>
    <row r="227" spans="1:2" x14ac:dyDescent="0.2">
      <c r="A227" s="1">
        <v>37865</v>
      </c>
      <c r="B227">
        <v>105.5</v>
      </c>
    </row>
    <row r="228" spans="1:2" x14ac:dyDescent="0.2">
      <c r="A228" s="1">
        <v>37895</v>
      </c>
      <c r="B228">
        <v>106.4</v>
      </c>
    </row>
    <row r="229" spans="1:2" x14ac:dyDescent="0.2">
      <c r="A229" s="1">
        <v>37926</v>
      </c>
      <c r="B229">
        <v>106.4</v>
      </c>
    </row>
    <row r="230" spans="1:2" x14ac:dyDescent="0.2">
      <c r="A230" s="1">
        <v>37956</v>
      </c>
      <c r="B230">
        <v>106.5</v>
      </c>
    </row>
    <row r="231" spans="1:2" x14ac:dyDescent="0.2">
      <c r="A231" s="1">
        <v>37987</v>
      </c>
      <c r="B231">
        <v>106.7</v>
      </c>
    </row>
    <row r="232" spans="1:2" x14ac:dyDescent="0.2">
      <c r="A232" s="1">
        <v>38018</v>
      </c>
      <c r="B232">
        <v>107.6</v>
      </c>
    </row>
    <row r="233" spans="1:2" x14ac:dyDescent="0.2">
      <c r="A233" s="1">
        <v>38047</v>
      </c>
      <c r="B233">
        <v>107.4</v>
      </c>
    </row>
    <row r="234" spans="1:2" x14ac:dyDescent="0.2">
      <c r="A234" s="1">
        <v>38078</v>
      </c>
      <c r="B234">
        <v>108.7</v>
      </c>
    </row>
    <row r="235" spans="1:2" x14ac:dyDescent="0.2">
      <c r="A235" s="1">
        <v>38108</v>
      </c>
      <c r="B235">
        <v>109.1</v>
      </c>
    </row>
    <row r="236" spans="1:2" x14ac:dyDescent="0.2">
      <c r="A236" s="1">
        <v>38139</v>
      </c>
      <c r="B236">
        <v>110.2</v>
      </c>
    </row>
    <row r="237" spans="1:2" x14ac:dyDescent="0.2">
      <c r="A237" s="1">
        <v>38169</v>
      </c>
      <c r="B237">
        <v>111.2</v>
      </c>
    </row>
    <row r="238" spans="1:2" x14ac:dyDescent="0.2">
      <c r="A238" s="1">
        <v>38200</v>
      </c>
      <c r="B238">
        <v>111.1</v>
      </c>
    </row>
    <row r="239" spans="1:2" x14ac:dyDescent="0.2">
      <c r="A239" s="1">
        <v>38231</v>
      </c>
      <c r="B239">
        <v>112.4</v>
      </c>
    </row>
    <row r="240" spans="1:2" x14ac:dyDescent="0.2">
      <c r="A240" s="1">
        <v>38261</v>
      </c>
      <c r="B240">
        <v>113</v>
      </c>
    </row>
    <row r="241" spans="1:2" x14ac:dyDescent="0.2">
      <c r="A241" s="1">
        <v>38292</v>
      </c>
      <c r="B241">
        <v>113.4</v>
      </c>
    </row>
    <row r="242" spans="1:2" x14ac:dyDescent="0.2">
      <c r="A242" s="1">
        <v>38322</v>
      </c>
      <c r="B242">
        <v>118.5</v>
      </c>
    </row>
    <row r="243" spans="1:2" x14ac:dyDescent="0.2">
      <c r="A243" s="1">
        <v>38353</v>
      </c>
      <c r="B243">
        <v>121.7</v>
      </c>
    </row>
    <row r="244" spans="1:2" x14ac:dyDescent="0.2">
      <c r="A244" s="1">
        <v>38384</v>
      </c>
      <c r="B244">
        <v>125.1</v>
      </c>
    </row>
    <row r="245" spans="1:2" x14ac:dyDescent="0.2">
      <c r="A245" s="1">
        <v>38412</v>
      </c>
      <c r="B245">
        <v>127.8</v>
      </c>
    </row>
    <row r="246" spans="1:2" x14ac:dyDescent="0.2">
      <c r="A246" s="1">
        <v>38443</v>
      </c>
      <c r="B246">
        <v>127.4</v>
      </c>
    </row>
    <row r="247" spans="1:2" x14ac:dyDescent="0.2">
      <c r="A247" s="1">
        <v>38473</v>
      </c>
      <c r="B247">
        <v>127.4</v>
      </c>
    </row>
    <row r="248" spans="1:2" x14ac:dyDescent="0.2">
      <c r="A248" s="1">
        <v>38504</v>
      </c>
      <c r="B248">
        <v>129.69999999999999</v>
      </c>
    </row>
    <row r="249" spans="1:2" x14ac:dyDescent="0.2">
      <c r="A249" s="1">
        <v>38534</v>
      </c>
      <c r="B249">
        <v>132.6</v>
      </c>
    </row>
    <row r="250" spans="1:2" x14ac:dyDescent="0.2">
      <c r="A250" s="1">
        <v>38565</v>
      </c>
      <c r="B250">
        <v>132.1</v>
      </c>
    </row>
    <row r="251" spans="1:2" x14ac:dyDescent="0.2">
      <c r="A251" s="1">
        <v>38596</v>
      </c>
      <c r="B251">
        <v>135.69999999999999</v>
      </c>
    </row>
    <row r="252" spans="1:2" x14ac:dyDescent="0.2">
      <c r="A252" s="1">
        <v>38626</v>
      </c>
      <c r="B252">
        <v>136.4</v>
      </c>
    </row>
    <row r="253" spans="1:2" x14ac:dyDescent="0.2">
      <c r="A253" s="1">
        <v>38657</v>
      </c>
      <c r="B253">
        <v>134.4</v>
      </c>
    </row>
    <row r="254" spans="1:2" x14ac:dyDescent="0.2">
      <c r="A254" s="1">
        <v>38687</v>
      </c>
      <c r="B254">
        <v>138.19999999999999</v>
      </c>
    </row>
    <row r="255" spans="1:2" x14ac:dyDescent="0.2">
      <c r="A255" s="1">
        <v>38718</v>
      </c>
      <c r="B255">
        <v>145.69999999999999</v>
      </c>
    </row>
    <row r="256" spans="1:2" x14ac:dyDescent="0.2">
      <c r="A256" s="1">
        <v>38749</v>
      </c>
      <c r="B256">
        <v>147.30000000000001</v>
      </c>
    </row>
    <row r="257" spans="1:2" x14ac:dyDescent="0.2">
      <c r="A257" s="1">
        <v>38777</v>
      </c>
      <c r="B257">
        <v>147.30000000000001</v>
      </c>
    </row>
    <row r="258" spans="1:2" x14ac:dyDescent="0.2">
      <c r="A258" s="1">
        <v>38808</v>
      </c>
      <c r="B258">
        <v>154.30000000000001</v>
      </c>
    </row>
    <row r="259" spans="1:2" x14ac:dyDescent="0.2">
      <c r="A259" s="1">
        <v>38838</v>
      </c>
      <c r="B259">
        <v>156.1</v>
      </c>
    </row>
    <row r="260" spans="1:2" x14ac:dyDescent="0.2">
      <c r="A260" s="1">
        <v>38869</v>
      </c>
      <c r="B260">
        <v>156</v>
      </c>
    </row>
    <row r="261" spans="1:2" x14ac:dyDescent="0.2">
      <c r="A261" s="1">
        <v>38899</v>
      </c>
      <c r="B261">
        <v>155.30000000000001</v>
      </c>
    </row>
    <row r="262" spans="1:2" x14ac:dyDescent="0.2">
      <c r="A262" s="1">
        <v>38930</v>
      </c>
      <c r="B262">
        <v>155.30000000000001</v>
      </c>
    </row>
    <row r="263" spans="1:2" x14ac:dyDescent="0.2">
      <c r="A263" s="1">
        <v>38961</v>
      </c>
      <c r="B263">
        <v>156</v>
      </c>
    </row>
    <row r="264" spans="1:2" x14ac:dyDescent="0.2">
      <c r="A264" s="1">
        <v>38991</v>
      </c>
      <c r="B264">
        <v>156.1</v>
      </c>
    </row>
    <row r="265" spans="1:2" x14ac:dyDescent="0.2">
      <c r="A265" s="1">
        <v>39022</v>
      </c>
      <c r="B265">
        <v>153</v>
      </c>
    </row>
    <row r="266" spans="1:2" x14ac:dyDescent="0.2">
      <c r="A266" s="1">
        <v>39052</v>
      </c>
      <c r="B266">
        <v>153.69999999999999</v>
      </c>
    </row>
    <row r="267" spans="1:2" x14ac:dyDescent="0.2">
      <c r="A267" s="1">
        <v>39083</v>
      </c>
      <c r="B267">
        <v>157.1</v>
      </c>
    </row>
    <row r="268" spans="1:2" x14ac:dyDescent="0.2">
      <c r="A268" s="1">
        <v>39114</v>
      </c>
      <c r="B268">
        <v>159.6</v>
      </c>
    </row>
    <row r="269" spans="1:2" x14ac:dyDescent="0.2">
      <c r="A269" s="1">
        <v>39142</v>
      </c>
      <c r="B269">
        <v>161.9</v>
      </c>
    </row>
    <row r="270" spans="1:2" x14ac:dyDescent="0.2">
      <c r="A270" s="1">
        <v>39173</v>
      </c>
      <c r="B270">
        <v>161.1</v>
      </c>
    </row>
    <row r="271" spans="1:2" x14ac:dyDescent="0.2">
      <c r="A271" s="1">
        <v>39203</v>
      </c>
      <c r="B271">
        <v>163.69999999999999</v>
      </c>
    </row>
    <row r="272" spans="1:2" x14ac:dyDescent="0.2">
      <c r="A272" s="1">
        <v>39234</v>
      </c>
      <c r="B272">
        <v>167.1</v>
      </c>
    </row>
    <row r="273" spans="1:2" x14ac:dyDescent="0.2">
      <c r="A273" s="1">
        <v>39264</v>
      </c>
      <c r="B273">
        <v>168.6</v>
      </c>
    </row>
    <row r="274" spans="1:2" x14ac:dyDescent="0.2">
      <c r="A274" s="1">
        <v>39295</v>
      </c>
      <c r="B274">
        <v>171.1</v>
      </c>
    </row>
    <row r="275" spans="1:2" x14ac:dyDescent="0.2">
      <c r="A275" s="1">
        <v>39326</v>
      </c>
      <c r="B275">
        <v>171.1</v>
      </c>
    </row>
    <row r="276" spans="1:2" x14ac:dyDescent="0.2">
      <c r="A276" s="1">
        <v>39356</v>
      </c>
      <c r="B276">
        <v>178.7</v>
      </c>
    </row>
    <row r="277" spans="1:2" x14ac:dyDescent="0.2">
      <c r="A277" s="1">
        <v>39387</v>
      </c>
      <c r="B277">
        <v>190.9</v>
      </c>
    </row>
    <row r="278" spans="1:2" x14ac:dyDescent="0.2">
      <c r="A278" s="1">
        <v>39417</v>
      </c>
      <c r="B278">
        <v>218.6</v>
      </c>
    </row>
    <row r="279" spans="1:2" x14ac:dyDescent="0.2">
      <c r="A279" s="1">
        <v>39448</v>
      </c>
      <c r="B279">
        <v>235.1</v>
      </c>
    </row>
    <row r="280" spans="1:2" x14ac:dyDescent="0.2">
      <c r="A280" s="1">
        <v>39479</v>
      </c>
      <c r="B280">
        <v>252.4</v>
      </c>
    </row>
    <row r="281" spans="1:2" x14ac:dyDescent="0.2">
      <c r="A281" s="1">
        <v>39508</v>
      </c>
      <c r="B281">
        <v>260.5</v>
      </c>
    </row>
    <row r="282" spans="1:2" x14ac:dyDescent="0.2">
      <c r="A282" s="1">
        <v>39539</v>
      </c>
      <c r="B282">
        <v>292.89999999999998</v>
      </c>
    </row>
    <row r="283" spans="1:2" x14ac:dyDescent="0.2">
      <c r="A283" s="1">
        <v>39569</v>
      </c>
      <c r="B283">
        <v>312.8</v>
      </c>
    </row>
    <row r="284" spans="1:2" x14ac:dyDescent="0.2">
      <c r="A284" s="1">
        <v>39600</v>
      </c>
      <c r="B284">
        <v>344.7</v>
      </c>
    </row>
    <row r="285" spans="1:2" x14ac:dyDescent="0.2">
      <c r="A285" s="1">
        <v>39630</v>
      </c>
      <c r="B285">
        <v>346.9</v>
      </c>
    </row>
    <row r="286" spans="1:2" x14ac:dyDescent="0.2">
      <c r="A286" s="1">
        <v>39661</v>
      </c>
      <c r="B286">
        <v>421</v>
      </c>
    </row>
    <row r="287" spans="1:2" x14ac:dyDescent="0.2">
      <c r="A287" s="1">
        <v>39692</v>
      </c>
      <c r="B287">
        <v>432.3</v>
      </c>
    </row>
    <row r="288" spans="1:2" x14ac:dyDescent="0.2">
      <c r="A288" s="1">
        <v>39722</v>
      </c>
      <c r="B288">
        <v>432.3</v>
      </c>
    </row>
    <row r="289" spans="1:2" x14ac:dyDescent="0.2">
      <c r="A289" s="1">
        <v>39753</v>
      </c>
      <c r="B289">
        <v>430.4</v>
      </c>
    </row>
    <row r="290" spans="1:2" x14ac:dyDescent="0.2">
      <c r="A290" s="1">
        <v>39783</v>
      </c>
      <c r="B290">
        <v>429.3</v>
      </c>
    </row>
    <row r="291" spans="1:2" x14ac:dyDescent="0.2">
      <c r="A291" s="1">
        <v>39814</v>
      </c>
      <c r="B291">
        <v>418.3</v>
      </c>
    </row>
    <row r="292" spans="1:2" x14ac:dyDescent="0.2">
      <c r="A292" s="1">
        <v>39845</v>
      </c>
      <c r="B292">
        <v>419.9</v>
      </c>
    </row>
    <row r="293" spans="1:2" x14ac:dyDescent="0.2">
      <c r="A293" s="1">
        <v>39873</v>
      </c>
      <c r="B293">
        <v>421.6</v>
      </c>
    </row>
    <row r="294" spans="1:2" x14ac:dyDescent="0.2">
      <c r="A294" s="1">
        <v>39904</v>
      </c>
      <c r="B294">
        <v>412.5</v>
      </c>
    </row>
    <row r="295" spans="1:2" x14ac:dyDescent="0.2">
      <c r="A295" s="1">
        <v>39934</v>
      </c>
      <c r="B295">
        <v>390.7</v>
      </c>
    </row>
    <row r="296" spans="1:2" x14ac:dyDescent="0.2">
      <c r="A296" s="1">
        <v>39965</v>
      </c>
      <c r="B296">
        <v>362.1</v>
      </c>
    </row>
    <row r="297" spans="1:2" x14ac:dyDescent="0.2">
      <c r="A297" s="1">
        <v>39995</v>
      </c>
      <c r="B297">
        <v>356</v>
      </c>
    </row>
    <row r="298" spans="1:2" x14ac:dyDescent="0.2">
      <c r="A298" s="1">
        <v>40026</v>
      </c>
      <c r="B298">
        <v>323.8</v>
      </c>
    </row>
    <row r="299" spans="1:2" x14ac:dyDescent="0.2">
      <c r="A299" s="1">
        <v>40057</v>
      </c>
      <c r="B299">
        <v>301.3</v>
      </c>
    </row>
    <row r="300" spans="1:2" x14ac:dyDescent="0.2">
      <c r="A300" s="1">
        <v>40087</v>
      </c>
      <c r="B300">
        <v>300.3</v>
      </c>
    </row>
    <row r="301" spans="1:2" x14ac:dyDescent="0.2">
      <c r="A301" s="1">
        <v>40118</v>
      </c>
      <c r="B301">
        <v>289.2</v>
      </c>
    </row>
    <row r="302" spans="1:2" x14ac:dyDescent="0.2">
      <c r="A302" s="1">
        <v>40148</v>
      </c>
      <c r="B302">
        <v>289.10000000000002</v>
      </c>
    </row>
    <row r="303" spans="1:2" x14ac:dyDescent="0.2">
      <c r="A303" s="1">
        <v>40179</v>
      </c>
      <c r="B303">
        <v>258.7</v>
      </c>
    </row>
    <row r="304" spans="1:2" x14ac:dyDescent="0.2">
      <c r="A304" s="1">
        <v>40210</v>
      </c>
      <c r="B304">
        <v>252</v>
      </c>
    </row>
    <row r="305" spans="1:2" x14ac:dyDescent="0.2">
      <c r="A305" s="1">
        <v>40238</v>
      </c>
      <c r="B305">
        <v>261.60000000000002</v>
      </c>
    </row>
    <row r="306" spans="1:2" x14ac:dyDescent="0.2">
      <c r="A306" s="1">
        <v>40269</v>
      </c>
      <c r="B306">
        <v>260.10000000000002</v>
      </c>
    </row>
    <row r="307" spans="1:2" x14ac:dyDescent="0.2">
      <c r="A307" s="1">
        <v>40299</v>
      </c>
      <c r="B307">
        <v>260.60000000000002</v>
      </c>
    </row>
    <row r="308" spans="1:2" x14ac:dyDescent="0.2">
      <c r="A308" s="1">
        <v>40330</v>
      </c>
      <c r="B308">
        <v>260.89999999999998</v>
      </c>
    </row>
    <row r="309" spans="1:2" x14ac:dyDescent="0.2">
      <c r="A309" s="1">
        <v>40360</v>
      </c>
      <c r="B309">
        <v>253.8</v>
      </c>
    </row>
    <row r="310" spans="1:2" x14ac:dyDescent="0.2">
      <c r="A310" s="1">
        <v>40391</v>
      </c>
      <c r="B310">
        <v>252.2</v>
      </c>
    </row>
    <row r="311" spans="1:2" x14ac:dyDescent="0.2">
      <c r="A311" s="1">
        <v>40422</v>
      </c>
      <c r="B311">
        <v>252</v>
      </c>
    </row>
    <row r="312" spans="1:2" x14ac:dyDescent="0.2">
      <c r="A312" s="1">
        <v>40452</v>
      </c>
      <c r="B312">
        <v>258.2</v>
      </c>
    </row>
    <row r="313" spans="1:2" x14ac:dyDescent="0.2">
      <c r="A313" s="1">
        <v>40483</v>
      </c>
      <c r="B313">
        <v>286.60000000000002</v>
      </c>
    </row>
    <row r="314" spans="1:2" x14ac:dyDescent="0.2">
      <c r="A314" s="1">
        <v>40513</v>
      </c>
      <c r="B314">
        <v>286.60000000000002</v>
      </c>
    </row>
    <row r="315" spans="1:2" x14ac:dyDescent="0.2">
      <c r="A315" s="1">
        <v>40544</v>
      </c>
      <c r="B315">
        <v>297.89999999999998</v>
      </c>
    </row>
    <row r="316" spans="1:2" x14ac:dyDescent="0.2">
      <c r="A316" s="1">
        <v>40575</v>
      </c>
      <c r="B316">
        <v>301.8</v>
      </c>
    </row>
    <row r="317" spans="1:2" x14ac:dyDescent="0.2">
      <c r="A317" s="1">
        <v>40603</v>
      </c>
      <c r="B317">
        <v>302.3</v>
      </c>
    </row>
    <row r="318" spans="1:2" x14ac:dyDescent="0.2">
      <c r="A318" s="1">
        <v>40634</v>
      </c>
      <c r="B318">
        <v>306.39999999999998</v>
      </c>
    </row>
    <row r="319" spans="1:2" x14ac:dyDescent="0.2">
      <c r="A319" s="1">
        <v>40664</v>
      </c>
      <c r="B319">
        <v>312</v>
      </c>
    </row>
    <row r="320" spans="1:2" x14ac:dyDescent="0.2">
      <c r="A320" s="1">
        <v>40695</v>
      </c>
      <c r="B320">
        <v>317.2</v>
      </c>
    </row>
    <row r="321" spans="1:2" x14ac:dyDescent="0.2">
      <c r="A321" s="1">
        <v>40725</v>
      </c>
      <c r="B321">
        <v>338.3</v>
      </c>
    </row>
    <row r="322" spans="1:2" x14ac:dyDescent="0.2">
      <c r="A322" s="1">
        <v>40756</v>
      </c>
      <c r="B322">
        <v>342.2</v>
      </c>
    </row>
    <row r="323" spans="1:2" x14ac:dyDescent="0.2">
      <c r="A323" s="1">
        <v>40787</v>
      </c>
      <c r="B323">
        <v>337.2</v>
      </c>
    </row>
    <row r="324" spans="1:2" x14ac:dyDescent="0.2">
      <c r="A324" s="1">
        <v>40817</v>
      </c>
      <c r="B324">
        <v>341.2</v>
      </c>
    </row>
    <row r="325" spans="1:2" x14ac:dyDescent="0.2">
      <c r="A325" s="1">
        <v>40848</v>
      </c>
      <c r="B325">
        <v>342.6</v>
      </c>
    </row>
    <row r="326" spans="1:2" x14ac:dyDescent="0.2">
      <c r="A326" s="1">
        <v>40878</v>
      </c>
      <c r="B326">
        <v>339.5</v>
      </c>
    </row>
    <row r="327" spans="1:2" x14ac:dyDescent="0.2">
      <c r="A327" s="1">
        <v>40909</v>
      </c>
      <c r="B327">
        <v>337</v>
      </c>
    </row>
    <row r="328" spans="1:2" x14ac:dyDescent="0.2">
      <c r="A328" s="1">
        <v>40940</v>
      </c>
      <c r="B328">
        <v>347.5</v>
      </c>
    </row>
    <row r="329" spans="1:2" x14ac:dyDescent="0.2">
      <c r="A329" s="1">
        <v>40969</v>
      </c>
      <c r="B329">
        <v>353.1</v>
      </c>
    </row>
    <row r="330" spans="1:2" x14ac:dyDescent="0.2">
      <c r="A330" s="1">
        <v>41000</v>
      </c>
      <c r="B330">
        <v>347.6</v>
      </c>
    </row>
    <row r="331" spans="1:2" x14ac:dyDescent="0.2">
      <c r="A331" s="1">
        <v>41030</v>
      </c>
      <c r="B331">
        <v>347.4</v>
      </c>
    </row>
    <row r="332" spans="1:2" x14ac:dyDescent="0.2">
      <c r="A332" s="1">
        <v>41061</v>
      </c>
      <c r="B332">
        <v>347.2</v>
      </c>
    </row>
    <row r="333" spans="1:2" x14ac:dyDescent="0.2">
      <c r="A333" s="1">
        <v>41091</v>
      </c>
      <c r="B333">
        <v>343</v>
      </c>
    </row>
    <row r="334" spans="1:2" x14ac:dyDescent="0.2">
      <c r="A334" s="1">
        <v>41122</v>
      </c>
      <c r="B334">
        <v>341.6</v>
      </c>
    </row>
    <row r="335" spans="1:2" x14ac:dyDescent="0.2">
      <c r="A335" s="1">
        <v>41153</v>
      </c>
      <c r="B335">
        <v>345.5</v>
      </c>
    </row>
    <row r="336" spans="1:2" x14ac:dyDescent="0.2">
      <c r="A336" s="1">
        <v>41183</v>
      </c>
      <c r="B336">
        <v>344.5</v>
      </c>
    </row>
    <row r="337" spans="1:2" x14ac:dyDescent="0.2">
      <c r="A337" s="1">
        <v>41214</v>
      </c>
      <c r="B337">
        <v>347</v>
      </c>
    </row>
    <row r="338" spans="1:2" x14ac:dyDescent="0.2">
      <c r="A338" s="1">
        <v>41244</v>
      </c>
      <c r="B338">
        <v>347.2</v>
      </c>
    </row>
    <row r="339" spans="1:2" x14ac:dyDescent="0.2">
      <c r="A339" s="1">
        <v>41275</v>
      </c>
      <c r="B339">
        <v>334.3</v>
      </c>
    </row>
    <row r="340" spans="1:2" x14ac:dyDescent="0.2">
      <c r="A340" s="1">
        <v>41306</v>
      </c>
      <c r="B340">
        <v>332.9</v>
      </c>
    </row>
    <row r="341" spans="1:2" x14ac:dyDescent="0.2">
      <c r="A341" s="1">
        <v>41334</v>
      </c>
      <c r="B341">
        <v>328.8</v>
      </c>
    </row>
    <row r="342" spans="1:2" x14ac:dyDescent="0.2">
      <c r="A342" s="1">
        <v>41365</v>
      </c>
      <c r="B342">
        <v>332.5</v>
      </c>
    </row>
    <row r="343" spans="1:2" x14ac:dyDescent="0.2">
      <c r="A343" s="1">
        <v>41395</v>
      </c>
      <c r="B343">
        <v>333.7</v>
      </c>
    </row>
    <row r="344" spans="1:2" x14ac:dyDescent="0.2">
      <c r="A344" s="1">
        <v>41426</v>
      </c>
      <c r="B344">
        <v>338.1</v>
      </c>
    </row>
    <row r="345" spans="1:2" x14ac:dyDescent="0.2">
      <c r="A345" s="1">
        <v>41456</v>
      </c>
      <c r="B345">
        <v>333.7</v>
      </c>
    </row>
    <row r="346" spans="1:2" x14ac:dyDescent="0.2">
      <c r="A346" s="1">
        <v>41487</v>
      </c>
      <c r="B346">
        <v>308.5</v>
      </c>
    </row>
    <row r="347" spans="1:2" x14ac:dyDescent="0.2">
      <c r="A347" s="1">
        <v>41518</v>
      </c>
      <c r="B347">
        <v>306</v>
      </c>
    </row>
    <row r="348" spans="1:2" x14ac:dyDescent="0.2">
      <c r="A348" s="1">
        <v>41548</v>
      </c>
      <c r="B348">
        <v>312.10000000000002</v>
      </c>
    </row>
    <row r="349" spans="1:2" x14ac:dyDescent="0.2">
      <c r="A349" s="1">
        <v>41579</v>
      </c>
      <c r="B349">
        <v>309.89999999999998</v>
      </c>
    </row>
    <row r="350" spans="1:2" x14ac:dyDescent="0.2">
      <c r="A350" s="1">
        <v>41609</v>
      </c>
      <c r="B350">
        <v>309.8</v>
      </c>
    </row>
    <row r="351" spans="1:2" x14ac:dyDescent="0.2">
      <c r="A351" s="1">
        <v>41640</v>
      </c>
      <c r="B351">
        <v>313.60000000000002</v>
      </c>
    </row>
    <row r="352" spans="1:2" x14ac:dyDescent="0.2">
      <c r="A352" s="1">
        <v>41671</v>
      </c>
      <c r="B352">
        <v>312</v>
      </c>
    </row>
    <row r="353" spans="1:2" x14ac:dyDescent="0.2">
      <c r="A353" s="1">
        <v>41699</v>
      </c>
      <c r="B353">
        <v>312.5</v>
      </c>
    </row>
    <row r="354" spans="1:2" x14ac:dyDescent="0.2">
      <c r="A354" s="1">
        <v>41730</v>
      </c>
      <c r="B354">
        <v>313.7</v>
      </c>
    </row>
    <row r="355" spans="1:2" x14ac:dyDescent="0.2">
      <c r="A355" s="1">
        <v>41760</v>
      </c>
      <c r="B355">
        <v>313.10000000000002</v>
      </c>
    </row>
    <row r="356" spans="1:2" x14ac:dyDescent="0.2">
      <c r="A356" s="1">
        <v>41791</v>
      </c>
      <c r="B356">
        <v>316.89999999999998</v>
      </c>
    </row>
    <row r="357" spans="1:2" x14ac:dyDescent="0.2">
      <c r="A357" s="1">
        <v>41821</v>
      </c>
      <c r="B357">
        <v>320.3</v>
      </c>
    </row>
    <row r="358" spans="1:2" x14ac:dyDescent="0.2">
      <c r="A358" s="1">
        <v>41852</v>
      </c>
      <c r="B358">
        <v>320.60000000000002</v>
      </c>
    </row>
    <row r="359" spans="1:2" x14ac:dyDescent="0.2">
      <c r="A359" s="1">
        <v>41883</v>
      </c>
      <c r="B359">
        <v>329.3</v>
      </c>
    </row>
    <row r="360" spans="1:2" x14ac:dyDescent="0.2">
      <c r="A360" s="1">
        <v>41913</v>
      </c>
      <c r="B360">
        <v>324.5</v>
      </c>
    </row>
    <row r="361" spans="1:2" x14ac:dyDescent="0.2">
      <c r="A361" s="1">
        <v>41944</v>
      </c>
      <c r="B361">
        <v>323.3</v>
      </c>
    </row>
    <row r="362" spans="1:2" x14ac:dyDescent="0.2">
      <c r="A362" s="1">
        <v>41974</v>
      </c>
      <c r="B362">
        <v>328.3</v>
      </c>
    </row>
    <row r="363" spans="1:2" x14ac:dyDescent="0.2">
      <c r="A363" s="1">
        <v>42005</v>
      </c>
      <c r="B363">
        <v>332.2</v>
      </c>
    </row>
    <row r="364" spans="1:2" x14ac:dyDescent="0.2">
      <c r="A364" s="1">
        <v>42036</v>
      </c>
      <c r="B364">
        <v>333.3</v>
      </c>
    </row>
    <row r="365" spans="1:2" x14ac:dyDescent="0.2">
      <c r="A365" s="1">
        <v>42064</v>
      </c>
      <c r="B365">
        <v>338.2</v>
      </c>
    </row>
    <row r="366" spans="1:2" x14ac:dyDescent="0.2">
      <c r="A366" s="1">
        <v>42095</v>
      </c>
      <c r="B366">
        <v>343</v>
      </c>
    </row>
    <row r="367" spans="1:2" x14ac:dyDescent="0.2">
      <c r="A367" s="1">
        <v>42125</v>
      </c>
      <c r="B367">
        <v>340.9</v>
      </c>
    </row>
    <row r="368" spans="1:2" x14ac:dyDescent="0.2">
      <c r="A368" s="1">
        <v>42156</v>
      </c>
      <c r="B368">
        <v>344</v>
      </c>
    </row>
    <row r="369" spans="1:2" x14ac:dyDescent="0.2">
      <c r="A369" s="1">
        <v>42186</v>
      </c>
      <c r="B369">
        <v>342.4</v>
      </c>
    </row>
    <row r="370" spans="1:2" x14ac:dyDescent="0.2">
      <c r="A370" s="1">
        <v>42217</v>
      </c>
      <c r="B370">
        <v>337.6</v>
      </c>
    </row>
    <row r="371" spans="1:2" x14ac:dyDescent="0.2">
      <c r="A371" s="1">
        <v>42248</v>
      </c>
      <c r="B371">
        <v>336.2</v>
      </c>
    </row>
    <row r="372" spans="1:2" x14ac:dyDescent="0.2">
      <c r="A372" s="1">
        <v>42278</v>
      </c>
      <c r="B372">
        <v>341.5</v>
      </c>
    </row>
    <row r="373" spans="1:2" x14ac:dyDescent="0.2">
      <c r="A373" s="1">
        <v>42309</v>
      </c>
      <c r="B373">
        <v>334.2</v>
      </c>
    </row>
    <row r="374" spans="1:2" x14ac:dyDescent="0.2">
      <c r="A374" s="1">
        <v>42339</v>
      </c>
      <c r="B374">
        <v>332.3</v>
      </c>
    </row>
    <row r="375" spans="1:2" x14ac:dyDescent="0.2">
      <c r="A375" s="1">
        <v>42370</v>
      </c>
      <c r="B375">
        <v>322.8</v>
      </c>
    </row>
    <row r="376" spans="1:2" x14ac:dyDescent="0.2">
      <c r="A376" s="1">
        <v>42401</v>
      </c>
      <c r="B376">
        <v>312.3</v>
      </c>
    </row>
    <row r="377" spans="1:2" x14ac:dyDescent="0.2">
      <c r="A377" s="1">
        <v>42430</v>
      </c>
      <c r="B377">
        <v>314.60000000000002</v>
      </c>
    </row>
    <row r="378" spans="1:2" x14ac:dyDescent="0.2">
      <c r="A378" s="1">
        <v>42461</v>
      </c>
      <c r="B378">
        <v>316.60000000000002</v>
      </c>
    </row>
    <row r="379" spans="1:2" x14ac:dyDescent="0.2">
      <c r="A379" s="1">
        <v>42491</v>
      </c>
      <c r="B379">
        <v>308.5</v>
      </c>
    </row>
    <row r="380" spans="1:2" x14ac:dyDescent="0.2">
      <c r="A380" s="1">
        <v>42522</v>
      </c>
      <c r="B380">
        <v>305.3</v>
      </c>
    </row>
    <row r="381" spans="1:2" x14ac:dyDescent="0.2">
      <c r="A381" s="1">
        <v>42552</v>
      </c>
      <c r="B381">
        <v>308.5</v>
      </c>
    </row>
    <row r="382" spans="1:2" x14ac:dyDescent="0.2">
      <c r="A382" s="1">
        <v>42583</v>
      </c>
      <c r="B382">
        <v>300.5</v>
      </c>
    </row>
    <row r="383" spans="1:2" x14ac:dyDescent="0.2">
      <c r="A383" s="1">
        <v>42614</v>
      </c>
      <c r="B383">
        <v>296.89999999999998</v>
      </c>
    </row>
    <row r="384" spans="1:2" x14ac:dyDescent="0.2">
      <c r="A384" s="1">
        <v>42644</v>
      </c>
      <c r="B384">
        <v>297</v>
      </c>
    </row>
    <row r="385" spans="1:2" x14ac:dyDescent="0.2">
      <c r="A385" s="1">
        <v>42675</v>
      </c>
      <c r="B385">
        <v>291.7</v>
      </c>
    </row>
    <row r="386" spans="1:2" x14ac:dyDescent="0.2">
      <c r="A386" s="1">
        <v>42705</v>
      </c>
      <c r="B386">
        <v>292.39999999999998</v>
      </c>
    </row>
    <row r="387" spans="1:2" x14ac:dyDescent="0.2">
      <c r="A387" s="1">
        <v>42736</v>
      </c>
      <c r="B387">
        <v>290.60000000000002</v>
      </c>
    </row>
    <row r="388" spans="1:2" x14ac:dyDescent="0.2">
      <c r="A388" s="1">
        <v>42767</v>
      </c>
      <c r="B388">
        <v>286</v>
      </c>
    </row>
    <row r="389" spans="1:2" x14ac:dyDescent="0.2">
      <c r="A389" s="1">
        <v>42795</v>
      </c>
      <c r="B389">
        <v>283.8</v>
      </c>
    </row>
    <row r="390" spans="1:2" x14ac:dyDescent="0.2">
      <c r="A390" s="1">
        <v>42826</v>
      </c>
      <c r="B390">
        <v>285.60000000000002</v>
      </c>
    </row>
    <row r="391" spans="1:2" x14ac:dyDescent="0.2">
      <c r="A391" s="1">
        <v>42856</v>
      </c>
      <c r="B391">
        <v>285.3</v>
      </c>
    </row>
    <row r="392" spans="1:2" x14ac:dyDescent="0.2">
      <c r="A392" s="1">
        <v>42887</v>
      </c>
      <c r="B392">
        <v>284.7</v>
      </c>
    </row>
    <row r="393" spans="1:2" x14ac:dyDescent="0.2">
      <c r="A393" s="1">
        <v>42917</v>
      </c>
      <c r="B393">
        <v>281.7</v>
      </c>
    </row>
    <row r="394" spans="1:2" x14ac:dyDescent="0.2">
      <c r="A394" s="1">
        <v>42948</v>
      </c>
      <c r="B394">
        <v>284.39999999999998</v>
      </c>
    </row>
    <row r="395" spans="1:2" x14ac:dyDescent="0.2">
      <c r="A395" s="1">
        <v>42979</v>
      </c>
      <c r="B395">
        <v>281.39999999999998</v>
      </c>
    </row>
    <row r="396" spans="1:2" x14ac:dyDescent="0.2">
      <c r="A396" s="1">
        <v>43009</v>
      </c>
      <c r="B396">
        <v>282.7</v>
      </c>
    </row>
    <row r="397" spans="1:2" x14ac:dyDescent="0.2">
      <c r="A397" s="1">
        <v>43040</v>
      </c>
      <c r="B397">
        <v>281.10000000000002</v>
      </c>
    </row>
    <row r="398" spans="1:2" x14ac:dyDescent="0.2">
      <c r="A398" s="1">
        <v>43070</v>
      </c>
      <c r="B398">
        <v>283.2</v>
      </c>
    </row>
    <row r="399" spans="1:2" x14ac:dyDescent="0.2">
      <c r="A399" s="1">
        <v>43101</v>
      </c>
      <c r="B399">
        <v>284.5</v>
      </c>
    </row>
    <row r="400" spans="1:2" x14ac:dyDescent="0.2">
      <c r="A400" s="1">
        <v>43132</v>
      </c>
      <c r="B400">
        <v>283.39999999999998</v>
      </c>
    </row>
    <row r="401" spans="1:2" x14ac:dyDescent="0.2">
      <c r="A401" s="1">
        <v>43160</v>
      </c>
      <c r="B401">
        <v>281.10000000000002</v>
      </c>
    </row>
    <row r="402" spans="1:2" x14ac:dyDescent="0.2">
      <c r="A402" s="1">
        <v>43191</v>
      </c>
      <c r="B402">
        <v>281.39999999999998</v>
      </c>
    </row>
    <row r="403" spans="1:2" x14ac:dyDescent="0.2">
      <c r="A403" s="1">
        <v>43221</v>
      </c>
      <c r="B403">
        <v>282.60000000000002</v>
      </c>
    </row>
    <row r="404" spans="1:2" x14ac:dyDescent="0.2">
      <c r="A404" s="1">
        <v>43252</v>
      </c>
      <c r="B404">
        <v>284</v>
      </c>
    </row>
    <row r="405" spans="1:2" x14ac:dyDescent="0.2">
      <c r="A405" s="1">
        <v>43282</v>
      </c>
      <c r="B405">
        <v>285.8</v>
      </c>
    </row>
    <row r="406" spans="1:2" x14ac:dyDescent="0.2">
      <c r="A406" s="1">
        <v>43313</v>
      </c>
      <c r="B406">
        <v>287.10000000000002</v>
      </c>
    </row>
    <row r="407" spans="1:2" x14ac:dyDescent="0.2">
      <c r="A407" s="1">
        <v>43344</v>
      </c>
      <c r="B407">
        <v>288</v>
      </c>
    </row>
    <row r="408" spans="1:2" x14ac:dyDescent="0.2">
      <c r="A408" s="1">
        <v>43374</v>
      </c>
      <c r="B408">
        <v>286.3</v>
      </c>
    </row>
    <row r="409" spans="1:2" x14ac:dyDescent="0.2">
      <c r="A409" s="1">
        <v>43405</v>
      </c>
      <c r="B409">
        <v>287</v>
      </c>
    </row>
    <row r="410" spans="1:2" x14ac:dyDescent="0.2">
      <c r="A410" s="1">
        <v>43435</v>
      </c>
      <c r="B410">
        <v>293.60000000000002</v>
      </c>
    </row>
    <row r="411" spans="1:2" x14ac:dyDescent="0.2">
      <c r="A411" s="1">
        <v>43466</v>
      </c>
      <c r="B411">
        <v>290.8</v>
      </c>
    </row>
    <row r="412" spans="1:2" x14ac:dyDescent="0.2">
      <c r="A412" s="1">
        <v>43497</v>
      </c>
      <c r="B412">
        <v>293.2</v>
      </c>
    </row>
    <row r="413" spans="1:2" x14ac:dyDescent="0.2">
      <c r="A413" s="1">
        <v>43525</v>
      </c>
      <c r="B413">
        <v>294</v>
      </c>
    </row>
    <row r="414" spans="1:2" x14ac:dyDescent="0.2">
      <c r="A414" s="1">
        <v>43556</v>
      </c>
      <c r="B414">
        <v>299.10000000000002</v>
      </c>
    </row>
    <row r="415" spans="1:2" x14ac:dyDescent="0.2">
      <c r="A415" s="1">
        <v>43586</v>
      </c>
      <c r="B415">
        <v>298.60000000000002</v>
      </c>
    </row>
    <row r="416" spans="1:2" x14ac:dyDescent="0.2">
      <c r="A416" s="1">
        <v>43617</v>
      </c>
      <c r="B416">
        <v>299</v>
      </c>
    </row>
    <row r="417" spans="1:2" x14ac:dyDescent="0.2">
      <c r="A417" s="1">
        <v>43647</v>
      </c>
      <c r="B417">
        <v>296.10000000000002</v>
      </c>
    </row>
    <row r="418" spans="1:2" x14ac:dyDescent="0.2">
      <c r="A418" s="1">
        <v>43678</v>
      </c>
      <c r="B418">
        <v>296.39999999999998</v>
      </c>
    </row>
    <row r="419" spans="1:2" x14ac:dyDescent="0.2">
      <c r="A419" s="1">
        <v>43709</v>
      </c>
      <c r="B419">
        <v>299.39999999999998</v>
      </c>
    </row>
    <row r="420" spans="1:2" x14ac:dyDescent="0.2">
      <c r="A420" s="1">
        <v>43739</v>
      </c>
      <c r="B420">
        <v>292.5</v>
      </c>
    </row>
    <row r="421" spans="1:2" x14ac:dyDescent="0.2">
      <c r="A421" s="1">
        <v>43770</v>
      </c>
      <c r="B421">
        <v>291.39999999999998</v>
      </c>
    </row>
    <row r="422" spans="1:2" x14ac:dyDescent="0.2">
      <c r="A422" s="1">
        <v>43800</v>
      </c>
      <c r="B422">
        <v>295.89999999999998</v>
      </c>
    </row>
    <row r="423" spans="1:2" x14ac:dyDescent="0.2">
      <c r="A423" s="1">
        <v>43831</v>
      </c>
      <c r="B423">
        <v>285.2</v>
      </c>
    </row>
    <row r="424" spans="1:2" x14ac:dyDescent="0.2">
      <c r="A424" s="1">
        <v>43862</v>
      </c>
      <c r="B424">
        <v>274.39999999999998</v>
      </c>
    </row>
    <row r="425" spans="1:2" x14ac:dyDescent="0.2">
      <c r="A425" s="1">
        <v>43891</v>
      </c>
      <c r="B425">
        <v>266.2</v>
      </c>
    </row>
    <row r="426" spans="1:2" x14ac:dyDescent="0.2">
      <c r="A426" s="1">
        <v>43922</v>
      </c>
      <c r="B426">
        <v>277.39999999999998</v>
      </c>
    </row>
    <row r="427" spans="1:2" x14ac:dyDescent="0.2">
      <c r="A427" s="1">
        <v>43952</v>
      </c>
      <c r="B427">
        <v>281.3</v>
      </c>
    </row>
    <row r="428" spans="1:2" x14ac:dyDescent="0.2">
      <c r="A428" s="1">
        <v>43983</v>
      </c>
      <c r="B428">
        <v>282.8</v>
      </c>
    </row>
    <row r="429" spans="1:2" x14ac:dyDescent="0.2">
      <c r="A429" s="1">
        <v>44013</v>
      </c>
      <c r="B429">
        <v>284</v>
      </c>
    </row>
    <row r="430" spans="1:2" x14ac:dyDescent="0.2">
      <c r="A430" s="1">
        <v>44044</v>
      </c>
      <c r="B430">
        <v>287</v>
      </c>
    </row>
    <row r="431" spans="1:2" x14ac:dyDescent="0.2">
      <c r="A431" s="1">
        <v>44075</v>
      </c>
      <c r="B431">
        <v>292.60000000000002</v>
      </c>
    </row>
    <row r="432" spans="1:2" x14ac:dyDescent="0.2">
      <c r="A432" s="1">
        <v>44105</v>
      </c>
      <c r="B432">
        <v>293</v>
      </c>
    </row>
    <row r="433" spans="1:2" x14ac:dyDescent="0.2">
      <c r="A433" s="1">
        <v>44136</v>
      </c>
      <c r="B433">
        <v>281.3</v>
      </c>
    </row>
    <row r="434" spans="1:2" x14ac:dyDescent="0.2">
      <c r="A434" s="1">
        <v>44166</v>
      </c>
      <c r="B434">
        <v>280.10000000000002</v>
      </c>
    </row>
    <row r="435" spans="1:2" x14ac:dyDescent="0.2">
      <c r="A435" s="1">
        <v>44197</v>
      </c>
      <c r="B435">
        <v>276.7</v>
      </c>
    </row>
    <row r="436" spans="1:2" x14ac:dyDescent="0.2">
      <c r="A436" s="1">
        <v>44228</v>
      </c>
      <c r="B436">
        <v>268.89999999999998</v>
      </c>
    </row>
    <row r="437" spans="1:2" x14ac:dyDescent="0.2">
      <c r="A437" s="1">
        <v>44256</v>
      </c>
      <c r="B437">
        <v>270.3</v>
      </c>
    </row>
    <row r="438" spans="1:2" x14ac:dyDescent="0.2">
      <c r="A438" s="1">
        <v>44287</v>
      </c>
      <c r="B438">
        <v>275.10000000000002</v>
      </c>
    </row>
    <row r="439" spans="1:2" x14ac:dyDescent="0.2">
      <c r="A439" s="1">
        <v>44317</v>
      </c>
      <c r="B439">
        <v>272.8</v>
      </c>
    </row>
    <row r="440" spans="1:2" x14ac:dyDescent="0.2">
      <c r="A440" s="1">
        <v>44348</v>
      </c>
      <c r="B440">
        <v>276.60000000000002</v>
      </c>
    </row>
    <row r="441" spans="1:2" x14ac:dyDescent="0.2">
      <c r="A441" s="1">
        <v>44378</v>
      </c>
      <c r="B441">
        <v>281.48399999999998</v>
      </c>
    </row>
    <row r="442" spans="1:2" x14ac:dyDescent="0.2">
      <c r="A442" s="1">
        <v>44409</v>
      </c>
      <c r="B442">
        <v>292.34699999999998</v>
      </c>
    </row>
    <row r="443" spans="1:2" x14ac:dyDescent="0.2">
      <c r="A443" s="1">
        <v>44440</v>
      </c>
      <c r="B443">
        <v>294.601</v>
      </c>
    </row>
    <row r="444" spans="1:2" x14ac:dyDescent="0.2">
      <c r="A444" s="1">
        <v>44470</v>
      </c>
      <c r="B444">
        <v>300.65499999999997</v>
      </c>
    </row>
    <row r="445" spans="1:2" x14ac:dyDescent="0.2">
      <c r="A445" s="1">
        <v>44501</v>
      </c>
      <c r="B445">
        <v>305.255</v>
      </c>
    </row>
    <row r="446" spans="1:2" x14ac:dyDescent="0.2">
      <c r="A446" s="1">
        <v>44531</v>
      </c>
      <c r="B446">
        <v>308.62</v>
      </c>
    </row>
    <row r="447" spans="1:2" x14ac:dyDescent="0.2">
      <c r="A447" s="1">
        <v>44562</v>
      </c>
      <c r="B447">
        <v>316.93900000000002</v>
      </c>
    </row>
    <row r="448" spans="1:2" x14ac:dyDescent="0.2">
      <c r="A448" s="1">
        <v>44593</v>
      </c>
      <c r="B448">
        <v>334.01</v>
      </c>
    </row>
    <row r="449" spans="1:2" x14ac:dyDescent="0.2">
      <c r="A449" s="1">
        <v>44621</v>
      </c>
      <c r="B449">
        <v>338.06099999999998</v>
      </c>
    </row>
    <row r="450" spans="1:2" x14ac:dyDescent="0.2">
      <c r="A450" s="1">
        <v>44652</v>
      </c>
      <c r="B450">
        <v>348.77</v>
      </c>
    </row>
    <row r="451" spans="1:2" x14ac:dyDescent="0.2">
      <c r="A451" s="1">
        <v>44682</v>
      </c>
      <c r="B451">
        <v>360.745</v>
      </c>
    </row>
    <row r="452" spans="1:2" x14ac:dyDescent="0.2">
      <c r="A452" s="1">
        <v>44713</v>
      </c>
      <c r="B452">
        <v>359.93599999999998</v>
      </c>
    </row>
    <row r="453" spans="1:2" x14ac:dyDescent="0.2">
      <c r="A453" s="1">
        <v>44743</v>
      </c>
      <c r="B453">
        <v>370.91699999999997</v>
      </c>
    </row>
    <row r="454" spans="1:2" x14ac:dyDescent="0.2">
      <c r="A454" s="1">
        <v>44774</v>
      </c>
      <c r="B454">
        <v>369.904</v>
      </c>
    </row>
    <row r="455" spans="1:2" x14ac:dyDescent="0.2">
      <c r="A455" s="1">
        <v>44805</v>
      </c>
      <c r="B455">
        <v>375.02</v>
      </c>
    </row>
    <row r="456" spans="1:2" x14ac:dyDescent="0.2">
      <c r="A456" s="1">
        <v>44835</v>
      </c>
      <c r="B456">
        <v>377.77100000000002</v>
      </c>
    </row>
    <row r="457" spans="1:2" x14ac:dyDescent="0.2">
      <c r="A457" s="1">
        <v>44866</v>
      </c>
      <c r="B457">
        <v>377.35</v>
      </c>
    </row>
    <row r="458" spans="1:2" x14ac:dyDescent="0.2">
      <c r="A458" s="1">
        <v>44896</v>
      </c>
      <c r="B458">
        <v>377.82499999999999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AF86-0887-E641-A746-84ED54E5E15B}">
  <sheetPr codeName="Sheet5">
    <tabColor theme="5" tint="0.59999389629810485"/>
    <pageSetUpPr fitToPage="1"/>
  </sheetPr>
  <dimension ref="A1:IT124"/>
  <sheetViews>
    <sheetView workbookViewId="0">
      <pane xSplit="2" ySplit="5" topLeftCell="C93" activePane="bottomRight" state="frozen"/>
      <selection pane="topRight" activeCell="C1" sqref="C1"/>
      <selection pane="bottomLeft" activeCell="A6" sqref="A6"/>
      <selection pane="bottomRight" activeCell="G13" sqref="G13"/>
    </sheetView>
  </sheetViews>
  <sheetFormatPr baseColWidth="10" defaultColWidth="8.83203125" defaultRowHeight="15" x14ac:dyDescent="0.2"/>
  <cols>
    <col min="1" max="1" width="5.6640625" style="8" customWidth="1"/>
    <col min="2" max="2" width="9.33203125" style="7" bestFit="1" customWidth="1"/>
    <col min="3" max="11" width="13" style="7" customWidth="1"/>
    <col min="12" max="256" width="8.83203125" style="7"/>
    <col min="257" max="257" width="5.6640625" style="7" customWidth="1"/>
    <col min="258" max="258" width="7.5" style="7" customWidth="1"/>
    <col min="259" max="267" width="13" style="7" customWidth="1"/>
    <col min="268" max="512" width="8.83203125" style="7"/>
    <col min="513" max="513" width="5.6640625" style="7" customWidth="1"/>
    <col min="514" max="514" width="7.5" style="7" customWidth="1"/>
    <col min="515" max="523" width="13" style="7" customWidth="1"/>
    <col min="524" max="768" width="8.83203125" style="7"/>
    <col min="769" max="769" width="5.6640625" style="7" customWidth="1"/>
    <col min="770" max="770" width="7.5" style="7" customWidth="1"/>
    <col min="771" max="779" width="13" style="7" customWidth="1"/>
    <col min="780" max="1024" width="8.83203125" style="7"/>
    <col min="1025" max="1025" width="5.6640625" style="7" customWidth="1"/>
    <col min="1026" max="1026" width="7.5" style="7" customWidth="1"/>
    <col min="1027" max="1035" width="13" style="7" customWidth="1"/>
    <col min="1036" max="1280" width="8.83203125" style="7"/>
    <col min="1281" max="1281" width="5.6640625" style="7" customWidth="1"/>
    <col min="1282" max="1282" width="7.5" style="7" customWidth="1"/>
    <col min="1283" max="1291" width="13" style="7" customWidth="1"/>
    <col min="1292" max="1536" width="8.83203125" style="7"/>
    <col min="1537" max="1537" width="5.6640625" style="7" customWidth="1"/>
    <col min="1538" max="1538" width="7.5" style="7" customWidth="1"/>
    <col min="1539" max="1547" width="13" style="7" customWidth="1"/>
    <col min="1548" max="1792" width="8.83203125" style="7"/>
    <col min="1793" max="1793" width="5.6640625" style="7" customWidth="1"/>
    <col min="1794" max="1794" width="7.5" style="7" customWidth="1"/>
    <col min="1795" max="1803" width="13" style="7" customWidth="1"/>
    <col min="1804" max="2048" width="8.83203125" style="7"/>
    <col min="2049" max="2049" width="5.6640625" style="7" customWidth="1"/>
    <col min="2050" max="2050" width="7.5" style="7" customWidth="1"/>
    <col min="2051" max="2059" width="13" style="7" customWidth="1"/>
    <col min="2060" max="2304" width="8.83203125" style="7"/>
    <col min="2305" max="2305" width="5.6640625" style="7" customWidth="1"/>
    <col min="2306" max="2306" width="7.5" style="7" customWidth="1"/>
    <col min="2307" max="2315" width="13" style="7" customWidth="1"/>
    <col min="2316" max="2560" width="8.83203125" style="7"/>
    <col min="2561" max="2561" width="5.6640625" style="7" customWidth="1"/>
    <col min="2562" max="2562" width="7.5" style="7" customWidth="1"/>
    <col min="2563" max="2571" width="13" style="7" customWidth="1"/>
    <col min="2572" max="2816" width="8.83203125" style="7"/>
    <col min="2817" max="2817" width="5.6640625" style="7" customWidth="1"/>
    <col min="2818" max="2818" width="7.5" style="7" customWidth="1"/>
    <col min="2819" max="2827" width="13" style="7" customWidth="1"/>
    <col min="2828" max="3072" width="8.83203125" style="7"/>
    <col min="3073" max="3073" width="5.6640625" style="7" customWidth="1"/>
    <col min="3074" max="3074" width="7.5" style="7" customWidth="1"/>
    <col min="3075" max="3083" width="13" style="7" customWidth="1"/>
    <col min="3084" max="3328" width="8.83203125" style="7"/>
    <col min="3329" max="3329" width="5.6640625" style="7" customWidth="1"/>
    <col min="3330" max="3330" width="7.5" style="7" customWidth="1"/>
    <col min="3331" max="3339" width="13" style="7" customWidth="1"/>
    <col min="3340" max="3584" width="8.83203125" style="7"/>
    <col min="3585" max="3585" width="5.6640625" style="7" customWidth="1"/>
    <col min="3586" max="3586" width="7.5" style="7" customWidth="1"/>
    <col min="3587" max="3595" width="13" style="7" customWidth="1"/>
    <col min="3596" max="3840" width="8.83203125" style="7"/>
    <col min="3841" max="3841" width="5.6640625" style="7" customWidth="1"/>
    <col min="3842" max="3842" width="7.5" style="7" customWidth="1"/>
    <col min="3843" max="3851" width="13" style="7" customWidth="1"/>
    <col min="3852" max="4096" width="8.83203125" style="7"/>
    <col min="4097" max="4097" width="5.6640625" style="7" customWidth="1"/>
    <col min="4098" max="4098" width="7.5" style="7" customWidth="1"/>
    <col min="4099" max="4107" width="13" style="7" customWidth="1"/>
    <col min="4108" max="4352" width="8.83203125" style="7"/>
    <col min="4353" max="4353" width="5.6640625" style="7" customWidth="1"/>
    <col min="4354" max="4354" width="7.5" style="7" customWidth="1"/>
    <col min="4355" max="4363" width="13" style="7" customWidth="1"/>
    <col min="4364" max="4608" width="8.83203125" style="7"/>
    <col min="4609" max="4609" width="5.6640625" style="7" customWidth="1"/>
    <col min="4610" max="4610" width="7.5" style="7" customWidth="1"/>
    <col min="4611" max="4619" width="13" style="7" customWidth="1"/>
    <col min="4620" max="4864" width="8.83203125" style="7"/>
    <col min="4865" max="4865" width="5.6640625" style="7" customWidth="1"/>
    <col min="4866" max="4866" width="7.5" style="7" customWidth="1"/>
    <col min="4867" max="4875" width="13" style="7" customWidth="1"/>
    <col min="4876" max="5120" width="8.83203125" style="7"/>
    <col min="5121" max="5121" width="5.6640625" style="7" customWidth="1"/>
    <col min="5122" max="5122" width="7.5" style="7" customWidth="1"/>
    <col min="5123" max="5131" width="13" style="7" customWidth="1"/>
    <col min="5132" max="5376" width="8.83203125" style="7"/>
    <col min="5377" max="5377" width="5.6640625" style="7" customWidth="1"/>
    <col min="5378" max="5378" width="7.5" style="7" customWidth="1"/>
    <col min="5379" max="5387" width="13" style="7" customWidth="1"/>
    <col min="5388" max="5632" width="8.83203125" style="7"/>
    <col min="5633" max="5633" width="5.6640625" style="7" customWidth="1"/>
    <col min="5634" max="5634" width="7.5" style="7" customWidth="1"/>
    <col min="5635" max="5643" width="13" style="7" customWidth="1"/>
    <col min="5644" max="5888" width="8.83203125" style="7"/>
    <col min="5889" max="5889" width="5.6640625" style="7" customWidth="1"/>
    <col min="5890" max="5890" width="7.5" style="7" customWidth="1"/>
    <col min="5891" max="5899" width="13" style="7" customWidth="1"/>
    <col min="5900" max="6144" width="8.83203125" style="7"/>
    <col min="6145" max="6145" width="5.6640625" style="7" customWidth="1"/>
    <col min="6146" max="6146" width="7.5" style="7" customWidth="1"/>
    <col min="6147" max="6155" width="13" style="7" customWidth="1"/>
    <col min="6156" max="6400" width="8.83203125" style="7"/>
    <col min="6401" max="6401" width="5.6640625" style="7" customWidth="1"/>
    <col min="6402" max="6402" width="7.5" style="7" customWidth="1"/>
    <col min="6403" max="6411" width="13" style="7" customWidth="1"/>
    <col min="6412" max="6656" width="8.83203125" style="7"/>
    <col min="6657" max="6657" width="5.6640625" style="7" customWidth="1"/>
    <col min="6658" max="6658" width="7.5" style="7" customWidth="1"/>
    <col min="6659" max="6667" width="13" style="7" customWidth="1"/>
    <col min="6668" max="6912" width="8.83203125" style="7"/>
    <col min="6913" max="6913" width="5.6640625" style="7" customWidth="1"/>
    <col min="6914" max="6914" width="7.5" style="7" customWidth="1"/>
    <col min="6915" max="6923" width="13" style="7" customWidth="1"/>
    <col min="6924" max="7168" width="8.83203125" style="7"/>
    <col min="7169" max="7169" width="5.6640625" style="7" customWidth="1"/>
    <col min="7170" max="7170" width="7.5" style="7" customWidth="1"/>
    <col min="7171" max="7179" width="13" style="7" customWidth="1"/>
    <col min="7180" max="7424" width="8.83203125" style="7"/>
    <col min="7425" max="7425" width="5.6640625" style="7" customWidth="1"/>
    <col min="7426" max="7426" width="7.5" style="7" customWidth="1"/>
    <col min="7427" max="7435" width="13" style="7" customWidth="1"/>
    <col min="7436" max="7680" width="8.83203125" style="7"/>
    <col min="7681" max="7681" width="5.6640625" style="7" customWidth="1"/>
    <col min="7682" max="7682" width="7.5" style="7" customWidth="1"/>
    <col min="7683" max="7691" width="13" style="7" customWidth="1"/>
    <col min="7692" max="7936" width="8.83203125" style="7"/>
    <col min="7937" max="7937" width="5.6640625" style="7" customWidth="1"/>
    <col min="7938" max="7938" width="7.5" style="7" customWidth="1"/>
    <col min="7939" max="7947" width="13" style="7" customWidth="1"/>
    <col min="7948" max="8192" width="8.83203125" style="7"/>
    <col min="8193" max="8193" width="5.6640625" style="7" customWidth="1"/>
    <col min="8194" max="8194" width="7.5" style="7" customWidth="1"/>
    <col min="8195" max="8203" width="13" style="7" customWidth="1"/>
    <col min="8204" max="8448" width="8.83203125" style="7"/>
    <col min="8449" max="8449" width="5.6640625" style="7" customWidth="1"/>
    <col min="8450" max="8450" width="7.5" style="7" customWidth="1"/>
    <col min="8451" max="8459" width="13" style="7" customWidth="1"/>
    <col min="8460" max="8704" width="8.83203125" style="7"/>
    <col min="8705" max="8705" width="5.6640625" style="7" customWidth="1"/>
    <col min="8706" max="8706" width="7.5" style="7" customWidth="1"/>
    <col min="8707" max="8715" width="13" style="7" customWidth="1"/>
    <col min="8716" max="8960" width="8.83203125" style="7"/>
    <col min="8961" max="8961" width="5.6640625" style="7" customWidth="1"/>
    <col min="8962" max="8962" width="7.5" style="7" customWidth="1"/>
    <col min="8963" max="8971" width="13" style="7" customWidth="1"/>
    <col min="8972" max="9216" width="8.83203125" style="7"/>
    <col min="9217" max="9217" width="5.6640625" style="7" customWidth="1"/>
    <col min="9218" max="9218" width="7.5" style="7" customWidth="1"/>
    <col min="9219" max="9227" width="13" style="7" customWidth="1"/>
    <col min="9228" max="9472" width="8.83203125" style="7"/>
    <col min="9473" max="9473" width="5.6640625" style="7" customWidth="1"/>
    <col min="9474" max="9474" width="7.5" style="7" customWidth="1"/>
    <col min="9475" max="9483" width="13" style="7" customWidth="1"/>
    <col min="9484" max="9728" width="8.83203125" style="7"/>
    <col min="9729" max="9729" width="5.6640625" style="7" customWidth="1"/>
    <col min="9730" max="9730" width="7.5" style="7" customWidth="1"/>
    <col min="9731" max="9739" width="13" style="7" customWidth="1"/>
    <col min="9740" max="9984" width="8.83203125" style="7"/>
    <col min="9985" max="9985" width="5.6640625" style="7" customWidth="1"/>
    <col min="9986" max="9986" width="7.5" style="7" customWidth="1"/>
    <col min="9987" max="9995" width="13" style="7" customWidth="1"/>
    <col min="9996" max="10240" width="8.83203125" style="7"/>
    <col min="10241" max="10241" width="5.6640625" style="7" customWidth="1"/>
    <col min="10242" max="10242" width="7.5" style="7" customWidth="1"/>
    <col min="10243" max="10251" width="13" style="7" customWidth="1"/>
    <col min="10252" max="10496" width="8.83203125" style="7"/>
    <col min="10497" max="10497" width="5.6640625" style="7" customWidth="1"/>
    <col min="10498" max="10498" width="7.5" style="7" customWidth="1"/>
    <col min="10499" max="10507" width="13" style="7" customWidth="1"/>
    <col min="10508" max="10752" width="8.83203125" style="7"/>
    <col min="10753" max="10753" width="5.6640625" style="7" customWidth="1"/>
    <col min="10754" max="10754" width="7.5" style="7" customWidth="1"/>
    <col min="10755" max="10763" width="13" style="7" customWidth="1"/>
    <col min="10764" max="11008" width="8.83203125" style="7"/>
    <col min="11009" max="11009" width="5.6640625" style="7" customWidth="1"/>
    <col min="11010" max="11010" width="7.5" style="7" customWidth="1"/>
    <col min="11011" max="11019" width="13" style="7" customWidth="1"/>
    <col min="11020" max="11264" width="8.83203125" style="7"/>
    <col min="11265" max="11265" width="5.6640625" style="7" customWidth="1"/>
    <col min="11266" max="11266" width="7.5" style="7" customWidth="1"/>
    <col min="11267" max="11275" width="13" style="7" customWidth="1"/>
    <col min="11276" max="11520" width="8.83203125" style="7"/>
    <col min="11521" max="11521" width="5.6640625" style="7" customWidth="1"/>
    <col min="11522" max="11522" width="7.5" style="7" customWidth="1"/>
    <col min="11523" max="11531" width="13" style="7" customWidth="1"/>
    <col min="11532" max="11776" width="8.83203125" style="7"/>
    <col min="11777" max="11777" width="5.6640625" style="7" customWidth="1"/>
    <col min="11778" max="11778" width="7.5" style="7" customWidth="1"/>
    <col min="11779" max="11787" width="13" style="7" customWidth="1"/>
    <col min="11788" max="12032" width="8.83203125" style="7"/>
    <col min="12033" max="12033" width="5.6640625" style="7" customWidth="1"/>
    <col min="12034" max="12034" width="7.5" style="7" customWidth="1"/>
    <col min="12035" max="12043" width="13" style="7" customWidth="1"/>
    <col min="12044" max="12288" width="8.83203125" style="7"/>
    <col min="12289" max="12289" width="5.6640625" style="7" customWidth="1"/>
    <col min="12290" max="12290" width="7.5" style="7" customWidth="1"/>
    <col min="12291" max="12299" width="13" style="7" customWidth="1"/>
    <col min="12300" max="12544" width="8.83203125" style="7"/>
    <col min="12545" max="12545" width="5.6640625" style="7" customWidth="1"/>
    <col min="12546" max="12546" width="7.5" style="7" customWidth="1"/>
    <col min="12547" max="12555" width="13" style="7" customWidth="1"/>
    <col min="12556" max="12800" width="8.83203125" style="7"/>
    <col min="12801" max="12801" width="5.6640625" style="7" customWidth="1"/>
    <col min="12802" max="12802" width="7.5" style="7" customWidth="1"/>
    <col min="12803" max="12811" width="13" style="7" customWidth="1"/>
    <col min="12812" max="13056" width="8.83203125" style="7"/>
    <col min="13057" max="13057" width="5.6640625" style="7" customWidth="1"/>
    <col min="13058" max="13058" width="7.5" style="7" customWidth="1"/>
    <col min="13059" max="13067" width="13" style="7" customWidth="1"/>
    <col min="13068" max="13312" width="8.83203125" style="7"/>
    <col min="13313" max="13313" width="5.6640625" style="7" customWidth="1"/>
    <col min="13314" max="13314" width="7.5" style="7" customWidth="1"/>
    <col min="13315" max="13323" width="13" style="7" customWidth="1"/>
    <col min="13324" max="13568" width="8.83203125" style="7"/>
    <col min="13569" max="13569" width="5.6640625" style="7" customWidth="1"/>
    <col min="13570" max="13570" width="7.5" style="7" customWidth="1"/>
    <col min="13571" max="13579" width="13" style="7" customWidth="1"/>
    <col min="13580" max="13824" width="8.83203125" style="7"/>
    <col min="13825" max="13825" width="5.6640625" style="7" customWidth="1"/>
    <col min="13826" max="13826" width="7.5" style="7" customWidth="1"/>
    <col min="13827" max="13835" width="13" style="7" customWidth="1"/>
    <col min="13836" max="14080" width="8.83203125" style="7"/>
    <col min="14081" max="14081" width="5.6640625" style="7" customWidth="1"/>
    <col min="14082" max="14082" width="7.5" style="7" customWidth="1"/>
    <col min="14083" max="14091" width="13" style="7" customWidth="1"/>
    <col min="14092" max="14336" width="8.83203125" style="7"/>
    <col min="14337" max="14337" width="5.6640625" style="7" customWidth="1"/>
    <col min="14338" max="14338" width="7.5" style="7" customWidth="1"/>
    <col min="14339" max="14347" width="13" style="7" customWidth="1"/>
    <col min="14348" max="14592" width="8.83203125" style="7"/>
    <col min="14593" max="14593" width="5.6640625" style="7" customWidth="1"/>
    <col min="14594" max="14594" width="7.5" style="7" customWidth="1"/>
    <col min="14595" max="14603" width="13" style="7" customWidth="1"/>
    <col min="14604" max="14848" width="8.83203125" style="7"/>
    <col min="14849" max="14849" width="5.6640625" style="7" customWidth="1"/>
    <col min="14850" max="14850" width="7.5" style="7" customWidth="1"/>
    <col min="14851" max="14859" width="13" style="7" customWidth="1"/>
    <col min="14860" max="15104" width="8.83203125" style="7"/>
    <col min="15105" max="15105" width="5.6640625" style="7" customWidth="1"/>
    <col min="15106" max="15106" width="7.5" style="7" customWidth="1"/>
    <col min="15107" max="15115" width="13" style="7" customWidth="1"/>
    <col min="15116" max="15360" width="8.83203125" style="7"/>
    <col min="15361" max="15361" width="5.6640625" style="7" customWidth="1"/>
    <col min="15362" max="15362" width="7.5" style="7" customWidth="1"/>
    <col min="15363" max="15371" width="13" style="7" customWidth="1"/>
    <col min="15372" max="15616" width="8.83203125" style="7"/>
    <col min="15617" max="15617" width="5.6640625" style="7" customWidth="1"/>
    <col min="15618" max="15618" width="7.5" style="7" customWidth="1"/>
    <col min="15619" max="15627" width="13" style="7" customWidth="1"/>
    <col min="15628" max="15872" width="8.83203125" style="7"/>
    <col min="15873" max="15873" width="5.6640625" style="7" customWidth="1"/>
    <col min="15874" max="15874" width="7.5" style="7" customWidth="1"/>
    <col min="15875" max="15883" width="13" style="7" customWidth="1"/>
    <col min="15884" max="16128" width="8.83203125" style="7"/>
    <col min="16129" max="16129" width="5.6640625" style="7" customWidth="1"/>
    <col min="16130" max="16130" width="7.5" style="7" customWidth="1"/>
    <col min="16131" max="16139" width="13" style="7" customWidth="1"/>
    <col min="16140" max="16384" width="8.83203125" style="7"/>
  </cols>
  <sheetData>
    <row r="1" spans="1:12" x14ac:dyDescent="0.2">
      <c r="A1" s="6" t="s">
        <v>12</v>
      </c>
    </row>
    <row r="2" spans="1:12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s="11" customFormat="1" ht="71.25" customHeight="1" x14ac:dyDescent="0.2">
      <c r="A3" s="8" t="s">
        <v>13</v>
      </c>
      <c r="B3" s="7" t="s">
        <v>14</v>
      </c>
      <c r="C3" s="40" t="s">
        <v>15</v>
      </c>
      <c r="D3" s="40" t="s">
        <v>16</v>
      </c>
      <c r="E3" s="40" t="s">
        <v>17</v>
      </c>
      <c r="F3" s="40" t="s">
        <v>18</v>
      </c>
      <c r="G3" s="40" t="s">
        <v>19</v>
      </c>
      <c r="H3" s="40" t="s">
        <v>20</v>
      </c>
      <c r="I3" s="40" t="s">
        <v>21</v>
      </c>
      <c r="J3" s="40" t="s">
        <v>22</v>
      </c>
      <c r="K3" s="40" t="s">
        <v>23</v>
      </c>
    </row>
    <row r="4" spans="1:12" x14ac:dyDescent="0.2">
      <c r="A4" s="7"/>
    </row>
    <row r="5" spans="1:12" x14ac:dyDescent="0.2">
      <c r="C5" s="12" t="s">
        <v>24</v>
      </c>
      <c r="D5" s="12"/>
      <c r="E5" s="12"/>
      <c r="F5" s="12"/>
      <c r="G5" s="12"/>
      <c r="H5" s="12"/>
      <c r="I5" s="12"/>
      <c r="J5" s="12"/>
      <c r="K5" s="12"/>
    </row>
    <row r="6" spans="1:12" x14ac:dyDescent="0.2">
      <c r="C6" s="7" t="s">
        <v>25</v>
      </c>
      <c r="D6" s="13"/>
      <c r="H6" s="8"/>
      <c r="I6" s="8"/>
      <c r="K6" s="8"/>
    </row>
    <row r="7" spans="1:12" x14ac:dyDescent="0.2">
      <c r="A7" s="8">
        <v>1960</v>
      </c>
      <c r="B7" s="8" t="s">
        <v>26</v>
      </c>
      <c r="C7" s="14">
        <v>141</v>
      </c>
      <c r="D7" s="15" t="s">
        <v>10</v>
      </c>
      <c r="E7" s="14">
        <v>117</v>
      </c>
      <c r="F7" s="14">
        <v>81.599999999999994</v>
      </c>
      <c r="G7" s="14">
        <v>57.9</v>
      </c>
      <c r="H7" s="14">
        <v>37.5</v>
      </c>
      <c r="I7" s="14">
        <v>79.400000000000006</v>
      </c>
      <c r="J7" s="15" t="s">
        <v>10</v>
      </c>
      <c r="K7" s="14">
        <v>51.3</v>
      </c>
    </row>
    <row r="8" spans="1:12" x14ac:dyDescent="0.2">
      <c r="A8" s="8">
        <v>1960</v>
      </c>
      <c r="B8" s="8" t="s">
        <v>27</v>
      </c>
      <c r="C8" s="14">
        <v>140</v>
      </c>
      <c r="D8" s="15" t="s">
        <v>10</v>
      </c>
      <c r="E8" s="14">
        <v>117</v>
      </c>
      <c r="F8" s="14">
        <v>80.900000000000006</v>
      </c>
      <c r="G8" s="14">
        <v>57.8</v>
      </c>
      <c r="H8" s="14">
        <v>38</v>
      </c>
      <c r="I8" s="14">
        <v>80.099999999999994</v>
      </c>
      <c r="J8" s="15" t="s">
        <v>10</v>
      </c>
      <c r="K8" s="14">
        <v>51.6</v>
      </c>
    </row>
    <row r="9" spans="1:12" x14ac:dyDescent="0.2">
      <c r="A9" s="8">
        <v>1961</v>
      </c>
      <c r="B9" s="8" t="s">
        <v>26</v>
      </c>
      <c r="C9" s="14">
        <v>142</v>
      </c>
      <c r="D9" s="15" t="s">
        <v>10</v>
      </c>
      <c r="E9" s="14">
        <v>114</v>
      </c>
      <c r="F9" s="14">
        <v>82.7</v>
      </c>
      <c r="G9" s="14">
        <v>58.2</v>
      </c>
      <c r="H9" s="14">
        <v>38.299999999999997</v>
      </c>
      <c r="I9" s="14">
        <v>80.599999999999994</v>
      </c>
      <c r="J9" s="15" t="s">
        <v>10</v>
      </c>
      <c r="K9" s="14">
        <v>52.4</v>
      </c>
    </row>
    <row r="10" spans="1:12" x14ac:dyDescent="0.2">
      <c r="A10" s="8">
        <v>1961</v>
      </c>
      <c r="B10" s="8" t="s">
        <v>27</v>
      </c>
      <c r="C10" s="14">
        <v>137</v>
      </c>
      <c r="D10" s="15" t="s">
        <v>10</v>
      </c>
      <c r="E10" s="14">
        <v>112</v>
      </c>
      <c r="F10" s="14">
        <v>81.5</v>
      </c>
      <c r="G10" s="14">
        <v>58.5</v>
      </c>
      <c r="H10" s="14">
        <v>38.200000000000003</v>
      </c>
      <c r="I10" s="14">
        <v>79.8</v>
      </c>
      <c r="J10" s="15" t="s">
        <v>10</v>
      </c>
      <c r="K10" s="14">
        <v>52.8</v>
      </c>
    </row>
    <row r="11" spans="1:12" x14ac:dyDescent="0.2">
      <c r="A11" s="8">
        <v>1962</v>
      </c>
      <c r="B11" s="8" t="s">
        <v>26</v>
      </c>
      <c r="C11" s="14">
        <v>134</v>
      </c>
      <c r="D11" s="15" t="s">
        <v>10</v>
      </c>
      <c r="E11" s="14">
        <v>109</v>
      </c>
      <c r="F11" s="14">
        <v>81.900000000000006</v>
      </c>
      <c r="G11" s="14">
        <v>57</v>
      </c>
      <c r="H11" s="14">
        <v>38.4</v>
      </c>
      <c r="I11" s="14">
        <v>80</v>
      </c>
      <c r="J11" s="15" t="s">
        <v>10</v>
      </c>
      <c r="K11" s="14">
        <v>53.3</v>
      </c>
    </row>
    <row r="12" spans="1:12" x14ac:dyDescent="0.2">
      <c r="A12" s="8">
        <v>1962</v>
      </c>
      <c r="B12" s="8" t="s">
        <v>27</v>
      </c>
      <c r="C12" s="14">
        <v>135</v>
      </c>
      <c r="D12" s="15" t="s">
        <v>10</v>
      </c>
      <c r="E12" s="14">
        <v>108</v>
      </c>
      <c r="F12" s="14">
        <v>80.900000000000006</v>
      </c>
      <c r="G12" s="14">
        <v>56.8</v>
      </c>
      <c r="H12" s="14">
        <v>38.4</v>
      </c>
      <c r="I12" s="14">
        <v>79.900000000000006</v>
      </c>
      <c r="J12" s="15" t="s">
        <v>10</v>
      </c>
      <c r="K12" s="14">
        <v>53.2</v>
      </c>
    </row>
    <row r="13" spans="1:12" x14ac:dyDescent="0.2">
      <c r="A13" s="8">
        <v>1963</v>
      </c>
      <c r="B13" s="8" t="s">
        <v>26</v>
      </c>
      <c r="C13" s="14">
        <v>128</v>
      </c>
      <c r="D13" s="15" t="s">
        <v>10</v>
      </c>
      <c r="E13" s="14">
        <v>107</v>
      </c>
      <c r="F13" s="14">
        <v>81.099999999999994</v>
      </c>
      <c r="G13" s="14">
        <v>52.2</v>
      </c>
      <c r="H13" s="14">
        <v>40.5</v>
      </c>
      <c r="I13" s="14">
        <v>81.2</v>
      </c>
      <c r="J13" s="15" t="s">
        <v>10</v>
      </c>
      <c r="K13" s="14">
        <v>53.9</v>
      </c>
    </row>
    <row r="14" spans="1:12" x14ac:dyDescent="0.2">
      <c r="A14" s="8">
        <v>1963</v>
      </c>
      <c r="B14" s="8" t="s">
        <v>27</v>
      </c>
      <c r="C14" s="14">
        <v>127</v>
      </c>
      <c r="D14" s="15" t="s">
        <v>10</v>
      </c>
      <c r="E14" s="14">
        <v>105</v>
      </c>
      <c r="F14" s="14">
        <v>79.7</v>
      </c>
      <c r="G14" s="14">
        <v>51.8</v>
      </c>
      <c r="H14" s="14">
        <v>40.1</v>
      </c>
      <c r="I14" s="14">
        <v>80.400000000000006</v>
      </c>
      <c r="J14" s="15" t="s">
        <v>10</v>
      </c>
      <c r="K14" s="14">
        <v>53.7</v>
      </c>
    </row>
    <row r="15" spans="1:12" x14ac:dyDescent="0.2">
      <c r="A15" s="8">
        <v>1964</v>
      </c>
      <c r="B15" s="8" t="s">
        <v>26</v>
      </c>
      <c r="C15" s="14">
        <v>126</v>
      </c>
      <c r="D15" s="15" t="s">
        <v>10</v>
      </c>
      <c r="E15" s="14">
        <v>106</v>
      </c>
      <c r="F15" s="14">
        <v>79.7</v>
      </c>
      <c r="G15" s="14">
        <v>52.6</v>
      </c>
      <c r="H15" s="14">
        <v>40.299999999999997</v>
      </c>
      <c r="I15" s="14">
        <v>80.900000000000006</v>
      </c>
      <c r="J15" s="15" t="s">
        <v>10</v>
      </c>
      <c r="K15" s="14">
        <v>53.9</v>
      </c>
    </row>
    <row r="16" spans="1:12" x14ac:dyDescent="0.2">
      <c r="A16" s="8">
        <v>1964</v>
      </c>
      <c r="B16" s="8" t="s">
        <v>27</v>
      </c>
      <c r="C16" s="14">
        <v>122</v>
      </c>
      <c r="D16" s="15" t="s">
        <v>10</v>
      </c>
      <c r="E16" s="14">
        <v>104</v>
      </c>
      <c r="F16" s="14">
        <v>78.7</v>
      </c>
      <c r="G16" s="14">
        <v>52.6</v>
      </c>
      <c r="H16" s="14">
        <v>40.1</v>
      </c>
      <c r="I16" s="14">
        <v>80.099999999999994</v>
      </c>
      <c r="J16" s="15" t="s">
        <v>10</v>
      </c>
      <c r="K16" s="14">
        <v>53.3</v>
      </c>
    </row>
    <row r="17" spans="1:11" x14ac:dyDescent="0.2">
      <c r="A17" s="8">
        <v>1965</v>
      </c>
      <c r="B17" s="8" t="s">
        <v>26</v>
      </c>
      <c r="C17" s="14">
        <v>122</v>
      </c>
      <c r="D17" s="15" t="s">
        <v>10</v>
      </c>
      <c r="E17" s="14">
        <v>104</v>
      </c>
      <c r="F17" s="14">
        <v>78.7</v>
      </c>
      <c r="G17" s="14">
        <v>53.4</v>
      </c>
      <c r="H17" s="14">
        <v>40.700000000000003</v>
      </c>
      <c r="I17" s="14">
        <v>80.900000000000006</v>
      </c>
      <c r="J17" s="15" t="s">
        <v>10</v>
      </c>
      <c r="K17" s="14">
        <v>53.6</v>
      </c>
    </row>
    <row r="18" spans="1:11" x14ac:dyDescent="0.2">
      <c r="A18" s="8">
        <v>1965</v>
      </c>
      <c r="B18" s="8" t="s">
        <v>27</v>
      </c>
      <c r="C18" s="14">
        <v>120</v>
      </c>
      <c r="D18" s="15" t="s">
        <v>10</v>
      </c>
      <c r="E18" s="14">
        <v>103</v>
      </c>
      <c r="F18" s="14">
        <v>78.3</v>
      </c>
      <c r="G18" s="14">
        <v>53</v>
      </c>
      <c r="H18" s="14">
        <v>40.799999999999997</v>
      </c>
      <c r="I18" s="14">
        <v>79.7</v>
      </c>
      <c r="J18" s="15" t="s">
        <v>10</v>
      </c>
      <c r="K18" s="14">
        <v>53.5</v>
      </c>
    </row>
    <row r="19" spans="1:11" x14ac:dyDescent="0.2">
      <c r="A19" s="8">
        <v>1966</v>
      </c>
      <c r="B19" s="8" t="s">
        <v>26</v>
      </c>
      <c r="C19" s="14">
        <v>119</v>
      </c>
      <c r="D19" s="15" t="s">
        <v>10</v>
      </c>
      <c r="E19" s="14">
        <v>101</v>
      </c>
      <c r="F19" s="14">
        <v>76.5</v>
      </c>
      <c r="G19" s="14">
        <v>52.8</v>
      </c>
      <c r="H19" s="14">
        <v>41.4</v>
      </c>
      <c r="I19" s="14">
        <v>80.900000000000006</v>
      </c>
      <c r="J19" s="15" t="s">
        <v>10</v>
      </c>
      <c r="K19" s="14">
        <v>54.9</v>
      </c>
    </row>
    <row r="20" spans="1:11" x14ac:dyDescent="0.2">
      <c r="A20" s="8">
        <v>1966</v>
      </c>
      <c r="B20" s="8" t="s">
        <v>27</v>
      </c>
      <c r="C20" s="14">
        <v>116</v>
      </c>
      <c r="D20" s="14">
        <v>66.8</v>
      </c>
      <c r="E20" s="14">
        <v>100</v>
      </c>
      <c r="F20" s="14">
        <v>75</v>
      </c>
      <c r="G20" s="14">
        <v>52.7</v>
      </c>
      <c r="H20" s="14">
        <v>41.2</v>
      </c>
      <c r="I20" s="14">
        <v>82.1</v>
      </c>
      <c r="J20" s="14">
        <v>109</v>
      </c>
      <c r="K20" s="14">
        <v>53.4</v>
      </c>
    </row>
    <row r="21" spans="1:11" x14ac:dyDescent="0.2">
      <c r="A21" s="8">
        <v>1967</v>
      </c>
      <c r="B21" s="8" t="s">
        <v>26</v>
      </c>
      <c r="C21" s="14">
        <v>113</v>
      </c>
      <c r="D21" s="14">
        <v>66.8</v>
      </c>
      <c r="E21" s="14">
        <v>99.3</v>
      </c>
      <c r="F21" s="14">
        <v>74.2</v>
      </c>
      <c r="G21" s="14">
        <v>54.2</v>
      </c>
      <c r="H21" s="14">
        <v>42.1</v>
      </c>
      <c r="I21" s="14">
        <v>84.1</v>
      </c>
      <c r="J21" s="14">
        <v>113</v>
      </c>
      <c r="K21" s="14">
        <v>53.6</v>
      </c>
    </row>
    <row r="22" spans="1:11" x14ac:dyDescent="0.2">
      <c r="A22" s="8">
        <v>1967</v>
      </c>
      <c r="B22" s="8" t="s">
        <v>27</v>
      </c>
      <c r="C22" s="14">
        <v>109</v>
      </c>
      <c r="D22" s="14">
        <v>64.8</v>
      </c>
      <c r="E22" s="14">
        <v>98.6</v>
      </c>
      <c r="F22" s="14">
        <v>73.2</v>
      </c>
      <c r="G22" s="14">
        <v>55.4</v>
      </c>
      <c r="H22" s="14">
        <v>42.1</v>
      </c>
      <c r="I22" s="14">
        <v>80.400000000000006</v>
      </c>
      <c r="J22" s="14">
        <v>103</v>
      </c>
      <c r="K22" s="14">
        <v>50.8</v>
      </c>
    </row>
    <row r="23" spans="1:11" x14ac:dyDescent="0.2">
      <c r="A23" s="8">
        <v>1968</v>
      </c>
      <c r="B23" s="8" t="s">
        <v>26</v>
      </c>
      <c r="C23" s="14">
        <v>91.4</v>
      </c>
      <c r="D23" s="14">
        <v>62.7</v>
      </c>
      <c r="E23" s="14">
        <v>91.8</v>
      </c>
      <c r="F23" s="14">
        <v>67.900000000000006</v>
      </c>
      <c r="G23" s="14">
        <v>53.9</v>
      </c>
      <c r="H23" s="14">
        <v>43.2</v>
      </c>
      <c r="I23" s="14">
        <v>78.400000000000006</v>
      </c>
      <c r="J23" s="14">
        <v>101</v>
      </c>
      <c r="K23" s="14">
        <v>49.1</v>
      </c>
    </row>
    <row r="24" spans="1:11" x14ac:dyDescent="0.2">
      <c r="A24" s="8">
        <v>1968</v>
      </c>
      <c r="B24" s="8" t="s">
        <v>27</v>
      </c>
      <c r="C24" s="14">
        <v>85.6</v>
      </c>
      <c r="D24" s="14">
        <v>60.8</v>
      </c>
      <c r="E24" s="14">
        <v>88</v>
      </c>
      <c r="F24" s="14">
        <v>65.3</v>
      </c>
      <c r="G24" s="14">
        <v>53.4</v>
      </c>
      <c r="H24" s="14">
        <v>43.1</v>
      </c>
      <c r="I24" s="14">
        <v>75.099999999999994</v>
      </c>
      <c r="J24" s="14">
        <v>95.2</v>
      </c>
      <c r="K24" s="14">
        <v>48.5</v>
      </c>
    </row>
    <row r="25" spans="1:11" x14ac:dyDescent="0.2">
      <c r="A25" s="8">
        <v>1969</v>
      </c>
      <c r="B25" s="8" t="s">
        <v>26</v>
      </c>
      <c r="C25" s="14">
        <v>75.599999999999994</v>
      </c>
      <c r="D25" s="14">
        <v>53.6</v>
      </c>
      <c r="E25" s="14">
        <v>83.9</v>
      </c>
      <c r="F25" s="14">
        <v>61.7</v>
      </c>
      <c r="G25" s="14">
        <v>52.5</v>
      </c>
      <c r="H25" s="14">
        <v>43.8</v>
      </c>
      <c r="I25" s="14">
        <v>74</v>
      </c>
      <c r="J25" s="14">
        <v>94.1</v>
      </c>
      <c r="K25" s="14">
        <v>47.8</v>
      </c>
    </row>
    <row r="26" spans="1:11" x14ac:dyDescent="0.2">
      <c r="A26" s="8">
        <v>1969</v>
      </c>
      <c r="B26" s="8" t="s">
        <v>27</v>
      </c>
      <c r="C26" s="14">
        <v>72.8</v>
      </c>
      <c r="D26" s="14">
        <v>52.4</v>
      </c>
      <c r="E26" s="14">
        <v>82.6</v>
      </c>
      <c r="F26" s="14">
        <v>60.1</v>
      </c>
      <c r="G26" s="14">
        <v>52.6</v>
      </c>
      <c r="H26" s="14">
        <v>44.5</v>
      </c>
      <c r="I26" s="14">
        <v>73.400000000000006</v>
      </c>
      <c r="J26" s="14">
        <v>92</v>
      </c>
      <c r="K26" s="14">
        <v>45.2</v>
      </c>
    </row>
    <row r="27" spans="1:11" x14ac:dyDescent="0.2">
      <c r="A27" s="8">
        <v>1970</v>
      </c>
      <c r="B27" s="8" t="s">
        <v>26</v>
      </c>
      <c r="C27" s="14">
        <v>75</v>
      </c>
      <c r="D27" s="14">
        <v>53.9</v>
      </c>
      <c r="E27" s="14">
        <v>82.9</v>
      </c>
      <c r="F27" s="14">
        <v>60</v>
      </c>
      <c r="G27" s="14">
        <v>52.4</v>
      </c>
      <c r="H27" s="14">
        <v>45.4</v>
      </c>
      <c r="I27" s="14">
        <v>75.099999999999994</v>
      </c>
      <c r="J27" s="14">
        <v>94.4</v>
      </c>
      <c r="K27" s="14">
        <v>50.9</v>
      </c>
    </row>
    <row r="28" spans="1:11" x14ac:dyDescent="0.2">
      <c r="A28" s="8">
        <v>1970</v>
      </c>
      <c r="B28" s="8" t="s">
        <v>27</v>
      </c>
      <c r="C28" s="14">
        <v>76.8</v>
      </c>
      <c r="D28" s="14">
        <v>53.3</v>
      </c>
      <c r="E28" s="14">
        <v>83.2</v>
      </c>
      <c r="F28" s="14">
        <v>60.9</v>
      </c>
      <c r="G28" s="14">
        <v>52.1</v>
      </c>
      <c r="H28" s="14">
        <v>46.9</v>
      </c>
      <c r="I28" s="14">
        <v>76.2</v>
      </c>
      <c r="J28" s="14">
        <v>95.1</v>
      </c>
      <c r="K28" s="14">
        <v>54</v>
      </c>
    </row>
    <row r="29" spans="1:11" x14ac:dyDescent="0.2">
      <c r="A29" s="8">
        <v>1971</v>
      </c>
      <c r="B29" s="8" t="s">
        <v>26</v>
      </c>
      <c r="C29" s="14">
        <v>79.3</v>
      </c>
      <c r="D29" s="14">
        <v>56.2</v>
      </c>
      <c r="E29" s="14">
        <v>81.900000000000006</v>
      </c>
      <c r="F29" s="14">
        <v>63.3</v>
      </c>
      <c r="G29" s="14">
        <v>51.7</v>
      </c>
      <c r="H29" s="14">
        <v>47.8</v>
      </c>
      <c r="I29" s="14">
        <v>76.599999999999994</v>
      </c>
      <c r="J29" s="14">
        <v>95.7</v>
      </c>
      <c r="K29" s="14">
        <v>58.2</v>
      </c>
    </row>
    <row r="30" spans="1:11" x14ac:dyDescent="0.2">
      <c r="A30" s="8">
        <v>1971</v>
      </c>
      <c r="B30" s="8" t="s">
        <v>27</v>
      </c>
      <c r="C30" s="14">
        <v>79.3</v>
      </c>
      <c r="D30" s="14">
        <v>54.4</v>
      </c>
      <c r="E30" s="14">
        <v>80.3</v>
      </c>
      <c r="F30" s="14">
        <v>63.8</v>
      </c>
      <c r="G30" s="14">
        <v>51.2</v>
      </c>
      <c r="H30" s="14">
        <v>49</v>
      </c>
      <c r="I30" s="14">
        <v>76.599999999999994</v>
      </c>
      <c r="J30" s="14">
        <v>94.7</v>
      </c>
      <c r="K30" s="14">
        <v>57.7</v>
      </c>
    </row>
    <row r="31" spans="1:11" x14ac:dyDescent="0.2">
      <c r="A31" s="8">
        <v>1972</v>
      </c>
      <c r="B31" s="8" t="s">
        <v>26</v>
      </c>
      <c r="C31" s="14">
        <v>80</v>
      </c>
      <c r="D31" s="14">
        <v>55.3</v>
      </c>
      <c r="E31" s="14">
        <v>81.400000000000006</v>
      </c>
      <c r="F31" s="14">
        <v>64.7</v>
      </c>
      <c r="G31" s="14">
        <v>52.1</v>
      </c>
      <c r="H31" s="14">
        <v>49.9</v>
      </c>
      <c r="I31" s="14">
        <v>78</v>
      </c>
      <c r="J31" s="14">
        <v>97.4</v>
      </c>
      <c r="K31" s="14">
        <v>58.8</v>
      </c>
    </row>
    <row r="32" spans="1:11" x14ac:dyDescent="0.2">
      <c r="A32" s="8">
        <v>1972</v>
      </c>
      <c r="B32" s="8" t="s">
        <v>27</v>
      </c>
      <c r="C32" s="14">
        <v>80.8</v>
      </c>
      <c r="D32" s="14">
        <v>55.9</v>
      </c>
      <c r="E32" s="14">
        <v>82.7</v>
      </c>
      <c r="F32" s="14">
        <v>65.400000000000006</v>
      </c>
      <c r="G32" s="14">
        <v>53</v>
      </c>
      <c r="H32" s="14">
        <v>51.2</v>
      </c>
      <c r="I32" s="14">
        <v>79</v>
      </c>
      <c r="J32" s="14">
        <v>98.7</v>
      </c>
      <c r="K32" s="14">
        <v>58.7</v>
      </c>
    </row>
    <row r="33" spans="1:11" x14ac:dyDescent="0.2">
      <c r="A33" s="8">
        <v>1973</v>
      </c>
      <c r="B33" s="8" t="s">
        <v>26</v>
      </c>
      <c r="C33" s="14">
        <v>87.6</v>
      </c>
      <c r="D33" s="14">
        <v>58.3</v>
      </c>
      <c r="E33" s="14">
        <v>90.3</v>
      </c>
      <c r="F33" s="14">
        <v>71.400000000000006</v>
      </c>
      <c r="G33" s="14">
        <v>55.2</v>
      </c>
      <c r="H33" s="14">
        <v>53.7</v>
      </c>
      <c r="I33" s="14">
        <v>87.5</v>
      </c>
      <c r="J33" s="14">
        <v>109</v>
      </c>
      <c r="K33" s="14">
        <v>61.5</v>
      </c>
    </row>
    <row r="34" spans="1:11" x14ac:dyDescent="0.2">
      <c r="A34" s="8">
        <v>1973</v>
      </c>
      <c r="B34" s="8" t="s">
        <v>27</v>
      </c>
      <c r="C34" s="14">
        <v>92.5</v>
      </c>
      <c r="D34" s="14">
        <v>60.8</v>
      </c>
      <c r="E34" s="14">
        <v>96.2</v>
      </c>
      <c r="F34" s="14">
        <v>77.3</v>
      </c>
      <c r="G34" s="14">
        <v>59.5</v>
      </c>
      <c r="H34" s="14">
        <v>56</v>
      </c>
      <c r="I34" s="14">
        <v>94.1</v>
      </c>
      <c r="J34" s="14">
        <v>119</v>
      </c>
      <c r="K34" s="14">
        <v>63.6</v>
      </c>
    </row>
    <row r="35" spans="1:11" x14ac:dyDescent="0.2">
      <c r="A35" s="8">
        <v>1974</v>
      </c>
      <c r="B35" s="8" t="s">
        <v>26</v>
      </c>
      <c r="C35" s="14">
        <v>183</v>
      </c>
      <c r="D35" s="14">
        <v>111</v>
      </c>
      <c r="E35" s="14">
        <v>183</v>
      </c>
      <c r="F35" s="14">
        <v>139</v>
      </c>
      <c r="G35" s="14">
        <v>110</v>
      </c>
      <c r="H35" s="14">
        <v>91.4</v>
      </c>
      <c r="I35" s="14">
        <v>150</v>
      </c>
      <c r="J35" s="14">
        <v>181</v>
      </c>
      <c r="K35" s="14">
        <v>81.3</v>
      </c>
    </row>
    <row r="36" spans="1:11" x14ac:dyDescent="0.2">
      <c r="A36" s="8">
        <v>1974</v>
      </c>
      <c r="B36" s="8" t="s">
        <v>27</v>
      </c>
      <c r="C36" s="14">
        <v>229</v>
      </c>
      <c r="D36" s="14">
        <v>136</v>
      </c>
      <c r="E36" s="14">
        <v>232</v>
      </c>
      <c r="F36" s="14">
        <v>170</v>
      </c>
      <c r="G36" s="14">
        <v>137</v>
      </c>
      <c r="H36" s="14">
        <v>104</v>
      </c>
      <c r="I36" s="14">
        <v>188</v>
      </c>
      <c r="J36" s="14">
        <v>228</v>
      </c>
      <c r="K36" s="14">
        <v>91</v>
      </c>
    </row>
    <row r="37" spans="1:11" x14ac:dyDescent="0.2">
      <c r="A37" s="8">
        <v>1975</v>
      </c>
      <c r="B37" s="8" t="s">
        <v>26</v>
      </c>
      <c r="C37" s="14">
        <v>265</v>
      </c>
      <c r="D37" s="14">
        <v>153</v>
      </c>
      <c r="E37" s="14">
        <v>244</v>
      </c>
      <c r="F37" s="14">
        <v>186</v>
      </c>
      <c r="G37" s="14">
        <v>148</v>
      </c>
      <c r="H37" s="14">
        <v>118</v>
      </c>
      <c r="I37" s="14">
        <v>214</v>
      </c>
      <c r="J37" s="14">
        <v>263</v>
      </c>
      <c r="K37" s="14">
        <v>102</v>
      </c>
    </row>
    <row r="38" spans="1:11" x14ac:dyDescent="0.2">
      <c r="A38" s="8">
        <v>1975</v>
      </c>
      <c r="B38" s="8" t="s">
        <v>27</v>
      </c>
      <c r="C38" s="14">
        <v>219</v>
      </c>
      <c r="D38" s="14">
        <v>126</v>
      </c>
      <c r="E38" s="14">
        <v>203</v>
      </c>
      <c r="F38" s="14">
        <v>156</v>
      </c>
      <c r="G38" s="14">
        <v>125</v>
      </c>
      <c r="H38" s="14">
        <v>103</v>
      </c>
      <c r="I38" s="14">
        <v>179</v>
      </c>
      <c r="J38" s="14">
        <v>216</v>
      </c>
      <c r="K38" s="14">
        <v>94.3</v>
      </c>
    </row>
    <row r="39" spans="1:11" x14ac:dyDescent="0.2">
      <c r="A39" s="8">
        <v>1976</v>
      </c>
      <c r="B39" s="8" t="s">
        <v>26</v>
      </c>
      <c r="C39" s="14">
        <v>191</v>
      </c>
      <c r="D39" s="14">
        <v>113</v>
      </c>
      <c r="E39" s="14">
        <v>166</v>
      </c>
      <c r="F39" s="14">
        <v>135</v>
      </c>
      <c r="G39" s="14">
        <v>98.2</v>
      </c>
      <c r="H39" s="14">
        <v>95.2</v>
      </c>
      <c r="I39" s="14">
        <v>158</v>
      </c>
      <c r="J39" s="14">
        <v>189</v>
      </c>
      <c r="K39" s="14">
        <v>95.9</v>
      </c>
    </row>
    <row r="40" spans="1:11" x14ac:dyDescent="0.2">
      <c r="A40" s="8">
        <v>1976</v>
      </c>
      <c r="B40" s="8" t="s">
        <v>27</v>
      </c>
      <c r="C40" s="14">
        <v>182</v>
      </c>
      <c r="D40" s="14">
        <v>112</v>
      </c>
      <c r="E40" s="14">
        <v>168</v>
      </c>
      <c r="F40" s="14">
        <v>137</v>
      </c>
      <c r="G40" s="14">
        <v>94.8</v>
      </c>
      <c r="H40" s="14">
        <v>95.1</v>
      </c>
      <c r="I40" s="14">
        <v>146</v>
      </c>
      <c r="J40" s="14">
        <v>177</v>
      </c>
      <c r="K40" s="14">
        <v>94.2</v>
      </c>
    </row>
    <row r="41" spans="1:11" x14ac:dyDescent="0.2">
      <c r="A41" s="8">
        <v>1977</v>
      </c>
      <c r="B41" s="8" t="s">
        <v>28</v>
      </c>
      <c r="C41" s="14">
        <v>188</v>
      </c>
      <c r="D41" s="14">
        <v>122</v>
      </c>
      <c r="E41" s="14">
        <v>169</v>
      </c>
      <c r="F41" s="14">
        <v>141</v>
      </c>
      <c r="G41" s="14">
        <v>101</v>
      </c>
      <c r="H41" s="14">
        <v>99.2</v>
      </c>
      <c r="I41" s="14">
        <v>146</v>
      </c>
      <c r="J41" s="14">
        <v>180</v>
      </c>
      <c r="K41" s="14">
        <v>95.8</v>
      </c>
    </row>
    <row r="42" spans="1:11" x14ac:dyDescent="0.2">
      <c r="A42" s="8">
        <v>1977</v>
      </c>
      <c r="B42" s="8" t="s">
        <v>29</v>
      </c>
      <c r="C42" s="14">
        <v>188</v>
      </c>
      <c r="D42" s="14">
        <v>121</v>
      </c>
      <c r="E42" s="14">
        <v>171</v>
      </c>
      <c r="F42" s="14">
        <v>144</v>
      </c>
      <c r="G42" s="14">
        <v>102</v>
      </c>
      <c r="H42" s="14">
        <v>103</v>
      </c>
      <c r="I42" s="14">
        <v>148</v>
      </c>
      <c r="J42" s="14">
        <v>185</v>
      </c>
      <c r="K42" s="14">
        <v>96.9</v>
      </c>
    </row>
    <row r="43" spans="1:11" x14ac:dyDescent="0.2">
      <c r="A43" s="8">
        <v>1977</v>
      </c>
      <c r="B43" s="8" t="s">
        <v>30</v>
      </c>
      <c r="C43" s="14">
        <v>177</v>
      </c>
      <c r="D43" s="14">
        <v>119</v>
      </c>
      <c r="E43" s="14">
        <v>169</v>
      </c>
      <c r="F43" s="14">
        <v>144</v>
      </c>
      <c r="G43" s="14">
        <v>103</v>
      </c>
      <c r="H43" s="14">
        <v>100</v>
      </c>
      <c r="I43" s="14">
        <v>150</v>
      </c>
      <c r="J43" s="14">
        <v>187</v>
      </c>
      <c r="K43" s="14">
        <v>94.5</v>
      </c>
    </row>
    <row r="44" spans="1:11" x14ac:dyDescent="0.2">
      <c r="A44" s="8">
        <v>1977</v>
      </c>
      <c r="B44" s="8" t="s">
        <v>31</v>
      </c>
      <c r="C44" s="14">
        <v>170</v>
      </c>
      <c r="D44" s="14">
        <v>118</v>
      </c>
      <c r="E44" s="14">
        <v>167</v>
      </c>
      <c r="F44" s="14">
        <v>142</v>
      </c>
      <c r="G44" s="14">
        <v>102</v>
      </c>
      <c r="H44" s="14">
        <v>104</v>
      </c>
      <c r="I44" s="14">
        <v>147</v>
      </c>
      <c r="J44" s="14">
        <v>183</v>
      </c>
      <c r="K44" s="14">
        <v>94</v>
      </c>
    </row>
    <row r="45" spans="1:11" x14ac:dyDescent="0.2">
      <c r="A45" s="8">
        <v>1978</v>
      </c>
      <c r="B45" s="8" t="s">
        <v>28</v>
      </c>
      <c r="C45" s="14">
        <v>177</v>
      </c>
      <c r="D45" s="14">
        <v>118</v>
      </c>
      <c r="E45" s="14">
        <v>169</v>
      </c>
      <c r="F45" s="14">
        <v>140</v>
      </c>
      <c r="G45" s="14">
        <v>109</v>
      </c>
      <c r="H45" s="14">
        <v>104</v>
      </c>
      <c r="I45" s="14">
        <v>151</v>
      </c>
      <c r="J45" s="14">
        <v>186</v>
      </c>
      <c r="K45" s="14">
        <v>96.4</v>
      </c>
    </row>
    <row r="46" spans="1:11" x14ac:dyDescent="0.2">
      <c r="A46" s="8">
        <v>1978</v>
      </c>
      <c r="B46" s="8" t="s">
        <v>29</v>
      </c>
      <c r="C46" s="14">
        <v>171</v>
      </c>
      <c r="D46" s="14">
        <v>117</v>
      </c>
      <c r="E46" s="14">
        <v>170</v>
      </c>
      <c r="F46" s="14">
        <v>139</v>
      </c>
      <c r="G46" s="14">
        <v>109</v>
      </c>
      <c r="H46" s="14">
        <v>100</v>
      </c>
      <c r="I46" s="14">
        <v>153</v>
      </c>
      <c r="J46" s="14">
        <v>186</v>
      </c>
      <c r="K46" s="14">
        <v>98.4</v>
      </c>
    </row>
    <row r="47" spans="1:11" x14ac:dyDescent="0.2">
      <c r="A47" s="8">
        <v>1978</v>
      </c>
      <c r="B47" s="8" t="s">
        <v>30</v>
      </c>
      <c r="C47" s="14">
        <v>164</v>
      </c>
      <c r="D47" s="14">
        <v>113</v>
      </c>
      <c r="E47" s="14">
        <v>169</v>
      </c>
      <c r="F47" s="14">
        <v>138</v>
      </c>
      <c r="G47" s="14">
        <v>113</v>
      </c>
      <c r="H47" s="14">
        <v>108</v>
      </c>
      <c r="I47" s="14">
        <v>153</v>
      </c>
      <c r="J47" s="14">
        <v>187</v>
      </c>
      <c r="K47" s="14">
        <v>98.9</v>
      </c>
    </row>
    <row r="48" spans="1:11" x14ac:dyDescent="0.2">
      <c r="A48" s="8">
        <v>1978</v>
      </c>
      <c r="B48" s="8" t="s">
        <v>31</v>
      </c>
      <c r="C48" s="14">
        <v>160</v>
      </c>
      <c r="D48" s="14">
        <v>109</v>
      </c>
      <c r="E48" s="14">
        <v>168</v>
      </c>
      <c r="F48" s="14">
        <v>135</v>
      </c>
      <c r="G48" s="14">
        <v>111</v>
      </c>
      <c r="H48" s="14">
        <v>111</v>
      </c>
      <c r="I48" s="14">
        <v>153</v>
      </c>
      <c r="J48" s="14">
        <v>186</v>
      </c>
      <c r="K48" s="14">
        <v>99.3</v>
      </c>
    </row>
    <row r="49" spans="1:11" x14ac:dyDescent="0.2">
      <c r="A49" s="8">
        <v>1979</v>
      </c>
      <c r="B49" s="8" t="s">
        <v>28</v>
      </c>
      <c r="C49" s="14">
        <v>171</v>
      </c>
      <c r="D49" s="14">
        <v>110</v>
      </c>
      <c r="E49" s="14">
        <v>170</v>
      </c>
      <c r="F49" s="14">
        <v>138</v>
      </c>
      <c r="G49" s="14">
        <v>118</v>
      </c>
      <c r="H49" s="14">
        <v>109</v>
      </c>
      <c r="I49" s="14">
        <v>161</v>
      </c>
      <c r="J49" s="14">
        <v>199</v>
      </c>
      <c r="K49" s="14">
        <v>107</v>
      </c>
    </row>
    <row r="50" spans="1:11" x14ac:dyDescent="0.2">
      <c r="A50" s="8">
        <v>1979</v>
      </c>
      <c r="B50" s="8" t="s">
        <v>29</v>
      </c>
      <c r="C50" s="14">
        <v>182</v>
      </c>
      <c r="D50" s="14">
        <v>111</v>
      </c>
      <c r="E50" s="14">
        <v>175</v>
      </c>
      <c r="F50" s="14">
        <v>141</v>
      </c>
      <c r="G50" s="14">
        <v>115</v>
      </c>
      <c r="H50" s="14">
        <v>111</v>
      </c>
      <c r="I50" s="14">
        <v>172</v>
      </c>
      <c r="J50" s="14">
        <v>210</v>
      </c>
      <c r="K50" s="14">
        <v>112</v>
      </c>
    </row>
    <row r="51" spans="1:11" x14ac:dyDescent="0.2">
      <c r="A51" s="8">
        <v>1979</v>
      </c>
      <c r="B51" s="8" t="s">
        <v>30</v>
      </c>
      <c r="C51" s="14">
        <v>194</v>
      </c>
      <c r="D51" s="14">
        <v>115</v>
      </c>
      <c r="E51" s="14">
        <v>191</v>
      </c>
      <c r="F51" s="14">
        <v>145</v>
      </c>
      <c r="G51" s="14">
        <v>120</v>
      </c>
      <c r="H51" s="14">
        <v>120</v>
      </c>
      <c r="I51" s="14">
        <v>203</v>
      </c>
      <c r="J51" s="14">
        <v>245</v>
      </c>
      <c r="K51" s="14">
        <v>122</v>
      </c>
    </row>
    <row r="52" spans="1:11" x14ac:dyDescent="0.2">
      <c r="A52" s="8">
        <v>1979</v>
      </c>
      <c r="B52" s="8" t="s">
        <v>31</v>
      </c>
      <c r="C52" s="14">
        <v>199</v>
      </c>
      <c r="D52" s="14">
        <v>121</v>
      </c>
      <c r="E52" s="14">
        <v>201</v>
      </c>
      <c r="F52" s="14">
        <v>151</v>
      </c>
      <c r="G52" s="14">
        <v>129</v>
      </c>
      <c r="H52" s="14">
        <v>129</v>
      </c>
      <c r="I52" s="14">
        <v>220</v>
      </c>
      <c r="J52" s="14">
        <v>268</v>
      </c>
      <c r="K52" s="14">
        <v>124</v>
      </c>
    </row>
    <row r="53" spans="1:11" x14ac:dyDescent="0.2">
      <c r="A53" s="8">
        <v>1980</v>
      </c>
      <c r="B53" s="8" t="s">
        <v>28</v>
      </c>
      <c r="C53" s="14">
        <v>229</v>
      </c>
      <c r="D53" s="14">
        <v>134</v>
      </c>
      <c r="E53" s="14">
        <v>221</v>
      </c>
      <c r="F53" s="14">
        <v>165</v>
      </c>
      <c r="G53" s="14">
        <v>138</v>
      </c>
      <c r="H53" s="14">
        <v>128</v>
      </c>
      <c r="I53" s="14">
        <v>247</v>
      </c>
      <c r="J53" s="14">
        <v>297</v>
      </c>
      <c r="K53" s="14">
        <v>135</v>
      </c>
    </row>
    <row r="54" spans="1:11" x14ac:dyDescent="0.2">
      <c r="A54" s="8">
        <v>1980</v>
      </c>
      <c r="B54" s="8" t="s">
        <v>29</v>
      </c>
      <c r="C54" s="14">
        <v>234</v>
      </c>
      <c r="D54" s="14">
        <v>132</v>
      </c>
      <c r="E54" s="14">
        <v>228</v>
      </c>
      <c r="F54" s="14">
        <v>169</v>
      </c>
      <c r="G54" s="14">
        <v>138</v>
      </c>
      <c r="H54" s="14">
        <v>132</v>
      </c>
      <c r="I54" s="14">
        <v>251</v>
      </c>
      <c r="J54" s="14">
        <v>298</v>
      </c>
      <c r="K54" s="14">
        <v>135</v>
      </c>
    </row>
    <row r="55" spans="1:11" x14ac:dyDescent="0.2">
      <c r="A55" s="8">
        <v>1980</v>
      </c>
      <c r="B55" s="8" t="s">
        <v>30</v>
      </c>
      <c r="C55" s="14">
        <v>225</v>
      </c>
      <c r="D55" s="14">
        <v>129</v>
      </c>
      <c r="E55" s="14">
        <v>224</v>
      </c>
      <c r="F55" s="14">
        <v>168</v>
      </c>
      <c r="G55" s="14">
        <v>141</v>
      </c>
      <c r="H55" s="14">
        <v>131</v>
      </c>
      <c r="I55" s="14">
        <v>242</v>
      </c>
      <c r="J55" s="14">
        <v>280</v>
      </c>
      <c r="K55" s="14">
        <v>141</v>
      </c>
    </row>
    <row r="56" spans="1:11" x14ac:dyDescent="0.2">
      <c r="A56" s="8">
        <v>1980</v>
      </c>
      <c r="B56" s="8" t="s">
        <v>31</v>
      </c>
      <c r="C56" s="14">
        <v>220</v>
      </c>
      <c r="D56" s="14">
        <v>129</v>
      </c>
      <c r="E56" s="14">
        <v>222</v>
      </c>
      <c r="F56" s="14">
        <v>169</v>
      </c>
      <c r="G56" s="14">
        <v>143</v>
      </c>
      <c r="H56" s="14">
        <v>132</v>
      </c>
      <c r="I56" s="14">
        <v>242</v>
      </c>
      <c r="J56" s="14">
        <v>278</v>
      </c>
      <c r="K56" s="14">
        <v>142</v>
      </c>
    </row>
    <row r="57" spans="1:11" x14ac:dyDescent="0.2">
      <c r="A57" s="8">
        <v>1981</v>
      </c>
      <c r="B57" s="8" t="s">
        <v>28</v>
      </c>
      <c r="C57" s="14">
        <v>243</v>
      </c>
      <c r="D57" s="14">
        <v>141</v>
      </c>
      <c r="E57" s="14">
        <v>237</v>
      </c>
      <c r="F57" s="14">
        <v>185</v>
      </c>
      <c r="G57" s="14">
        <v>150</v>
      </c>
      <c r="H57" s="14">
        <v>134</v>
      </c>
      <c r="I57" s="14">
        <v>248</v>
      </c>
      <c r="J57" s="14">
        <v>287</v>
      </c>
      <c r="K57" s="14">
        <v>152</v>
      </c>
    </row>
    <row r="58" spans="1:11" x14ac:dyDescent="0.2">
      <c r="A58" s="8">
        <v>1981</v>
      </c>
      <c r="B58" s="8" t="s">
        <v>29</v>
      </c>
      <c r="C58" s="14">
        <v>247</v>
      </c>
      <c r="D58" s="14">
        <v>149</v>
      </c>
      <c r="E58" s="14">
        <v>245</v>
      </c>
      <c r="F58" s="14">
        <v>192</v>
      </c>
      <c r="G58" s="14">
        <v>155</v>
      </c>
      <c r="H58" s="14">
        <v>140</v>
      </c>
      <c r="I58" s="14">
        <v>249</v>
      </c>
      <c r="J58" s="14">
        <v>283</v>
      </c>
      <c r="K58" s="14">
        <v>155</v>
      </c>
    </row>
    <row r="59" spans="1:11" x14ac:dyDescent="0.2">
      <c r="A59" s="8">
        <v>1981</v>
      </c>
      <c r="B59" s="8" t="s">
        <v>30</v>
      </c>
      <c r="C59" s="14">
        <v>249</v>
      </c>
      <c r="D59" s="14">
        <v>152</v>
      </c>
      <c r="E59" s="14">
        <v>247</v>
      </c>
      <c r="F59" s="14">
        <v>192</v>
      </c>
      <c r="G59" s="14">
        <v>160</v>
      </c>
      <c r="H59" s="15" t="s">
        <v>10</v>
      </c>
      <c r="I59" s="14">
        <v>229</v>
      </c>
      <c r="J59" s="14">
        <v>261</v>
      </c>
      <c r="K59" s="14">
        <v>155</v>
      </c>
    </row>
    <row r="60" spans="1:11" x14ac:dyDescent="0.2">
      <c r="A60" s="8">
        <v>1981</v>
      </c>
      <c r="B60" s="8" t="s">
        <v>31</v>
      </c>
      <c r="C60" s="14">
        <v>249</v>
      </c>
      <c r="D60" s="14">
        <v>149</v>
      </c>
      <c r="E60" s="14">
        <v>246</v>
      </c>
      <c r="F60" s="14">
        <v>192</v>
      </c>
      <c r="G60" s="14">
        <v>160</v>
      </c>
      <c r="H60" s="15" t="s">
        <v>10</v>
      </c>
      <c r="I60" s="14">
        <v>228</v>
      </c>
      <c r="J60" s="14">
        <v>259</v>
      </c>
      <c r="K60" s="14">
        <v>153</v>
      </c>
    </row>
    <row r="61" spans="1:11" x14ac:dyDescent="0.2">
      <c r="A61" s="8">
        <v>1982</v>
      </c>
      <c r="B61" s="8" t="s">
        <v>28</v>
      </c>
      <c r="C61" s="14">
        <v>255</v>
      </c>
      <c r="D61" s="14">
        <v>151</v>
      </c>
      <c r="E61" s="14">
        <v>240</v>
      </c>
      <c r="F61" s="14">
        <v>195</v>
      </c>
      <c r="G61" s="14">
        <v>165</v>
      </c>
      <c r="H61" s="15" t="s">
        <v>10</v>
      </c>
      <c r="I61" s="14">
        <v>230</v>
      </c>
      <c r="J61" s="14">
        <v>267</v>
      </c>
      <c r="K61" s="14">
        <v>155</v>
      </c>
    </row>
    <row r="62" spans="1:11" x14ac:dyDescent="0.2">
      <c r="A62" s="8">
        <v>1982</v>
      </c>
      <c r="B62" s="8" t="s">
        <v>29</v>
      </c>
      <c r="C62" s="14">
        <v>255</v>
      </c>
      <c r="D62" s="14">
        <v>146</v>
      </c>
      <c r="E62" s="14">
        <v>235</v>
      </c>
      <c r="F62" s="14">
        <v>195</v>
      </c>
      <c r="G62" s="14">
        <v>164</v>
      </c>
      <c r="H62" s="15" t="s">
        <v>10</v>
      </c>
      <c r="I62" s="14">
        <v>228</v>
      </c>
      <c r="J62" s="14">
        <v>262</v>
      </c>
      <c r="K62" s="14">
        <v>155</v>
      </c>
    </row>
    <row r="63" spans="1:11" x14ac:dyDescent="0.2">
      <c r="A63" s="8">
        <v>1982</v>
      </c>
      <c r="B63" s="8" t="s">
        <v>30</v>
      </c>
      <c r="C63" s="14">
        <v>236</v>
      </c>
      <c r="D63" s="14">
        <v>147</v>
      </c>
      <c r="E63" s="14">
        <v>228</v>
      </c>
      <c r="F63" s="14">
        <v>191</v>
      </c>
      <c r="G63" s="14">
        <v>161</v>
      </c>
      <c r="H63" s="15" t="s">
        <v>10</v>
      </c>
      <c r="I63" s="14">
        <v>216</v>
      </c>
      <c r="J63" s="14">
        <v>251</v>
      </c>
      <c r="K63" s="14">
        <v>146</v>
      </c>
    </row>
    <row r="64" spans="1:11" x14ac:dyDescent="0.2">
      <c r="A64" s="8">
        <v>1982</v>
      </c>
      <c r="B64" s="8" t="s">
        <v>31</v>
      </c>
      <c r="C64" s="14">
        <v>230</v>
      </c>
      <c r="D64" s="14">
        <v>142</v>
      </c>
      <c r="E64" s="14">
        <v>222</v>
      </c>
      <c r="F64" s="14">
        <v>188</v>
      </c>
      <c r="G64" s="14">
        <v>157</v>
      </c>
      <c r="H64" s="15" t="s">
        <v>10</v>
      </c>
      <c r="I64" s="14">
        <v>212</v>
      </c>
      <c r="J64" s="14">
        <v>248</v>
      </c>
      <c r="K64" s="14">
        <v>143</v>
      </c>
    </row>
    <row r="65" spans="1:11" x14ac:dyDescent="0.2">
      <c r="A65" s="8">
        <v>1983</v>
      </c>
      <c r="B65" s="8" t="s">
        <v>28</v>
      </c>
      <c r="C65" s="14">
        <v>237</v>
      </c>
      <c r="D65" s="14">
        <v>142</v>
      </c>
      <c r="E65" s="14">
        <v>214</v>
      </c>
      <c r="F65" s="14">
        <v>185</v>
      </c>
      <c r="G65" s="14">
        <v>149</v>
      </c>
      <c r="H65" s="15" t="s">
        <v>10</v>
      </c>
      <c r="I65" s="14">
        <v>214</v>
      </c>
      <c r="J65" s="14">
        <v>249</v>
      </c>
      <c r="K65" s="14">
        <v>143</v>
      </c>
    </row>
    <row r="66" spans="1:11" x14ac:dyDescent="0.2">
      <c r="A66" s="8">
        <v>1983</v>
      </c>
      <c r="B66" s="8" t="s">
        <v>29</v>
      </c>
      <c r="C66" s="14">
        <v>237</v>
      </c>
      <c r="D66" s="14">
        <v>141</v>
      </c>
      <c r="E66" s="14">
        <v>213</v>
      </c>
      <c r="F66" s="14">
        <v>184</v>
      </c>
      <c r="G66" s="14">
        <v>147</v>
      </c>
      <c r="H66" s="15" t="s">
        <v>10</v>
      </c>
      <c r="I66" s="14">
        <v>214</v>
      </c>
      <c r="J66" s="14">
        <v>249</v>
      </c>
      <c r="K66" s="14">
        <v>143</v>
      </c>
    </row>
    <row r="67" spans="1:11" x14ac:dyDescent="0.2">
      <c r="A67" s="8">
        <v>1983</v>
      </c>
      <c r="B67" s="8" t="s">
        <v>30</v>
      </c>
      <c r="C67" s="14">
        <v>226</v>
      </c>
      <c r="D67" s="14">
        <v>136</v>
      </c>
      <c r="E67" s="14">
        <v>208</v>
      </c>
      <c r="F67" s="14">
        <v>184</v>
      </c>
      <c r="G67" s="14">
        <v>143</v>
      </c>
      <c r="H67" s="15" t="s">
        <v>10</v>
      </c>
      <c r="I67" s="14">
        <v>205</v>
      </c>
      <c r="J67" s="14">
        <v>238</v>
      </c>
      <c r="K67" s="14">
        <v>128</v>
      </c>
    </row>
    <row r="68" spans="1:11" x14ac:dyDescent="0.2">
      <c r="A68" s="8">
        <v>1983</v>
      </c>
      <c r="B68" s="8" t="s">
        <v>31</v>
      </c>
      <c r="C68" s="14">
        <v>232</v>
      </c>
      <c r="D68" s="14">
        <v>137</v>
      </c>
      <c r="E68" s="14">
        <v>208</v>
      </c>
      <c r="F68" s="14">
        <v>186</v>
      </c>
      <c r="G68" s="14">
        <v>145</v>
      </c>
      <c r="H68" s="15" t="s">
        <v>10</v>
      </c>
      <c r="I68" s="14">
        <v>210</v>
      </c>
      <c r="J68" s="14">
        <v>245</v>
      </c>
      <c r="K68" s="14">
        <v>131</v>
      </c>
    </row>
    <row r="69" spans="1:11" x14ac:dyDescent="0.2">
      <c r="A69" s="8">
        <v>1984</v>
      </c>
      <c r="B69" s="8" t="s">
        <v>28</v>
      </c>
      <c r="C69" s="14">
        <v>275</v>
      </c>
      <c r="D69" s="14">
        <v>145</v>
      </c>
      <c r="E69" s="14">
        <v>222</v>
      </c>
      <c r="F69" s="14">
        <v>198</v>
      </c>
      <c r="G69" s="14">
        <v>150</v>
      </c>
      <c r="H69" s="15" t="s">
        <v>10</v>
      </c>
      <c r="I69" s="14">
        <v>229</v>
      </c>
      <c r="J69" s="14">
        <v>271</v>
      </c>
      <c r="K69" s="14">
        <v>145</v>
      </c>
    </row>
    <row r="70" spans="1:11" x14ac:dyDescent="0.2">
      <c r="A70" s="8">
        <v>1984</v>
      </c>
      <c r="B70" s="8" t="s">
        <v>29</v>
      </c>
      <c r="C70" s="14">
        <v>280</v>
      </c>
      <c r="D70" s="14">
        <v>143</v>
      </c>
      <c r="E70" s="14">
        <v>227</v>
      </c>
      <c r="F70" s="14">
        <v>198</v>
      </c>
      <c r="G70" s="14">
        <v>153</v>
      </c>
      <c r="H70" s="15" t="s">
        <v>10</v>
      </c>
      <c r="I70" s="14">
        <v>231</v>
      </c>
      <c r="J70" s="14">
        <v>271</v>
      </c>
      <c r="K70" s="14">
        <v>147</v>
      </c>
    </row>
    <row r="71" spans="1:11" x14ac:dyDescent="0.2">
      <c r="A71" s="8">
        <v>1984</v>
      </c>
      <c r="B71" s="8" t="s">
        <v>30</v>
      </c>
      <c r="C71" s="14">
        <v>259</v>
      </c>
      <c r="D71" s="14">
        <v>143</v>
      </c>
      <c r="E71" s="14">
        <v>228</v>
      </c>
      <c r="F71" s="14">
        <v>196</v>
      </c>
      <c r="G71" s="14">
        <v>152</v>
      </c>
      <c r="H71" s="15" t="s">
        <v>10</v>
      </c>
      <c r="I71" s="14">
        <v>210</v>
      </c>
      <c r="J71" s="14">
        <v>250</v>
      </c>
      <c r="K71" s="14">
        <v>134</v>
      </c>
    </row>
    <row r="72" spans="1:11" x14ac:dyDescent="0.2">
      <c r="A72" s="8">
        <v>1984</v>
      </c>
      <c r="B72" s="8" t="s">
        <v>31</v>
      </c>
      <c r="C72" s="14">
        <v>252</v>
      </c>
      <c r="D72" s="14">
        <v>140</v>
      </c>
      <c r="E72" s="14">
        <v>227</v>
      </c>
      <c r="F72" s="14">
        <v>196</v>
      </c>
      <c r="G72" s="14">
        <v>155</v>
      </c>
      <c r="H72" s="15" t="s">
        <v>10</v>
      </c>
      <c r="I72" s="14">
        <v>208</v>
      </c>
      <c r="J72" s="14">
        <v>246</v>
      </c>
      <c r="K72" s="14">
        <v>132</v>
      </c>
    </row>
    <row r="73" spans="1:11" x14ac:dyDescent="0.2">
      <c r="A73" s="8">
        <v>1985</v>
      </c>
      <c r="B73" s="8" t="s">
        <v>28</v>
      </c>
      <c r="C73" s="14">
        <v>255</v>
      </c>
      <c r="D73" s="14">
        <v>143</v>
      </c>
      <c r="E73" s="14">
        <v>221</v>
      </c>
      <c r="F73" s="14">
        <v>192</v>
      </c>
      <c r="G73" s="14">
        <v>156</v>
      </c>
      <c r="H73" s="15" t="s">
        <v>10</v>
      </c>
      <c r="I73" s="14">
        <v>206</v>
      </c>
      <c r="J73" s="14">
        <v>244</v>
      </c>
      <c r="K73" s="14">
        <v>128</v>
      </c>
    </row>
    <row r="74" spans="1:11" x14ac:dyDescent="0.2">
      <c r="A74" s="8">
        <v>1985</v>
      </c>
      <c r="B74" s="8" t="s">
        <v>29</v>
      </c>
      <c r="C74" s="14">
        <v>252</v>
      </c>
      <c r="D74" s="14">
        <v>141</v>
      </c>
      <c r="E74" s="14">
        <v>217</v>
      </c>
      <c r="F74" s="14">
        <v>189</v>
      </c>
      <c r="G74" s="14">
        <v>152</v>
      </c>
      <c r="H74" s="15" t="s">
        <v>10</v>
      </c>
      <c r="I74" s="14">
        <v>203</v>
      </c>
      <c r="J74" s="14">
        <v>240</v>
      </c>
      <c r="K74" s="14">
        <v>128</v>
      </c>
    </row>
    <row r="75" spans="1:11" x14ac:dyDescent="0.2">
      <c r="A75" s="8">
        <v>1985</v>
      </c>
      <c r="B75" s="8" t="s">
        <v>30</v>
      </c>
      <c r="C75" s="14">
        <v>237</v>
      </c>
      <c r="D75" s="14">
        <v>140</v>
      </c>
      <c r="E75" s="14">
        <v>204</v>
      </c>
      <c r="F75" s="14">
        <v>184</v>
      </c>
      <c r="G75" s="14">
        <v>154</v>
      </c>
      <c r="H75" s="15" t="s">
        <v>10</v>
      </c>
      <c r="I75" s="14">
        <v>195</v>
      </c>
      <c r="J75" s="14">
        <v>229</v>
      </c>
      <c r="K75" s="14">
        <v>113</v>
      </c>
    </row>
    <row r="76" spans="1:11" x14ac:dyDescent="0.2">
      <c r="A76" s="8">
        <v>1985</v>
      </c>
      <c r="B76" s="8" t="s">
        <v>31</v>
      </c>
      <c r="C76" s="14">
        <v>233</v>
      </c>
      <c r="D76" s="14">
        <v>136</v>
      </c>
      <c r="E76" s="14">
        <v>195</v>
      </c>
      <c r="F76" s="14">
        <v>183</v>
      </c>
      <c r="G76" s="14">
        <v>151</v>
      </c>
      <c r="H76" s="15" t="s">
        <v>10</v>
      </c>
      <c r="I76" s="14">
        <v>192</v>
      </c>
      <c r="J76" s="14">
        <v>224</v>
      </c>
      <c r="K76" s="14">
        <v>109</v>
      </c>
    </row>
    <row r="77" spans="1:11" x14ac:dyDescent="0.2">
      <c r="A77" s="8">
        <v>1986</v>
      </c>
      <c r="B77" s="8" t="s">
        <v>26</v>
      </c>
      <c r="C77" s="14">
        <v>225</v>
      </c>
      <c r="D77" s="14">
        <v>122</v>
      </c>
      <c r="E77" s="14">
        <v>174</v>
      </c>
      <c r="F77" s="14">
        <v>171</v>
      </c>
      <c r="G77" s="14">
        <v>149</v>
      </c>
      <c r="H77" s="15" t="s">
        <v>10</v>
      </c>
      <c r="I77" s="14">
        <v>190</v>
      </c>
      <c r="J77" s="14">
        <v>224</v>
      </c>
      <c r="K77" s="14">
        <v>111</v>
      </c>
    </row>
    <row r="78" spans="1:11" x14ac:dyDescent="0.2">
      <c r="A78" s="8">
        <v>1986</v>
      </c>
      <c r="B78" s="8" t="s">
        <v>30</v>
      </c>
      <c r="C78" s="14">
        <v>174</v>
      </c>
      <c r="D78" s="14">
        <v>112</v>
      </c>
      <c r="E78" s="14">
        <v>159</v>
      </c>
      <c r="F78" s="14">
        <v>164</v>
      </c>
      <c r="G78" s="14">
        <v>151</v>
      </c>
      <c r="H78" s="15" t="s">
        <v>10</v>
      </c>
      <c r="I78" s="14">
        <v>182</v>
      </c>
      <c r="J78" s="14">
        <v>205</v>
      </c>
      <c r="K78" s="14">
        <v>107</v>
      </c>
    </row>
    <row r="79" spans="1:11" x14ac:dyDescent="0.2">
      <c r="A79" s="8">
        <v>1987</v>
      </c>
      <c r="B79" s="8" t="s">
        <v>26</v>
      </c>
      <c r="C79" s="14">
        <v>187</v>
      </c>
      <c r="D79" s="14">
        <v>109</v>
      </c>
      <c r="E79" s="14">
        <v>161</v>
      </c>
      <c r="F79" s="14">
        <v>157</v>
      </c>
      <c r="G79" s="14">
        <v>144</v>
      </c>
      <c r="H79" s="15" t="s">
        <v>10</v>
      </c>
      <c r="I79" s="14">
        <v>194</v>
      </c>
      <c r="J79" s="14">
        <v>220</v>
      </c>
      <c r="K79" s="14">
        <v>115</v>
      </c>
    </row>
    <row r="80" spans="1:11" x14ac:dyDescent="0.2">
      <c r="A80" s="8">
        <v>1987</v>
      </c>
      <c r="B80" s="8" t="s">
        <v>30</v>
      </c>
      <c r="C80" s="14">
        <v>180</v>
      </c>
      <c r="D80" s="14">
        <v>112</v>
      </c>
      <c r="E80" s="14">
        <v>159</v>
      </c>
      <c r="F80" s="14">
        <v>154</v>
      </c>
      <c r="G80" s="14">
        <v>141</v>
      </c>
      <c r="H80" s="15" t="s">
        <v>10</v>
      </c>
      <c r="I80" s="14">
        <v>206</v>
      </c>
      <c r="J80" s="14">
        <v>231</v>
      </c>
      <c r="K80" s="14">
        <v>135</v>
      </c>
    </row>
    <row r="81" spans="1:11" x14ac:dyDescent="0.2">
      <c r="A81" s="8">
        <v>1988</v>
      </c>
      <c r="B81" s="8" t="s">
        <v>26</v>
      </c>
      <c r="C81" s="14">
        <v>208</v>
      </c>
      <c r="D81" s="14">
        <v>137</v>
      </c>
      <c r="E81" s="14">
        <v>183</v>
      </c>
      <c r="F81" s="14">
        <v>166</v>
      </c>
      <c r="G81" s="14">
        <v>140</v>
      </c>
      <c r="H81" s="15" t="s">
        <v>10</v>
      </c>
      <c r="I81" s="14">
        <v>222</v>
      </c>
      <c r="J81" s="14">
        <v>251</v>
      </c>
      <c r="K81" s="14">
        <v>157</v>
      </c>
    </row>
    <row r="82" spans="1:11" x14ac:dyDescent="0.2">
      <c r="A82" s="8">
        <v>1988</v>
      </c>
      <c r="B82" s="8" t="s">
        <v>30</v>
      </c>
      <c r="C82" s="14">
        <v>191</v>
      </c>
      <c r="D82" s="14">
        <v>136</v>
      </c>
      <c r="E82" s="14">
        <v>188</v>
      </c>
      <c r="F82" s="14">
        <v>170</v>
      </c>
      <c r="G82" s="14">
        <v>146</v>
      </c>
      <c r="H82" s="15" t="s">
        <v>10</v>
      </c>
      <c r="I82" s="14">
        <v>221</v>
      </c>
      <c r="J82" s="14">
        <v>246</v>
      </c>
      <c r="K82" s="14">
        <v>157</v>
      </c>
    </row>
    <row r="83" spans="1:11" x14ac:dyDescent="0.2">
      <c r="A83" s="8">
        <v>1989</v>
      </c>
      <c r="B83" s="8" t="s">
        <v>26</v>
      </c>
      <c r="C83" s="14">
        <v>224</v>
      </c>
      <c r="D83" s="14">
        <v>142</v>
      </c>
      <c r="E83" s="14">
        <v>212</v>
      </c>
      <c r="F83" s="14">
        <v>189</v>
      </c>
      <c r="G83" s="14">
        <v>154</v>
      </c>
      <c r="H83" s="15" t="s">
        <v>10</v>
      </c>
      <c r="I83" s="14">
        <v>229</v>
      </c>
      <c r="J83" s="14">
        <v>256</v>
      </c>
      <c r="K83" s="14">
        <v>163</v>
      </c>
    </row>
    <row r="84" spans="1:11" x14ac:dyDescent="0.2">
      <c r="A84" s="8">
        <v>1989</v>
      </c>
      <c r="B84" s="8" t="s">
        <v>30</v>
      </c>
      <c r="C84" s="14">
        <v>180</v>
      </c>
      <c r="D84" s="14">
        <v>130</v>
      </c>
      <c r="E84" s="14">
        <v>172</v>
      </c>
      <c r="F84" s="14">
        <v>180</v>
      </c>
      <c r="G84" s="14">
        <v>154</v>
      </c>
      <c r="H84" s="15" t="s">
        <v>10</v>
      </c>
      <c r="I84" s="14">
        <v>204</v>
      </c>
      <c r="J84" s="14">
        <v>218</v>
      </c>
      <c r="K84" s="14">
        <v>153</v>
      </c>
    </row>
    <row r="85" spans="1:11" x14ac:dyDescent="0.2">
      <c r="A85" s="8">
        <v>1990</v>
      </c>
      <c r="B85" s="8" t="s">
        <v>26</v>
      </c>
      <c r="C85" s="14">
        <v>199</v>
      </c>
      <c r="D85" s="14">
        <v>132</v>
      </c>
      <c r="E85" s="14">
        <v>184</v>
      </c>
      <c r="F85" s="14">
        <v>180</v>
      </c>
      <c r="G85" s="14">
        <v>154</v>
      </c>
      <c r="H85" s="15" t="s">
        <v>10</v>
      </c>
      <c r="I85" s="14">
        <v>201</v>
      </c>
      <c r="J85" s="14">
        <v>219</v>
      </c>
      <c r="K85" s="14">
        <v>155</v>
      </c>
    </row>
    <row r="86" spans="1:11" x14ac:dyDescent="0.2">
      <c r="A86" s="8">
        <v>1990</v>
      </c>
      <c r="B86" s="8" t="s">
        <v>30</v>
      </c>
      <c r="C86" s="14">
        <v>191</v>
      </c>
      <c r="D86" s="14">
        <v>135</v>
      </c>
      <c r="E86" s="14">
        <v>199</v>
      </c>
      <c r="F86" s="14">
        <v>181</v>
      </c>
      <c r="G86" s="14">
        <v>152</v>
      </c>
      <c r="H86" s="15" t="s">
        <v>10</v>
      </c>
      <c r="I86" s="14">
        <v>205</v>
      </c>
      <c r="J86" s="14">
        <v>228</v>
      </c>
      <c r="K86" s="14">
        <v>150</v>
      </c>
    </row>
    <row r="87" spans="1:11" x14ac:dyDescent="0.2">
      <c r="A87" s="8">
        <v>1991</v>
      </c>
      <c r="B87" s="8" t="s">
        <v>26</v>
      </c>
      <c r="C87" s="14">
        <v>210</v>
      </c>
      <c r="D87" s="14">
        <v>138</v>
      </c>
      <c r="E87" s="14">
        <v>212</v>
      </c>
      <c r="F87" s="14">
        <v>184</v>
      </c>
      <c r="G87" s="14">
        <v>151</v>
      </c>
      <c r="H87" s="15" t="s">
        <v>10</v>
      </c>
      <c r="I87" s="14">
        <v>217</v>
      </c>
      <c r="J87" s="14">
        <v>235</v>
      </c>
      <c r="K87" s="14">
        <v>156</v>
      </c>
    </row>
    <row r="88" spans="1:11" x14ac:dyDescent="0.2">
      <c r="A88" s="8">
        <v>1991</v>
      </c>
      <c r="B88" s="8" t="s">
        <v>30</v>
      </c>
      <c r="C88" s="14">
        <v>188</v>
      </c>
      <c r="D88" s="14">
        <v>139</v>
      </c>
      <c r="E88" s="14">
        <v>203</v>
      </c>
      <c r="F88" s="14">
        <v>184</v>
      </c>
      <c r="G88" s="14">
        <v>153</v>
      </c>
      <c r="H88" s="15" t="s">
        <v>10</v>
      </c>
      <c r="I88" s="14">
        <v>211</v>
      </c>
      <c r="J88" s="14">
        <v>228</v>
      </c>
      <c r="K88" s="14">
        <v>148</v>
      </c>
    </row>
    <row r="89" spans="1:11" x14ac:dyDescent="0.2">
      <c r="A89" s="8">
        <v>1992</v>
      </c>
      <c r="B89" s="8" t="s">
        <v>26</v>
      </c>
      <c r="C89" s="14">
        <v>208</v>
      </c>
      <c r="D89" s="14">
        <v>141</v>
      </c>
      <c r="E89" s="14">
        <v>198</v>
      </c>
      <c r="F89" s="14">
        <v>178</v>
      </c>
      <c r="G89" s="14">
        <v>151</v>
      </c>
      <c r="H89" s="15" t="s">
        <v>10</v>
      </c>
      <c r="I89" s="14">
        <v>206</v>
      </c>
      <c r="J89" s="14">
        <v>224</v>
      </c>
      <c r="K89" s="14">
        <v>150</v>
      </c>
    </row>
    <row r="90" spans="1:11" x14ac:dyDescent="0.2">
      <c r="A90" s="8">
        <v>1992</v>
      </c>
      <c r="B90" s="8" t="s">
        <v>30</v>
      </c>
      <c r="C90" s="14">
        <v>189</v>
      </c>
      <c r="D90" s="14">
        <v>135</v>
      </c>
      <c r="E90" s="14">
        <v>199</v>
      </c>
      <c r="F90" s="14">
        <v>178</v>
      </c>
      <c r="G90" s="14">
        <v>154</v>
      </c>
      <c r="H90" s="15" t="s">
        <v>10</v>
      </c>
      <c r="I90" s="14">
        <v>194</v>
      </c>
      <c r="J90" s="14">
        <v>204</v>
      </c>
      <c r="K90" s="14">
        <v>145</v>
      </c>
    </row>
    <row r="91" spans="1:11" x14ac:dyDescent="0.2">
      <c r="A91" s="8">
        <v>1993</v>
      </c>
      <c r="B91" s="8" t="s">
        <v>26</v>
      </c>
      <c r="C91" s="14">
        <v>213</v>
      </c>
      <c r="D91" s="14">
        <v>137</v>
      </c>
      <c r="E91" s="14">
        <v>202</v>
      </c>
      <c r="F91" s="14">
        <v>186</v>
      </c>
      <c r="G91" s="14">
        <v>157</v>
      </c>
      <c r="H91" s="15" t="s">
        <v>10</v>
      </c>
      <c r="I91" s="14">
        <v>190</v>
      </c>
      <c r="J91" s="14">
        <v>199</v>
      </c>
      <c r="K91" s="14">
        <v>146</v>
      </c>
    </row>
    <row r="92" spans="1:11" x14ac:dyDescent="0.2">
      <c r="A92" s="8">
        <v>1993</v>
      </c>
      <c r="B92" s="8" t="s">
        <v>30</v>
      </c>
      <c r="C92" s="14">
        <v>201</v>
      </c>
      <c r="D92" s="14">
        <v>135</v>
      </c>
      <c r="E92" s="14">
        <v>200</v>
      </c>
      <c r="F92" s="14">
        <v>186</v>
      </c>
      <c r="G92" s="14">
        <v>160</v>
      </c>
      <c r="H92" s="15" t="s">
        <v>10</v>
      </c>
      <c r="I92" s="14">
        <v>188</v>
      </c>
      <c r="J92" s="14">
        <v>192</v>
      </c>
      <c r="K92" s="14">
        <v>142</v>
      </c>
    </row>
    <row r="93" spans="1:11" x14ac:dyDescent="0.2">
      <c r="A93" s="8">
        <v>1994</v>
      </c>
      <c r="B93" s="8" t="s">
        <v>26</v>
      </c>
      <c r="C93" s="14">
        <v>243</v>
      </c>
      <c r="D93" s="14">
        <v>137</v>
      </c>
      <c r="E93" s="14">
        <v>207</v>
      </c>
      <c r="F93" s="14">
        <v>196</v>
      </c>
      <c r="G93" s="14">
        <v>170</v>
      </c>
      <c r="H93" s="15" t="s">
        <v>10</v>
      </c>
      <c r="I93" s="14">
        <v>212</v>
      </c>
      <c r="J93" s="14">
        <v>224</v>
      </c>
      <c r="K93" s="14">
        <v>146</v>
      </c>
    </row>
    <row r="94" spans="1:11" x14ac:dyDescent="0.2">
      <c r="A94" s="8">
        <v>1994</v>
      </c>
      <c r="B94" s="8" t="s">
        <v>30</v>
      </c>
      <c r="C94" s="14">
        <v>262</v>
      </c>
      <c r="D94" s="14">
        <v>142</v>
      </c>
      <c r="E94" s="14">
        <v>208</v>
      </c>
      <c r="F94" s="14">
        <v>198</v>
      </c>
      <c r="G94" s="14">
        <v>166</v>
      </c>
      <c r="H94" s="15" t="s">
        <v>10</v>
      </c>
      <c r="I94" s="14">
        <v>215</v>
      </c>
      <c r="J94" s="14">
        <v>229</v>
      </c>
      <c r="K94" s="14">
        <v>144</v>
      </c>
    </row>
    <row r="95" spans="1:11" x14ac:dyDescent="0.2">
      <c r="A95" s="8">
        <v>1995</v>
      </c>
      <c r="B95" s="8" t="s">
        <v>26</v>
      </c>
      <c r="C95" s="14">
        <v>330</v>
      </c>
      <c r="D95" s="14">
        <v>169</v>
      </c>
      <c r="E95" s="14">
        <v>266</v>
      </c>
      <c r="F95" s="14">
        <v>223</v>
      </c>
      <c r="G95" s="14">
        <v>182</v>
      </c>
      <c r="H95" s="15" t="s">
        <v>10</v>
      </c>
      <c r="I95" s="14">
        <v>234</v>
      </c>
      <c r="J95" s="14">
        <v>263</v>
      </c>
      <c r="K95" s="14">
        <v>155</v>
      </c>
    </row>
    <row r="96" spans="1:11" x14ac:dyDescent="0.2">
      <c r="A96" s="8">
        <v>1996</v>
      </c>
      <c r="B96" s="8" t="s">
        <v>26</v>
      </c>
      <c r="C96" s="14">
        <v>303</v>
      </c>
      <c r="D96" s="14">
        <v>182</v>
      </c>
      <c r="E96" s="14">
        <v>278</v>
      </c>
      <c r="F96" s="14">
        <v>233</v>
      </c>
      <c r="G96" s="14">
        <v>184</v>
      </c>
      <c r="H96" s="15" t="s">
        <v>10</v>
      </c>
      <c r="I96" s="14">
        <v>258</v>
      </c>
      <c r="J96" s="14">
        <v>294</v>
      </c>
      <c r="K96" s="14">
        <v>153</v>
      </c>
    </row>
    <row r="97" spans="1:254" x14ac:dyDescent="0.2">
      <c r="A97" s="8">
        <v>1997</v>
      </c>
      <c r="B97" s="8" t="s">
        <v>26</v>
      </c>
      <c r="C97" s="14">
        <v>303</v>
      </c>
      <c r="D97" s="14">
        <v>160</v>
      </c>
      <c r="E97" s="14">
        <v>257</v>
      </c>
      <c r="F97" s="14">
        <v>227</v>
      </c>
      <c r="G97" s="14">
        <v>185</v>
      </c>
      <c r="H97" s="15" t="s">
        <v>10</v>
      </c>
      <c r="I97" s="14">
        <v>257</v>
      </c>
      <c r="J97" s="14">
        <v>272</v>
      </c>
      <c r="K97" s="14">
        <v>152</v>
      </c>
    </row>
    <row r="98" spans="1:254" x14ac:dyDescent="0.2">
      <c r="A98" s="8">
        <v>1998</v>
      </c>
      <c r="B98" s="8" t="s">
        <v>26</v>
      </c>
      <c r="C98" s="14">
        <v>253</v>
      </c>
      <c r="D98" s="14">
        <v>134</v>
      </c>
      <c r="E98" s="14">
        <v>195</v>
      </c>
      <c r="F98" s="14">
        <v>193</v>
      </c>
      <c r="G98" s="14">
        <v>187</v>
      </c>
      <c r="H98" s="15" t="s">
        <v>10</v>
      </c>
      <c r="I98" s="14">
        <v>253</v>
      </c>
      <c r="J98" s="14">
        <v>264</v>
      </c>
      <c r="K98" s="14">
        <v>163</v>
      </c>
    </row>
    <row r="99" spans="1:254" x14ac:dyDescent="0.2">
      <c r="A99" s="8">
        <v>1999</v>
      </c>
      <c r="B99" s="8" t="s">
        <v>26</v>
      </c>
      <c r="C99" s="14">
        <v>211</v>
      </c>
      <c r="D99" s="14">
        <v>128</v>
      </c>
      <c r="E99" s="14">
        <v>176</v>
      </c>
      <c r="F99" s="14">
        <v>181</v>
      </c>
      <c r="G99" s="14">
        <v>171</v>
      </c>
      <c r="H99" s="15" t="s">
        <v>10</v>
      </c>
      <c r="I99" s="14">
        <v>255</v>
      </c>
      <c r="J99" s="14">
        <v>264</v>
      </c>
      <c r="K99" s="14">
        <v>168</v>
      </c>
    </row>
    <row r="100" spans="1:254" x14ac:dyDescent="0.2">
      <c r="A100" s="8">
        <v>2000</v>
      </c>
      <c r="B100" s="8" t="s">
        <v>26</v>
      </c>
      <c r="C100" s="14">
        <v>227</v>
      </c>
      <c r="D100" s="14">
        <v>131</v>
      </c>
      <c r="E100" s="14">
        <v>200</v>
      </c>
      <c r="F100" s="14">
        <v>194</v>
      </c>
      <c r="G100" s="14">
        <v>167</v>
      </c>
      <c r="H100" s="15" t="s">
        <v>10</v>
      </c>
      <c r="I100" s="14">
        <v>233</v>
      </c>
      <c r="J100" s="14">
        <v>240</v>
      </c>
      <c r="K100" s="14">
        <v>165</v>
      </c>
    </row>
    <row r="101" spans="1:254" x14ac:dyDescent="0.2">
      <c r="A101" s="8">
        <v>2001</v>
      </c>
      <c r="B101" s="8" t="s">
        <v>26</v>
      </c>
      <c r="C101" s="14">
        <v>399</v>
      </c>
      <c r="D101" s="14">
        <v>189</v>
      </c>
      <c r="E101" s="14">
        <v>280</v>
      </c>
      <c r="F101" s="14">
        <v>260</v>
      </c>
      <c r="G101" s="14">
        <v>192</v>
      </c>
      <c r="H101" s="15" t="s">
        <v>10</v>
      </c>
      <c r="I101" s="14">
        <v>236</v>
      </c>
      <c r="J101" s="14">
        <v>244</v>
      </c>
      <c r="K101" s="14">
        <v>170</v>
      </c>
    </row>
    <row r="102" spans="1:254" x14ac:dyDescent="0.2">
      <c r="A102" s="8">
        <v>2002</v>
      </c>
      <c r="B102" s="8" t="s">
        <v>26</v>
      </c>
      <c r="C102" s="14">
        <v>250</v>
      </c>
      <c r="D102" s="14">
        <v>127</v>
      </c>
      <c r="E102" s="14">
        <v>191</v>
      </c>
      <c r="F102" s="14">
        <v>195</v>
      </c>
      <c r="G102" s="14">
        <v>187</v>
      </c>
      <c r="H102" s="15" t="s">
        <v>10</v>
      </c>
      <c r="I102" s="14">
        <v>221</v>
      </c>
      <c r="J102" s="14">
        <v>227</v>
      </c>
      <c r="K102" s="14">
        <v>164</v>
      </c>
    </row>
    <row r="103" spans="1:254" x14ac:dyDescent="0.2">
      <c r="A103" s="8">
        <v>2003</v>
      </c>
      <c r="B103" s="8" t="s">
        <v>26</v>
      </c>
      <c r="C103" s="14">
        <v>373</v>
      </c>
      <c r="D103" s="14">
        <v>161</v>
      </c>
      <c r="E103" s="14">
        <v>261</v>
      </c>
      <c r="F103" s="14">
        <v>243</v>
      </c>
      <c r="G103" s="14">
        <v>195</v>
      </c>
      <c r="H103" s="15" t="s">
        <v>10</v>
      </c>
      <c r="I103" s="14">
        <v>243</v>
      </c>
      <c r="J103" s="14">
        <v>250</v>
      </c>
      <c r="K103" s="14">
        <v>165</v>
      </c>
    </row>
    <row r="104" spans="1:254" x14ac:dyDescent="0.2">
      <c r="A104" s="8">
        <v>2004</v>
      </c>
      <c r="B104" s="8" t="s">
        <v>26</v>
      </c>
      <c r="C104" s="14">
        <v>379</v>
      </c>
      <c r="D104" s="14">
        <v>178</v>
      </c>
      <c r="E104" s="14">
        <v>276</v>
      </c>
      <c r="F104" s="14">
        <v>263</v>
      </c>
      <c r="G104" s="14">
        <v>205</v>
      </c>
      <c r="H104" s="15" t="s">
        <v>10</v>
      </c>
      <c r="I104" s="14">
        <v>266</v>
      </c>
      <c r="J104" s="14">
        <v>276</v>
      </c>
      <c r="K104" s="14">
        <v>181</v>
      </c>
    </row>
    <row r="105" spans="1:254" x14ac:dyDescent="0.2">
      <c r="A105" s="8">
        <v>2005</v>
      </c>
      <c r="B105" s="8" t="s">
        <v>26</v>
      </c>
      <c r="C105" s="14">
        <v>416</v>
      </c>
      <c r="D105" s="14">
        <v>215</v>
      </c>
      <c r="E105" s="14">
        <v>332</v>
      </c>
      <c r="F105" s="14">
        <v>292</v>
      </c>
      <c r="G105" s="14">
        <v>244</v>
      </c>
      <c r="H105" s="15" t="s">
        <v>10</v>
      </c>
      <c r="I105" s="14">
        <v>299</v>
      </c>
      <c r="J105" s="14">
        <v>303</v>
      </c>
      <c r="K105" s="14">
        <v>245</v>
      </c>
      <c r="L105" s="9"/>
    </row>
    <row r="106" spans="1:254" x14ac:dyDescent="0.2">
      <c r="A106" s="8">
        <v>2006</v>
      </c>
      <c r="B106" s="8" t="s">
        <v>26</v>
      </c>
      <c r="C106" s="14">
        <v>521</v>
      </c>
      <c r="D106" s="14">
        <v>232</v>
      </c>
      <c r="E106" s="14">
        <v>362</v>
      </c>
      <c r="F106" s="14">
        <v>366</v>
      </c>
      <c r="G106" s="14">
        <v>266</v>
      </c>
      <c r="H106" s="15" t="s">
        <v>10</v>
      </c>
      <c r="I106" s="14">
        <v>324</v>
      </c>
      <c r="J106" s="14">
        <v>337</v>
      </c>
      <c r="K106" s="14">
        <v>273</v>
      </c>
    </row>
    <row r="107" spans="1:254" x14ac:dyDescent="0.2">
      <c r="A107" s="8">
        <v>2007</v>
      </c>
      <c r="B107" s="8" t="s">
        <v>26</v>
      </c>
      <c r="C107" s="14">
        <v>523</v>
      </c>
      <c r="D107" s="14">
        <v>277</v>
      </c>
      <c r="E107" s="14">
        <v>453</v>
      </c>
      <c r="F107" s="14">
        <v>382</v>
      </c>
      <c r="G107" s="14">
        <v>288</v>
      </c>
      <c r="H107" s="15" t="s">
        <v>10</v>
      </c>
      <c r="I107" s="14">
        <v>418</v>
      </c>
      <c r="J107" s="14">
        <v>442</v>
      </c>
      <c r="K107" s="14">
        <v>280</v>
      </c>
    </row>
    <row r="108" spans="1:254" x14ac:dyDescent="0.2">
      <c r="A108" s="8">
        <v>2008</v>
      </c>
      <c r="B108" s="8" t="s">
        <v>26</v>
      </c>
      <c r="C108" s="14">
        <v>755</v>
      </c>
      <c r="D108" s="14">
        <v>401</v>
      </c>
      <c r="E108" s="14">
        <v>552</v>
      </c>
      <c r="F108" s="14">
        <v>509</v>
      </c>
      <c r="G108" s="14">
        <v>391</v>
      </c>
      <c r="H108" s="15" t="s">
        <v>10</v>
      </c>
      <c r="I108" s="14">
        <v>800</v>
      </c>
      <c r="J108" s="14">
        <v>850</v>
      </c>
      <c r="K108" s="14">
        <v>561</v>
      </c>
    </row>
    <row r="109" spans="1:254" x14ac:dyDescent="0.2">
      <c r="A109" s="16">
        <v>2009</v>
      </c>
      <c r="B109" s="8" t="s">
        <v>28</v>
      </c>
      <c r="C109" s="14">
        <v>680</v>
      </c>
      <c r="D109" s="14">
        <v>320</v>
      </c>
      <c r="E109" s="14">
        <v>486</v>
      </c>
      <c r="F109" s="14">
        <v>438</v>
      </c>
      <c r="G109" s="14">
        <v>378</v>
      </c>
      <c r="H109" s="15" t="s">
        <v>10</v>
      </c>
      <c r="I109" s="14">
        <v>639</v>
      </c>
      <c r="J109" s="14">
        <v>638</v>
      </c>
      <c r="K109" s="14">
        <v>853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</row>
    <row r="110" spans="1:254" x14ac:dyDescent="0.2">
      <c r="A110" s="16">
        <v>2010</v>
      </c>
      <c r="B110" s="8" t="s">
        <v>28</v>
      </c>
      <c r="C110" s="14">
        <v>499</v>
      </c>
      <c r="D110" s="14">
        <v>283</v>
      </c>
      <c r="E110" s="14">
        <v>448</v>
      </c>
      <c r="F110" s="14">
        <v>398</v>
      </c>
      <c r="G110" s="14">
        <v>326</v>
      </c>
      <c r="H110" s="15" t="s">
        <v>10</v>
      </c>
      <c r="I110" s="14">
        <v>507</v>
      </c>
      <c r="J110" s="14">
        <v>508</v>
      </c>
      <c r="K110" s="14">
        <v>511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</row>
    <row r="111" spans="1:254" x14ac:dyDescent="0.2">
      <c r="A111" s="16">
        <v>2011</v>
      </c>
      <c r="B111" s="8" t="s">
        <v>28</v>
      </c>
      <c r="C111" s="14">
        <v>749</v>
      </c>
      <c r="D111" s="14">
        <v>351</v>
      </c>
      <c r="E111" s="14">
        <v>526</v>
      </c>
      <c r="F111" s="14">
        <v>479</v>
      </c>
      <c r="G111" s="14">
        <v>423</v>
      </c>
      <c r="H111" s="15" t="s">
        <v>10</v>
      </c>
      <c r="I111" s="14">
        <v>633</v>
      </c>
      <c r="J111" s="14">
        <v>703</v>
      </c>
      <c r="K111" s="14">
        <v>601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</row>
    <row r="112" spans="1:254" x14ac:dyDescent="0.2">
      <c r="A112" s="16">
        <v>2012</v>
      </c>
      <c r="B112" s="8" t="s">
        <v>28</v>
      </c>
      <c r="C112" s="14">
        <v>785</v>
      </c>
      <c r="D112" s="14">
        <v>403</v>
      </c>
      <c r="E112" s="14">
        <v>644</v>
      </c>
      <c r="F112" s="14">
        <v>574</v>
      </c>
      <c r="G112" s="14">
        <v>503</v>
      </c>
      <c r="H112" s="15" t="s">
        <v>10</v>
      </c>
      <c r="I112" s="14">
        <v>729</v>
      </c>
      <c r="J112" s="14">
        <v>675</v>
      </c>
      <c r="K112" s="14">
        <v>665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</row>
    <row r="113" spans="1:254" x14ac:dyDescent="0.2">
      <c r="A113" s="16">
        <v>2013</v>
      </c>
      <c r="B113" s="8" t="s">
        <v>28</v>
      </c>
      <c r="C113" s="14">
        <v>847</v>
      </c>
      <c r="D113" s="14">
        <v>410</v>
      </c>
      <c r="E113" s="14">
        <v>592</v>
      </c>
      <c r="F113" s="14">
        <v>544</v>
      </c>
      <c r="G113" s="14">
        <v>522</v>
      </c>
      <c r="H113" s="15" t="s">
        <v>10</v>
      </c>
      <c r="I113" s="14">
        <v>701</v>
      </c>
      <c r="J113" s="14">
        <v>640</v>
      </c>
      <c r="K113" s="14">
        <v>595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</row>
    <row r="114" spans="1:254" ht="16" thickBot="1" x14ac:dyDescent="0.25">
      <c r="A114" s="17">
        <v>2014</v>
      </c>
      <c r="B114" s="10" t="s">
        <v>28</v>
      </c>
      <c r="C114" s="18">
        <v>851</v>
      </c>
      <c r="D114" s="18">
        <v>359</v>
      </c>
      <c r="E114" s="18">
        <v>571</v>
      </c>
      <c r="F114" s="18">
        <v>560</v>
      </c>
      <c r="G114" s="18">
        <v>533</v>
      </c>
      <c r="H114" s="19" t="s">
        <v>10</v>
      </c>
      <c r="I114" s="18">
        <v>621</v>
      </c>
      <c r="J114" s="18">
        <v>611</v>
      </c>
      <c r="K114" s="18">
        <v>601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</row>
    <row r="115" spans="1:254" ht="16" thickTop="1" x14ac:dyDescent="0.2">
      <c r="A115" s="8" t="s">
        <v>32</v>
      </c>
      <c r="H115" s="20"/>
    </row>
    <row r="116" spans="1:254" x14ac:dyDescent="0.2">
      <c r="A116" s="8" t="s">
        <v>33</v>
      </c>
      <c r="B116" s="8"/>
      <c r="C116" s="8"/>
      <c r="D116" s="8"/>
      <c r="E116" s="8"/>
      <c r="F116" s="8"/>
      <c r="G116" s="8"/>
      <c r="H116" s="8"/>
      <c r="I116" s="8"/>
    </row>
    <row r="117" spans="1:254" x14ac:dyDescent="0.2">
      <c r="A117" s="8" t="s">
        <v>34</v>
      </c>
    </row>
    <row r="118" spans="1:254" x14ac:dyDescent="0.2">
      <c r="C118" s="21"/>
      <c r="D118" s="21"/>
      <c r="E118" s="21"/>
      <c r="F118" s="21"/>
      <c r="G118" s="21"/>
      <c r="H118" s="21"/>
      <c r="I118" s="21"/>
      <c r="J118" s="21"/>
      <c r="K118" s="21"/>
    </row>
    <row r="119" spans="1:254" x14ac:dyDescent="0.2">
      <c r="C119" s="22"/>
      <c r="D119" s="22"/>
      <c r="E119" s="22"/>
      <c r="F119" s="22"/>
      <c r="G119" s="22"/>
      <c r="H119" s="21"/>
      <c r="I119" s="22"/>
      <c r="J119" s="22"/>
      <c r="K119" s="22"/>
    </row>
    <row r="120" spans="1:254" x14ac:dyDescent="0.2">
      <c r="C120" s="22"/>
      <c r="D120" s="22"/>
      <c r="E120" s="22"/>
      <c r="F120" s="22"/>
      <c r="G120" s="22"/>
      <c r="H120" s="21"/>
      <c r="I120" s="22"/>
      <c r="J120" s="22"/>
      <c r="K120" s="22"/>
    </row>
    <row r="121" spans="1:254" x14ac:dyDescent="0.2">
      <c r="C121" s="22"/>
      <c r="D121" s="22"/>
      <c r="E121" s="22"/>
      <c r="F121" s="22"/>
      <c r="G121" s="22"/>
      <c r="H121" s="21"/>
      <c r="I121" s="22"/>
      <c r="J121" s="22"/>
      <c r="K121" s="22"/>
    </row>
    <row r="122" spans="1:254" x14ac:dyDescent="0.2">
      <c r="C122" s="22"/>
      <c r="D122" s="22"/>
      <c r="E122" s="22"/>
      <c r="F122" s="22"/>
      <c r="G122" s="22"/>
      <c r="H122" s="21"/>
      <c r="I122" s="22"/>
      <c r="J122" s="22"/>
      <c r="K122" s="22"/>
    </row>
    <row r="123" spans="1:254" x14ac:dyDescent="0.2">
      <c r="D123" s="22"/>
      <c r="E123" s="22"/>
      <c r="F123" s="22"/>
      <c r="G123" s="22"/>
      <c r="H123" s="21"/>
      <c r="I123" s="22"/>
      <c r="J123" s="22"/>
      <c r="K123" s="22"/>
    </row>
    <row r="124" spans="1:254" x14ac:dyDescent="0.2">
      <c r="C124" s="22"/>
      <c r="D124" s="22"/>
      <c r="E124" s="22"/>
      <c r="F124" s="22"/>
      <c r="G124" s="22"/>
      <c r="H124" s="21"/>
      <c r="I124" s="22"/>
      <c r="J124" s="22"/>
      <c r="K124" s="22"/>
    </row>
  </sheetData>
  <hyperlinks>
    <hyperlink ref="A116" r:id="rId1" display="Source: Agricultural Prices, National Agricultural Statistics Service, USDA, http://usda.mannlib.cornell.edu/MannUsda/viewDocumentInfo.do?documentID=1002" xr:uid="{5398959B-E452-174B-8CDA-697BD3113615}"/>
  </hyperlinks>
  <pageMargins left="0.75" right="0.75" top="1" bottom="1" header="0.5" footer="0.5"/>
  <pageSetup scale="65" fitToHeight="2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A1F1-FC78-F34D-B6CE-2CE73AC2EA39}">
  <sheetPr codeName="Sheet6">
    <tabColor theme="5" tint="0.59999389629810485"/>
    <pageSetUpPr fitToPage="1"/>
  </sheetPr>
  <dimension ref="A1:IT127"/>
  <sheetViews>
    <sheetView workbookViewId="0">
      <pane xSplit="2" ySplit="8" topLeftCell="C77" activePane="bottomRight" state="frozen"/>
      <selection pane="topRight" activeCell="C1" sqref="C1"/>
      <selection pane="bottomLeft" activeCell="A6" sqref="A6"/>
      <selection pane="bottomRight" activeCell="C3" sqref="C3:K3"/>
    </sheetView>
  </sheetViews>
  <sheetFormatPr baseColWidth="10" defaultColWidth="8.83203125" defaultRowHeight="15" x14ac:dyDescent="0.2"/>
  <cols>
    <col min="1" max="1" width="5.6640625" style="8" customWidth="1"/>
    <col min="2" max="2" width="9.33203125" style="7" bestFit="1" customWidth="1"/>
    <col min="3" max="11" width="13" style="7" customWidth="1"/>
    <col min="12" max="12" width="8.83203125" style="7"/>
    <col min="13" max="15" width="13" style="7" customWidth="1"/>
    <col min="16" max="256" width="8.83203125" style="7"/>
    <col min="257" max="257" width="5.6640625" style="7" customWidth="1"/>
    <col min="258" max="258" width="7.5" style="7" customWidth="1"/>
    <col min="259" max="267" width="13" style="7" customWidth="1"/>
    <col min="268" max="512" width="8.83203125" style="7"/>
    <col min="513" max="513" width="5.6640625" style="7" customWidth="1"/>
    <col min="514" max="514" width="7.5" style="7" customWidth="1"/>
    <col min="515" max="523" width="13" style="7" customWidth="1"/>
    <col min="524" max="768" width="8.83203125" style="7"/>
    <col min="769" max="769" width="5.6640625" style="7" customWidth="1"/>
    <col min="770" max="770" width="7.5" style="7" customWidth="1"/>
    <col min="771" max="779" width="13" style="7" customWidth="1"/>
    <col min="780" max="1024" width="8.83203125" style="7"/>
    <col min="1025" max="1025" width="5.6640625" style="7" customWidth="1"/>
    <col min="1026" max="1026" width="7.5" style="7" customWidth="1"/>
    <col min="1027" max="1035" width="13" style="7" customWidth="1"/>
    <col min="1036" max="1280" width="8.83203125" style="7"/>
    <col min="1281" max="1281" width="5.6640625" style="7" customWidth="1"/>
    <col min="1282" max="1282" width="7.5" style="7" customWidth="1"/>
    <col min="1283" max="1291" width="13" style="7" customWidth="1"/>
    <col min="1292" max="1536" width="8.83203125" style="7"/>
    <col min="1537" max="1537" width="5.6640625" style="7" customWidth="1"/>
    <col min="1538" max="1538" width="7.5" style="7" customWidth="1"/>
    <col min="1539" max="1547" width="13" style="7" customWidth="1"/>
    <col min="1548" max="1792" width="8.83203125" style="7"/>
    <col min="1793" max="1793" width="5.6640625" style="7" customWidth="1"/>
    <col min="1794" max="1794" width="7.5" style="7" customWidth="1"/>
    <col min="1795" max="1803" width="13" style="7" customWidth="1"/>
    <col min="1804" max="2048" width="8.83203125" style="7"/>
    <col min="2049" max="2049" width="5.6640625" style="7" customWidth="1"/>
    <col min="2050" max="2050" width="7.5" style="7" customWidth="1"/>
    <col min="2051" max="2059" width="13" style="7" customWidth="1"/>
    <col min="2060" max="2304" width="8.83203125" style="7"/>
    <col min="2305" max="2305" width="5.6640625" style="7" customWidth="1"/>
    <col min="2306" max="2306" width="7.5" style="7" customWidth="1"/>
    <col min="2307" max="2315" width="13" style="7" customWidth="1"/>
    <col min="2316" max="2560" width="8.83203125" style="7"/>
    <col min="2561" max="2561" width="5.6640625" style="7" customWidth="1"/>
    <col min="2562" max="2562" width="7.5" style="7" customWidth="1"/>
    <col min="2563" max="2571" width="13" style="7" customWidth="1"/>
    <col min="2572" max="2816" width="8.83203125" style="7"/>
    <col min="2817" max="2817" width="5.6640625" style="7" customWidth="1"/>
    <col min="2818" max="2818" width="7.5" style="7" customWidth="1"/>
    <col min="2819" max="2827" width="13" style="7" customWidth="1"/>
    <col min="2828" max="3072" width="8.83203125" style="7"/>
    <col min="3073" max="3073" width="5.6640625" style="7" customWidth="1"/>
    <col min="3074" max="3074" width="7.5" style="7" customWidth="1"/>
    <col min="3075" max="3083" width="13" style="7" customWidth="1"/>
    <col min="3084" max="3328" width="8.83203125" style="7"/>
    <col min="3329" max="3329" width="5.6640625" style="7" customWidth="1"/>
    <col min="3330" max="3330" width="7.5" style="7" customWidth="1"/>
    <col min="3331" max="3339" width="13" style="7" customWidth="1"/>
    <col min="3340" max="3584" width="8.83203125" style="7"/>
    <col min="3585" max="3585" width="5.6640625" style="7" customWidth="1"/>
    <col min="3586" max="3586" width="7.5" style="7" customWidth="1"/>
    <col min="3587" max="3595" width="13" style="7" customWidth="1"/>
    <col min="3596" max="3840" width="8.83203125" style="7"/>
    <col min="3841" max="3841" width="5.6640625" style="7" customWidth="1"/>
    <col min="3842" max="3842" width="7.5" style="7" customWidth="1"/>
    <col min="3843" max="3851" width="13" style="7" customWidth="1"/>
    <col min="3852" max="4096" width="8.83203125" style="7"/>
    <col min="4097" max="4097" width="5.6640625" style="7" customWidth="1"/>
    <col min="4098" max="4098" width="7.5" style="7" customWidth="1"/>
    <col min="4099" max="4107" width="13" style="7" customWidth="1"/>
    <col min="4108" max="4352" width="8.83203125" style="7"/>
    <col min="4353" max="4353" width="5.6640625" style="7" customWidth="1"/>
    <col min="4354" max="4354" width="7.5" style="7" customWidth="1"/>
    <col min="4355" max="4363" width="13" style="7" customWidth="1"/>
    <col min="4364" max="4608" width="8.83203125" style="7"/>
    <col min="4609" max="4609" width="5.6640625" style="7" customWidth="1"/>
    <col min="4610" max="4610" width="7.5" style="7" customWidth="1"/>
    <col min="4611" max="4619" width="13" style="7" customWidth="1"/>
    <col min="4620" max="4864" width="8.83203125" style="7"/>
    <col min="4865" max="4865" width="5.6640625" style="7" customWidth="1"/>
    <col min="4866" max="4866" width="7.5" style="7" customWidth="1"/>
    <col min="4867" max="4875" width="13" style="7" customWidth="1"/>
    <col min="4876" max="5120" width="8.83203125" style="7"/>
    <col min="5121" max="5121" width="5.6640625" style="7" customWidth="1"/>
    <col min="5122" max="5122" width="7.5" style="7" customWidth="1"/>
    <col min="5123" max="5131" width="13" style="7" customWidth="1"/>
    <col min="5132" max="5376" width="8.83203125" style="7"/>
    <col min="5377" max="5377" width="5.6640625" style="7" customWidth="1"/>
    <col min="5378" max="5378" width="7.5" style="7" customWidth="1"/>
    <col min="5379" max="5387" width="13" style="7" customWidth="1"/>
    <col min="5388" max="5632" width="8.83203125" style="7"/>
    <col min="5633" max="5633" width="5.6640625" style="7" customWidth="1"/>
    <col min="5634" max="5634" width="7.5" style="7" customWidth="1"/>
    <col min="5635" max="5643" width="13" style="7" customWidth="1"/>
    <col min="5644" max="5888" width="8.83203125" style="7"/>
    <col min="5889" max="5889" width="5.6640625" style="7" customWidth="1"/>
    <col min="5890" max="5890" width="7.5" style="7" customWidth="1"/>
    <col min="5891" max="5899" width="13" style="7" customWidth="1"/>
    <col min="5900" max="6144" width="8.83203125" style="7"/>
    <col min="6145" max="6145" width="5.6640625" style="7" customWidth="1"/>
    <col min="6146" max="6146" width="7.5" style="7" customWidth="1"/>
    <col min="6147" max="6155" width="13" style="7" customWidth="1"/>
    <col min="6156" max="6400" width="8.83203125" style="7"/>
    <col min="6401" max="6401" width="5.6640625" style="7" customWidth="1"/>
    <col min="6402" max="6402" width="7.5" style="7" customWidth="1"/>
    <col min="6403" max="6411" width="13" style="7" customWidth="1"/>
    <col min="6412" max="6656" width="8.83203125" style="7"/>
    <col min="6657" max="6657" width="5.6640625" style="7" customWidth="1"/>
    <col min="6658" max="6658" width="7.5" style="7" customWidth="1"/>
    <col min="6659" max="6667" width="13" style="7" customWidth="1"/>
    <col min="6668" max="6912" width="8.83203125" style="7"/>
    <col min="6913" max="6913" width="5.6640625" style="7" customWidth="1"/>
    <col min="6914" max="6914" width="7.5" style="7" customWidth="1"/>
    <col min="6915" max="6923" width="13" style="7" customWidth="1"/>
    <col min="6924" max="7168" width="8.83203125" style="7"/>
    <col min="7169" max="7169" width="5.6640625" style="7" customWidth="1"/>
    <col min="7170" max="7170" width="7.5" style="7" customWidth="1"/>
    <col min="7171" max="7179" width="13" style="7" customWidth="1"/>
    <col min="7180" max="7424" width="8.83203125" style="7"/>
    <col min="7425" max="7425" width="5.6640625" style="7" customWidth="1"/>
    <col min="7426" max="7426" width="7.5" style="7" customWidth="1"/>
    <col min="7427" max="7435" width="13" style="7" customWidth="1"/>
    <col min="7436" max="7680" width="8.83203125" style="7"/>
    <col min="7681" max="7681" width="5.6640625" style="7" customWidth="1"/>
    <col min="7682" max="7682" width="7.5" style="7" customWidth="1"/>
    <col min="7683" max="7691" width="13" style="7" customWidth="1"/>
    <col min="7692" max="7936" width="8.83203125" style="7"/>
    <col min="7937" max="7937" width="5.6640625" style="7" customWidth="1"/>
    <col min="7938" max="7938" width="7.5" style="7" customWidth="1"/>
    <col min="7939" max="7947" width="13" style="7" customWidth="1"/>
    <col min="7948" max="8192" width="8.83203125" style="7"/>
    <col min="8193" max="8193" width="5.6640625" style="7" customWidth="1"/>
    <col min="8194" max="8194" width="7.5" style="7" customWidth="1"/>
    <col min="8195" max="8203" width="13" style="7" customWidth="1"/>
    <col min="8204" max="8448" width="8.83203125" style="7"/>
    <col min="8449" max="8449" width="5.6640625" style="7" customWidth="1"/>
    <col min="8450" max="8450" width="7.5" style="7" customWidth="1"/>
    <col min="8451" max="8459" width="13" style="7" customWidth="1"/>
    <col min="8460" max="8704" width="8.83203125" style="7"/>
    <col min="8705" max="8705" width="5.6640625" style="7" customWidth="1"/>
    <col min="8706" max="8706" width="7.5" style="7" customWidth="1"/>
    <col min="8707" max="8715" width="13" style="7" customWidth="1"/>
    <col min="8716" max="8960" width="8.83203125" style="7"/>
    <col min="8961" max="8961" width="5.6640625" style="7" customWidth="1"/>
    <col min="8962" max="8962" width="7.5" style="7" customWidth="1"/>
    <col min="8963" max="8971" width="13" style="7" customWidth="1"/>
    <col min="8972" max="9216" width="8.83203125" style="7"/>
    <col min="9217" max="9217" width="5.6640625" style="7" customWidth="1"/>
    <col min="9218" max="9218" width="7.5" style="7" customWidth="1"/>
    <col min="9219" max="9227" width="13" style="7" customWidth="1"/>
    <col min="9228" max="9472" width="8.83203125" style="7"/>
    <col min="9473" max="9473" width="5.6640625" style="7" customWidth="1"/>
    <col min="9474" max="9474" width="7.5" style="7" customWidth="1"/>
    <col min="9475" max="9483" width="13" style="7" customWidth="1"/>
    <col min="9484" max="9728" width="8.83203125" style="7"/>
    <col min="9729" max="9729" width="5.6640625" style="7" customWidth="1"/>
    <col min="9730" max="9730" width="7.5" style="7" customWidth="1"/>
    <col min="9731" max="9739" width="13" style="7" customWidth="1"/>
    <col min="9740" max="9984" width="8.83203125" style="7"/>
    <col min="9985" max="9985" width="5.6640625" style="7" customWidth="1"/>
    <col min="9986" max="9986" width="7.5" style="7" customWidth="1"/>
    <col min="9987" max="9995" width="13" style="7" customWidth="1"/>
    <col min="9996" max="10240" width="8.83203125" style="7"/>
    <col min="10241" max="10241" width="5.6640625" style="7" customWidth="1"/>
    <col min="10242" max="10242" width="7.5" style="7" customWidth="1"/>
    <col min="10243" max="10251" width="13" style="7" customWidth="1"/>
    <col min="10252" max="10496" width="8.83203125" style="7"/>
    <col min="10497" max="10497" width="5.6640625" style="7" customWidth="1"/>
    <col min="10498" max="10498" width="7.5" style="7" customWidth="1"/>
    <col min="10499" max="10507" width="13" style="7" customWidth="1"/>
    <col min="10508" max="10752" width="8.83203125" style="7"/>
    <col min="10753" max="10753" width="5.6640625" style="7" customWidth="1"/>
    <col min="10754" max="10754" width="7.5" style="7" customWidth="1"/>
    <col min="10755" max="10763" width="13" style="7" customWidth="1"/>
    <col min="10764" max="11008" width="8.83203125" style="7"/>
    <col min="11009" max="11009" width="5.6640625" style="7" customWidth="1"/>
    <col min="11010" max="11010" width="7.5" style="7" customWidth="1"/>
    <col min="11011" max="11019" width="13" style="7" customWidth="1"/>
    <col min="11020" max="11264" width="8.83203125" style="7"/>
    <col min="11265" max="11265" width="5.6640625" style="7" customWidth="1"/>
    <col min="11266" max="11266" width="7.5" style="7" customWidth="1"/>
    <col min="11267" max="11275" width="13" style="7" customWidth="1"/>
    <col min="11276" max="11520" width="8.83203125" style="7"/>
    <col min="11521" max="11521" width="5.6640625" style="7" customWidth="1"/>
    <col min="11522" max="11522" width="7.5" style="7" customWidth="1"/>
    <col min="11523" max="11531" width="13" style="7" customWidth="1"/>
    <col min="11532" max="11776" width="8.83203125" style="7"/>
    <col min="11777" max="11777" width="5.6640625" style="7" customWidth="1"/>
    <col min="11778" max="11778" width="7.5" style="7" customWidth="1"/>
    <col min="11779" max="11787" width="13" style="7" customWidth="1"/>
    <col min="11788" max="12032" width="8.83203125" style="7"/>
    <col min="12033" max="12033" width="5.6640625" style="7" customWidth="1"/>
    <col min="12034" max="12034" width="7.5" style="7" customWidth="1"/>
    <col min="12035" max="12043" width="13" style="7" customWidth="1"/>
    <col min="12044" max="12288" width="8.83203125" style="7"/>
    <col min="12289" max="12289" width="5.6640625" style="7" customWidth="1"/>
    <col min="12290" max="12290" width="7.5" style="7" customWidth="1"/>
    <col min="12291" max="12299" width="13" style="7" customWidth="1"/>
    <col min="12300" max="12544" width="8.83203125" style="7"/>
    <col min="12545" max="12545" width="5.6640625" style="7" customWidth="1"/>
    <col min="12546" max="12546" width="7.5" style="7" customWidth="1"/>
    <col min="12547" max="12555" width="13" style="7" customWidth="1"/>
    <col min="12556" max="12800" width="8.83203125" style="7"/>
    <col min="12801" max="12801" width="5.6640625" style="7" customWidth="1"/>
    <col min="12802" max="12802" width="7.5" style="7" customWidth="1"/>
    <col min="12803" max="12811" width="13" style="7" customWidth="1"/>
    <col min="12812" max="13056" width="8.83203125" style="7"/>
    <col min="13057" max="13057" width="5.6640625" style="7" customWidth="1"/>
    <col min="13058" max="13058" width="7.5" style="7" customWidth="1"/>
    <col min="13059" max="13067" width="13" style="7" customWidth="1"/>
    <col min="13068" max="13312" width="8.83203125" style="7"/>
    <col min="13313" max="13313" width="5.6640625" style="7" customWidth="1"/>
    <col min="13314" max="13314" width="7.5" style="7" customWidth="1"/>
    <col min="13315" max="13323" width="13" style="7" customWidth="1"/>
    <col min="13324" max="13568" width="8.83203125" style="7"/>
    <col min="13569" max="13569" width="5.6640625" style="7" customWidth="1"/>
    <col min="13570" max="13570" width="7.5" style="7" customWidth="1"/>
    <col min="13571" max="13579" width="13" style="7" customWidth="1"/>
    <col min="13580" max="13824" width="8.83203125" style="7"/>
    <col min="13825" max="13825" width="5.6640625" style="7" customWidth="1"/>
    <col min="13826" max="13826" width="7.5" style="7" customWidth="1"/>
    <col min="13827" max="13835" width="13" style="7" customWidth="1"/>
    <col min="13836" max="14080" width="8.83203125" style="7"/>
    <col min="14081" max="14081" width="5.6640625" style="7" customWidth="1"/>
    <col min="14082" max="14082" width="7.5" style="7" customWidth="1"/>
    <col min="14083" max="14091" width="13" style="7" customWidth="1"/>
    <col min="14092" max="14336" width="8.83203125" style="7"/>
    <col min="14337" max="14337" width="5.6640625" style="7" customWidth="1"/>
    <col min="14338" max="14338" width="7.5" style="7" customWidth="1"/>
    <col min="14339" max="14347" width="13" style="7" customWidth="1"/>
    <col min="14348" max="14592" width="8.83203125" style="7"/>
    <col min="14593" max="14593" width="5.6640625" style="7" customWidth="1"/>
    <col min="14594" max="14594" width="7.5" style="7" customWidth="1"/>
    <col min="14595" max="14603" width="13" style="7" customWidth="1"/>
    <col min="14604" max="14848" width="8.83203125" style="7"/>
    <col min="14849" max="14849" width="5.6640625" style="7" customWidth="1"/>
    <col min="14850" max="14850" width="7.5" style="7" customWidth="1"/>
    <col min="14851" max="14859" width="13" style="7" customWidth="1"/>
    <col min="14860" max="15104" width="8.83203125" style="7"/>
    <col min="15105" max="15105" width="5.6640625" style="7" customWidth="1"/>
    <col min="15106" max="15106" width="7.5" style="7" customWidth="1"/>
    <col min="15107" max="15115" width="13" style="7" customWidth="1"/>
    <col min="15116" max="15360" width="8.83203125" style="7"/>
    <col min="15361" max="15361" width="5.6640625" style="7" customWidth="1"/>
    <col min="15362" max="15362" width="7.5" style="7" customWidth="1"/>
    <col min="15363" max="15371" width="13" style="7" customWidth="1"/>
    <col min="15372" max="15616" width="8.83203125" style="7"/>
    <col min="15617" max="15617" width="5.6640625" style="7" customWidth="1"/>
    <col min="15618" max="15618" width="7.5" style="7" customWidth="1"/>
    <col min="15619" max="15627" width="13" style="7" customWidth="1"/>
    <col min="15628" max="15872" width="8.83203125" style="7"/>
    <col min="15873" max="15873" width="5.6640625" style="7" customWidth="1"/>
    <col min="15874" max="15874" width="7.5" style="7" customWidth="1"/>
    <col min="15875" max="15883" width="13" style="7" customWidth="1"/>
    <col min="15884" max="16128" width="8.83203125" style="7"/>
    <col min="16129" max="16129" width="5.6640625" style="7" customWidth="1"/>
    <col min="16130" max="16130" width="7.5" style="7" customWidth="1"/>
    <col min="16131" max="16139" width="13" style="7" customWidth="1"/>
    <col min="16140" max="16384" width="8.83203125" style="7"/>
  </cols>
  <sheetData>
    <row r="1" spans="1:15" x14ac:dyDescent="0.2">
      <c r="A1" s="6" t="s">
        <v>12</v>
      </c>
    </row>
    <row r="2" spans="1:15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11" customFormat="1" ht="71.25" customHeight="1" x14ac:dyDescent="0.2">
      <c r="A3" s="8" t="s">
        <v>13</v>
      </c>
      <c r="B3" s="7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40" t="s">
        <v>21</v>
      </c>
      <c r="J3" s="40" t="s">
        <v>22</v>
      </c>
      <c r="K3" s="40" t="s">
        <v>23</v>
      </c>
      <c r="M3" s="31" t="s">
        <v>6</v>
      </c>
      <c r="N3" s="31" t="s">
        <v>7</v>
      </c>
      <c r="O3" s="31" t="s">
        <v>39</v>
      </c>
    </row>
    <row r="4" spans="1:15" s="11" customFormat="1" x14ac:dyDescent="0.2">
      <c r="A4" s="34"/>
      <c r="B4" s="28" t="s">
        <v>6</v>
      </c>
      <c r="C4" s="30">
        <v>0.82</v>
      </c>
      <c r="D4" s="30">
        <v>0.3</v>
      </c>
      <c r="E4" s="30">
        <v>0.45</v>
      </c>
      <c r="F4" s="30">
        <v>0.34</v>
      </c>
      <c r="G4" s="30">
        <v>0.21</v>
      </c>
      <c r="H4" s="29">
        <v>0</v>
      </c>
      <c r="I4" s="29">
        <v>0</v>
      </c>
      <c r="J4" s="29">
        <v>0.18</v>
      </c>
      <c r="K4" s="29">
        <v>0</v>
      </c>
      <c r="M4" s="30">
        <v>1</v>
      </c>
      <c r="N4" s="30">
        <v>0</v>
      </c>
      <c r="O4" s="30">
        <v>0</v>
      </c>
    </row>
    <row r="5" spans="1:15" s="11" customFormat="1" x14ac:dyDescent="0.2">
      <c r="A5" s="35"/>
      <c r="B5" s="28" t="s">
        <v>38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30">
        <v>0.2</v>
      </c>
      <c r="I5" s="30">
        <v>0.45</v>
      </c>
      <c r="J5" s="30">
        <v>0.46</v>
      </c>
      <c r="K5" s="29">
        <v>0</v>
      </c>
      <c r="M5" s="29">
        <v>0</v>
      </c>
      <c r="N5" s="29">
        <v>1</v>
      </c>
      <c r="O5" s="29">
        <v>0</v>
      </c>
    </row>
    <row r="6" spans="1:15" s="11" customFormat="1" x14ac:dyDescent="0.2">
      <c r="A6" s="36"/>
      <c r="B6" s="28" t="s">
        <v>39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30">
        <v>0.6</v>
      </c>
      <c r="M6" s="29">
        <v>0</v>
      </c>
      <c r="N6" s="29">
        <v>0</v>
      </c>
      <c r="O6" s="29">
        <v>1</v>
      </c>
    </row>
    <row r="7" spans="1:15" x14ac:dyDescent="0.2">
      <c r="A7" s="7"/>
    </row>
    <row r="8" spans="1:15" x14ac:dyDescent="0.2">
      <c r="C8" s="12" t="s">
        <v>24</v>
      </c>
      <c r="D8" s="12"/>
      <c r="E8" s="12"/>
      <c r="F8" s="12"/>
      <c r="G8" s="12"/>
      <c r="H8" s="12"/>
      <c r="I8" s="12"/>
      <c r="J8" s="12"/>
      <c r="K8" s="12"/>
      <c r="M8" s="12"/>
      <c r="N8" s="12"/>
      <c r="O8" s="12"/>
    </row>
    <row r="9" spans="1:15" x14ac:dyDescent="0.2">
      <c r="C9" s="7" t="s">
        <v>25</v>
      </c>
      <c r="D9" s="13"/>
      <c r="H9" s="8"/>
      <c r="I9" s="8"/>
      <c r="K9" s="8"/>
    </row>
    <row r="10" spans="1:15" x14ac:dyDescent="0.2">
      <c r="A10" s="8">
        <v>1960</v>
      </c>
      <c r="B10" s="8" t="s">
        <v>26</v>
      </c>
      <c r="C10" s="14">
        <f>'Farm Fertilizer Prices - Table7'!C7/C$4</f>
        <v>171.95121951219514</v>
      </c>
      <c r="D10" s="14"/>
      <c r="E10" s="14">
        <f>'Farm Fertilizer Prices - Table7'!E7/E$4</f>
        <v>260</v>
      </c>
      <c r="F10" s="14">
        <f>'Farm Fertilizer Prices - Table7'!F7/F$4</f>
        <v>239.99999999999997</v>
      </c>
      <c r="G10" s="14">
        <f>'Farm Fertilizer Prices - Table7'!G7/G$4</f>
        <v>275.71428571428572</v>
      </c>
      <c r="H10" s="14">
        <f>'Farm Fertilizer Prices - Table7'!H7/H$5</f>
        <v>187.5</v>
      </c>
      <c r="I10" s="14">
        <f>'Farm Fertilizer Prices - Table7'!I7/I$5</f>
        <v>176.44444444444446</v>
      </c>
      <c r="J10" s="14"/>
      <c r="K10" s="14">
        <f>'Farm Fertilizer Prices - Table7'!K7/K$6</f>
        <v>85.5</v>
      </c>
      <c r="M10" s="14">
        <f t="shared" ref="M10:M41" si="0">AVERAGE(C10:G10)</f>
        <v>236.91637630662024</v>
      </c>
      <c r="N10" s="14">
        <f>AVERAGE(H10:J10)</f>
        <v>181.97222222222223</v>
      </c>
      <c r="O10" s="14">
        <f>K10</f>
        <v>85.5</v>
      </c>
    </row>
    <row r="11" spans="1:15" x14ac:dyDescent="0.2">
      <c r="A11" s="8">
        <v>1960</v>
      </c>
      <c r="B11" s="8" t="s">
        <v>27</v>
      </c>
      <c r="C11" s="14">
        <f>'Farm Fertilizer Prices - Table7'!C8/C$4</f>
        <v>170.73170731707319</v>
      </c>
      <c r="D11" s="14"/>
      <c r="E11" s="14">
        <f>'Farm Fertilizer Prices - Table7'!E8/E$4</f>
        <v>260</v>
      </c>
      <c r="F11" s="14">
        <f>'Farm Fertilizer Prices - Table7'!F8/F$4</f>
        <v>237.94117647058823</v>
      </c>
      <c r="G11" s="14">
        <f>'Farm Fertilizer Prices - Table7'!G8/G$4</f>
        <v>275.23809523809524</v>
      </c>
      <c r="H11" s="14">
        <f>'Farm Fertilizer Prices - Table7'!H8/H$5</f>
        <v>190</v>
      </c>
      <c r="I11" s="14">
        <f>'Farm Fertilizer Prices - Table7'!I8/I$5</f>
        <v>177.99999999999997</v>
      </c>
      <c r="J11" s="14"/>
      <c r="K11" s="14">
        <f>'Farm Fertilizer Prices - Table7'!K8/K$6</f>
        <v>86</v>
      </c>
      <c r="M11" s="14">
        <f t="shared" si="0"/>
        <v>235.97774475643917</v>
      </c>
      <c r="N11" s="14">
        <f t="shared" ref="N11:N74" si="1">AVERAGE(H11:J11)</f>
        <v>184</v>
      </c>
      <c r="O11" s="14">
        <f t="shared" ref="O11:O74" si="2">K11</f>
        <v>86</v>
      </c>
    </row>
    <row r="12" spans="1:15" x14ac:dyDescent="0.2">
      <c r="A12" s="8">
        <v>1961</v>
      </c>
      <c r="B12" s="8" t="s">
        <v>26</v>
      </c>
      <c r="C12" s="14">
        <f>'Farm Fertilizer Prices - Table7'!C9/C$4</f>
        <v>173.17073170731709</v>
      </c>
      <c r="D12" s="14"/>
      <c r="E12" s="14">
        <f>'Farm Fertilizer Prices - Table7'!E9/E$4</f>
        <v>253.33333333333331</v>
      </c>
      <c r="F12" s="14">
        <f>'Farm Fertilizer Prices - Table7'!F9/F$4</f>
        <v>243.23529411764704</v>
      </c>
      <c r="G12" s="14">
        <f>'Farm Fertilizer Prices - Table7'!G9/G$4</f>
        <v>277.14285714285717</v>
      </c>
      <c r="H12" s="14">
        <f>'Farm Fertilizer Prices - Table7'!H9/H$5</f>
        <v>191.49999999999997</v>
      </c>
      <c r="I12" s="14">
        <f>'Farm Fertilizer Prices - Table7'!I9/I$5</f>
        <v>179.11111111111109</v>
      </c>
      <c r="J12" s="14"/>
      <c r="K12" s="14">
        <f>'Farm Fertilizer Prices - Table7'!K9/K$6</f>
        <v>87.333333333333329</v>
      </c>
      <c r="M12" s="14">
        <f t="shared" si="0"/>
        <v>236.72055407528865</v>
      </c>
      <c r="N12" s="14">
        <f t="shared" si="1"/>
        <v>185.30555555555554</v>
      </c>
      <c r="O12" s="14">
        <f t="shared" si="2"/>
        <v>87.333333333333329</v>
      </c>
    </row>
    <row r="13" spans="1:15" x14ac:dyDescent="0.2">
      <c r="A13" s="8">
        <v>1961</v>
      </c>
      <c r="B13" s="8" t="s">
        <v>27</v>
      </c>
      <c r="C13" s="14">
        <f>'Farm Fertilizer Prices - Table7'!C10/C$4</f>
        <v>167.07317073170734</v>
      </c>
      <c r="D13" s="14"/>
      <c r="E13" s="14">
        <f>'Farm Fertilizer Prices - Table7'!E10/E$4</f>
        <v>248.88888888888889</v>
      </c>
      <c r="F13" s="14">
        <f>'Farm Fertilizer Prices - Table7'!F10/F$4</f>
        <v>239.70588235294116</v>
      </c>
      <c r="G13" s="14">
        <f>'Farm Fertilizer Prices - Table7'!G10/G$4</f>
        <v>278.57142857142856</v>
      </c>
      <c r="H13" s="14">
        <f>'Farm Fertilizer Prices - Table7'!H10/H$5</f>
        <v>191</v>
      </c>
      <c r="I13" s="14">
        <f>'Farm Fertilizer Prices - Table7'!I10/I$5</f>
        <v>177.33333333333331</v>
      </c>
      <c r="J13" s="14"/>
      <c r="K13" s="14">
        <f>'Farm Fertilizer Prices - Table7'!K10/K$6</f>
        <v>88</v>
      </c>
      <c r="M13" s="14">
        <f t="shared" si="0"/>
        <v>233.55984263624148</v>
      </c>
      <c r="N13" s="14">
        <f t="shared" si="1"/>
        <v>184.16666666666666</v>
      </c>
      <c r="O13" s="14">
        <f t="shared" si="2"/>
        <v>88</v>
      </c>
    </row>
    <row r="14" spans="1:15" x14ac:dyDescent="0.2">
      <c r="A14" s="8">
        <v>1962</v>
      </c>
      <c r="B14" s="8" t="s">
        <v>26</v>
      </c>
      <c r="C14" s="14">
        <f>'Farm Fertilizer Prices - Table7'!C11/C$4</f>
        <v>163.41463414634148</v>
      </c>
      <c r="D14" s="14"/>
      <c r="E14" s="14">
        <f>'Farm Fertilizer Prices - Table7'!E11/E$4</f>
        <v>242.22222222222223</v>
      </c>
      <c r="F14" s="14">
        <f>'Farm Fertilizer Prices - Table7'!F11/F$4</f>
        <v>240.88235294117646</v>
      </c>
      <c r="G14" s="14">
        <f>'Farm Fertilizer Prices - Table7'!G11/G$4</f>
        <v>271.42857142857144</v>
      </c>
      <c r="H14" s="14">
        <f>'Farm Fertilizer Prices - Table7'!H11/H$5</f>
        <v>191.99999999999997</v>
      </c>
      <c r="I14" s="14">
        <f>'Farm Fertilizer Prices - Table7'!I11/I$5</f>
        <v>177.77777777777777</v>
      </c>
      <c r="J14" s="14"/>
      <c r="K14" s="14">
        <f>'Farm Fertilizer Prices - Table7'!K11/K$6</f>
        <v>88.833333333333329</v>
      </c>
      <c r="M14" s="14">
        <f t="shared" si="0"/>
        <v>229.48694518457791</v>
      </c>
      <c r="N14" s="14">
        <f t="shared" si="1"/>
        <v>184.88888888888886</v>
      </c>
      <c r="O14" s="14">
        <f t="shared" si="2"/>
        <v>88.833333333333329</v>
      </c>
    </row>
    <row r="15" spans="1:15" x14ac:dyDescent="0.2">
      <c r="A15" s="8">
        <v>1962</v>
      </c>
      <c r="B15" s="8" t="s">
        <v>27</v>
      </c>
      <c r="C15" s="14">
        <f>'Farm Fertilizer Prices - Table7'!C12/C$4</f>
        <v>164.63414634146343</v>
      </c>
      <c r="D15" s="14"/>
      <c r="E15" s="14">
        <f>'Farm Fertilizer Prices - Table7'!E12/E$4</f>
        <v>240</v>
      </c>
      <c r="F15" s="14">
        <f>'Farm Fertilizer Prices - Table7'!F12/F$4</f>
        <v>237.94117647058823</v>
      </c>
      <c r="G15" s="14">
        <f>'Farm Fertilizer Prices - Table7'!G12/G$4</f>
        <v>270.47619047619048</v>
      </c>
      <c r="H15" s="14">
        <f>'Farm Fertilizer Prices - Table7'!H12/H$5</f>
        <v>191.99999999999997</v>
      </c>
      <c r="I15" s="14">
        <f>'Farm Fertilizer Prices - Table7'!I12/I$5</f>
        <v>177.55555555555557</v>
      </c>
      <c r="J15" s="14"/>
      <c r="K15" s="14">
        <f>'Farm Fertilizer Prices - Table7'!K12/K$6</f>
        <v>88.666666666666671</v>
      </c>
      <c r="M15" s="14">
        <f t="shared" si="0"/>
        <v>228.26287832206052</v>
      </c>
      <c r="N15" s="14">
        <f t="shared" si="1"/>
        <v>184.77777777777777</v>
      </c>
      <c r="O15" s="14">
        <f t="shared" si="2"/>
        <v>88.666666666666671</v>
      </c>
    </row>
    <row r="16" spans="1:15" x14ac:dyDescent="0.2">
      <c r="A16" s="8">
        <v>1963</v>
      </c>
      <c r="B16" s="8" t="s">
        <v>26</v>
      </c>
      <c r="C16" s="14">
        <f>'Farm Fertilizer Prices - Table7'!C13/C$4</f>
        <v>156.09756097560975</v>
      </c>
      <c r="D16" s="14"/>
      <c r="E16" s="14">
        <f>'Farm Fertilizer Prices - Table7'!E13/E$4</f>
        <v>237.77777777777777</v>
      </c>
      <c r="F16" s="14">
        <f>'Farm Fertilizer Prices - Table7'!F13/F$4</f>
        <v>238.52941176470586</v>
      </c>
      <c r="G16" s="14">
        <f>'Farm Fertilizer Prices - Table7'!G13/G$4</f>
        <v>248.57142857142858</v>
      </c>
      <c r="H16" s="14">
        <f>'Farm Fertilizer Prices - Table7'!H13/H$5</f>
        <v>202.5</v>
      </c>
      <c r="I16" s="14">
        <f>'Farm Fertilizer Prices - Table7'!I13/I$5</f>
        <v>180.44444444444446</v>
      </c>
      <c r="J16" s="14"/>
      <c r="K16" s="14">
        <f>'Farm Fertilizer Prices - Table7'!K13/K$6</f>
        <v>89.833333333333329</v>
      </c>
      <c r="M16" s="14">
        <f t="shared" si="0"/>
        <v>220.24404477238048</v>
      </c>
      <c r="N16" s="14">
        <f t="shared" si="1"/>
        <v>191.47222222222223</v>
      </c>
      <c r="O16" s="14">
        <f t="shared" si="2"/>
        <v>89.833333333333329</v>
      </c>
    </row>
    <row r="17" spans="1:15" x14ac:dyDescent="0.2">
      <c r="A17" s="8">
        <v>1963</v>
      </c>
      <c r="B17" s="8" t="s">
        <v>27</v>
      </c>
      <c r="C17" s="14">
        <f>'Farm Fertilizer Prices - Table7'!C14/C$4</f>
        <v>154.8780487804878</v>
      </c>
      <c r="D17" s="14"/>
      <c r="E17" s="14">
        <f>'Farm Fertilizer Prices - Table7'!E14/E$4</f>
        <v>233.33333333333331</v>
      </c>
      <c r="F17" s="14">
        <f>'Farm Fertilizer Prices - Table7'!F14/F$4</f>
        <v>234.41176470588235</v>
      </c>
      <c r="G17" s="14">
        <f>'Farm Fertilizer Prices - Table7'!G14/G$4</f>
        <v>246.66666666666666</v>
      </c>
      <c r="H17" s="14">
        <f>'Farm Fertilizer Prices - Table7'!H14/H$5</f>
        <v>200.5</v>
      </c>
      <c r="I17" s="14">
        <f>'Farm Fertilizer Prices - Table7'!I14/I$5</f>
        <v>178.66666666666669</v>
      </c>
      <c r="J17" s="14"/>
      <c r="K17" s="14">
        <f>'Farm Fertilizer Prices - Table7'!K14/K$6</f>
        <v>89.500000000000014</v>
      </c>
      <c r="M17" s="14">
        <f t="shared" si="0"/>
        <v>217.32245337159253</v>
      </c>
      <c r="N17" s="14">
        <f t="shared" si="1"/>
        <v>189.58333333333334</v>
      </c>
      <c r="O17" s="14">
        <f t="shared" si="2"/>
        <v>89.500000000000014</v>
      </c>
    </row>
    <row r="18" spans="1:15" x14ac:dyDescent="0.2">
      <c r="A18" s="8">
        <v>1964</v>
      </c>
      <c r="B18" s="8" t="s">
        <v>26</v>
      </c>
      <c r="C18" s="14">
        <f>'Farm Fertilizer Prices - Table7'!C15/C$4</f>
        <v>153.65853658536585</v>
      </c>
      <c r="D18" s="14"/>
      <c r="E18" s="14">
        <f>'Farm Fertilizer Prices - Table7'!E15/E$4</f>
        <v>235.55555555555554</v>
      </c>
      <c r="F18" s="14">
        <f>'Farm Fertilizer Prices - Table7'!F15/F$4</f>
        <v>234.41176470588235</v>
      </c>
      <c r="G18" s="14">
        <f>'Farm Fertilizer Prices - Table7'!G15/G$4</f>
        <v>250.47619047619048</v>
      </c>
      <c r="H18" s="14">
        <f>'Farm Fertilizer Prices - Table7'!H15/H$5</f>
        <v>201.49999999999997</v>
      </c>
      <c r="I18" s="14">
        <f>'Farm Fertilizer Prices - Table7'!I15/I$5</f>
        <v>179.7777777777778</v>
      </c>
      <c r="J18" s="14"/>
      <c r="K18" s="14">
        <f>'Farm Fertilizer Prices - Table7'!K15/K$6</f>
        <v>89.833333333333329</v>
      </c>
      <c r="M18" s="14">
        <f t="shared" si="0"/>
        <v>218.52551183074854</v>
      </c>
      <c r="N18" s="14">
        <f t="shared" si="1"/>
        <v>190.63888888888889</v>
      </c>
      <c r="O18" s="14">
        <f t="shared" si="2"/>
        <v>89.833333333333329</v>
      </c>
    </row>
    <row r="19" spans="1:15" x14ac:dyDescent="0.2">
      <c r="A19" s="8">
        <v>1964</v>
      </c>
      <c r="B19" s="8" t="s">
        <v>27</v>
      </c>
      <c r="C19" s="14">
        <f>'Farm Fertilizer Prices - Table7'!C16/C$4</f>
        <v>148.78048780487805</v>
      </c>
      <c r="D19" s="14"/>
      <c r="E19" s="14">
        <f>'Farm Fertilizer Prices - Table7'!E16/E$4</f>
        <v>231.11111111111111</v>
      </c>
      <c r="F19" s="14">
        <f>'Farm Fertilizer Prices - Table7'!F16/F$4</f>
        <v>231.47058823529412</v>
      </c>
      <c r="G19" s="14">
        <f>'Farm Fertilizer Prices - Table7'!G16/G$4</f>
        <v>250.47619047619048</v>
      </c>
      <c r="H19" s="14">
        <f>'Farm Fertilizer Prices - Table7'!H16/H$5</f>
        <v>200.5</v>
      </c>
      <c r="I19" s="14">
        <f>'Farm Fertilizer Prices - Table7'!I16/I$5</f>
        <v>177.99999999999997</v>
      </c>
      <c r="J19" s="14"/>
      <c r="K19" s="14">
        <f>'Farm Fertilizer Prices - Table7'!K16/K$6</f>
        <v>88.833333333333329</v>
      </c>
      <c r="M19" s="14">
        <f t="shared" si="0"/>
        <v>215.45959440686843</v>
      </c>
      <c r="N19" s="14">
        <f t="shared" si="1"/>
        <v>189.25</v>
      </c>
      <c r="O19" s="14">
        <f t="shared" si="2"/>
        <v>88.833333333333329</v>
      </c>
    </row>
    <row r="20" spans="1:15" x14ac:dyDescent="0.2">
      <c r="A20" s="8">
        <v>1965</v>
      </c>
      <c r="B20" s="8" t="s">
        <v>26</v>
      </c>
      <c r="C20" s="14">
        <f>'Farm Fertilizer Prices - Table7'!C17/C$4</f>
        <v>148.78048780487805</v>
      </c>
      <c r="D20" s="14"/>
      <c r="E20" s="14">
        <f>'Farm Fertilizer Prices - Table7'!E17/E$4</f>
        <v>231.11111111111111</v>
      </c>
      <c r="F20" s="14">
        <f>'Farm Fertilizer Prices - Table7'!F17/F$4</f>
        <v>231.47058823529412</v>
      </c>
      <c r="G20" s="14">
        <f>'Farm Fertilizer Prices - Table7'!G17/G$4</f>
        <v>254.28571428571428</v>
      </c>
      <c r="H20" s="14">
        <f>'Farm Fertilizer Prices - Table7'!H17/H$5</f>
        <v>203.5</v>
      </c>
      <c r="I20" s="14">
        <f>'Farm Fertilizer Prices - Table7'!I17/I$5</f>
        <v>179.7777777777778</v>
      </c>
      <c r="J20" s="14"/>
      <c r="K20" s="14">
        <f>'Farm Fertilizer Prices - Table7'!K17/K$6</f>
        <v>89.333333333333343</v>
      </c>
      <c r="M20" s="14">
        <f t="shared" si="0"/>
        <v>216.41197535924937</v>
      </c>
      <c r="N20" s="14">
        <f t="shared" si="1"/>
        <v>191.63888888888891</v>
      </c>
      <c r="O20" s="14">
        <f t="shared" si="2"/>
        <v>89.333333333333343</v>
      </c>
    </row>
    <row r="21" spans="1:15" x14ac:dyDescent="0.2">
      <c r="A21" s="8">
        <v>1965</v>
      </c>
      <c r="B21" s="8" t="s">
        <v>27</v>
      </c>
      <c r="C21" s="14">
        <f>'Farm Fertilizer Prices - Table7'!C18/C$4</f>
        <v>146.34146341463415</v>
      </c>
      <c r="D21" s="14"/>
      <c r="E21" s="14">
        <f>'Farm Fertilizer Prices - Table7'!E18/E$4</f>
        <v>228.88888888888889</v>
      </c>
      <c r="F21" s="14">
        <f>'Farm Fertilizer Prices - Table7'!F18/F$4</f>
        <v>230.29411764705881</v>
      </c>
      <c r="G21" s="14">
        <f>'Farm Fertilizer Prices - Table7'!G18/G$4</f>
        <v>252.38095238095238</v>
      </c>
      <c r="H21" s="14">
        <f>'Farm Fertilizer Prices - Table7'!H18/H$5</f>
        <v>203.99999999999997</v>
      </c>
      <c r="I21" s="14">
        <f>'Farm Fertilizer Prices - Table7'!I18/I$5</f>
        <v>177.11111111111111</v>
      </c>
      <c r="J21" s="14"/>
      <c r="K21" s="14">
        <f>'Farm Fertilizer Prices - Table7'!K18/K$6</f>
        <v>89.166666666666671</v>
      </c>
      <c r="M21" s="14">
        <f t="shared" si="0"/>
        <v>214.47635558288357</v>
      </c>
      <c r="N21" s="14">
        <f t="shared" si="1"/>
        <v>190.55555555555554</v>
      </c>
      <c r="O21" s="14">
        <f t="shared" si="2"/>
        <v>89.166666666666671</v>
      </c>
    </row>
    <row r="22" spans="1:15" x14ac:dyDescent="0.2">
      <c r="A22" s="8">
        <v>1966</v>
      </c>
      <c r="B22" s="8" t="s">
        <v>26</v>
      </c>
      <c r="C22" s="14">
        <f>'Farm Fertilizer Prices - Table7'!C19/C$4</f>
        <v>145.1219512195122</v>
      </c>
      <c r="D22" s="14"/>
      <c r="E22" s="14">
        <f>'Farm Fertilizer Prices - Table7'!E19/E$4</f>
        <v>224.44444444444443</v>
      </c>
      <c r="F22" s="14">
        <f>'Farm Fertilizer Prices - Table7'!F19/F$4</f>
        <v>224.99999999999997</v>
      </c>
      <c r="G22" s="14">
        <f>'Farm Fertilizer Prices - Table7'!G19/G$4</f>
        <v>251.42857142857142</v>
      </c>
      <c r="H22" s="14">
        <f>'Farm Fertilizer Prices - Table7'!H19/H$5</f>
        <v>206.99999999999997</v>
      </c>
      <c r="I22" s="14">
        <f>'Farm Fertilizer Prices - Table7'!I19/I$5</f>
        <v>179.7777777777778</v>
      </c>
      <c r="J22" s="14"/>
      <c r="K22" s="14">
        <f>'Farm Fertilizer Prices - Table7'!K19/K$6</f>
        <v>91.5</v>
      </c>
      <c r="M22" s="14">
        <f t="shared" si="0"/>
        <v>211.49874177313202</v>
      </c>
      <c r="N22" s="14">
        <f t="shared" si="1"/>
        <v>193.38888888888889</v>
      </c>
      <c r="O22" s="14">
        <f t="shared" si="2"/>
        <v>91.5</v>
      </c>
    </row>
    <row r="23" spans="1:15" x14ac:dyDescent="0.2">
      <c r="A23" s="8">
        <v>1966</v>
      </c>
      <c r="B23" s="8" t="s">
        <v>27</v>
      </c>
      <c r="C23" s="14">
        <f>'Farm Fertilizer Prices - Table7'!C20/C$4</f>
        <v>141.46341463414635</v>
      </c>
      <c r="D23" s="14">
        <f>'Farm Fertilizer Prices - Table7'!D20/D$4</f>
        <v>222.66666666666666</v>
      </c>
      <c r="E23" s="14">
        <f>'Farm Fertilizer Prices - Table7'!E20/E$4</f>
        <v>222.22222222222223</v>
      </c>
      <c r="F23" s="14">
        <f>'Farm Fertilizer Prices - Table7'!F20/F$4</f>
        <v>220.58823529411762</v>
      </c>
      <c r="G23" s="14">
        <f>'Farm Fertilizer Prices - Table7'!G20/G$4</f>
        <v>250.95238095238096</v>
      </c>
      <c r="H23" s="14">
        <f>'Farm Fertilizer Prices - Table7'!H20/H$5</f>
        <v>206</v>
      </c>
      <c r="I23" s="14">
        <f>'Farm Fertilizer Prices - Table7'!I20/I$5</f>
        <v>182.44444444444443</v>
      </c>
      <c r="J23" s="14">
        <f>'Farm Fertilizer Prices - Table7'!J20/J$5</f>
        <v>236.95652173913044</v>
      </c>
      <c r="K23" s="14">
        <f>'Farm Fertilizer Prices - Table7'!K20/K$6</f>
        <v>89</v>
      </c>
      <c r="M23" s="14">
        <f t="shared" si="0"/>
        <v>211.57858395390676</v>
      </c>
      <c r="N23" s="14">
        <f t="shared" si="1"/>
        <v>208.46698872785828</v>
      </c>
      <c r="O23" s="14">
        <f t="shared" si="2"/>
        <v>89</v>
      </c>
    </row>
    <row r="24" spans="1:15" x14ac:dyDescent="0.2">
      <c r="A24" s="8">
        <v>1967</v>
      </c>
      <c r="B24" s="8" t="s">
        <v>26</v>
      </c>
      <c r="C24" s="14">
        <f>'Farm Fertilizer Prices - Table7'!C21/C$4</f>
        <v>137.80487804878049</v>
      </c>
      <c r="D24" s="14">
        <f>'Farm Fertilizer Prices - Table7'!D21/D$4</f>
        <v>222.66666666666666</v>
      </c>
      <c r="E24" s="14">
        <f>'Farm Fertilizer Prices - Table7'!E21/E$4</f>
        <v>220.66666666666666</v>
      </c>
      <c r="F24" s="14">
        <f>'Farm Fertilizer Prices - Table7'!F21/F$4</f>
        <v>218.23529411764704</v>
      </c>
      <c r="G24" s="14">
        <f>'Farm Fertilizer Prices - Table7'!G21/G$4</f>
        <v>258.09523809523813</v>
      </c>
      <c r="H24" s="14">
        <f>'Farm Fertilizer Prices - Table7'!H21/H$5</f>
        <v>210.5</v>
      </c>
      <c r="I24" s="14">
        <f>'Farm Fertilizer Prices - Table7'!I21/I$5</f>
        <v>186.88888888888889</v>
      </c>
      <c r="J24" s="14">
        <f>'Farm Fertilizer Prices - Table7'!J21/J$5</f>
        <v>245.65217391304347</v>
      </c>
      <c r="K24" s="14">
        <f>'Farm Fertilizer Prices - Table7'!K21/K$6</f>
        <v>89.333333333333343</v>
      </c>
      <c r="M24" s="14">
        <f t="shared" si="0"/>
        <v>211.49374871899983</v>
      </c>
      <c r="N24" s="14">
        <f t="shared" si="1"/>
        <v>214.34702093397746</v>
      </c>
      <c r="O24" s="14">
        <f t="shared" si="2"/>
        <v>89.333333333333343</v>
      </c>
    </row>
    <row r="25" spans="1:15" x14ac:dyDescent="0.2">
      <c r="A25" s="8">
        <v>1967</v>
      </c>
      <c r="B25" s="8" t="s">
        <v>27</v>
      </c>
      <c r="C25" s="14">
        <f>'Farm Fertilizer Prices - Table7'!C22/C$4</f>
        <v>132.92682926829269</v>
      </c>
      <c r="D25" s="14">
        <f>'Farm Fertilizer Prices - Table7'!D22/D$4</f>
        <v>216</v>
      </c>
      <c r="E25" s="14">
        <f>'Farm Fertilizer Prices - Table7'!E22/E$4</f>
        <v>219.11111111111109</v>
      </c>
      <c r="F25" s="14">
        <f>'Farm Fertilizer Prices - Table7'!F22/F$4</f>
        <v>215.29411764705881</v>
      </c>
      <c r="G25" s="14">
        <f>'Farm Fertilizer Prices - Table7'!G22/G$4</f>
        <v>263.8095238095238</v>
      </c>
      <c r="H25" s="14">
        <f>'Farm Fertilizer Prices - Table7'!H22/H$5</f>
        <v>210.5</v>
      </c>
      <c r="I25" s="14">
        <f>'Farm Fertilizer Prices - Table7'!I22/I$5</f>
        <v>178.66666666666669</v>
      </c>
      <c r="J25" s="14">
        <f>'Farm Fertilizer Prices - Table7'!J22/J$5</f>
        <v>223.91304347826085</v>
      </c>
      <c r="K25" s="14">
        <f>'Farm Fertilizer Prices - Table7'!K22/K$6</f>
        <v>84.666666666666671</v>
      </c>
      <c r="M25" s="14">
        <f t="shared" si="0"/>
        <v>209.42831636719728</v>
      </c>
      <c r="N25" s="14">
        <f t="shared" si="1"/>
        <v>204.35990338164251</v>
      </c>
      <c r="O25" s="14">
        <f t="shared" si="2"/>
        <v>84.666666666666671</v>
      </c>
    </row>
    <row r="26" spans="1:15" x14ac:dyDescent="0.2">
      <c r="A26" s="8">
        <v>1968</v>
      </c>
      <c r="B26" s="8" t="s">
        <v>26</v>
      </c>
      <c r="C26" s="14">
        <f>'Farm Fertilizer Prices - Table7'!C23/C$4</f>
        <v>111.46341463414636</v>
      </c>
      <c r="D26" s="14">
        <f>'Farm Fertilizer Prices - Table7'!D23/D$4</f>
        <v>209.00000000000003</v>
      </c>
      <c r="E26" s="14">
        <f>'Farm Fertilizer Prices - Table7'!E23/E$4</f>
        <v>204</v>
      </c>
      <c r="F26" s="14">
        <f>'Farm Fertilizer Prices - Table7'!F23/F$4</f>
        <v>199.70588235294119</v>
      </c>
      <c r="G26" s="14">
        <f>'Farm Fertilizer Prices - Table7'!G23/G$4</f>
        <v>256.66666666666669</v>
      </c>
      <c r="H26" s="14">
        <f>'Farm Fertilizer Prices - Table7'!H23/H$5</f>
        <v>216</v>
      </c>
      <c r="I26" s="14">
        <f>'Farm Fertilizer Prices - Table7'!I23/I$5</f>
        <v>174.22222222222223</v>
      </c>
      <c r="J26" s="14">
        <f>'Farm Fertilizer Prices - Table7'!J23/J$5</f>
        <v>219.56521739130434</v>
      </c>
      <c r="K26" s="14">
        <f>'Farm Fertilizer Prices - Table7'!K23/K$6</f>
        <v>81.833333333333343</v>
      </c>
      <c r="M26" s="14">
        <f t="shared" si="0"/>
        <v>196.16719273075086</v>
      </c>
      <c r="N26" s="14">
        <f t="shared" si="1"/>
        <v>203.26247987117551</v>
      </c>
      <c r="O26" s="14">
        <f t="shared" si="2"/>
        <v>81.833333333333343</v>
      </c>
    </row>
    <row r="27" spans="1:15" x14ac:dyDescent="0.2">
      <c r="A27" s="8">
        <v>1968</v>
      </c>
      <c r="B27" s="8" t="s">
        <v>27</v>
      </c>
      <c r="C27" s="14">
        <f>'Farm Fertilizer Prices - Table7'!C24/C$4</f>
        <v>104.39024390243902</v>
      </c>
      <c r="D27" s="14">
        <f>'Farm Fertilizer Prices - Table7'!D24/D$4</f>
        <v>202.66666666666666</v>
      </c>
      <c r="E27" s="14">
        <f>'Farm Fertilizer Prices - Table7'!E24/E$4</f>
        <v>195.55555555555554</v>
      </c>
      <c r="F27" s="14">
        <f>'Farm Fertilizer Prices - Table7'!F24/F$4</f>
        <v>192.05882352941174</v>
      </c>
      <c r="G27" s="14">
        <f>'Farm Fertilizer Prices - Table7'!G24/G$4</f>
        <v>254.28571428571428</v>
      </c>
      <c r="H27" s="14">
        <f>'Farm Fertilizer Prices - Table7'!H24/H$5</f>
        <v>215.5</v>
      </c>
      <c r="I27" s="14">
        <f>'Farm Fertilizer Prices - Table7'!I24/I$5</f>
        <v>166.88888888888889</v>
      </c>
      <c r="J27" s="14">
        <f>'Farm Fertilizer Prices - Table7'!J24/J$5</f>
        <v>206.95652173913044</v>
      </c>
      <c r="K27" s="14">
        <f>'Farm Fertilizer Prices - Table7'!K24/K$6</f>
        <v>80.833333333333343</v>
      </c>
      <c r="M27" s="14">
        <f t="shared" si="0"/>
        <v>189.79140078795746</v>
      </c>
      <c r="N27" s="14">
        <f t="shared" si="1"/>
        <v>196.4484702093398</v>
      </c>
      <c r="O27" s="14">
        <f t="shared" si="2"/>
        <v>80.833333333333343</v>
      </c>
    </row>
    <row r="28" spans="1:15" x14ac:dyDescent="0.2">
      <c r="A28" s="8">
        <v>1969</v>
      </c>
      <c r="B28" s="8" t="s">
        <v>26</v>
      </c>
      <c r="C28" s="14">
        <f>'Farm Fertilizer Prices - Table7'!C25/C$4</f>
        <v>92.195121951219505</v>
      </c>
      <c r="D28" s="14">
        <f>'Farm Fertilizer Prices - Table7'!D25/D$4</f>
        <v>178.66666666666669</v>
      </c>
      <c r="E28" s="14">
        <f>'Farm Fertilizer Prices - Table7'!E25/E$4</f>
        <v>186.44444444444446</v>
      </c>
      <c r="F28" s="14">
        <f>'Farm Fertilizer Prices - Table7'!F25/F$4</f>
        <v>181.47058823529412</v>
      </c>
      <c r="G28" s="14">
        <f>'Farm Fertilizer Prices - Table7'!G25/G$4</f>
        <v>250</v>
      </c>
      <c r="H28" s="14">
        <f>'Farm Fertilizer Prices - Table7'!H25/H$5</f>
        <v>218.99999999999997</v>
      </c>
      <c r="I28" s="14">
        <f>'Farm Fertilizer Prices - Table7'!I25/I$5</f>
        <v>164.44444444444443</v>
      </c>
      <c r="J28" s="14">
        <f>'Farm Fertilizer Prices - Table7'!J25/J$5</f>
        <v>204.56521739130432</v>
      </c>
      <c r="K28" s="14">
        <f>'Farm Fertilizer Prices - Table7'!K25/K$6</f>
        <v>79.666666666666671</v>
      </c>
      <c r="M28" s="14">
        <f t="shared" si="0"/>
        <v>177.75536425952495</v>
      </c>
      <c r="N28" s="14">
        <f t="shared" si="1"/>
        <v>196.00322061191625</v>
      </c>
      <c r="O28" s="14">
        <f t="shared" si="2"/>
        <v>79.666666666666671</v>
      </c>
    </row>
    <row r="29" spans="1:15" x14ac:dyDescent="0.2">
      <c r="A29" s="8">
        <v>1969</v>
      </c>
      <c r="B29" s="8" t="s">
        <v>27</v>
      </c>
      <c r="C29" s="14">
        <f>'Farm Fertilizer Prices - Table7'!C26/C$4</f>
        <v>88.780487804878049</v>
      </c>
      <c r="D29" s="14">
        <f>'Farm Fertilizer Prices - Table7'!D26/D$4</f>
        <v>174.66666666666666</v>
      </c>
      <c r="E29" s="14">
        <f>'Farm Fertilizer Prices - Table7'!E26/E$4</f>
        <v>183.55555555555554</v>
      </c>
      <c r="F29" s="14">
        <f>'Farm Fertilizer Prices - Table7'!F26/F$4</f>
        <v>176.76470588235293</v>
      </c>
      <c r="G29" s="14">
        <f>'Farm Fertilizer Prices - Table7'!G26/G$4</f>
        <v>250.47619047619048</v>
      </c>
      <c r="H29" s="14">
        <f>'Farm Fertilizer Prices - Table7'!H26/H$5</f>
        <v>222.5</v>
      </c>
      <c r="I29" s="14">
        <f>'Farm Fertilizer Prices - Table7'!I26/I$5</f>
        <v>163.11111111111111</v>
      </c>
      <c r="J29" s="14">
        <f>'Farm Fertilizer Prices - Table7'!J26/J$5</f>
        <v>200</v>
      </c>
      <c r="K29" s="14">
        <f>'Farm Fertilizer Prices - Table7'!K26/K$6</f>
        <v>75.333333333333343</v>
      </c>
      <c r="M29" s="14">
        <f t="shared" si="0"/>
        <v>174.84872127712873</v>
      </c>
      <c r="N29" s="14">
        <f t="shared" si="1"/>
        <v>195.2037037037037</v>
      </c>
      <c r="O29" s="14">
        <f t="shared" si="2"/>
        <v>75.333333333333343</v>
      </c>
    </row>
    <row r="30" spans="1:15" x14ac:dyDescent="0.2">
      <c r="A30" s="8">
        <v>1970</v>
      </c>
      <c r="B30" s="8" t="s">
        <v>26</v>
      </c>
      <c r="C30" s="14">
        <f>'Farm Fertilizer Prices - Table7'!C27/C$4</f>
        <v>91.463414634146346</v>
      </c>
      <c r="D30" s="14">
        <f>'Farm Fertilizer Prices - Table7'!D27/D$4</f>
        <v>179.66666666666666</v>
      </c>
      <c r="E30" s="14">
        <f>'Farm Fertilizer Prices - Table7'!E27/E$4</f>
        <v>184.22222222222223</v>
      </c>
      <c r="F30" s="14">
        <f>'Farm Fertilizer Prices - Table7'!F27/F$4</f>
        <v>176.47058823529412</v>
      </c>
      <c r="G30" s="14">
        <f>'Farm Fertilizer Prices - Table7'!G27/G$4</f>
        <v>249.52380952380952</v>
      </c>
      <c r="H30" s="14">
        <f>'Farm Fertilizer Prices - Table7'!H27/H$5</f>
        <v>226.99999999999997</v>
      </c>
      <c r="I30" s="14">
        <f>'Farm Fertilizer Prices - Table7'!I27/I$5</f>
        <v>166.88888888888889</v>
      </c>
      <c r="J30" s="14">
        <f>'Farm Fertilizer Prices - Table7'!J27/J$5</f>
        <v>205.21739130434784</v>
      </c>
      <c r="K30" s="14">
        <f>'Farm Fertilizer Prices - Table7'!K27/K$6</f>
        <v>84.833333333333329</v>
      </c>
      <c r="M30" s="14">
        <f t="shared" si="0"/>
        <v>176.26934025642777</v>
      </c>
      <c r="N30" s="14">
        <f t="shared" si="1"/>
        <v>199.70209339774556</v>
      </c>
      <c r="O30" s="14">
        <f t="shared" si="2"/>
        <v>84.833333333333329</v>
      </c>
    </row>
    <row r="31" spans="1:15" x14ac:dyDescent="0.2">
      <c r="A31" s="8">
        <v>1970</v>
      </c>
      <c r="B31" s="8" t="s">
        <v>27</v>
      </c>
      <c r="C31" s="14">
        <f>'Farm Fertilizer Prices - Table7'!C28/C$4</f>
        <v>93.658536585365852</v>
      </c>
      <c r="D31" s="14">
        <f>'Farm Fertilizer Prices - Table7'!D28/D$4</f>
        <v>177.66666666666666</v>
      </c>
      <c r="E31" s="14">
        <f>'Farm Fertilizer Prices - Table7'!E28/E$4</f>
        <v>184.88888888888889</v>
      </c>
      <c r="F31" s="14">
        <f>'Farm Fertilizer Prices - Table7'!F28/F$4</f>
        <v>179.11764705882351</v>
      </c>
      <c r="G31" s="14">
        <f>'Farm Fertilizer Prices - Table7'!G28/G$4</f>
        <v>248.0952380952381</v>
      </c>
      <c r="H31" s="14">
        <f>'Farm Fertilizer Prices - Table7'!H28/H$5</f>
        <v>234.49999999999997</v>
      </c>
      <c r="I31" s="14">
        <f>'Farm Fertilizer Prices - Table7'!I28/I$5</f>
        <v>169.33333333333334</v>
      </c>
      <c r="J31" s="14">
        <f>'Farm Fertilizer Prices - Table7'!J28/J$5</f>
        <v>206.7391304347826</v>
      </c>
      <c r="K31" s="14">
        <f>'Farm Fertilizer Prices - Table7'!K28/K$6</f>
        <v>90</v>
      </c>
      <c r="M31" s="14">
        <f t="shared" si="0"/>
        <v>176.6853954589966</v>
      </c>
      <c r="N31" s="14">
        <f t="shared" si="1"/>
        <v>203.52415458937196</v>
      </c>
      <c r="O31" s="14">
        <f t="shared" si="2"/>
        <v>90</v>
      </c>
    </row>
    <row r="32" spans="1:15" x14ac:dyDescent="0.2">
      <c r="A32" s="8">
        <v>1971</v>
      </c>
      <c r="B32" s="8" t="s">
        <v>26</v>
      </c>
      <c r="C32" s="14">
        <f>'Farm Fertilizer Prices - Table7'!C29/C$4</f>
        <v>96.707317073170728</v>
      </c>
      <c r="D32" s="14">
        <f>'Farm Fertilizer Prices - Table7'!D29/D$4</f>
        <v>187.33333333333334</v>
      </c>
      <c r="E32" s="14">
        <f>'Farm Fertilizer Prices - Table7'!E29/E$4</f>
        <v>182</v>
      </c>
      <c r="F32" s="14">
        <f>'Farm Fertilizer Prices - Table7'!F29/F$4</f>
        <v>186.17647058823528</v>
      </c>
      <c r="G32" s="14">
        <f>'Farm Fertilizer Prices - Table7'!G29/G$4</f>
        <v>246.1904761904762</v>
      </c>
      <c r="H32" s="14">
        <f>'Farm Fertilizer Prices - Table7'!H29/H$5</f>
        <v>238.99999999999997</v>
      </c>
      <c r="I32" s="14">
        <f>'Farm Fertilizer Prices - Table7'!I29/I$5</f>
        <v>170.2222222222222</v>
      </c>
      <c r="J32" s="14">
        <f>'Farm Fertilizer Prices - Table7'!J29/J$5</f>
        <v>208.04347826086956</v>
      </c>
      <c r="K32" s="14">
        <f>'Farm Fertilizer Prices - Table7'!K29/K$6</f>
        <v>97.000000000000014</v>
      </c>
      <c r="M32" s="14">
        <f t="shared" si="0"/>
        <v>179.68151943704311</v>
      </c>
      <c r="N32" s="14">
        <f t="shared" si="1"/>
        <v>205.75523349436389</v>
      </c>
      <c r="O32" s="14">
        <f t="shared" si="2"/>
        <v>97.000000000000014</v>
      </c>
    </row>
    <row r="33" spans="1:15" x14ac:dyDescent="0.2">
      <c r="A33" s="8">
        <v>1971</v>
      </c>
      <c r="B33" s="8" t="s">
        <v>27</v>
      </c>
      <c r="C33" s="14">
        <f>'Farm Fertilizer Prices - Table7'!C30/C$4</f>
        <v>96.707317073170728</v>
      </c>
      <c r="D33" s="14">
        <f>'Farm Fertilizer Prices - Table7'!D30/D$4</f>
        <v>181.33333333333334</v>
      </c>
      <c r="E33" s="14">
        <f>'Farm Fertilizer Prices - Table7'!E30/E$4</f>
        <v>178.44444444444443</v>
      </c>
      <c r="F33" s="14">
        <f>'Farm Fertilizer Prices - Table7'!F30/F$4</f>
        <v>187.64705882352939</v>
      </c>
      <c r="G33" s="14">
        <f>'Farm Fertilizer Prices - Table7'!G30/G$4</f>
        <v>243.80952380952382</v>
      </c>
      <c r="H33" s="14">
        <f>'Farm Fertilizer Prices - Table7'!H30/H$5</f>
        <v>245</v>
      </c>
      <c r="I33" s="14">
        <f>'Farm Fertilizer Prices - Table7'!I30/I$5</f>
        <v>170.2222222222222</v>
      </c>
      <c r="J33" s="14">
        <f>'Farm Fertilizer Prices - Table7'!J30/J$5</f>
        <v>205.86956521739131</v>
      </c>
      <c r="K33" s="14">
        <f>'Farm Fertilizer Prices - Table7'!K30/K$6</f>
        <v>96.166666666666671</v>
      </c>
      <c r="M33" s="14">
        <f t="shared" si="0"/>
        <v>177.58833549680034</v>
      </c>
      <c r="N33" s="14">
        <f t="shared" si="1"/>
        <v>207.03059581320449</v>
      </c>
      <c r="O33" s="14">
        <f t="shared" si="2"/>
        <v>96.166666666666671</v>
      </c>
    </row>
    <row r="34" spans="1:15" x14ac:dyDescent="0.2">
      <c r="A34" s="8">
        <v>1972</v>
      </c>
      <c r="B34" s="8" t="s">
        <v>26</v>
      </c>
      <c r="C34" s="14">
        <f>'Farm Fertilizer Prices - Table7'!C31/C$4</f>
        <v>97.560975609756099</v>
      </c>
      <c r="D34" s="14">
        <f>'Farm Fertilizer Prices - Table7'!D31/D$4</f>
        <v>184.33333333333334</v>
      </c>
      <c r="E34" s="14">
        <f>'Farm Fertilizer Prices - Table7'!E31/E$4</f>
        <v>180.88888888888889</v>
      </c>
      <c r="F34" s="14">
        <f>'Farm Fertilizer Prices - Table7'!F31/F$4</f>
        <v>190.29411764705881</v>
      </c>
      <c r="G34" s="14">
        <f>'Farm Fertilizer Prices - Table7'!G31/G$4</f>
        <v>248.0952380952381</v>
      </c>
      <c r="H34" s="14">
        <f>'Farm Fertilizer Prices - Table7'!H31/H$5</f>
        <v>249.49999999999997</v>
      </c>
      <c r="I34" s="14">
        <f>'Farm Fertilizer Prices - Table7'!I31/I$5</f>
        <v>173.33333333333334</v>
      </c>
      <c r="J34" s="14">
        <f>'Farm Fertilizer Prices - Table7'!J31/J$5</f>
        <v>211.73913043478262</v>
      </c>
      <c r="K34" s="14">
        <f>'Farm Fertilizer Prices - Table7'!K31/K$6</f>
        <v>98</v>
      </c>
      <c r="M34" s="14">
        <f t="shared" si="0"/>
        <v>180.23451071485505</v>
      </c>
      <c r="N34" s="14">
        <f t="shared" si="1"/>
        <v>211.52415458937199</v>
      </c>
      <c r="O34" s="14">
        <f t="shared" si="2"/>
        <v>98</v>
      </c>
    </row>
    <row r="35" spans="1:15" x14ac:dyDescent="0.2">
      <c r="A35" s="8">
        <v>1972</v>
      </c>
      <c r="B35" s="8" t="s">
        <v>27</v>
      </c>
      <c r="C35" s="14">
        <f>'Farm Fertilizer Prices - Table7'!C32/C$4</f>
        <v>98.536585365853668</v>
      </c>
      <c r="D35" s="14">
        <f>'Farm Fertilizer Prices - Table7'!D32/D$4</f>
        <v>186.33333333333334</v>
      </c>
      <c r="E35" s="14">
        <f>'Farm Fertilizer Prices - Table7'!E32/E$4</f>
        <v>183.77777777777777</v>
      </c>
      <c r="F35" s="14">
        <f>'Farm Fertilizer Prices - Table7'!F32/F$4</f>
        <v>192.35294117647058</v>
      </c>
      <c r="G35" s="14">
        <f>'Farm Fertilizer Prices - Table7'!G32/G$4</f>
        <v>252.38095238095238</v>
      </c>
      <c r="H35" s="14">
        <f>'Farm Fertilizer Prices - Table7'!H32/H$5</f>
        <v>256</v>
      </c>
      <c r="I35" s="14">
        <f>'Farm Fertilizer Prices - Table7'!I32/I$5</f>
        <v>175.55555555555554</v>
      </c>
      <c r="J35" s="14">
        <f>'Farm Fertilizer Prices - Table7'!J32/J$5</f>
        <v>214.56521739130434</v>
      </c>
      <c r="K35" s="14">
        <f>'Farm Fertilizer Prices - Table7'!K32/K$6</f>
        <v>97.833333333333343</v>
      </c>
      <c r="M35" s="14">
        <f t="shared" si="0"/>
        <v>182.67631800687755</v>
      </c>
      <c r="N35" s="14">
        <f t="shared" si="1"/>
        <v>215.37359098228663</v>
      </c>
      <c r="O35" s="14">
        <f t="shared" si="2"/>
        <v>97.833333333333343</v>
      </c>
    </row>
    <row r="36" spans="1:15" x14ac:dyDescent="0.2">
      <c r="A36" s="8">
        <v>1973</v>
      </c>
      <c r="B36" s="8" t="s">
        <v>26</v>
      </c>
      <c r="C36" s="14">
        <f>'Farm Fertilizer Prices - Table7'!C33/C$4</f>
        <v>106.82926829268293</v>
      </c>
      <c r="D36" s="14">
        <f>'Farm Fertilizer Prices - Table7'!D33/D$4</f>
        <v>194.33333333333334</v>
      </c>
      <c r="E36" s="14">
        <f>'Farm Fertilizer Prices - Table7'!E33/E$4</f>
        <v>200.66666666666666</v>
      </c>
      <c r="F36" s="14">
        <f>'Farm Fertilizer Prices - Table7'!F33/F$4</f>
        <v>210</v>
      </c>
      <c r="G36" s="14">
        <f>'Farm Fertilizer Prices - Table7'!G33/G$4</f>
        <v>262.85714285714289</v>
      </c>
      <c r="H36" s="14">
        <f>'Farm Fertilizer Prices - Table7'!H33/H$5</f>
        <v>268.5</v>
      </c>
      <c r="I36" s="14">
        <f>'Farm Fertilizer Prices - Table7'!I33/I$5</f>
        <v>194.44444444444443</v>
      </c>
      <c r="J36" s="14">
        <f>'Farm Fertilizer Prices - Table7'!J33/J$5</f>
        <v>236.95652173913044</v>
      </c>
      <c r="K36" s="14">
        <f>'Farm Fertilizer Prices - Table7'!K33/K$6</f>
        <v>102.5</v>
      </c>
      <c r="M36" s="14">
        <f t="shared" si="0"/>
        <v>194.93728222996518</v>
      </c>
      <c r="N36" s="14">
        <f t="shared" si="1"/>
        <v>233.30032206119162</v>
      </c>
      <c r="O36" s="14">
        <f t="shared" si="2"/>
        <v>102.5</v>
      </c>
    </row>
    <row r="37" spans="1:15" x14ac:dyDescent="0.2">
      <c r="A37" s="8">
        <v>1973</v>
      </c>
      <c r="B37" s="8" t="s">
        <v>27</v>
      </c>
      <c r="C37" s="14">
        <f>'Farm Fertilizer Prices - Table7'!C34/C$4</f>
        <v>112.80487804878049</v>
      </c>
      <c r="D37" s="14">
        <f>'Farm Fertilizer Prices - Table7'!D34/D$4</f>
        <v>202.66666666666666</v>
      </c>
      <c r="E37" s="14">
        <f>'Farm Fertilizer Prices - Table7'!E34/E$4</f>
        <v>213.77777777777777</v>
      </c>
      <c r="F37" s="14">
        <f>'Farm Fertilizer Prices - Table7'!F34/F$4</f>
        <v>227.35294117647055</v>
      </c>
      <c r="G37" s="14">
        <f>'Farm Fertilizer Prices - Table7'!G34/G$4</f>
        <v>283.33333333333337</v>
      </c>
      <c r="H37" s="14">
        <f>'Farm Fertilizer Prices - Table7'!H34/H$5</f>
        <v>280</v>
      </c>
      <c r="I37" s="14">
        <f>'Farm Fertilizer Prices - Table7'!I34/I$5</f>
        <v>209.11111111111109</v>
      </c>
      <c r="J37" s="14">
        <f>'Farm Fertilizer Prices - Table7'!J34/J$5</f>
        <v>258.695652173913</v>
      </c>
      <c r="K37" s="14">
        <f>'Farm Fertilizer Prices - Table7'!K34/K$6</f>
        <v>106</v>
      </c>
      <c r="M37" s="14">
        <f t="shared" si="0"/>
        <v>207.98711940060576</v>
      </c>
      <c r="N37" s="14">
        <f t="shared" si="1"/>
        <v>249.26892109500804</v>
      </c>
      <c r="O37" s="14">
        <f t="shared" si="2"/>
        <v>106</v>
      </c>
    </row>
    <row r="38" spans="1:15" x14ac:dyDescent="0.2">
      <c r="A38" s="8">
        <v>1974</v>
      </c>
      <c r="B38" s="8" t="s">
        <v>26</v>
      </c>
      <c r="C38" s="14">
        <f>'Farm Fertilizer Prices - Table7'!C35/C$4</f>
        <v>223.17073170731709</v>
      </c>
      <c r="D38" s="14">
        <f>'Farm Fertilizer Prices - Table7'!D35/D$4</f>
        <v>370</v>
      </c>
      <c r="E38" s="14">
        <f>'Farm Fertilizer Prices - Table7'!E35/E$4</f>
        <v>406.66666666666663</v>
      </c>
      <c r="F38" s="14">
        <f>'Farm Fertilizer Prices - Table7'!F35/F$4</f>
        <v>408.8235294117647</v>
      </c>
      <c r="G38" s="14">
        <f>'Farm Fertilizer Prices - Table7'!G35/G$4</f>
        <v>523.80952380952385</v>
      </c>
      <c r="H38" s="14">
        <f>'Farm Fertilizer Prices - Table7'!H35/H$5</f>
        <v>457</v>
      </c>
      <c r="I38" s="14">
        <f>'Farm Fertilizer Prices - Table7'!I35/I$5</f>
        <v>333.33333333333331</v>
      </c>
      <c r="J38" s="14">
        <f>'Farm Fertilizer Prices - Table7'!J35/J$5</f>
        <v>393.47826086956519</v>
      </c>
      <c r="K38" s="14">
        <f>'Farm Fertilizer Prices - Table7'!K35/K$6</f>
        <v>135.5</v>
      </c>
      <c r="M38" s="14">
        <f t="shared" si="0"/>
        <v>386.49409031905446</v>
      </c>
      <c r="N38" s="14">
        <f t="shared" si="1"/>
        <v>394.60386473429952</v>
      </c>
      <c r="O38" s="14">
        <f t="shared" si="2"/>
        <v>135.5</v>
      </c>
    </row>
    <row r="39" spans="1:15" x14ac:dyDescent="0.2">
      <c r="A39" s="8">
        <v>1974</v>
      </c>
      <c r="B39" s="8" t="s">
        <v>27</v>
      </c>
      <c r="C39" s="14">
        <f>'Farm Fertilizer Prices - Table7'!C36/C$4</f>
        <v>279.26829268292687</v>
      </c>
      <c r="D39" s="14">
        <f>'Farm Fertilizer Prices - Table7'!D36/D$4</f>
        <v>453.33333333333337</v>
      </c>
      <c r="E39" s="14">
        <f>'Farm Fertilizer Prices - Table7'!E36/E$4</f>
        <v>515.55555555555554</v>
      </c>
      <c r="F39" s="14">
        <f>'Farm Fertilizer Prices - Table7'!F36/F$4</f>
        <v>499.99999999999994</v>
      </c>
      <c r="G39" s="14">
        <f>'Farm Fertilizer Prices - Table7'!G36/G$4</f>
        <v>652.38095238095241</v>
      </c>
      <c r="H39" s="14">
        <f>'Farm Fertilizer Prices - Table7'!H36/H$5</f>
        <v>520</v>
      </c>
      <c r="I39" s="14">
        <f>'Farm Fertilizer Prices - Table7'!I36/I$5</f>
        <v>417.77777777777777</v>
      </c>
      <c r="J39" s="14">
        <f>'Farm Fertilizer Prices - Table7'!J36/J$5</f>
        <v>495.65217391304344</v>
      </c>
      <c r="K39" s="14">
        <f>'Farm Fertilizer Prices - Table7'!K36/K$6</f>
        <v>151.66666666666669</v>
      </c>
      <c r="M39" s="14">
        <f t="shared" si="0"/>
        <v>480.10762679055358</v>
      </c>
      <c r="N39" s="14">
        <f t="shared" si="1"/>
        <v>477.80998389694042</v>
      </c>
      <c r="O39" s="14">
        <f t="shared" si="2"/>
        <v>151.66666666666669</v>
      </c>
    </row>
    <row r="40" spans="1:15" x14ac:dyDescent="0.2">
      <c r="A40" s="8">
        <v>1975</v>
      </c>
      <c r="B40" s="8" t="s">
        <v>26</v>
      </c>
      <c r="C40" s="14">
        <f>'Farm Fertilizer Prices - Table7'!C37/C$4</f>
        <v>323.17073170731709</v>
      </c>
      <c r="D40" s="14">
        <f>'Farm Fertilizer Prices - Table7'!D37/D$4</f>
        <v>510</v>
      </c>
      <c r="E40" s="14">
        <f>'Farm Fertilizer Prices - Table7'!E37/E$4</f>
        <v>542.22222222222217</v>
      </c>
      <c r="F40" s="14">
        <f>'Farm Fertilizer Prices - Table7'!F37/F$4</f>
        <v>547.05882352941171</v>
      </c>
      <c r="G40" s="14">
        <f>'Farm Fertilizer Prices - Table7'!G37/G$4</f>
        <v>704.76190476190482</v>
      </c>
      <c r="H40" s="14">
        <f>'Farm Fertilizer Prices - Table7'!H37/H$5</f>
        <v>590</v>
      </c>
      <c r="I40" s="14">
        <f>'Farm Fertilizer Prices - Table7'!I37/I$5</f>
        <v>475.55555555555554</v>
      </c>
      <c r="J40" s="14">
        <f>'Farm Fertilizer Prices - Table7'!J37/J$5</f>
        <v>571.73913043478262</v>
      </c>
      <c r="K40" s="14">
        <f>'Farm Fertilizer Prices - Table7'!K37/K$6</f>
        <v>170</v>
      </c>
      <c r="M40" s="14">
        <f t="shared" si="0"/>
        <v>525.44273644417115</v>
      </c>
      <c r="N40" s="14">
        <f t="shared" si="1"/>
        <v>545.76489533011272</v>
      </c>
      <c r="O40" s="14">
        <f t="shared" si="2"/>
        <v>170</v>
      </c>
    </row>
    <row r="41" spans="1:15" x14ac:dyDescent="0.2">
      <c r="A41" s="8">
        <v>1975</v>
      </c>
      <c r="B41" s="8" t="s">
        <v>27</v>
      </c>
      <c r="C41" s="14">
        <f>'Farm Fertilizer Prices - Table7'!C38/C$4</f>
        <v>267.07317073170731</v>
      </c>
      <c r="D41" s="14">
        <f>'Farm Fertilizer Prices - Table7'!D38/D$4</f>
        <v>420</v>
      </c>
      <c r="E41" s="14">
        <f>'Farm Fertilizer Prices - Table7'!E38/E$4</f>
        <v>451.11111111111109</v>
      </c>
      <c r="F41" s="14">
        <f>'Farm Fertilizer Prices - Table7'!F38/F$4</f>
        <v>458.8235294117647</v>
      </c>
      <c r="G41" s="14">
        <f>'Farm Fertilizer Prices - Table7'!G38/G$4</f>
        <v>595.2380952380953</v>
      </c>
      <c r="H41" s="14">
        <f>'Farm Fertilizer Prices - Table7'!H38/H$5</f>
        <v>515</v>
      </c>
      <c r="I41" s="14">
        <f>'Farm Fertilizer Prices - Table7'!I38/I$5</f>
        <v>397.77777777777777</v>
      </c>
      <c r="J41" s="14">
        <f>'Farm Fertilizer Prices - Table7'!J38/J$5</f>
        <v>469.56521739130432</v>
      </c>
      <c r="K41" s="14">
        <f>'Farm Fertilizer Prices - Table7'!K38/K$6</f>
        <v>157.16666666666666</v>
      </c>
      <c r="M41" s="14">
        <f t="shared" si="0"/>
        <v>438.44918129853568</v>
      </c>
      <c r="N41" s="14">
        <f t="shared" si="1"/>
        <v>460.78099838969405</v>
      </c>
      <c r="O41" s="14">
        <f t="shared" si="2"/>
        <v>157.16666666666666</v>
      </c>
    </row>
    <row r="42" spans="1:15" x14ac:dyDescent="0.2">
      <c r="A42" s="8">
        <v>1976</v>
      </c>
      <c r="B42" s="8" t="s">
        <v>26</v>
      </c>
      <c r="C42" s="14">
        <f>'Farm Fertilizer Prices - Table7'!C39/C$4</f>
        <v>232.92682926829269</v>
      </c>
      <c r="D42" s="14">
        <f>'Farm Fertilizer Prices - Table7'!D39/D$4</f>
        <v>376.66666666666669</v>
      </c>
      <c r="E42" s="14">
        <f>'Farm Fertilizer Prices - Table7'!E39/E$4</f>
        <v>368.88888888888886</v>
      </c>
      <c r="F42" s="14">
        <f>'Farm Fertilizer Prices - Table7'!F39/F$4</f>
        <v>397.05882352941171</v>
      </c>
      <c r="G42" s="14">
        <f>'Farm Fertilizer Prices - Table7'!G39/G$4</f>
        <v>467.61904761904765</v>
      </c>
      <c r="H42" s="14">
        <f>'Farm Fertilizer Prices - Table7'!H39/H$5</f>
        <v>476</v>
      </c>
      <c r="I42" s="14">
        <f>'Farm Fertilizer Prices - Table7'!I39/I$5</f>
        <v>351.11111111111109</v>
      </c>
      <c r="J42" s="14">
        <f>'Farm Fertilizer Prices - Table7'!J39/J$5</f>
        <v>410.86956521739131</v>
      </c>
      <c r="K42" s="14">
        <f>'Farm Fertilizer Prices - Table7'!K39/K$6</f>
        <v>159.83333333333334</v>
      </c>
      <c r="M42" s="14">
        <f t="shared" ref="M42:M73" si="3">AVERAGE(C42:G42)</f>
        <v>368.6320511944615</v>
      </c>
      <c r="N42" s="14">
        <f t="shared" si="1"/>
        <v>412.66022544283413</v>
      </c>
      <c r="O42" s="14">
        <f t="shared" si="2"/>
        <v>159.83333333333334</v>
      </c>
    </row>
    <row r="43" spans="1:15" x14ac:dyDescent="0.2">
      <c r="A43" s="8">
        <v>1976</v>
      </c>
      <c r="B43" s="8" t="s">
        <v>27</v>
      </c>
      <c r="C43" s="14">
        <f>'Farm Fertilizer Prices - Table7'!C40/C$4</f>
        <v>221.95121951219514</v>
      </c>
      <c r="D43" s="14">
        <f>'Farm Fertilizer Prices - Table7'!D40/D$4</f>
        <v>373.33333333333337</v>
      </c>
      <c r="E43" s="14">
        <f>'Farm Fertilizer Prices - Table7'!E40/E$4</f>
        <v>373.33333333333331</v>
      </c>
      <c r="F43" s="14">
        <f>'Farm Fertilizer Prices - Table7'!F40/F$4</f>
        <v>402.94117647058823</v>
      </c>
      <c r="G43" s="14">
        <f>'Farm Fertilizer Prices - Table7'!G40/G$4</f>
        <v>451.42857142857144</v>
      </c>
      <c r="H43" s="14">
        <f>'Farm Fertilizer Prices - Table7'!H40/H$5</f>
        <v>475.49999999999994</v>
      </c>
      <c r="I43" s="14">
        <f>'Farm Fertilizer Prices - Table7'!I40/I$5</f>
        <v>324.44444444444446</v>
      </c>
      <c r="J43" s="14">
        <f>'Farm Fertilizer Prices - Table7'!J40/J$5</f>
        <v>384.78260869565213</v>
      </c>
      <c r="K43" s="14">
        <f>'Farm Fertilizer Prices - Table7'!K40/K$6</f>
        <v>157</v>
      </c>
      <c r="M43" s="14">
        <f t="shared" si="3"/>
        <v>364.59752681560428</v>
      </c>
      <c r="N43" s="14">
        <f t="shared" si="1"/>
        <v>394.90901771336547</v>
      </c>
      <c r="O43" s="14">
        <f t="shared" si="2"/>
        <v>157</v>
      </c>
    </row>
    <row r="44" spans="1:15" x14ac:dyDescent="0.2">
      <c r="A44" s="8">
        <v>1977</v>
      </c>
      <c r="B44" s="8" t="s">
        <v>28</v>
      </c>
      <c r="C44" s="14">
        <f>'Farm Fertilizer Prices - Table7'!C41/C$4</f>
        <v>229.26829268292684</v>
      </c>
      <c r="D44" s="14">
        <f>'Farm Fertilizer Prices - Table7'!D41/D$4</f>
        <v>406.66666666666669</v>
      </c>
      <c r="E44" s="14">
        <f>'Farm Fertilizer Prices - Table7'!E41/E$4</f>
        <v>375.55555555555554</v>
      </c>
      <c r="F44" s="14">
        <f>'Farm Fertilizer Prices - Table7'!F41/F$4</f>
        <v>414.70588235294116</v>
      </c>
      <c r="G44" s="14">
        <f>'Farm Fertilizer Prices - Table7'!G41/G$4</f>
        <v>480.95238095238096</v>
      </c>
      <c r="H44" s="14">
        <f>'Farm Fertilizer Prices - Table7'!H41/H$5</f>
        <v>496</v>
      </c>
      <c r="I44" s="14">
        <f>'Farm Fertilizer Prices - Table7'!I41/I$5</f>
        <v>324.44444444444446</v>
      </c>
      <c r="J44" s="14">
        <f>'Farm Fertilizer Prices - Table7'!J41/J$5</f>
        <v>391.30434782608694</v>
      </c>
      <c r="K44" s="14">
        <f>'Farm Fertilizer Prices - Table7'!K41/K$6</f>
        <v>159.66666666666666</v>
      </c>
      <c r="M44" s="14">
        <f t="shared" si="3"/>
        <v>381.42975564209422</v>
      </c>
      <c r="N44" s="14">
        <f t="shared" si="1"/>
        <v>403.91626409017709</v>
      </c>
      <c r="O44" s="14">
        <f t="shared" si="2"/>
        <v>159.66666666666666</v>
      </c>
    </row>
    <row r="45" spans="1:15" x14ac:dyDescent="0.2">
      <c r="A45" s="8">
        <v>1977</v>
      </c>
      <c r="B45" s="8" t="s">
        <v>29</v>
      </c>
      <c r="C45" s="14">
        <f>'Farm Fertilizer Prices - Table7'!C42/C$4</f>
        <v>229.26829268292684</v>
      </c>
      <c r="D45" s="14">
        <f>'Farm Fertilizer Prices - Table7'!D42/D$4</f>
        <v>403.33333333333337</v>
      </c>
      <c r="E45" s="14">
        <f>'Farm Fertilizer Prices - Table7'!E42/E$4</f>
        <v>380</v>
      </c>
      <c r="F45" s="14">
        <f>'Farm Fertilizer Prices - Table7'!F42/F$4</f>
        <v>423.52941176470586</v>
      </c>
      <c r="G45" s="14">
        <f>'Farm Fertilizer Prices - Table7'!G42/G$4</f>
        <v>485.71428571428572</v>
      </c>
      <c r="H45" s="14">
        <f>'Farm Fertilizer Prices - Table7'!H42/H$5</f>
        <v>515</v>
      </c>
      <c r="I45" s="14">
        <f>'Farm Fertilizer Prices - Table7'!I42/I$5</f>
        <v>328.88888888888886</v>
      </c>
      <c r="J45" s="14">
        <f>'Farm Fertilizer Prices - Table7'!J42/J$5</f>
        <v>402.17391304347825</v>
      </c>
      <c r="K45" s="14">
        <f>'Farm Fertilizer Prices - Table7'!K42/K$6</f>
        <v>161.50000000000003</v>
      </c>
      <c r="M45" s="14">
        <f t="shared" si="3"/>
        <v>384.36906469905034</v>
      </c>
      <c r="N45" s="14">
        <f t="shared" si="1"/>
        <v>415.35426731078906</v>
      </c>
      <c r="O45" s="14">
        <f t="shared" si="2"/>
        <v>161.50000000000003</v>
      </c>
    </row>
    <row r="46" spans="1:15" x14ac:dyDescent="0.2">
      <c r="A46" s="8">
        <v>1977</v>
      </c>
      <c r="B46" s="8" t="s">
        <v>30</v>
      </c>
      <c r="C46" s="14">
        <f>'Farm Fertilizer Prices - Table7'!C43/C$4</f>
        <v>215.85365853658539</v>
      </c>
      <c r="D46" s="14">
        <f>'Farm Fertilizer Prices - Table7'!D43/D$4</f>
        <v>396.66666666666669</v>
      </c>
      <c r="E46" s="14">
        <f>'Farm Fertilizer Prices - Table7'!E43/E$4</f>
        <v>375.55555555555554</v>
      </c>
      <c r="F46" s="14">
        <f>'Farm Fertilizer Prices - Table7'!F43/F$4</f>
        <v>423.52941176470586</v>
      </c>
      <c r="G46" s="14">
        <f>'Farm Fertilizer Prices - Table7'!G43/G$4</f>
        <v>490.47619047619048</v>
      </c>
      <c r="H46" s="14">
        <f>'Farm Fertilizer Prices - Table7'!H43/H$5</f>
        <v>500</v>
      </c>
      <c r="I46" s="14">
        <f>'Farm Fertilizer Prices - Table7'!I43/I$5</f>
        <v>333.33333333333331</v>
      </c>
      <c r="J46" s="14">
        <f>'Farm Fertilizer Prices - Table7'!J43/J$5</f>
        <v>406.52173913043475</v>
      </c>
      <c r="K46" s="14">
        <f>'Farm Fertilizer Prices - Table7'!K43/K$6</f>
        <v>157.5</v>
      </c>
      <c r="M46" s="14">
        <f t="shared" si="3"/>
        <v>380.41629659994078</v>
      </c>
      <c r="N46" s="14">
        <f t="shared" si="1"/>
        <v>413.28502415458934</v>
      </c>
      <c r="O46" s="14">
        <f t="shared" si="2"/>
        <v>157.5</v>
      </c>
    </row>
    <row r="47" spans="1:15" x14ac:dyDescent="0.2">
      <c r="A47" s="8">
        <v>1977</v>
      </c>
      <c r="B47" s="8" t="s">
        <v>31</v>
      </c>
      <c r="C47" s="14">
        <f>'Farm Fertilizer Prices - Table7'!C44/C$4</f>
        <v>207.31707317073173</v>
      </c>
      <c r="D47" s="14">
        <f>'Farm Fertilizer Prices - Table7'!D44/D$4</f>
        <v>393.33333333333337</v>
      </c>
      <c r="E47" s="14">
        <f>'Farm Fertilizer Prices - Table7'!E44/E$4</f>
        <v>371.11111111111109</v>
      </c>
      <c r="F47" s="14">
        <f>'Farm Fertilizer Prices - Table7'!F44/F$4</f>
        <v>417.64705882352939</v>
      </c>
      <c r="G47" s="14">
        <f>'Farm Fertilizer Prices - Table7'!G44/G$4</f>
        <v>485.71428571428572</v>
      </c>
      <c r="H47" s="14">
        <f>'Farm Fertilizer Prices - Table7'!H44/H$5</f>
        <v>520</v>
      </c>
      <c r="I47" s="14">
        <f>'Farm Fertilizer Prices - Table7'!I44/I$5</f>
        <v>326.66666666666669</v>
      </c>
      <c r="J47" s="14">
        <f>'Farm Fertilizer Prices - Table7'!J44/J$5</f>
        <v>397.82608695652175</v>
      </c>
      <c r="K47" s="14">
        <f>'Farm Fertilizer Prices - Table7'!K44/K$6</f>
        <v>156.66666666666669</v>
      </c>
      <c r="M47" s="14">
        <f t="shared" si="3"/>
        <v>375.02457243059825</v>
      </c>
      <c r="N47" s="14">
        <f t="shared" si="1"/>
        <v>414.83091787439616</v>
      </c>
      <c r="O47" s="14">
        <f t="shared" si="2"/>
        <v>156.66666666666669</v>
      </c>
    </row>
    <row r="48" spans="1:15" x14ac:dyDescent="0.2">
      <c r="A48" s="8">
        <v>1978</v>
      </c>
      <c r="B48" s="8" t="s">
        <v>28</v>
      </c>
      <c r="C48" s="14">
        <f>'Farm Fertilizer Prices - Table7'!C45/C$4</f>
        <v>215.85365853658539</v>
      </c>
      <c r="D48" s="14">
        <f>'Farm Fertilizer Prices - Table7'!D45/D$4</f>
        <v>393.33333333333337</v>
      </c>
      <c r="E48" s="14">
        <f>'Farm Fertilizer Prices - Table7'!E45/E$4</f>
        <v>375.55555555555554</v>
      </c>
      <c r="F48" s="14">
        <f>'Farm Fertilizer Prices - Table7'!F45/F$4</f>
        <v>411.76470588235293</v>
      </c>
      <c r="G48" s="14">
        <f>'Farm Fertilizer Prices - Table7'!G45/G$4</f>
        <v>519.04761904761904</v>
      </c>
      <c r="H48" s="14">
        <f>'Farm Fertilizer Prices - Table7'!H45/H$5</f>
        <v>520</v>
      </c>
      <c r="I48" s="14">
        <f>'Farm Fertilizer Prices - Table7'!I45/I$5</f>
        <v>335.55555555555554</v>
      </c>
      <c r="J48" s="14">
        <f>'Farm Fertilizer Prices - Table7'!J45/J$5</f>
        <v>404.3478260869565</v>
      </c>
      <c r="K48" s="14">
        <f>'Farm Fertilizer Prices - Table7'!K45/K$6</f>
        <v>160.66666666666669</v>
      </c>
      <c r="M48" s="14">
        <f t="shared" si="3"/>
        <v>383.11097447108926</v>
      </c>
      <c r="N48" s="14">
        <f t="shared" si="1"/>
        <v>419.96779388083741</v>
      </c>
      <c r="O48" s="14">
        <f t="shared" si="2"/>
        <v>160.66666666666669</v>
      </c>
    </row>
    <row r="49" spans="1:15" x14ac:dyDescent="0.2">
      <c r="A49" s="8">
        <v>1978</v>
      </c>
      <c r="B49" s="8" t="s">
        <v>29</v>
      </c>
      <c r="C49" s="14">
        <f>'Farm Fertilizer Prices - Table7'!C46/C$4</f>
        <v>208.53658536585368</v>
      </c>
      <c r="D49" s="14">
        <f>'Farm Fertilizer Prices - Table7'!D46/D$4</f>
        <v>390</v>
      </c>
      <c r="E49" s="14">
        <f>'Farm Fertilizer Prices - Table7'!E46/E$4</f>
        <v>377.77777777777777</v>
      </c>
      <c r="F49" s="14">
        <f>'Farm Fertilizer Prices - Table7'!F46/F$4</f>
        <v>408.8235294117647</v>
      </c>
      <c r="G49" s="14">
        <f>'Farm Fertilizer Prices - Table7'!G46/G$4</f>
        <v>519.04761904761904</v>
      </c>
      <c r="H49" s="14">
        <f>'Farm Fertilizer Prices - Table7'!H46/H$5</f>
        <v>500</v>
      </c>
      <c r="I49" s="14">
        <f>'Farm Fertilizer Prices - Table7'!I46/I$5</f>
        <v>340</v>
      </c>
      <c r="J49" s="14">
        <f>'Farm Fertilizer Prices - Table7'!J46/J$5</f>
        <v>404.3478260869565</v>
      </c>
      <c r="K49" s="14">
        <f>'Farm Fertilizer Prices - Table7'!K46/K$6</f>
        <v>164.00000000000003</v>
      </c>
      <c r="M49" s="14">
        <f t="shared" si="3"/>
        <v>380.83710232060304</v>
      </c>
      <c r="N49" s="14">
        <f t="shared" si="1"/>
        <v>414.78260869565219</v>
      </c>
      <c r="O49" s="14">
        <f t="shared" si="2"/>
        <v>164.00000000000003</v>
      </c>
    </row>
    <row r="50" spans="1:15" x14ac:dyDescent="0.2">
      <c r="A50" s="8">
        <v>1978</v>
      </c>
      <c r="B50" s="8" t="s">
        <v>30</v>
      </c>
      <c r="C50" s="14">
        <f>'Farm Fertilizer Prices - Table7'!C47/C$4</f>
        <v>200</v>
      </c>
      <c r="D50" s="14">
        <f>'Farm Fertilizer Prices - Table7'!D47/D$4</f>
        <v>376.66666666666669</v>
      </c>
      <c r="E50" s="14">
        <f>'Farm Fertilizer Prices - Table7'!E47/E$4</f>
        <v>375.55555555555554</v>
      </c>
      <c r="F50" s="14">
        <f>'Farm Fertilizer Prices - Table7'!F47/F$4</f>
        <v>405.88235294117646</v>
      </c>
      <c r="G50" s="14">
        <f>'Farm Fertilizer Prices - Table7'!G47/G$4</f>
        <v>538.09523809523807</v>
      </c>
      <c r="H50" s="14">
        <f>'Farm Fertilizer Prices - Table7'!H47/H$5</f>
        <v>540</v>
      </c>
      <c r="I50" s="14">
        <f>'Farm Fertilizer Prices - Table7'!I47/I$5</f>
        <v>340</v>
      </c>
      <c r="J50" s="14">
        <f>'Farm Fertilizer Prices - Table7'!J47/J$5</f>
        <v>406.52173913043475</v>
      </c>
      <c r="K50" s="14">
        <f>'Farm Fertilizer Prices - Table7'!K47/K$6</f>
        <v>164.83333333333334</v>
      </c>
      <c r="M50" s="14">
        <f t="shared" si="3"/>
        <v>379.23996265172735</v>
      </c>
      <c r="N50" s="14">
        <f t="shared" si="1"/>
        <v>428.84057971014494</v>
      </c>
      <c r="O50" s="14">
        <f t="shared" si="2"/>
        <v>164.83333333333334</v>
      </c>
    </row>
    <row r="51" spans="1:15" x14ac:dyDescent="0.2">
      <c r="A51" s="8">
        <v>1978</v>
      </c>
      <c r="B51" s="8" t="s">
        <v>31</v>
      </c>
      <c r="C51" s="14">
        <f>'Farm Fertilizer Prices - Table7'!C48/C$4</f>
        <v>195.1219512195122</v>
      </c>
      <c r="D51" s="14">
        <f>'Farm Fertilizer Prices - Table7'!D48/D$4</f>
        <v>363.33333333333337</v>
      </c>
      <c r="E51" s="14">
        <f>'Farm Fertilizer Prices - Table7'!E48/E$4</f>
        <v>373.33333333333331</v>
      </c>
      <c r="F51" s="14">
        <f>'Farm Fertilizer Prices - Table7'!F48/F$4</f>
        <v>397.05882352941171</v>
      </c>
      <c r="G51" s="14">
        <f>'Farm Fertilizer Prices - Table7'!G48/G$4</f>
        <v>528.57142857142856</v>
      </c>
      <c r="H51" s="14">
        <f>'Farm Fertilizer Prices - Table7'!H48/H$5</f>
        <v>555</v>
      </c>
      <c r="I51" s="14">
        <f>'Farm Fertilizer Prices - Table7'!I48/I$5</f>
        <v>340</v>
      </c>
      <c r="J51" s="14">
        <f>'Farm Fertilizer Prices - Table7'!J48/J$5</f>
        <v>404.3478260869565</v>
      </c>
      <c r="K51" s="14">
        <f>'Farm Fertilizer Prices - Table7'!K48/K$6</f>
        <v>165.5</v>
      </c>
      <c r="M51" s="14">
        <f t="shared" si="3"/>
        <v>371.48377399740383</v>
      </c>
      <c r="N51" s="14">
        <f t="shared" si="1"/>
        <v>433.1159420289855</v>
      </c>
      <c r="O51" s="14">
        <f t="shared" si="2"/>
        <v>165.5</v>
      </c>
    </row>
    <row r="52" spans="1:15" x14ac:dyDescent="0.2">
      <c r="A52" s="8">
        <v>1979</v>
      </c>
      <c r="B52" s="8" t="s">
        <v>28</v>
      </c>
      <c r="C52" s="14">
        <f>'Farm Fertilizer Prices - Table7'!C49/C$4</f>
        <v>208.53658536585368</v>
      </c>
      <c r="D52" s="14">
        <f>'Farm Fertilizer Prices - Table7'!D49/D$4</f>
        <v>366.66666666666669</v>
      </c>
      <c r="E52" s="14">
        <f>'Farm Fertilizer Prices - Table7'!E49/E$4</f>
        <v>377.77777777777777</v>
      </c>
      <c r="F52" s="14">
        <f>'Farm Fertilizer Prices - Table7'!F49/F$4</f>
        <v>405.88235294117646</v>
      </c>
      <c r="G52" s="14">
        <f>'Farm Fertilizer Prices - Table7'!G49/G$4</f>
        <v>561.90476190476193</v>
      </c>
      <c r="H52" s="14">
        <f>'Farm Fertilizer Prices - Table7'!H49/H$5</f>
        <v>545</v>
      </c>
      <c r="I52" s="14">
        <f>'Farm Fertilizer Prices - Table7'!I49/I$5</f>
        <v>357.77777777777777</v>
      </c>
      <c r="J52" s="14">
        <f>'Farm Fertilizer Prices - Table7'!J49/J$5</f>
        <v>432.60869565217388</v>
      </c>
      <c r="K52" s="14">
        <f>'Farm Fertilizer Prices - Table7'!K49/K$6</f>
        <v>178.33333333333334</v>
      </c>
      <c r="M52" s="14">
        <f t="shared" si="3"/>
        <v>384.15362893124728</v>
      </c>
      <c r="N52" s="14">
        <f t="shared" si="1"/>
        <v>445.12882447665061</v>
      </c>
      <c r="O52" s="14">
        <f t="shared" si="2"/>
        <v>178.33333333333334</v>
      </c>
    </row>
    <row r="53" spans="1:15" x14ac:dyDescent="0.2">
      <c r="A53" s="8">
        <v>1979</v>
      </c>
      <c r="B53" s="8" t="s">
        <v>29</v>
      </c>
      <c r="C53" s="14">
        <f>'Farm Fertilizer Prices - Table7'!C50/C$4</f>
        <v>221.95121951219514</v>
      </c>
      <c r="D53" s="14">
        <f>'Farm Fertilizer Prices - Table7'!D50/D$4</f>
        <v>370</v>
      </c>
      <c r="E53" s="14">
        <f>'Farm Fertilizer Prices - Table7'!E50/E$4</f>
        <v>388.88888888888886</v>
      </c>
      <c r="F53" s="14">
        <f>'Farm Fertilizer Prices - Table7'!F50/F$4</f>
        <v>414.70588235294116</v>
      </c>
      <c r="G53" s="14">
        <f>'Farm Fertilizer Prices - Table7'!G50/G$4</f>
        <v>547.61904761904759</v>
      </c>
      <c r="H53" s="14">
        <f>'Farm Fertilizer Prices - Table7'!H50/H$5</f>
        <v>555</v>
      </c>
      <c r="I53" s="14">
        <f>'Farm Fertilizer Prices - Table7'!I50/I$5</f>
        <v>382.22222222222223</v>
      </c>
      <c r="J53" s="14">
        <f>'Farm Fertilizer Prices - Table7'!J50/J$5</f>
        <v>456.52173913043475</v>
      </c>
      <c r="K53" s="14">
        <f>'Farm Fertilizer Prices - Table7'!K50/K$6</f>
        <v>186.66666666666669</v>
      </c>
      <c r="M53" s="14">
        <f t="shared" si="3"/>
        <v>388.63300767461459</v>
      </c>
      <c r="N53" s="14">
        <f t="shared" si="1"/>
        <v>464.58132045088564</v>
      </c>
      <c r="O53" s="14">
        <f t="shared" si="2"/>
        <v>186.66666666666669</v>
      </c>
    </row>
    <row r="54" spans="1:15" x14ac:dyDescent="0.2">
      <c r="A54" s="8">
        <v>1979</v>
      </c>
      <c r="B54" s="8" t="s">
        <v>30</v>
      </c>
      <c r="C54" s="14">
        <f>'Farm Fertilizer Prices - Table7'!C51/C$4</f>
        <v>236.58536585365854</v>
      </c>
      <c r="D54" s="14">
        <f>'Farm Fertilizer Prices - Table7'!D51/D$4</f>
        <v>383.33333333333337</v>
      </c>
      <c r="E54" s="14">
        <f>'Farm Fertilizer Prices - Table7'!E51/E$4</f>
        <v>424.44444444444446</v>
      </c>
      <c r="F54" s="14">
        <f>'Farm Fertilizer Prices - Table7'!F51/F$4</f>
        <v>426.47058823529409</v>
      </c>
      <c r="G54" s="14">
        <f>'Farm Fertilizer Prices - Table7'!G51/G$4</f>
        <v>571.42857142857144</v>
      </c>
      <c r="H54" s="14">
        <f>'Farm Fertilizer Prices - Table7'!H51/H$5</f>
        <v>600</v>
      </c>
      <c r="I54" s="14">
        <f>'Farm Fertilizer Prices - Table7'!I51/I$5</f>
        <v>451.11111111111109</v>
      </c>
      <c r="J54" s="14">
        <f>'Farm Fertilizer Prices - Table7'!J51/J$5</f>
        <v>532.60869565217388</v>
      </c>
      <c r="K54" s="14">
        <f>'Farm Fertilizer Prices - Table7'!K51/K$6</f>
        <v>203.33333333333334</v>
      </c>
      <c r="M54" s="14">
        <f t="shared" si="3"/>
        <v>408.45246065906042</v>
      </c>
      <c r="N54" s="14">
        <f t="shared" si="1"/>
        <v>527.90660225442832</v>
      </c>
      <c r="O54" s="14">
        <f t="shared" si="2"/>
        <v>203.33333333333334</v>
      </c>
    </row>
    <row r="55" spans="1:15" x14ac:dyDescent="0.2">
      <c r="A55" s="8">
        <v>1979</v>
      </c>
      <c r="B55" s="8" t="s">
        <v>31</v>
      </c>
      <c r="C55" s="14">
        <f>'Farm Fertilizer Prices - Table7'!C52/C$4</f>
        <v>242.6829268292683</v>
      </c>
      <c r="D55" s="14">
        <f>'Farm Fertilizer Prices - Table7'!D52/D$4</f>
        <v>403.33333333333337</v>
      </c>
      <c r="E55" s="14">
        <f>'Farm Fertilizer Prices - Table7'!E52/E$4</f>
        <v>446.66666666666663</v>
      </c>
      <c r="F55" s="14">
        <f>'Farm Fertilizer Prices - Table7'!F52/F$4</f>
        <v>444.11764705882348</v>
      </c>
      <c r="G55" s="14">
        <f>'Farm Fertilizer Prices - Table7'!G52/G$4</f>
        <v>614.28571428571433</v>
      </c>
      <c r="H55" s="14">
        <f>'Farm Fertilizer Prices - Table7'!H52/H$5</f>
        <v>645</v>
      </c>
      <c r="I55" s="14">
        <f>'Farm Fertilizer Prices - Table7'!I52/I$5</f>
        <v>488.88888888888886</v>
      </c>
      <c r="J55" s="14">
        <f>'Farm Fertilizer Prices - Table7'!J52/J$5</f>
        <v>582.60869565217388</v>
      </c>
      <c r="K55" s="14">
        <f>'Farm Fertilizer Prices - Table7'!K52/K$6</f>
        <v>206.66666666666669</v>
      </c>
      <c r="M55" s="14">
        <f t="shared" si="3"/>
        <v>430.21725763476115</v>
      </c>
      <c r="N55" s="14">
        <f t="shared" si="1"/>
        <v>572.16586151368756</v>
      </c>
      <c r="O55" s="14">
        <f t="shared" si="2"/>
        <v>206.66666666666669</v>
      </c>
    </row>
    <row r="56" spans="1:15" x14ac:dyDescent="0.2">
      <c r="A56" s="8">
        <v>1980</v>
      </c>
      <c r="B56" s="8" t="s">
        <v>28</v>
      </c>
      <c r="C56" s="14">
        <f>'Farm Fertilizer Prices - Table7'!C53/C$4</f>
        <v>279.26829268292687</v>
      </c>
      <c r="D56" s="14">
        <f>'Farm Fertilizer Prices - Table7'!D53/D$4</f>
        <v>446.66666666666669</v>
      </c>
      <c r="E56" s="14">
        <f>'Farm Fertilizer Prices - Table7'!E53/E$4</f>
        <v>491.11111111111109</v>
      </c>
      <c r="F56" s="14">
        <f>'Farm Fertilizer Prices - Table7'!F53/F$4</f>
        <v>485.29411764705878</v>
      </c>
      <c r="G56" s="14">
        <f>'Farm Fertilizer Prices - Table7'!G53/G$4</f>
        <v>657.14285714285711</v>
      </c>
      <c r="H56" s="14">
        <f>'Farm Fertilizer Prices - Table7'!H53/H$5</f>
        <v>640</v>
      </c>
      <c r="I56" s="14">
        <f>'Farm Fertilizer Prices - Table7'!I53/I$5</f>
        <v>548.88888888888891</v>
      </c>
      <c r="J56" s="14">
        <f>'Farm Fertilizer Prices - Table7'!J53/J$5</f>
        <v>645.6521739130435</v>
      </c>
      <c r="K56" s="14">
        <f>'Farm Fertilizer Prices - Table7'!K53/K$6</f>
        <v>225</v>
      </c>
      <c r="M56" s="14">
        <f t="shared" si="3"/>
        <v>471.89660905012408</v>
      </c>
      <c r="N56" s="14">
        <f t="shared" si="1"/>
        <v>611.51368760064418</v>
      </c>
      <c r="O56" s="14">
        <f t="shared" si="2"/>
        <v>225</v>
      </c>
    </row>
    <row r="57" spans="1:15" x14ac:dyDescent="0.2">
      <c r="A57" s="8">
        <v>1980</v>
      </c>
      <c r="B57" s="8" t="s">
        <v>29</v>
      </c>
      <c r="C57" s="14">
        <f>'Farm Fertilizer Prices - Table7'!C54/C$4</f>
        <v>285.36585365853659</v>
      </c>
      <c r="D57" s="14">
        <f>'Farm Fertilizer Prices - Table7'!D54/D$4</f>
        <v>440</v>
      </c>
      <c r="E57" s="14">
        <f>'Farm Fertilizer Prices - Table7'!E54/E$4</f>
        <v>506.66666666666663</v>
      </c>
      <c r="F57" s="14">
        <f>'Farm Fertilizer Prices - Table7'!F54/F$4</f>
        <v>497.05882352941171</v>
      </c>
      <c r="G57" s="14">
        <f>'Farm Fertilizer Prices - Table7'!G54/G$4</f>
        <v>657.14285714285711</v>
      </c>
      <c r="H57" s="14">
        <f>'Farm Fertilizer Prices - Table7'!H54/H$5</f>
        <v>660</v>
      </c>
      <c r="I57" s="14">
        <f>'Farm Fertilizer Prices - Table7'!I54/I$5</f>
        <v>557.77777777777771</v>
      </c>
      <c r="J57" s="14">
        <f>'Farm Fertilizer Prices - Table7'!J54/J$5</f>
        <v>647.82608695652175</v>
      </c>
      <c r="K57" s="14">
        <f>'Farm Fertilizer Prices - Table7'!K54/K$6</f>
        <v>225</v>
      </c>
      <c r="M57" s="14">
        <f t="shared" si="3"/>
        <v>477.24684019949439</v>
      </c>
      <c r="N57" s="14">
        <f t="shared" si="1"/>
        <v>621.86795491143323</v>
      </c>
      <c r="O57" s="14">
        <f t="shared" si="2"/>
        <v>225</v>
      </c>
    </row>
    <row r="58" spans="1:15" x14ac:dyDescent="0.2">
      <c r="A58" s="8">
        <v>1980</v>
      </c>
      <c r="B58" s="8" t="s">
        <v>30</v>
      </c>
      <c r="C58" s="14">
        <f>'Farm Fertilizer Prices - Table7'!C55/C$4</f>
        <v>274.39024390243907</v>
      </c>
      <c r="D58" s="14">
        <f>'Farm Fertilizer Prices - Table7'!D55/D$4</f>
        <v>430</v>
      </c>
      <c r="E58" s="14">
        <f>'Farm Fertilizer Prices - Table7'!E55/E$4</f>
        <v>497.77777777777777</v>
      </c>
      <c r="F58" s="14">
        <f>'Farm Fertilizer Prices - Table7'!F55/F$4</f>
        <v>494.11764705882348</v>
      </c>
      <c r="G58" s="14">
        <f>'Farm Fertilizer Prices - Table7'!G55/G$4</f>
        <v>671.42857142857144</v>
      </c>
      <c r="H58" s="14">
        <f>'Farm Fertilizer Prices - Table7'!H55/H$5</f>
        <v>655</v>
      </c>
      <c r="I58" s="14">
        <f>'Farm Fertilizer Prices - Table7'!I55/I$5</f>
        <v>537.77777777777771</v>
      </c>
      <c r="J58" s="14">
        <f>'Farm Fertilizer Prices - Table7'!J55/J$5</f>
        <v>608.695652173913</v>
      </c>
      <c r="K58" s="14">
        <f>'Farm Fertilizer Prices - Table7'!K55/K$6</f>
        <v>235</v>
      </c>
      <c r="M58" s="14">
        <f t="shared" si="3"/>
        <v>473.54284803352238</v>
      </c>
      <c r="N58" s="14">
        <f t="shared" si="1"/>
        <v>600.49114331723024</v>
      </c>
      <c r="O58" s="14">
        <f t="shared" si="2"/>
        <v>235</v>
      </c>
    </row>
    <row r="59" spans="1:15" x14ac:dyDescent="0.2">
      <c r="A59" s="8">
        <v>1980</v>
      </c>
      <c r="B59" s="8" t="s">
        <v>31</v>
      </c>
      <c r="C59" s="14">
        <f>'Farm Fertilizer Prices - Table7'!C56/C$4</f>
        <v>268.29268292682929</v>
      </c>
      <c r="D59" s="14">
        <f>'Farm Fertilizer Prices - Table7'!D56/D$4</f>
        <v>430</v>
      </c>
      <c r="E59" s="14">
        <f>'Farm Fertilizer Prices - Table7'!E56/E$4</f>
        <v>493.33333333333331</v>
      </c>
      <c r="F59" s="14">
        <f>'Farm Fertilizer Prices - Table7'!F56/F$4</f>
        <v>497.05882352941171</v>
      </c>
      <c r="G59" s="14">
        <f>'Farm Fertilizer Prices - Table7'!G56/G$4</f>
        <v>680.95238095238096</v>
      </c>
      <c r="H59" s="14">
        <f>'Farm Fertilizer Prices - Table7'!H56/H$5</f>
        <v>660</v>
      </c>
      <c r="I59" s="14">
        <f>'Farm Fertilizer Prices - Table7'!I56/I$5</f>
        <v>537.77777777777771</v>
      </c>
      <c r="J59" s="14">
        <f>'Farm Fertilizer Prices - Table7'!J56/J$5</f>
        <v>604.3478260869565</v>
      </c>
      <c r="K59" s="14">
        <f>'Farm Fertilizer Prices - Table7'!K56/K$6</f>
        <v>236.66666666666669</v>
      </c>
      <c r="M59" s="14">
        <f t="shared" si="3"/>
        <v>473.92744414839109</v>
      </c>
      <c r="N59" s="14">
        <f t="shared" si="1"/>
        <v>600.70853462157811</v>
      </c>
      <c r="O59" s="14">
        <f t="shared" si="2"/>
        <v>236.66666666666669</v>
      </c>
    </row>
    <row r="60" spans="1:15" x14ac:dyDescent="0.2">
      <c r="A60" s="8">
        <v>1981</v>
      </c>
      <c r="B60" s="8" t="s">
        <v>28</v>
      </c>
      <c r="C60" s="14">
        <f>'Farm Fertilizer Prices - Table7'!C57/C$4</f>
        <v>296.34146341463418</v>
      </c>
      <c r="D60" s="14">
        <f>'Farm Fertilizer Prices - Table7'!D57/D$4</f>
        <v>470</v>
      </c>
      <c r="E60" s="14">
        <f>'Farm Fertilizer Prices - Table7'!E57/E$4</f>
        <v>526.66666666666663</v>
      </c>
      <c r="F60" s="14">
        <f>'Farm Fertilizer Prices - Table7'!F57/F$4</f>
        <v>544.11764705882354</v>
      </c>
      <c r="G60" s="14">
        <f>'Farm Fertilizer Prices - Table7'!G57/G$4</f>
        <v>714.28571428571433</v>
      </c>
      <c r="H60" s="14">
        <f>'Farm Fertilizer Prices - Table7'!H57/H$5</f>
        <v>670</v>
      </c>
      <c r="I60" s="14">
        <f>'Farm Fertilizer Prices - Table7'!I57/I$5</f>
        <v>551.11111111111109</v>
      </c>
      <c r="J60" s="14">
        <f>'Farm Fertilizer Prices - Table7'!J57/J$5</f>
        <v>623.91304347826087</v>
      </c>
      <c r="K60" s="14">
        <f>'Farm Fertilizer Prices - Table7'!K57/K$6</f>
        <v>253.33333333333334</v>
      </c>
      <c r="M60" s="14">
        <f t="shared" si="3"/>
        <v>510.28229828516771</v>
      </c>
      <c r="N60" s="14">
        <f t="shared" si="1"/>
        <v>615.00805152979058</v>
      </c>
      <c r="O60" s="14">
        <f t="shared" si="2"/>
        <v>253.33333333333334</v>
      </c>
    </row>
    <row r="61" spans="1:15" x14ac:dyDescent="0.2">
      <c r="A61" s="8">
        <v>1981</v>
      </c>
      <c r="B61" s="8" t="s">
        <v>29</v>
      </c>
      <c r="C61" s="14">
        <f>'Farm Fertilizer Prices - Table7'!C58/C$4</f>
        <v>301.21951219512198</v>
      </c>
      <c r="D61" s="14">
        <f>'Farm Fertilizer Prices - Table7'!D58/D$4</f>
        <v>496.66666666666669</v>
      </c>
      <c r="E61" s="14">
        <f>'Farm Fertilizer Prices - Table7'!E58/E$4</f>
        <v>544.44444444444446</v>
      </c>
      <c r="F61" s="14">
        <f>'Farm Fertilizer Prices - Table7'!F58/F$4</f>
        <v>564.7058823529411</v>
      </c>
      <c r="G61" s="14">
        <f>'Farm Fertilizer Prices - Table7'!G58/G$4</f>
        <v>738.09523809523807</v>
      </c>
      <c r="H61" s="14">
        <f>'Farm Fertilizer Prices - Table7'!H58/H$5</f>
        <v>700</v>
      </c>
      <c r="I61" s="14">
        <f>'Farm Fertilizer Prices - Table7'!I58/I$5</f>
        <v>553.33333333333337</v>
      </c>
      <c r="J61" s="14">
        <f>'Farm Fertilizer Prices - Table7'!J58/J$5</f>
        <v>615.21739130434776</v>
      </c>
      <c r="K61" s="14">
        <f>'Farm Fertilizer Prices - Table7'!K58/K$6</f>
        <v>258.33333333333337</v>
      </c>
      <c r="M61" s="14">
        <f t="shared" si="3"/>
        <v>529.02634875088245</v>
      </c>
      <c r="N61" s="14">
        <f t="shared" si="1"/>
        <v>622.85024154589371</v>
      </c>
      <c r="O61" s="14">
        <f t="shared" si="2"/>
        <v>258.33333333333337</v>
      </c>
    </row>
    <row r="62" spans="1:15" x14ac:dyDescent="0.2">
      <c r="A62" s="8">
        <v>1981</v>
      </c>
      <c r="B62" s="8" t="s">
        <v>30</v>
      </c>
      <c r="C62" s="14">
        <f>'Farm Fertilizer Prices - Table7'!C59/C$4</f>
        <v>303.65853658536588</v>
      </c>
      <c r="D62" s="14">
        <f>'Farm Fertilizer Prices - Table7'!D59/D$4</f>
        <v>506.66666666666669</v>
      </c>
      <c r="E62" s="14">
        <f>'Farm Fertilizer Prices - Table7'!E59/E$4</f>
        <v>548.88888888888891</v>
      </c>
      <c r="F62" s="14">
        <f>'Farm Fertilizer Prices - Table7'!F59/F$4</f>
        <v>564.7058823529411</v>
      </c>
      <c r="G62" s="14">
        <f>'Farm Fertilizer Prices - Table7'!G59/G$4</f>
        <v>761.90476190476193</v>
      </c>
      <c r="H62" s="14"/>
      <c r="I62" s="14">
        <f>'Farm Fertilizer Prices - Table7'!I59/I$5</f>
        <v>508.88888888888886</v>
      </c>
      <c r="J62" s="14">
        <f>'Farm Fertilizer Prices - Table7'!J59/J$5</f>
        <v>567.39130434782601</v>
      </c>
      <c r="K62" s="14">
        <f>'Farm Fertilizer Prices - Table7'!K59/K$6</f>
        <v>258.33333333333337</v>
      </c>
      <c r="M62" s="14">
        <f t="shared" si="3"/>
        <v>537.16494727972486</v>
      </c>
      <c r="N62" s="14">
        <f t="shared" si="1"/>
        <v>538.14009661835746</v>
      </c>
      <c r="O62" s="14">
        <f t="shared" si="2"/>
        <v>258.33333333333337</v>
      </c>
    </row>
    <row r="63" spans="1:15" x14ac:dyDescent="0.2">
      <c r="A63" s="8">
        <v>1981</v>
      </c>
      <c r="B63" s="8" t="s">
        <v>31</v>
      </c>
      <c r="C63" s="14">
        <f>'Farm Fertilizer Prices - Table7'!C60/C$4</f>
        <v>303.65853658536588</v>
      </c>
      <c r="D63" s="14">
        <f>'Farm Fertilizer Prices - Table7'!D60/D$4</f>
        <v>496.66666666666669</v>
      </c>
      <c r="E63" s="14">
        <f>'Farm Fertilizer Prices - Table7'!E60/E$4</f>
        <v>546.66666666666663</v>
      </c>
      <c r="F63" s="14">
        <f>'Farm Fertilizer Prices - Table7'!F60/F$4</f>
        <v>564.7058823529411</v>
      </c>
      <c r="G63" s="14">
        <f>'Farm Fertilizer Prices - Table7'!G60/G$4</f>
        <v>761.90476190476193</v>
      </c>
      <c r="H63" s="14"/>
      <c r="I63" s="14">
        <f>'Farm Fertilizer Prices - Table7'!I60/I$5</f>
        <v>506.66666666666663</v>
      </c>
      <c r="J63" s="14">
        <f>'Farm Fertilizer Prices - Table7'!J60/J$5</f>
        <v>563.04347826086951</v>
      </c>
      <c r="K63" s="14">
        <f>'Farm Fertilizer Prices - Table7'!K60/K$6</f>
        <v>255</v>
      </c>
      <c r="M63" s="14">
        <f t="shared" si="3"/>
        <v>534.7205028352804</v>
      </c>
      <c r="N63" s="14">
        <f t="shared" si="1"/>
        <v>534.85507246376801</v>
      </c>
      <c r="O63" s="14">
        <f t="shared" si="2"/>
        <v>255</v>
      </c>
    </row>
    <row r="64" spans="1:15" x14ac:dyDescent="0.2">
      <c r="A64" s="8">
        <v>1982</v>
      </c>
      <c r="B64" s="8" t="s">
        <v>28</v>
      </c>
      <c r="C64" s="14">
        <f>'Farm Fertilizer Prices - Table7'!C61/C$4</f>
        <v>310.97560975609758</v>
      </c>
      <c r="D64" s="14">
        <f>'Farm Fertilizer Prices - Table7'!D61/D$4</f>
        <v>503.33333333333337</v>
      </c>
      <c r="E64" s="14">
        <f>'Farm Fertilizer Prices - Table7'!E61/E$4</f>
        <v>533.33333333333337</v>
      </c>
      <c r="F64" s="14">
        <f>'Farm Fertilizer Prices - Table7'!F61/F$4</f>
        <v>573.52941176470586</v>
      </c>
      <c r="G64" s="14">
        <f>'Farm Fertilizer Prices - Table7'!G61/G$4</f>
        <v>785.71428571428578</v>
      </c>
      <c r="H64" s="14"/>
      <c r="I64" s="14">
        <f>'Farm Fertilizer Prices - Table7'!I61/I$5</f>
        <v>511.11111111111109</v>
      </c>
      <c r="J64" s="14">
        <f>'Farm Fertilizer Prices - Table7'!J61/J$5</f>
        <v>580.43478260869563</v>
      </c>
      <c r="K64" s="14">
        <f>'Farm Fertilizer Prices - Table7'!K61/K$6</f>
        <v>258.33333333333337</v>
      </c>
      <c r="M64" s="14">
        <f t="shared" si="3"/>
        <v>541.37719478035126</v>
      </c>
      <c r="N64" s="14">
        <f t="shared" si="1"/>
        <v>545.77294685990341</v>
      </c>
      <c r="O64" s="14">
        <f t="shared" si="2"/>
        <v>258.33333333333337</v>
      </c>
    </row>
    <row r="65" spans="1:15" x14ac:dyDescent="0.2">
      <c r="A65" s="8">
        <v>1982</v>
      </c>
      <c r="B65" s="8" t="s">
        <v>29</v>
      </c>
      <c r="C65" s="14">
        <f>'Farm Fertilizer Prices - Table7'!C62/C$4</f>
        <v>310.97560975609758</v>
      </c>
      <c r="D65" s="14">
        <f>'Farm Fertilizer Prices - Table7'!D62/D$4</f>
        <v>486.66666666666669</v>
      </c>
      <c r="E65" s="14">
        <f>'Farm Fertilizer Prices - Table7'!E62/E$4</f>
        <v>522.22222222222217</v>
      </c>
      <c r="F65" s="14">
        <f>'Farm Fertilizer Prices - Table7'!F62/F$4</f>
        <v>573.52941176470586</v>
      </c>
      <c r="G65" s="14">
        <f>'Farm Fertilizer Prices - Table7'!G62/G$4</f>
        <v>780.95238095238096</v>
      </c>
      <c r="H65" s="14"/>
      <c r="I65" s="14">
        <f>'Farm Fertilizer Prices - Table7'!I62/I$5</f>
        <v>506.66666666666663</v>
      </c>
      <c r="J65" s="14">
        <f>'Farm Fertilizer Prices - Table7'!J62/J$5</f>
        <v>569.56521739130437</v>
      </c>
      <c r="K65" s="14">
        <f>'Farm Fertilizer Prices - Table7'!K62/K$6</f>
        <v>258.33333333333337</v>
      </c>
      <c r="M65" s="14">
        <f t="shared" si="3"/>
        <v>534.86925827241464</v>
      </c>
      <c r="N65" s="14">
        <f t="shared" si="1"/>
        <v>538.1159420289855</v>
      </c>
      <c r="O65" s="14">
        <f t="shared" si="2"/>
        <v>258.33333333333337</v>
      </c>
    </row>
    <row r="66" spans="1:15" x14ac:dyDescent="0.2">
      <c r="A66" s="8">
        <v>1982</v>
      </c>
      <c r="B66" s="8" t="s">
        <v>30</v>
      </c>
      <c r="C66" s="14">
        <f>'Farm Fertilizer Prices - Table7'!C63/C$4</f>
        <v>287.80487804878049</v>
      </c>
      <c r="D66" s="14">
        <f>'Farm Fertilizer Prices - Table7'!D63/D$4</f>
        <v>490</v>
      </c>
      <c r="E66" s="14">
        <f>'Farm Fertilizer Prices - Table7'!E63/E$4</f>
        <v>506.66666666666663</v>
      </c>
      <c r="F66" s="14">
        <f>'Farm Fertilizer Prices - Table7'!F63/F$4</f>
        <v>561.76470588235293</v>
      </c>
      <c r="G66" s="14">
        <f>'Farm Fertilizer Prices - Table7'!G63/G$4</f>
        <v>766.66666666666674</v>
      </c>
      <c r="H66" s="14"/>
      <c r="I66" s="14">
        <f>'Farm Fertilizer Prices - Table7'!I63/I$5</f>
        <v>480</v>
      </c>
      <c r="J66" s="14">
        <f>'Farm Fertilizer Prices - Table7'!J63/J$5</f>
        <v>545.6521739130435</v>
      </c>
      <c r="K66" s="14">
        <f>'Farm Fertilizer Prices - Table7'!K63/K$6</f>
        <v>243.33333333333334</v>
      </c>
      <c r="M66" s="14">
        <f t="shared" si="3"/>
        <v>522.58058345289339</v>
      </c>
      <c r="N66" s="14">
        <f t="shared" si="1"/>
        <v>512.82608695652175</v>
      </c>
      <c r="O66" s="14">
        <f t="shared" si="2"/>
        <v>243.33333333333334</v>
      </c>
    </row>
    <row r="67" spans="1:15" x14ac:dyDescent="0.2">
      <c r="A67" s="8">
        <v>1982</v>
      </c>
      <c r="B67" s="8" t="s">
        <v>31</v>
      </c>
      <c r="C67" s="14">
        <f>'Farm Fertilizer Prices - Table7'!C64/C$4</f>
        <v>280.48780487804879</v>
      </c>
      <c r="D67" s="14">
        <f>'Farm Fertilizer Prices - Table7'!D64/D$4</f>
        <v>473.33333333333337</v>
      </c>
      <c r="E67" s="14">
        <f>'Farm Fertilizer Prices - Table7'!E64/E$4</f>
        <v>493.33333333333331</v>
      </c>
      <c r="F67" s="14">
        <f>'Farm Fertilizer Prices - Table7'!F64/F$4</f>
        <v>552.94117647058818</v>
      </c>
      <c r="G67" s="14">
        <f>'Farm Fertilizer Prices - Table7'!G64/G$4</f>
        <v>747.61904761904759</v>
      </c>
      <c r="H67" s="14"/>
      <c r="I67" s="14">
        <f>'Farm Fertilizer Prices - Table7'!I64/I$5</f>
        <v>471.11111111111109</v>
      </c>
      <c r="J67" s="14">
        <f>'Farm Fertilizer Prices - Table7'!J64/J$5</f>
        <v>539.13043478260863</v>
      </c>
      <c r="K67" s="14">
        <f>'Farm Fertilizer Prices - Table7'!K64/K$6</f>
        <v>238.33333333333334</v>
      </c>
      <c r="M67" s="14">
        <f t="shared" si="3"/>
        <v>509.54293912687024</v>
      </c>
      <c r="N67" s="14">
        <f t="shared" si="1"/>
        <v>505.12077294685986</v>
      </c>
      <c r="O67" s="14">
        <f t="shared" si="2"/>
        <v>238.33333333333334</v>
      </c>
    </row>
    <row r="68" spans="1:15" x14ac:dyDescent="0.2">
      <c r="A68" s="8">
        <v>1983</v>
      </c>
      <c r="B68" s="8" t="s">
        <v>28</v>
      </c>
      <c r="C68" s="14">
        <f>'Farm Fertilizer Prices - Table7'!C65/C$4</f>
        <v>289.02439024390247</v>
      </c>
      <c r="D68" s="14">
        <f>'Farm Fertilizer Prices - Table7'!D65/D$4</f>
        <v>473.33333333333337</v>
      </c>
      <c r="E68" s="14">
        <f>'Farm Fertilizer Prices - Table7'!E65/E$4</f>
        <v>475.55555555555554</v>
      </c>
      <c r="F68" s="14">
        <f>'Farm Fertilizer Prices - Table7'!F65/F$4</f>
        <v>544.11764705882354</v>
      </c>
      <c r="G68" s="14">
        <f>'Farm Fertilizer Prices - Table7'!G65/G$4</f>
        <v>709.52380952380952</v>
      </c>
      <c r="H68" s="14"/>
      <c r="I68" s="14">
        <f>'Farm Fertilizer Prices - Table7'!I65/I$5</f>
        <v>475.55555555555554</v>
      </c>
      <c r="J68" s="14">
        <f>'Farm Fertilizer Prices - Table7'!J65/J$5</f>
        <v>541.30434782608688</v>
      </c>
      <c r="K68" s="14">
        <f>'Farm Fertilizer Prices - Table7'!K65/K$6</f>
        <v>238.33333333333334</v>
      </c>
      <c r="M68" s="14">
        <f t="shared" si="3"/>
        <v>498.31094714308495</v>
      </c>
      <c r="N68" s="14">
        <f t="shared" si="1"/>
        <v>508.42995169082121</v>
      </c>
      <c r="O68" s="14">
        <f t="shared" si="2"/>
        <v>238.33333333333334</v>
      </c>
    </row>
    <row r="69" spans="1:15" x14ac:dyDescent="0.2">
      <c r="A69" s="8">
        <v>1983</v>
      </c>
      <c r="B69" s="8" t="s">
        <v>29</v>
      </c>
      <c r="C69" s="14">
        <f>'Farm Fertilizer Prices - Table7'!C66/C$4</f>
        <v>289.02439024390247</v>
      </c>
      <c r="D69" s="14">
        <f>'Farm Fertilizer Prices - Table7'!D66/D$4</f>
        <v>470</v>
      </c>
      <c r="E69" s="14">
        <f>'Farm Fertilizer Prices - Table7'!E66/E$4</f>
        <v>473.33333333333331</v>
      </c>
      <c r="F69" s="14">
        <f>'Farm Fertilizer Prices - Table7'!F66/F$4</f>
        <v>541.17647058823525</v>
      </c>
      <c r="G69" s="14">
        <f>'Farm Fertilizer Prices - Table7'!G66/G$4</f>
        <v>700</v>
      </c>
      <c r="H69" s="14"/>
      <c r="I69" s="14">
        <f>'Farm Fertilizer Prices - Table7'!I66/I$5</f>
        <v>475.55555555555554</v>
      </c>
      <c r="J69" s="14">
        <f>'Farm Fertilizer Prices - Table7'!J66/J$5</f>
        <v>541.30434782608688</v>
      </c>
      <c r="K69" s="14">
        <f>'Farm Fertilizer Prices - Table7'!K66/K$6</f>
        <v>238.33333333333334</v>
      </c>
      <c r="M69" s="14">
        <f t="shared" si="3"/>
        <v>494.7068388330942</v>
      </c>
      <c r="N69" s="14">
        <f t="shared" si="1"/>
        <v>508.42995169082121</v>
      </c>
      <c r="O69" s="14">
        <f t="shared" si="2"/>
        <v>238.33333333333334</v>
      </c>
    </row>
    <row r="70" spans="1:15" x14ac:dyDescent="0.2">
      <c r="A70" s="8">
        <v>1983</v>
      </c>
      <c r="B70" s="8" t="s">
        <v>30</v>
      </c>
      <c r="C70" s="14">
        <f>'Farm Fertilizer Prices - Table7'!C67/C$4</f>
        <v>275.60975609756099</v>
      </c>
      <c r="D70" s="14">
        <f>'Farm Fertilizer Prices - Table7'!D67/D$4</f>
        <v>453.33333333333337</v>
      </c>
      <c r="E70" s="14">
        <f>'Farm Fertilizer Prices - Table7'!E67/E$4</f>
        <v>462.22222222222223</v>
      </c>
      <c r="F70" s="14">
        <f>'Farm Fertilizer Prices - Table7'!F67/F$4</f>
        <v>541.17647058823525</v>
      </c>
      <c r="G70" s="14">
        <f>'Farm Fertilizer Prices - Table7'!G67/G$4</f>
        <v>680.95238095238096</v>
      </c>
      <c r="H70" s="14"/>
      <c r="I70" s="14">
        <f>'Farm Fertilizer Prices - Table7'!I67/I$5</f>
        <v>455.55555555555554</v>
      </c>
      <c r="J70" s="14">
        <f>'Farm Fertilizer Prices - Table7'!J67/J$5</f>
        <v>517.39130434782601</v>
      </c>
      <c r="K70" s="14">
        <f>'Farm Fertilizer Prices - Table7'!K67/K$6</f>
        <v>213.33333333333334</v>
      </c>
      <c r="M70" s="14">
        <f t="shared" si="3"/>
        <v>482.65883263874656</v>
      </c>
      <c r="N70" s="14">
        <f t="shared" si="1"/>
        <v>486.47342995169078</v>
      </c>
      <c r="O70" s="14">
        <f t="shared" si="2"/>
        <v>213.33333333333334</v>
      </c>
    </row>
    <row r="71" spans="1:15" x14ac:dyDescent="0.2">
      <c r="A71" s="8">
        <v>1983</v>
      </c>
      <c r="B71" s="8" t="s">
        <v>31</v>
      </c>
      <c r="C71" s="14">
        <f>'Farm Fertilizer Prices - Table7'!C68/C$4</f>
        <v>282.92682926829269</v>
      </c>
      <c r="D71" s="14">
        <f>'Farm Fertilizer Prices - Table7'!D68/D$4</f>
        <v>456.66666666666669</v>
      </c>
      <c r="E71" s="14">
        <f>'Farm Fertilizer Prices - Table7'!E68/E$4</f>
        <v>462.22222222222223</v>
      </c>
      <c r="F71" s="14">
        <f>'Farm Fertilizer Prices - Table7'!F68/F$4</f>
        <v>547.05882352941171</v>
      </c>
      <c r="G71" s="14">
        <f>'Farm Fertilizer Prices - Table7'!G68/G$4</f>
        <v>690.47619047619048</v>
      </c>
      <c r="H71" s="14"/>
      <c r="I71" s="14">
        <f>'Farm Fertilizer Prices - Table7'!I68/I$5</f>
        <v>466.66666666666663</v>
      </c>
      <c r="J71" s="14">
        <f>'Farm Fertilizer Prices - Table7'!J68/J$5</f>
        <v>532.60869565217388</v>
      </c>
      <c r="K71" s="14">
        <f>'Farm Fertilizer Prices - Table7'!K68/K$6</f>
        <v>218.33333333333334</v>
      </c>
      <c r="M71" s="14">
        <f t="shared" si="3"/>
        <v>487.87014643255679</v>
      </c>
      <c r="N71" s="14">
        <f t="shared" si="1"/>
        <v>499.63768115942025</v>
      </c>
      <c r="O71" s="14">
        <f t="shared" si="2"/>
        <v>218.33333333333334</v>
      </c>
    </row>
    <row r="72" spans="1:15" x14ac:dyDescent="0.2">
      <c r="A72" s="8">
        <v>1984</v>
      </c>
      <c r="B72" s="8" t="s">
        <v>28</v>
      </c>
      <c r="C72" s="14">
        <f>'Farm Fertilizer Prices - Table7'!C69/C$4</f>
        <v>335.36585365853659</v>
      </c>
      <c r="D72" s="14">
        <f>'Farm Fertilizer Prices - Table7'!D69/D$4</f>
        <v>483.33333333333337</v>
      </c>
      <c r="E72" s="14">
        <f>'Farm Fertilizer Prices - Table7'!E69/E$4</f>
        <v>493.33333333333331</v>
      </c>
      <c r="F72" s="14">
        <f>'Farm Fertilizer Prices - Table7'!F69/F$4</f>
        <v>582.35294117647049</v>
      </c>
      <c r="G72" s="14">
        <f>'Farm Fertilizer Prices - Table7'!G69/G$4</f>
        <v>714.28571428571433</v>
      </c>
      <c r="H72" s="14"/>
      <c r="I72" s="14">
        <f>'Farm Fertilizer Prices - Table7'!I69/I$5</f>
        <v>508.88888888888886</v>
      </c>
      <c r="J72" s="14">
        <f>'Farm Fertilizer Prices - Table7'!J69/J$5</f>
        <v>589.13043478260863</v>
      </c>
      <c r="K72" s="14">
        <f>'Farm Fertilizer Prices - Table7'!K69/K$6</f>
        <v>241.66666666666669</v>
      </c>
      <c r="M72" s="14">
        <f t="shared" si="3"/>
        <v>521.73423515747766</v>
      </c>
      <c r="N72" s="14">
        <f t="shared" si="1"/>
        <v>549.00966183574872</v>
      </c>
      <c r="O72" s="14">
        <f t="shared" si="2"/>
        <v>241.66666666666669</v>
      </c>
    </row>
    <row r="73" spans="1:15" x14ac:dyDescent="0.2">
      <c r="A73" s="8">
        <v>1984</v>
      </c>
      <c r="B73" s="8" t="s">
        <v>29</v>
      </c>
      <c r="C73" s="14">
        <f>'Farm Fertilizer Prices - Table7'!C70/C$4</f>
        <v>341.46341463414637</v>
      </c>
      <c r="D73" s="14">
        <f>'Farm Fertilizer Prices - Table7'!D70/D$4</f>
        <v>476.66666666666669</v>
      </c>
      <c r="E73" s="14">
        <f>'Farm Fertilizer Prices - Table7'!E70/E$4</f>
        <v>504.44444444444446</v>
      </c>
      <c r="F73" s="14">
        <f>'Farm Fertilizer Prices - Table7'!F70/F$4</f>
        <v>582.35294117647049</v>
      </c>
      <c r="G73" s="14">
        <f>'Farm Fertilizer Prices - Table7'!G70/G$4</f>
        <v>728.57142857142856</v>
      </c>
      <c r="H73" s="14"/>
      <c r="I73" s="14">
        <f>'Farm Fertilizer Prices - Table7'!I70/I$5</f>
        <v>513.33333333333337</v>
      </c>
      <c r="J73" s="14">
        <f>'Farm Fertilizer Prices - Table7'!J70/J$5</f>
        <v>589.13043478260863</v>
      </c>
      <c r="K73" s="14">
        <f>'Farm Fertilizer Prices - Table7'!K70/K$6</f>
        <v>245</v>
      </c>
      <c r="M73" s="14">
        <f t="shared" si="3"/>
        <v>526.69977909863132</v>
      </c>
      <c r="N73" s="14">
        <f t="shared" si="1"/>
        <v>551.231884057971</v>
      </c>
      <c r="O73" s="14">
        <f t="shared" si="2"/>
        <v>245</v>
      </c>
    </row>
    <row r="74" spans="1:15" x14ac:dyDescent="0.2">
      <c r="A74" s="8">
        <v>1984</v>
      </c>
      <c r="B74" s="8" t="s">
        <v>30</v>
      </c>
      <c r="C74" s="14">
        <f>'Farm Fertilizer Prices - Table7'!C71/C$4</f>
        <v>315.85365853658539</v>
      </c>
      <c r="D74" s="14">
        <f>'Farm Fertilizer Prices - Table7'!D71/D$4</f>
        <v>476.66666666666669</v>
      </c>
      <c r="E74" s="14">
        <f>'Farm Fertilizer Prices - Table7'!E71/E$4</f>
        <v>506.66666666666663</v>
      </c>
      <c r="F74" s="14">
        <f>'Farm Fertilizer Prices - Table7'!F71/F$4</f>
        <v>576.47058823529403</v>
      </c>
      <c r="G74" s="14">
        <f>'Farm Fertilizer Prices - Table7'!G71/G$4</f>
        <v>723.80952380952385</v>
      </c>
      <c r="H74" s="14"/>
      <c r="I74" s="14">
        <f>'Farm Fertilizer Prices - Table7'!I71/I$5</f>
        <v>466.66666666666663</v>
      </c>
      <c r="J74" s="14">
        <f>'Farm Fertilizer Prices - Table7'!J71/J$5</f>
        <v>543.47826086956525</v>
      </c>
      <c r="K74" s="14">
        <f>'Farm Fertilizer Prices - Table7'!K71/K$6</f>
        <v>223.33333333333334</v>
      </c>
      <c r="M74" s="14">
        <f t="shared" ref="M74:M105" si="4">AVERAGE(C74:G74)</f>
        <v>519.89342078294726</v>
      </c>
      <c r="N74" s="14">
        <f t="shared" si="1"/>
        <v>505.07246376811594</v>
      </c>
      <c r="O74" s="14">
        <f t="shared" si="2"/>
        <v>223.33333333333334</v>
      </c>
    </row>
    <row r="75" spans="1:15" x14ac:dyDescent="0.2">
      <c r="A75" s="8">
        <v>1984</v>
      </c>
      <c r="B75" s="8" t="s">
        <v>31</v>
      </c>
      <c r="C75" s="14">
        <f>'Farm Fertilizer Prices - Table7'!C72/C$4</f>
        <v>307.3170731707317</v>
      </c>
      <c r="D75" s="14">
        <f>'Farm Fertilizer Prices - Table7'!D72/D$4</f>
        <v>466.66666666666669</v>
      </c>
      <c r="E75" s="14">
        <f>'Farm Fertilizer Prices - Table7'!E72/E$4</f>
        <v>504.44444444444446</v>
      </c>
      <c r="F75" s="14">
        <f>'Farm Fertilizer Prices - Table7'!F72/F$4</f>
        <v>576.47058823529403</v>
      </c>
      <c r="G75" s="14">
        <f>'Farm Fertilizer Prices - Table7'!G72/G$4</f>
        <v>738.09523809523807</v>
      </c>
      <c r="H75" s="14"/>
      <c r="I75" s="14">
        <f>'Farm Fertilizer Prices - Table7'!I72/I$5</f>
        <v>462.22222222222223</v>
      </c>
      <c r="J75" s="14">
        <f>'Farm Fertilizer Prices - Table7'!J72/J$5</f>
        <v>534.78260869565213</v>
      </c>
      <c r="K75" s="14">
        <f>'Farm Fertilizer Prices - Table7'!K72/K$6</f>
        <v>220</v>
      </c>
      <c r="M75" s="14">
        <f t="shared" si="4"/>
        <v>518.59880212247504</v>
      </c>
      <c r="N75" s="14">
        <f t="shared" ref="N75:N117" si="5">AVERAGE(H75:J75)</f>
        <v>498.50241545893721</v>
      </c>
      <c r="O75" s="14">
        <f t="shared" ref="O75:O117" si="6">K75</f>
        <v>220</v>
      </c>
    </row>
    <row r="76" spans="1:15" x14ac:dyDescent="0.2">
      <c r="A76" s="8">
        <v>1985</v>
      </c>
      <c r="B76" s="8" t="s">
        <v>28</v>
      </c>
      <c r="C76" s="14">
        <f>'Farm Fertilizer Prices - Table7'!C73/C$4</f>
        <v>310.97560975609758</v>
      </c>
      <c r="D76" s="14">
        <f>'Farm Fertilizer Prices - Table7'!D73/D$4</f>
        <v>476.66666666666669</v>
      </c>
      <c r="E76" s="14">
        <f>'Farm Fertilizer Prices - Table7'!E73/E$4</f>
        <v>491.11111111111109</v>
      </c>
      <c r="F76" s="14">
        <f>'Farm Fertilizer Prices - Table7'!F73/F$4</f>
        <v>564.7058823529411</v>
      </c>
      <c r="G76" s="14">
        <f>'Farm Fertilizer Prices - Table7'!G73/G$4</f>
        <v>742.85714285714289</v>
      </c>
      <c r="H76" s="14"/>
      <c r="I76" s="14">
        <f>'Farm Fertilizer Prices - Table7'!I73/I$5</f>
        <v>457.77777777777777</v>
      </c>
      <c r="J76" s="14">
        <f>'Farm Fertilizer Prices - Table7'!J73/J$5</f>
        <v>530.43478260869563</v>
      </c>
      <c r="K76" s="14">
        <f>'Farm Fertilizer Prices - Table7'!K73/K$6</f>
        <v>213.33333333333334</v>
      </c>
      <c r="M76" s="14">
        <f t="shared" si="4"/>
        <v>517.26328254879195</v>
      </c>
      <c r="N76" s="14">
        <f t="shared" si="5"/>
        <v>494.10628019323667</v>
      </c>
      <c r="O76" s="14">
        <f t="shared" si="6"/>
        <v>213.33333333333334</v>
      </c>
    </row>
    <row r="77" spans="1:15" x14ac:dyDescent="0.2">
      <c r="A77" s="8">
        <v>1985</v>
      </c>
      <c r="B77" s="8" t="s">
        <v>29</v>
      </c>
      <c r="C77" s="14">
        <f>'Farm Fertilizer Prices - Table7'!C74/C$4</f>
        <v>307.3170731707317</v>
      </c>
      <c r="D77" s="14">
        <f>'Farm Fertilizer Prices - Table7'!D74/D$4</f>
        <v>470</v>
      </c>
      <c r="E77" s="14">
        <f>'Farm Fertilizer Prices - Table7'!E74/E$4</f>
        <v>482.22222222222223</v>
      </c>
      <c r="F77" s="14">
        <f>'Farm Fertilizer Prices - Table7'!F74/F$4</f>
        <v>555.88235294117646</v>
      </c>
      <c r="G77" s="14">
        <f>'Farm Fertilizer Prices - Table7'!G74/G$4</f>
        <v>723.80952380952385</v>
      </c>
      <c r="H77" s="14"/>
      <c r="I77" s="14">
        <f>'Farm Fertilizer Prices - Table7'!I74/I$5</f>
        <v>451.11111111111109</v>
      </c>
      <c r="J77" s="14">
        <f>'Farm Fertilizer Prices - Table7'!J74/J$5</f>
        <v>521.73913043478262</v>
      </c>
      <c r="K77" s="14">
        <f>'Farm Fertilizer Prices - Table7'!K74/K$6</f>
        <v>213.33333333333334</v>
      </c>
      <c r="M77" s="14">
        <f t="shared" si="4"/>
        <v>507.84623442873078</v>
      </c>
      <c r="N77" s="14">
        <f t="shared" si="5"/>
        <v>486.42512077294685</v>
      </c>
      <c r="O77" s="14">
        <f t="shared" si="6"/>
        <v>213.33333333333334</v>
      </c>
    </row>
    <row r="78" spans="1:15" x14ac:dyDescent="0.2">
      <c r="A78" s="8">
        <v>1985</v>
      </c>
      <c r="B78" s="8" t="s">
        <v>30</v>
      </c>
      <c r="C78" s="14">
        <f>'Farm Fertilizer Prices - Table7'!C75/C$4</f>
        <v>289.02439024390247</v>
      </c>
      <c r="D78" s="14">
        <f>'Farm Fertilizer Prices - Table7'!D75/D$4</f>
        <v>466.66666666666669</v>
      </c>
      <c r="E78" s="14">
        <f>'Farm Fertilizer Prices - Table7'!E75/E$4</f>
        <v>453.33333333333331</v>
      </c>
      <c r="F78" s="14">
        <f>'Farm Fertilizer Prices - Table7'!F75/F$4</f>
        <v>541.17647058823525</v>
      </c>
      <c r="G78" s="14">
        <f>'Farm Fertilizer Prices - Table7'!G75/G$4</f>
        <v>733.33333333333337</v>
      </c>
      <c r="H78" s="14"/>
      <c r="I78" s="14">
        <f>'Farm Fertilizer Prices - Table7'!I75/I$5</f>
        <v>433.33333333333331</v>
      </c>
      <c r="J78" s="14">
        <f>'Farm Fertilizer Prices - Table7'!J75/J$5</f>
        <v>497.82608695652169</v>
      </c>
      <c r="K78" s="14">
        <f>'Farm Fertilizer Prices - Table7'!K75/K$6</f>
        <v>188.33333333333334</v>
      </c>
      <c r="M78" s="14">
        <f t="shared" si="4"/>
        <v>496.7068388330942</v>
      </c>
      <c r="N78" s="14">
        <f t="shared" si="5"/>
        <v>465.5797101449275</v>
      </c>
      <c r="O78" s="14">
        <f t="shared" si="6"/>
        <v>188.33333333333334</v>
      </c>
    </row>
    <row r="79" spans="1:15" x14ac:dyDescent="0.2">
      <c r="A79" s="8">
        <v>1985</v>
      </c>
      <c r="B79" s="8" t="s">
        <v>31</v>
      </c>
      <c r="C79" s="14">
        <f>'Farm Fertilizer Prices - Table7'!C76/C$4</f>
        <v>284.14634146341467</v>
      </c>
      <c r="D79" s="14">
        <f>'Farm Fertilizer Prices - Table7'!D76/D$4</f>
        <v>453.33333333333337</v>
      </c>
      <c r="E79" s="14">
        <f>'Farm Fertilizer Prices - Table7'!E76/E$4</f>
        <v>433.33333333333331</v>
      </c>
      <c r="F79" s="14">
        <f>'Farm Fertilizer Prices - Table7'!F76/F$4</f>
        <v>538.23529411764707</v>
      </c>
      <c r="G79" s="14">
        <f>'Farm Fertilizer Prices - Table7'!G76/G$4</f>
        <v>719.04761904761904</v>
      </c>
      <c r="H79" s="14"/>
      <c r="I79" s="14">
        <f>'Farm Fertilizer Prices - Table7'!I76/I$5</f>
        <v>426.66666666666663</v>
      </c>
      <c r="J79" s="14">
        <f>'Farm Fertilizer Prices - Table7'!J76/J$5</f>
        <v>486.95652173913044</v>
      </c>
      <c r="K79" s="14">
        <f>'Farm Fertilizer Prices - Table7'!K76/K$6</f>
        <v>181.66666666666669</v>
      </c>
      <c r="M79" s="14">
        <f t="shared" si="4"/>
        <v>485.61918425906953</v>
      </c>
      <c r="N79" s="14">
        <f t="shared" si="5"/>
        <v>456.8115942028985</v>
      </c>
      <c r="O79" s="14">
        <f t="shared" si="6"/>
        <v>181.66666666666669</v>
      </c>
    </row>
    <row r="80" spans="1:15" x14ac:dyDescent="0.2">
      <c r="A80" s="8">
        <v>1986</v>
      </c>
      <c r="B80" s="8" t="s">
        <v>26</v>
      </c>
      <c r="C80" s="14">
        <f>'Farm Fertilizer Prices - Table7'!C77/C$4</f>
        <v>274.39024390243907</v>
      </c>
      <c r="D80" s="14">
        <f>'Farm Fertilizer Prices - Table7'!D77/D$4</f>
        <v>406.66666666666669</v>
      </c>
      <c r="E80" s="14">
        <f>'Farm Fertilizer Prices - Table7'!E77/E$4</f>
        <v>386.66666666666663</v>
      </c>
      <c r="F80" s="14">
        <f>'Farm Fertilizer Prices - Table7'!F77/F$4</f>
        <v>502.94117647058818</v>
      </c>
      <c r="G80" s="14">
        <f>'Farm Fertilizer Prices - Table7'!G77/G$4</f>
        <v>709.52380952380952</v>
      </c>
      <c r="H80" s="14"/>
      <c r="I80" s="14">
        <f>'Farm Fertilizer Prices - Table7'!I77/I$5</f>
        <v>422.22222222222223</v>
      </c>
      <c r="J80" s="14">
        <f>'Farm Fertilizer Prices - Table7'!J77/J$5</f>
        <v>486.95652173913044</v>
      </c>
      <c r="K80" s="14">
        <f>'Farm Fertilizer Prices - Table7'!K77/K$6</f>
        <v>185</v>
      </c>
      <c r="M80" s="14">
        <f t="shared" si="4"/>
        <v>456.03771264603404</v>
      </c>
      <c r="N80" s="14">
        <f t="shared" si="5"/>
        <v>454.58937198067633</v>
      </c>
      <c r="O80" s="14">
        <f t="shared" si="6"/>
        <v>185</v>
      </c>
    </row>
    <row r="81" spans="1:15" x14ac:dyDescent="0.2">
      <c r="A81" s="8">
        <v>1986</v>
      </c>
      <c r="B81" s="8" t="s">
        <v>30</v>
      </c>
      <c r="C81" s="14">
        <f>'Farm Fertilizer Prices - Table7'!C78/C$4</f>
        <v>212.19512195121953</v>
      </c>
      <c r="D81" s="14">
        <f>'Farm Fertilizer Prices - Table7'!D78/D$4</f>
        <v>373.33333333333337</v>
      </c>
      <c r="E81" s="14">
        <f>'Farm Fertilizer Prices - Table7'!E78/E$4</f>
        <v>353.33333333333331</v>
      </c>
      <c r="F81" s="14">
        <f>'Farm Fertilizer Prices - Table7'!F78/F$4</f>
        <v>482.35294117647055</v>
      </c>
      <c r="G81" s="14">
        <f>'Farm Fertilizer Prices - Table7'!G78/G$4</f>
        <v>719.04761904761904</v>
      </c>
      <c r="H81" s="14"/>
      <c r="I81" s="14">
        <f>'Farm Fertilizer Prices - Table7'!I78/I$5</f>
        <v>404.44444444444446</v>
      </c>
      <c r="J81" s="14">
        <f>'Farm Fertilizer Prices - Table7'!J78/J$5</f>
        <v>445.65217391304344</v>
      </c>
      <c r="K81" s="14">
        <f>'Farm Fertilizer Prices - Table7'!K78/K$6</f>
        <v>178.33333333333334</v>
      </c>
      <c r="M81" s="14">
        <f t="shared" si="4"/>
        <v>428.05246976839516</v>
      </c>
      <c r="N81" s="14">
        <f t="shared" si="5"/>
        <v>425.04830917874392</v>
      </c>
      <c r="O81" s="14">
        <f t="shared" si="6"/>
        <v>178.33333333333334</v>
      </c>
    </row>
    <row r="82" spans="1:15" x14ac:dyDescent="0.2">
      <c r="A82" s="8">
        <v>1987</v>
      </c>
      <c r="B82" s="8" t="s">
        <v>26</v>
      </c>
      <c r="C82" s="14">
        <f>'Farm Fertilizer Prices - Table7'!C79/C$4</f>
        <v>228.04878048780489</v>
      </c>
      <c r="D82" s="14">
        <f>'Farm Fertilizer Prices - Table7'!D79/D$4</f>
        <v>363.33333333333337</v>
      </c>
      <c r="E82" s="14">
        <f>'Farm Fertilizer Prices - Table7'!E79/E$4</f>
        <v>357.77777777777777</v>
      </c>
      <c r="F82" s="14">
        <f>'Farm Fertilizer Prices - Table7'!F79/F$4</f>
        <v>461.76470588235293</v>
      </c>
      <c r="G82" s="14">
        <f>'Farm Fertilizer Prices - Table7'!G79/G$4</f>
        <v>685.71428571428578</v>
      </c>
      <c r="H82" s="14"/>
      <c r="I82" s="14">
        <f>'Farm Fertilizer Prices - Table7'!I79/I$5</f>
        <v>431.11111111111109</v>
      </c>
      <c r="J82" s="14">
        <f>'Farm Fertilizer Prices - Table7'!J79/J$5</f>
        <v>478.26086956521738</v>
      </c>
      <c r="K82" s="14">
        <f>'Farm Fertilizer Prices - Table7'!K79/K$6</f>
        <v>191.66666666666669</v>
      </c>
      <c r="M82" s="14">
        <f t="shared" si="4"/>
        <v>419.32777663911094</v>
      </c>
      <c r="N82" s="14">
        <f t="shared" si="5"/>
        <v>454.68599033816423</v>
      </c>
      <c r="O82" s="14">
        <f t="shared" si="6"/>
        <v>191.66666666666669</v>
      </c>
    </row>
    <row r="83" spans="1:15" x14ac:dyDescent="0.2">
      <c r="A83" s="8">
        <v>1987</v>
      </c>
      <c r="B83" s="8" t="s">
        <v>30</v>
      </c>
      <c r="C83" s="14">
        <f>'Farm Fertilizer Prices - Table7'!C80/C$4</f>
        <v>219.51219512195124</v>
      </c>
      <c r="D83" s="14">
        <f>'Farm Fertilizer Prices - Table7'!D80/D$4</f>
        <v>373.33333333333337</v>
      </c>
      <c r="E83" s="14">
        <f>'Farm Fertilizer Prices - Table7'!E80/E$4</f>
        <v>353.33333333333331</v>
      </c>
      <c r="F83" s="14">
        <f>'Farm Fertilizer Prices - Table7'!F80/F$4</f>
        <v>452.94117647058818</v>
      </c>
      <c r="G83" s="14">
        <f>'Farm Fertilizer Prices - Table7'!G80/G$4</f>
        <v>671.42857142857144</v>
      </c>
      <c r="H83" s="14"/>
      <c r="I83" s="14">
        <f>'Farm Fertilizer Prices - Table7'!I80/I$5</f>
        <v>457.77777777777777</v>
      </c>
      <c r="J83" s="14">
        <f>'Farm Fertilizer Prices - Table7'!J80/J$5</f>
        <v>502.17391304347825</v>
      </c>
      <c r="K83" s="14">
        <f>'Farm Fertilizer Prices - Table7'!K80/K$6</f>
        <v>225</v>
      </c>
      <c r="M83" s="14">
        <f t="shared" si="4"/>
        <v>414.10972193755549</v>
      </c>
      <c r="N83" s="14">
        <f t="shared" si="5"/>
        <v>479.97584541062804</v>
      </c>
      <c r="O83" s="14">
        <f t="shared" si="6"/>
        <v>225</v>
      </c>
    </row>
    <row r="84" spans="1:15" x14ac:dyDescent="0.2">
      <c r="A84" s="8">
        <v>1988</v>
      </c>
      <c r="B84" s="8" t="s">
        <v>26</v>
      </c>
      <c r="C84" s="14">
        <f>'Farm Fertilizer Prices - Table7'!C81/C$4</f>
        <v>253.65853658536588</v>
      </c>
      <c r="D84" s="14">
        <f>'Farm Fertilizer Prices - Table7'!D81/D$4</f>
        <v>456.66666666666669</v>
      </c>
      <c r="E84" s="14">
        <f>'Farm Fertilizer Prices - Table7'!E81/E$4</f>
        <v>406.66666666666663</v>
      </c>
      <c r="F84" s="14">
        <f>'Farm Fertilizer Prices - Table7'!F81/F$4</f>
        <v>488.23529411764702</v>
      </c>
      <c r="G84" s="14">
        <f>'Farm Fertilizer Prices - Table7'!G81/G$4</f>
        <v>666.66666666666674</v>
      </c>
      <c r="H84" s="14"/>
      <c r="I84" s="14">
        <f>'Farm Fertilizer Prices - Table7'!I81/I$5</f>
        <v>493.33333333333331</v>
      </c>
      <c r="J84" s="14">
        <f>'Farm Fertilizer Prices - Table7'!J81/J$5</f>
        <v>545.6521739130435</v>
      </c>
      <c r="K84" s="14">
        <f>'Farm Fertilizer Prices - Table7'!K81/K$6</f>
        <v>261.66666666666669</v>
      </c>
      <c r="M84" s="14">
        <f t="shared" si="4"/>
        <v>454.37876614060258</v>
      </c>
      <c r="N84" s="14">
        <f t="shared" si="5"/>
        <v>519.49275362318838</v>
      </c>
      <c r="O84" s="14">
        <f t="shared" si="6"/>
        <v>261.66666666666669</v>
      </c>
    </row>
    <row r="85" spans="1:15" x14ac:dyDescent="0.2">
      <c r="A85" s="8">
        <v>1988</v>
      </c>
      <c r="B85" s="8" t="s">
        <v>30</v>
      </c>
      <c r="C85" s="14">
        <f>'Farm Fertilizer Prices - Table7'!C82/C$4</f>
        <v>232.92682926829269</v>
      </c>
      <c r="D85" s="14">
        <f>'Farm Fertilizer Prices - Table7'!D82/D$4</f>
        <v>453.33333333333337</v>
      </c>
      <c r="E85" s="14">
        <f>'Farm Fertilizer Prices - Table7'!E82/E$4</f>
        <v>417.77777777777777</v>
      </c>
      <c r="F85" s="14">
        <f>'Farm Fertilizer Prices - Table7'!F82/F$4</f>
        <v>499.99999999999994</v>
      </c>
      <c r="G85" s="14">
        <f>'Farm Fertilizer Prices - Table7'!G82/G$4</f>
        <v>695.2380952380953</v>
      </c>
      <c r="H85" s="14"/>
      <c r="I85" s="14">
        <f>'Farm Fertilizer Prices - Table7'!I82/I$5</f>
        <v>491.11111111111109</v>
      </c>
      <c r="J85" s="14">
        <f>'Farm Fertilizer Prices - Table7'!J82/J$5</f>
        <v>534.78260869565213</v>
      </c>
      <c r="K85" s="14">
        <f>'Farm Fertilizer Prices - Table7'!K82/K$6</f>
        <v>261.66666666666669</v>
      </c>
      <c r="M85" s="14">
        <f t="shared" si="4"/>
        <v>459.85520712349978</v>
      </c>
      <c r="N85" s="14">
        <f t="shared" si="5"/>
        <v>512.94685990338166</v>
      </c>
      <c r="O85" s="14">
        <f t="shared" si="6"/>
        <v>261.66666666666669</v>
      </c>
    </row>
    <row r="86" spans="1:15" x14ac:dyDescent="0.2">
      <c r="A86" s="8">
        <v>1989</v>
      </c>
      <c r="B86" s="8" t="s">
        <v>26</v>
      </c>
      <c r="C86" s="14">
        <f>'Farm Fertilizer Prices - Table7'!C83/C$4</f>
        <v>273.17073170731709</v>
      </c>
      <c r="D86" s="14">
        <f>'Farm Fertilizer Prices - Table7'!D83/D$4</f>
        <v>473.33333333333337</v>
      </c>
      <c r="E86" s="14">
        <f>'Farm Fertilizer Prices - Table7'!E83/E$4</f>
        <v>471.11111111111109</v>
      </c>
      <c r="F86" s="14">
        <f>'Farm Fertilizer Prices - Table7'!F83/F$4</f>
        <v>555.88235294117646</v>
      </c>
      <c r="G86" s="14">
        <f>'Farm Fertilizer Prices - Table7'!G83/G$4</f>
        <v>733.33333333333337</v>
      </c>
      <c r="H86" s="14"/>
      <c r="I86" s="14">
        <f>'Farm Fertilizer Prices - Table7'!I83/I$5</f>
        <v>508.88888888888886</v>
      </c>
      <c r="J86" s="14">
        <f>'Farm Fertilizer Prices - Table7'!J83/J$5</f>
        <v>556.52173913043475</v>
      </c>
      <c r="K86" s="14">
        <f>'Farm Fertilizer Prices - Table7'!K83/K$6</f>
        <v>271.66666666666669</v>
      </c>
      <c r="M86" s="14">
        <f t="shared" si="4"/>
        <v>501.36617248525425</v>
      </c>
      <c r="N86" s="14">
        <f t="shared" si="5"/>
        <v>532.70531400966183</v>
      </c>
      <c r="O86" s="14">
        <f t="shared" si="6"/>
        <v>271.66666666666669</v>
      </c>
    </row>
    <row r="87" spans="1:15" x14ac:dyDescent="0.2">
      <c r="A87" s="8">
        <v>1989</v>
      </c>
      <c r="B87" s="8" t="s">
        <v>30</v>
      </c>
      <c r="C87" s="14">
        <f>'Farm Fertilizer Prices - Table7'!C84/C$4</f>
        <v>219.51219512195124</v>
      </c>
      <c r="D87" s="14">
        <f>'Farm Fertilizer Prices - Table7'!D84/D$4</f>
        <v>433.33333333333337</v>
      </c>
      <c r="E87" s="14">
        <f>'Farm Fertilizer Prices - Table7'!E84/E$4</f>
        <v>382.22222222222223</v>
      </c>
      <c r="F87" s="14">
        <f>'Farm Fertilizer Prices - Table7'!F84/F$4</f>
        <v>529.41176470588232</v>
      </c>
      <c r="G87" s="14">
        <f>'Farm Fertilizer Prices - Table7'!G84/G$4</f>
        <v>733.33333333333337</v>
      </c>
      <c r="H87" s="14"/>
      <c r="I87" s="14">
        <f>'Farm Fertilizer Prices - Table7'!I84/I$5</f>
        <v>453.33333333333331</v>
      </c>
      <c r="J87" s="14">
        <f>'Farm Fertilizer Prices - Table7'!J84/J$5</f>
        <v>473.91304347826087</v>
      </c>
      <c r="K87" s="14">
        <f>'Farm Fertilizer Prices - Table7'!K84/K$6</f>
        <v>255</v>
      </c>
      <c r="M87" s="14">
        <f t="shared" si="4"/>
        <v>459.56256974334457</v>
      </c>
      <c r="N87" s="14">
        <f t="shared" si="5"/>
        <v>463.62318840579712</v>
      </c>
      <c r="O87" s="14">
        <f t="shared" si="6"/>
        <v>255</v>
      </c>
    </row>
    <row r="88" spans="1:15" x14ac:dyDescent="0.2">
      <c r="A88" s="8">
        <v>1990</v>
      </c>
      <c r="B88" s="8" t="s">
        <v>26</v>
      </c>
      <c r="C88" s="14">
        <f>'Farm Fertilizer Prices - Table7'!C85/C$4</f>
        <v>242.6829268292683</v>
      </c>
      <c r="D88" s="14">
        <f>'Farm Fertilizer Prices - Table7'!D85/D$4</f>
        <v>440</v>
      </c>
      <c r="E88" s="14">
        <f>'Farm Fertilizer Prices - Table7'!E85/E$4</f>
        <v>408.88888888888886</v>
      </c>
      <c r="F88" s="14">
        <f>'Farm Fertilizer Prices - Table7'!F85/F$4</f>
        <v>529.41176470588232</v>
      </c>
      <c r="G88" s="14">
        <f>'Farm Fertilizer Prices - Table7'!G85/G$4</f>
        <v>733.33333333333337</v>
      </c>
      <c r="H88" s="14"/>
      <c r="I88" s="14">
        <f>'Farm Fertilizer Prices - Table7'!I85/I$5</f>
        <v>446.66666666666663</v>
      </c>
      <c r="J88" s="14">
        <f>'Farm Fertilizer Prices - Table7'!J85/J$5</f>
        <v>476.08695652173913</v>
      </c>
      <c r="K88" s="14">
        <f>'Farm Fertilizer Prices - Table7'!K85/K$6</f>
        <v>258.33333333333337</v>
      </c>
      <c r="M88" s="14">
        <f t="shared" si="4"/>
        <v>470.86338275147466</v>
      </c>
      <c r="N88" s="14">
        <f t="shared" si="5"/>
        <v>461.37681159420288</v>
      </c>
      <c r="O88" s="14">
        <f t="shared" si="6"/>
        <v>258.33333333333337</v>
      </c>
    </row>
    <row r="89" spans="1:15" x14ac:dyDescent="0.2">
      <c r="A89" s="8">
        <v>1990</v>
      </c>
      <c r="B89" s="8" t="s">
        <v>30</v>
      </c>
      <c r="C89" s="14">
        <f>'Farm Fertilizer Prices - Table7'!C86/C$4</f>
        <v>232.92682926829269</v>
      </c>
      <c r="D89" s="14">
        <f>'Farm Fertilizer Prices - Table7'!D86/D$4</f>
        <v>450</v>
      </c>
      <c r="E89" s="14">
        <f>'Farm Fertilizer Prices - Table7'!E86/E$4</f>
        <v>442.22222222222223</v>
      </c>
      <c r="F89" s="14">
        <f>'Farm Fertilizer Prices - Table7'!F86/F$4</f>
        <v>532.35294117647049</v>
      </c>
      <c r="G89" s="14">
        <f>'Farm Fertilizer Prices - Table7'!G86/G$4</f>
        <v>723.80952380952385</v>
      </c>
      <c r="H89" s="14"/>
      <c r="I89" s="14">
        <f>'Farm Fertilizer Prices - Table7'!I86/I$5</f>
        <v>455.55555555555554</v>
      </c>
      <c r="J89" s="14">
        <f>'Farm Fertilizer Prices - Table7'!J86/J$5</f>
        <v>495.65217391304344</v>
      </c>
      <c r="K89" s="14">
        <f>'Farm Fertilizer Prices - Table7'!K86/K$6</f>
        <v>250</v>
      </c>
      <c r="M89" s="14">
        <f t="shared" si="4"/>
        <v>476.26230329530188</v>
      </c>
      <c r="N89" s="14">
        <f t="shared" si="5"/>
        <v>475.60386473429946</v>
      </c>
      <c r="O89" s="14">
        <f t="shared" si="6"/>
        <v>250</v>
      </c>
    </row>
    <row r="90" spans="1:15" x14ac:dyDescent="0.2">
      <c r="A90" s="8">
        <v>1991</v>
      </c>
      <c r="B90" s="8" t="s">
        <v>26</v>
      </c>
      <c r="C90" s="14">
        <f>'Farm Fertilizer Prices - Table7'!C87/C$4</f>
        <v>256.09756097560978</v>
      </c>
      <c r="D90" s="14">
        <f>'Farm Fertilizer Prices - Table7'!D87/D$4</f>
        <v>460</v>
      </c>
      <c r="E90" s="14">
        <f>'Farm Fertilizer Prices - Table7'!E87/E$4</f>
        <v>471.11111111111109</v>
      </c>
      <c r="F90" s="14">
        <f>'Farm Fertilizer Prices - Table7'!F87/F$4</f>
        <v>541.17647058823525</v>
      </c>
      <c r="G90" s="14">
        <f>'Farm Fertilizer Prices - Table7'!G87/G$4</f>
        <v>719.04761904761904</v>
      </c>
      <c r="H90" s="14"/>
      <c r="I90" s="14">
        <f>'Farm Fertilizer Prices - Table7'!I87/I$5</f>
        <v>482.22222222222223</v>
      </c>
      <c r="J90" s="14">
        <f>'Farm Fertilizer Prices - Table7'!J87/J$5</f>
        <v>510.86956521739125</v>
      </c>
      <c r="K90" s="14">
        <f>'Farm Fertilizer Prices - Table7'!K87/K$6</f>
        <v>260</v>
      </c>
      <c r="M90" s="14">
        <f t="shared" si="4"/>
        <v>489.48655234451508</v>
      </c>
      <c r="N90" s="14">
        <f t="shared" si="5"/>
        <v>496.54589371980671</v>
      </c>
      <c r="O90" s="14">
        <f t="shared" si="6"/>
        <v>260</v>
      </c>
    </row>
    <row r="91" spans="1:15" x14ac:dyDescent="0.2">
      <c r="A91" s="8">
        <v>1991</v>
      </c>
      <c r="B91" s="8" t="s">
        <v>30</v>
      </c>
      <c r="C91" s="14">
        <f>'Farm Fertilizer Prices - Table7'!C88/C$4</f>
        <v>229.26829268292684</v>
      </c>
      <c r="D91" s="14">
        <f>'Farm Fertilizer Prices - Table7'!D88/D$4</f>
        <v>463.33333333333337</v>
      </c>
      <c r="E91" s="14">
        <f>'Farm Fertilizer Prices - Table7'!E88/E$4</f>
        <v>451.11111111111109</v>
      </c>
      <c r="F91" s="14">
        <f>'Farm Fertilizer Prices - Table7'!F88/F$4</f>
        <v>541.17647058823525</v>
      </c>
      <c r="G91" s="14">
        <f>'Farm Fertilizer Prices - Table7'!G88/G$4</f>
        <v>728.57142857142856</v>
      </c>
      <c r="H91" s="14"/>
      <c r="I91" s="14">
        <f>'Farm Fertilizer Prices - Table7'!I88/I$5</f>
        <v>468.88888888888886</v>
      </c>
      <c r="J91" s="14">
        <f>'Farm Fertilizer Prices - Table7'!J88/J$5</f>
        <v>495.65217391304344</v>
      </c>
      <c r="K91" s="14">
        <f>'Farm Fertilizer Prices - Table7'!K88/K$6</f>
        <v>246.66666666666669</v>
      </c>
      <c r="M91" s="14">
        <f t="shared" si="4"/>
        <v>482.69212725740698</v>
      </c>
      <c r="N91" s="14">
        <f t="shared" si="5"/>
        <v>482.27053140096615</v>
      </c>
      <c r="O91" s="14">
        <f t="shared" si="6"/>
        <v>246.66666666666669</v>
      </c>
    </row>
    <row r="92" spans="1:15" x14ac:dyDescent="0.2">
      <c r="A92" s="8">
        <v>1992</v>
      </c>
      <c r="B92" s="8" t="s">
        <v>26</v>
      </c>
      <c r="C92" s="14">
        <f>'Farm Fertilizer Prices - Table7'!C89/C$4</f>
        <v>253.65853658536588</v>
      </c>
      <c r="D92" s="14">
        <f>'Farm Fertilizer Prices - Table7'!D89/D$4</f>
        <v>470</v>
      </c>
      <c r="E92" s="14">
        <f>'Farm Fertilizer Prices - Table7'!E89/E$4</f>
        <v>440</v>
      </c>
      <c r="F92" s="14">
        <f>'Farm Fertilizer Prices - Table7'!F89/F$4</f>
        <v>523.52941176470586</v>
      </c>
      <c r="G92" s="14">
        <f>'Farm Fertilizer Prices - Table7'!G89/G$4</f>
        <v>719.04761904761904</v>
      </c>
      <c r="H92" s="14"/>
      <c r="I92" s="14">
        <f>'Farm Fertilizer Prices - Table7'!I89/I$5</f>
        <v>457.77777777777777</v>
      </c>
      <c r="J92" s="14">
        <f>'Farm Fertilizer Prices - Table7'!J89/J$5</f>
        <v>486.95652173913044</v>
      </c>
      <c r="K92" s="14">
        <f>'Farm Fertilizer Prices - Table7'!K89/K$6</f>
        <v>250</v>
      </c>
      <c r="M92" s="14">
        <f t="shared" si="4"/>
        <v>481.24711347953814</v>
      </c>
      <c r="N92" s="14">
        <f t="shared" si="5"/>
        <v>472.3671497584541</v>
      </c>
      <c r="O92" s="14">
        <f t="shared" si="6"/>
        <v>250</v>
      </c>
    </row>
    <row r="93" spans="1:15" x14ac:dyDescent="0.2">
      <c r="A93" s="8">
        <v>1992</v>
      </c>
      <c r="B93" s="8" t="s">
        <v>30</v>
      </c>
      <c r="C93" s="14">
        <f>'Farm Fertilizer Prices - Table7'!C90/C$4</f>
        <v>230.48780487804879</v>
      </c>
      <c r="D93" s="14">
        <f>'Farm Fertilizer Prices - Table7'!D90/D$4</f>
        <v>450</v>
      </c>
      <c r="E93" s="14">
        <f>'Farm Fertilizer Prices - Table7'!E90/E$4</f>
        <v>442.22222222222223</v>
      </c>
      <c r="F93" s="14">
        <f>'Farm Fertilizer Prices - Table7'!F90/F$4</f>
        <v>523.52941176470586</v>
      </c>
      <c r="G93" s="14">
        <f>'Farm Fertilizer Prices - Table7'!G90/G$4</f>
        <v>733.33333333333337</v>
      </c>
      <c r="H93" s="14"/>
      <c r="I93" s="14">
        <f>'Farm Fertilizer Prices - Table7'!I90/I$5</f>
        <v>431.11111111111109</v>
      </c>
      <c r="J93" s="14">
        <f>'Farm Fertilizer Prices - Table7'!J90/J$5</f>
        <v>443.47826086956519</v>
      </c>
      <c r="K93" s="14">
        <f>'Farm Fertilizer Prices - Table7'!K90/K$6</f>
        <v>241.66666666666669</v>
      </c>
      <c r="M93" s="14">
        <f t="shared" si="4"/>
        <v>475.91455443966208</v>
      </c>
      <c r="N93" s="14">
        <f t="shared" si="5"/>
        <v>437.29468599033817</v>
      </c>
      <c r="O93" s="14">
        <f t="shared" si="6"/>
        <v>241.66666666666669</v>
      </c>
    </row>
    <row r="94" spans="1:15" x14ac:dyDescent="0.2">
      <c r="A94" s="8">
        <v>1993</v>
      </c>
      <c r="B94" s="8" t="s">
        <v>26</v>
      </c>
      <c r="C94" s="14">
        <f>'Farm Fertilizer Prices - Table7'!C91/C$4</f>
        <v>259.7560975609756</v>
      </c>
      <c r="D94" s="14">
        <f>'Farm Fertilizer Prices - Table7'!D91/D$4</f>
        <v>456.66666666666669</v>
      </c>
      <c r="E94" s="14">
        <f>'Farm Fertilizer Prices - Table7'!E91/E$4</f>
        <v>448.88888888888886</v>
      </c>
      <c r="F94" s="14">
        <f>'Farm Fertilizer Prices - Table7'!F91/F$4</f>
        <v>547.05882352941171</v>
      </c>
      <c r="G94" s="14">
        <f>'Farm Fertilizer Prices - Table7'!G91/G$4</f>
        <v>747.61904761904759</v>
      </c>
      <c r="H94" s="14"/>
      <c r="I94" s="14">
        <f>'Farm Fertilizer Prices - Table7'!I91/I$5</f>
        <v>422.22222222222223</v>
      </c>
      <c r="J94" s="14">
        <f>'Farm Fertilizer Prices - Table7'!J91/J$5</f>
        <v>432.60869565217388</v>
      </c>
      <c r="K94" s="14">
        <f>'Farm Fertilizer Prices - Table7'!K91/K$6</f>
        <v>243.33333333333334</v>
      </c>
      <c r="M94" s="14">
        <f t="shared" si="4"/>
        <v>491.99790485299809</v>
      </c>
      <c r="N94" s="14">
        <f t="shared" si="5"/>
        <v>427.41545893719808</v>
      </c>
      <c r="O94" s="14">
        <f t="shared" si="6"/>
        <v>243.33333333333334</v>
      </c>
    </row>
    <row r="95" spans="1:15" x14ac:dyDescent="0.2">
      <c r="A95" s="8">
        <v>1993</v>
      </c>
      <c r="B95" s="8" t="s">
        <v>30</v>
      </c>
      <c r="C95" s="14">
        <f>'Farm Fertilizer Prices - Table7'!C92/C$4</f>
        <v>245.1219512195122</v>
      </c>
      <c r="D95" s="14">
        <f>'Farm Fertilizer Prices - Table7'!D92/D$4</f>
        <v>450</v>
      </c>
      <c r="E95" s="14">
        <f>'Farm Fertilizer Prices - Table7'!E92/E$4</f>
        <v>444.44444444444446</v>
      </c>
      <c r="F95" s="14">
        <f>'Farm Fertilizer Prices - Table7'!F92/F$4</f>
        <v>547.05882352941171</v>
      </c>
      <c r="G95" s="14">
        <f>'Farm Fertilizer Prices - Table7'!G92/G$4</f>
        <v>761.90476190476193</v>
      </c>
      <c r="H95" s="14"/>
      <c r="I95" s="14">
        <f>'Farm Fertilizer Prices - Table7'!I92/I$5</f>
        <v>417.77777777777777</v>
      </c>
      <c r="J95" s="14">
        <f>'Farm Fertilizer Prices - Table7'!J92/J$5</f>
        <v>417.39130434782606</v>
      </c>
      <c r="K95" s="14">
        <f>'Farm Fertilizer Prices - Table7'!K92/K$6</f>
        <v>236.66666666666669</v>
      </c>
      <c r="M95" s="14">
        <f t="shared" si="4"/>
        <v>489.70599621962612</v>
      </c>
      <c r="N95" s="14">
        <f t="shared" si="5"/>
        <v>417.58454106280192</v>
      </c>
      <c r="O95" s="14">
        <f t="shared" si="6"/>
        <v>236.66666666666669</v>
      </c>
    </row>
    <row r="96" spans="1:15" x14ac:dyDescent="0.2">
      <c r="A96" s="8">
        <v>1994</v>
      </c>
      <c r="B96" s="8" t="s">
        <v>26</v>
      </c>
      <c r="C96" s="14">
        <f>'Farm Fertilizer Prices - Table7'!C93/C$4</f>
        <v>296.34146341463418</v>
      </c>
      <c r="D96" s="14">
        <f>'Farm Fertilizer Prices - Table7'!D93/D$4</f>
        <v>456.66666666666669</v>
      </c>
      <c r="E96" s="14">
        <f>'Farm Fertilizer Prices - Table7'!E93/E$4</f>
        <v>460</v>
      </c>
      <c r="F96" s="14">
        <f>'Farm Fertilizer Prices - Table7'!F93/F$4</f>
        <v>576.47058823529403</v>
      </c>
      <c r="G96" s="14">
        <f>'Farm Fertilizer Prices - Table7'!G93/G$4</f>
        <v>809.52380952380952</v>
      </c>
      <c r="H96" s="14"/>
      <c r="I96" s="14">
        <f>'Farm Fertilizer Prices - Table7'!I93/I$5</f>
        <v>471.11111111111109</v>
      </c>
      <c r="J96" s="14">
        <f>'Farm Fertilizer Prices - Table7'!J93/J$5</f>
        <v>486.95652173913044</v>
      </c>
      <c r="K96" s="14">
        <f>'Farm Fertilizer Prices - Table7'!K93/K$6</f>
        <v>243.33333333333334</v>
      </c>
      <c r="M96" s="14">
        <f t="shared" si="4"/>
        <v>519.80050556808089</v>
      </c>
      <c r="N96" s="14">
        <f t="shared" si="5"/>
        <v>479.03381642512079</v>
      </c>
      <c r="O96" s="14">
        <f t="shared" si="6"/>
        <v>243.33333333333334</v>
      </c>
    </row>
    <row r="97" spans="1:254" x14ac:dyDescent="0.2">
      <c r="A97" s="8">
        <v>1994</v>
      </c>
      <c r="B97" s="8" t="s">
        <v>30</v>
      </c>
      <c r="C97" s="14">
        <f>'Farm Fertilizer Prices - Table7'!C94/C$4</f>
        <v>319.51219512195127</v>
      </c>
      <c r="D97" s="14">
        <f>'Farm Fertilizer Prices - Table7'!D94/D$4</f>
        <v>473.33333333333337</v>
      </c>
      <c r="E97" s="14">
        <f>'Farm Fertilizer Prices - Table7'!E94/E$4</f>
        <v>462.22222222222223</v>
      </c>
      <c r="F97" s="14">
        <f>'Farm Fertilizer Prices - Table7'!F94/F$4</f>
        <v>582.35294117647049</v>
      </c>
      <c r="G97" s="14">
        <f>'Farm Fertilizer Prices - Table7'!G94/G$4</f>
        <v>790.47619047619048</v>
      </c>
      <c r="H97" s="14"/>
      <c r="I97" s="14">
        <f>'Farm Fertilizer Prices - Table7'!I94/I$5</f>
        <v>477.77777777777777</v>
      </c>
      <c r="J97" s="14">
        <f>'Farm Fertilizer Prices - Table7'!J94/J$5</f>
        <v>497.82608695652169</v>
      </c>
      <c r="K97" s="14">
        <f>'Farm Fertilizer Prices - Table7'!K94/K$6</f>
        <v>240</v>
      </c>
      <c r="M97" s="14">
        <f t="shared" si="4"/>
        <v>525.57937646603364</v>
      </c>
      <c r="N97" s="14">
        <f t="shared" si="5"/>
        <v>487.80193236714973</v>
      </c>
      <c r="O97" s="14">
        <f t="shared" si="6"/>
        <v>240</v>
      </c>
    </row>
    <row r="98" spans="1:254" x14ac:dyDescent="0.2">
      <c r="A98" s="8">
        <v>1995</v>
      </c>
      <c r="B98" s="8" t="s">
        <v>26</v>
      </c>
      <c r="C98" s="14">
        <f>'Farm Fertilizer Prices - Table7'!C95/C$4</f>
        <v>402.4390243902439</v>
      </c>
      <c r="D98" s="14">
        <f>'Farm Fertilizer Prices - Table7'!D95/D$4</f>
        <v>563.33333333333337</v>
      </c>
      <c r="E98" s="14">
        <f>'Farm Fertilizer Prices - Table7'!E95/E$4</f>
        <v>591.11111111111109</v>
      </c>
      <c r="F98" s="14">
        <f>'Farm Fertilizer Prices - Table7'!F95/F$4</f>
        <v>655.88235294117646</v>
      </c>
      <c r="G98" s="14">
        <f>'Farm Fertilizer Prices - Table7'!G95/G$4</f>
        <v>866.66666666666674</v>
      </c>
      <c r="H98" s="14"/>
      <c r="I98" s="14">
        <f>'Farm Fertilizer Prices - Table7'!I95/I$5</f>
        <v>520</v>
      </c>
      <c r="J98" s="14">
        <f>'Farm Fertilizer Prices - Table7'!J95/J$5</f>
        <v>571.73913043478262</v>
      </c>
      <c r="K98" s="14">
        <f>'Farm Fertilizer Prices - Table7'!K95/K$6</f>
        <v>258.33333333333337</v>
      </c>
      <c r="M98" s="14">
        <f t="shared" si="4"/>
        <v>615.88649768850632</v>
      </c>
      <c r="N98" s="14">
        <f t="shared" si="5"/>
        <v>545.86956521739125</v>
      </c>
      <c r="O98" s="14">
        <f t="shared" si="6"/>
        <v>258.33333333333337</v>
      </c>
    </row>
    <row r="99" spans="1:254" x14ac:dyDescent="0.2">
      <c r="A99" s="8">
        <v>1996</v>
      </c>
      <c r="B99" s="8" t="s">
        <v>26</v>
      </c>
      <c r="C99" s="14">
        <f>'Farm Fertilizer Prices - Table7'!C96/C$4</f>
        <v>369.51219512195127</v>
      </c>
      <c r="D99" s="14">
        <f>'Farm Fertilizer Prices - Table7'!D96/D$4</f>
        <v>606.66666666666674</v>
      </c>
      <c r="E99" s="14">
        <f>'Farm Fertilizer Prices - Table7'!E96/E$4</f>
        <v>617.77777777777771</v>
      </c>
      <c r="F99" s="14">
        <f>'Farm Fertilizer Prices - Table7'!F96/F$4</f>
        <v>685.29411764705878</v>
      </c>
      <c r="G99" s="14">
        <f>'Farm Fertilizer Prices - Table7'!G96/G$4</f>
        <v>876.19047619047626</v>
      </c>
      <c r="H99" s="14"/>
      <c r="I99" s="14">
        <f>'Farm Fertilizer Prices - Table7'!I96/I$5</f>
        <v>573.33333333333337</v>
      </c>
      <c r="J99" s="14">
        <f>'Farm Fertilizer Prices - Table7'!J96/J$5</f>
        <v>639.13043478260863</v>
      </c>
      <c r="K99" s="14">
        <f>'Farm Fertilizer Prices - Table7'!K96/K$6</f>
        <v>255</v>
      </c>
      <c r="M99" s="14">
        <f t="shared" si="4"/>
        <v>631.08824668078614</v>
      </c>
      <c r="N99" s="14">
        <f t="shared" si="5"/>
        <v>606.231884057971</v>
      </c>
      <c r="O99" s="14">
        <f t="shared" si="6"/>
        <v>255</v>
      </c>
    </row>
    <row r="100" spans="1:254" x14ac:dyDescent="0.2">
      <c r="A100" s="8">
        <v>1997</v>
      </c>
      <c r="B100" s="8" t="s">
        <v>26</v>
      </c>
      <c r="C100" s="14">
        <f>'Farm Fertilizer Prices - Table7'!C97/C$4</f>
        <v>369.51219512195127</v>
      </c>
      <c r="D100" s="14">
        <f>'Farm Fertilizer Prices - Table7'!D97/D$4</f>
        <v>533.33333333333337</v>
      </c>
      <c r="E100" s="14">
        <f>'Farm Fertilizer Prices - Table7'!E97/E$4</f>
        <v>571.11111111111109</v>
      </c>
      <c r="F100" s="14">
        <f>'Farm Fertilizer Prices - Table7'!F97/F$4</f>
        <v>667.64705882352939</v>
      </c>
      <c r="G100" s="14">
        <f>'Farm Fertilizer Prices - Table7'!G97/G$4</f>
        <v>880.95238095238096</v>
      </c>
      <c r="H100" s="14"/>
      <c r="I100" s="14">
        <f>'Farm Fertilizer Prices - Table7'!I97/I$5</f>
        <v>571.11111111111109</v>
      </c>
      <c r="J100" s="14">
        <f>'Farm Fertilizer Prices - Table7'!J97/J$5</f>
        <v>591.30434782608688</v>
      </c>
      <c r="K100" s="14">
        <f>'Farm Fertilizer Prices - Table7'!K97/K$6</f>
        <v>253.33333333333334</v>
      </c>
      <c r="M100" s="14">
        <f t="shared" si="4"/>
        <v>604.51121586846125</v>
      </c>
      <c r="N100" s="14">
        <f t="shared" si="5"/>
        <v>581.20772946859893</v>
      </c>
      <c r="O100" s="14">
        <f t="shared" si="6"/>
        <v>253.33333333333334</v>
      </c>
    </row>
    <row r="101" spans="1:254" x14ac:dyDescent="0.2">
      <c r="A101" s="8">
        <v>1998</v>
      </c>
      <c r="B101" s="8" t="s">
        <v>26</v>
      </c>
      <c r="C101" s="14">
        <f>'Farm Fertilizer Prices - Table7'!C98/C$4</f>
        <v>308.53658536585368</v>
      </c>
      <c r="D101" s="14">
        <f>'Farm Fertilizer Prices - Table7'!D98/D$4</f>
        <v>446.66666666666669</v>
      </c>
      <c r="E101" s="14">
        <f>'Farm Fertilizer Prices - Table7'!E98/E$4</f>
        <v>433.33333333333331</v>
      </c>
      <c r="F101" s="14">
        <f>'Farm Fertilizer Prices - Table7'!F98/F$4</f>
        <v>567.64705882352939</v>
      </c>
      <c r="G101" s="14">
        <f>'Farm Fertilizer Prices - Table7'!G98/G$4</f>
        <v>890.47619047619048</v>
      </c>
      <c r="H101" s="14"/>
      <c r="I101" s="14">
        <f>'Farm Fertilizer Prices - Table7'!I98/I$5</f>
        <v>562.22222222222217</v>
      </c>
      <c r="J101" s="14">
        <f>'Farm Fertilizer Prices - Table7'!J98/J$5</f>
        <v>573.91304347826087</v>
      </c>
      <c r="K101" s="14">
        <f>'Farm Fertilizer Prices - Table7'!K98/K$6</f>
        <v>271.66666666666669</v>
      </c>
      <c r="M101" s="14">
        <f t="shared" si="4"/>
        <v>529.3319669331147</v>
      </c>
      <c r="N101" s="14">
        <f t="shared" si="5"/>
        <v>568.06763285024158</v>
      </c>
      <c r="O101" s="14">
        <f t="shared" si="6"/>
        <v>271.66666666666669</v>
      </c>
    </row>
    <row r="102" spans="1:254" x14ac:dyDescent="0.2">
      <c r="A102" s="8">
        <v>1999</v>
      </c>
      <c r="B102" s="8" t="s">
        <v>26</v>
      </c>
      <c r="C102" s="14">
        <f>'Farm Fertilizer Prices - Table7'!C99/C$4</f>
        <v>257.3170731707317</v>
      </c>
      <c r="D102" s="14">
        <f>'Farm Fertilizer Prices - Table7'!D99/D$4</f>
        <v>426.66666666666669</v>
      </c>
      <c r="E102" s="14">
        <f>'Farm Fertilizer Prices - Table7'!E99/E$4</f>
        <v>391.11111111111109</v>
      </c>
      <c r="F102" s="14">
        <f>'Farm Fertilizer Prices - Table7'!F99/F$4</f>
        <v>532.35294117647049</v>
      </c>
      <c r="G102" s="14">
        <f>'Farm Fertilizer Prices - Table7'!G99/G$4</f>
        <v>814.28571428571433</v>
      </c>
      <c r="H102" s="14"/>
      <c r="I102" s="14">
        <f>'Farm Fertilizer Prices - Table7'!I99/I$5</f>
        <v>566.66666666666663</v>
      </c>
      <c r="J102" s="14">
        <f>'Farm Fertilizer Prices - Table7'!J99/J$5</f>
        <v>573.91304347826087</v>
      </c>
      <c r="K102" s="14">
        <f>'Farm Fertilizer Prices - Table7'!K99/K$6</f>
        <v>280</v>
      </c>
      <c r="M102" s="14">
        <f t="shared" si="4"/>
        <v>484.34670128213884</v>
      </c>
      <c r="N102" s="14">
        <f t="shared" si="5"/>
        <v>570.28985507246375</v>
      </c>
      <c r="O102" s="14">
        <f t="shared" si="6"/>
        <v>280</v>
      </c>
    </row>
    <row r="103" spans="1:254" x14ac:dyDescent="0.2">
      <c r="A103" s="8">
        <v>2000</v>
      </c>
      <c r="B103" s="8" t="s">
        <v>26</v>
      </c>
      <c r="C103" s="14">
        <f>'Farm Fertilizer Prices - Table7'!C100/C$4</f>
        <v>276.82926829268297</v>
      </c>
      <c r="D103" s="14">
        <f>'Farm Fertilizer Prices - Table7'!D100/D$4</f>
        <v>436.66666666666669</v>
      </c>
      <c r="E103" s="14">
        <f>'Farm Fertilizer Prices - Table7'!E100/E$4</f>
        <v>444.44444444444446</v>
      </c>
      <c r="F103" s="14">
        <f>'Farm Fertilizer Prices - Table7'!F100/F$4</f>
        <v>570.58823529411757</v>
      </c>
      <c r="G103" s="14">
        <f>'Farm Fertilizer Prices - Table7'!G100/G$4</f>
        <v>795.2380952380953</v>
      </c>
      <c r="H103" s="14"/>
      <c r="I103" s="14">
        <f>'Farm Fertilizer Prices - Table7'!I100/I$5</f>
        <v>517.77777777777771</v>
      </c>
      <c r="J103" s="14">
        <f>'Farm Fertilizer Prices - Table7'!J100/J$5</f>
        <v>521.73913043478262</v>
      </c>
      <c r="K103" s="14">
        <f>'Farm Fertilizer Prices - Table7'!K100/K$6</f>
        <v>275</v>
      </c>
      <c r="M103" s="14">
        <f t="shared" si="4"/>
        <v>504.7533419872014</v>
      </c>
      <c r="N103" s="14">
        <f t="shared" si="5"/>
        <v>519.75845410628017</v>
      </c>
      <c r="O103" s="14">
        <f t="shared" si="6"/>
        <v>275</v>
      </c>
    </row>
    <row r="104" spans="1:254" x14ac:dyDescent="0.2">
      <c r="A104" s="8">
        <v>2001</v>
      </c>
      <c r="B104" s="8" t="s">
        <v>26</v>
      </c>
      <c r="C104" s="14">
        <f>'Farm Fertilizer Prices - Table7'!C101/C$4</f>
        <v>486.58536585365857</v>
      </c>
      <c r="D104" s="14">
        <f>'Farm Fertilizer Prices - Table7'!D101/D$4</f>
        <v>630</v>
      </c>
      <c r="E104" s="14">
        <f>'Farm Fertilizer Prices - Table7'!E101/E$4</f>
        <v>622.22222222222217</v>
      </c>
      <c r="F104" s="14">
        <f>'Farm Fertilizer Prices - Table7'!F101/F$4</f>
        <v>764.7058823529411</v>
      </c>
      <c r="G104" s="14">
        <f>'Farm Fertilizer Prices - Table7'!G101/G$4</f>
        <v>914.28571428571433</v>
      </c>
      <c r="H104" s="14"/>
      <c r="I104" s="14">
        <f>'Farm Fertilizer Prices - Table7'!I101/I$5</f>
        <v>524.44444444444446</v>
      </c>
      <c r="J104" s="14">
        <f>'Farm Fertilizer Prices - Table7'!J101/J$5</f>
        <v>530.43478260869563</v>
      </c>
      <c r="K104" s="14">
        <f>'Farm Fertilizer Prices - Table7'!K101/K$6</f>
        <v>283.33333333333337</v>
      </c>
      <c r="M104" s="14">
        <f t="shared" si="4"/>
        <v>683.55983694290717</v>
      </c>
      <c r="N104" s="14">
        <f t="shared" si="5"/>
        <v>527.43961352657004</v>
      </c>
      <c r="O104" s="14">
        <f t="shared" si="6"/>
        <v>283.33333333333337</v>
      </c>
    </row>
    <row r="105" spans="1:254" x14ac:dyDescent="0.2">
      <c r="A105" s="8">
        <v>2002</v>
      </c>
      <c r="B105" s="8" t="s">
        <v>26</v>
      </c>
      <c r="C105" s="14">
        <f>'Farm Fertilizer Prices - Table7'!C102/C$4</f>
        <v>304.8780487804878</v>
      </c>
      <c r="D105" s="14">
        <f>'Farm Fertilizer Prices - Table7'!D102/D$4</f>
        <v>423.33333333333337</v>
      </c>
      <c r="E105" s="14">
        <f>'Farm Fertilizer Prices - Table7'!E102/E$4</f>
        <v>424.44444444444446</v>
      </c>
      <c r="F105" s="14">
        <f>'Farm Fertilizer Prices - Table7'!F102/F$4</f>
        <v>573.52941176470586</v>
      </c>
      <c r="G105" s="14">
        <f>'Farm Fertilizer Prices - Table7'!G102/G$4</f>
        <v>890.47619047619048</v>
      </c>
      <c r="H105" s="14"/>
      <c r="I105" s="14">
        <f>'Farm Fertilizer Prices - Table7'!I102/I$5</f>
        <v>491.11111111111109</v>
      </c>
      <c r="J105" s="14">
        <f>'Farm Fertilizer Prices - Table7'!J102/J$5</f>
        <v>493.47826086956519</v>
      </c>
      <c r="K105" s="14">
        <f>'Farm Fertilizer Prices - Table7'!K102/K$6</f>
        <v>273.33333333333337</v>
      </c>
      <c r="M105" s="14">
        <f t="shared" si="4"/>
        <v>523.33228575983242</v>
      </c>
      <c r="N105" s="14">
        <f t="shared" si="5"/>
        <v>492.29468599033817</v>
      </c>
      <c r="O105" s="14">
        <f t="shared" si="6"/>
        <v>273.33333333333337</v>
      </c>
    </row>
    <row r="106" spans="1:254" x14ac:dyDescent="0.2">
      <c r="A106" s="8">
        <v>2003</v>
      </c>
      <c r="B106" s="8" t="s">
        <v>26</v>
      </c>
      <c r="C106" s="14">
        <f>'Farm Fertilizer Prices - Table7'!C103/C$4</f>
        <v>454.87804878048786</v>
      </c>
      <c r="D106" s="14">
        <f>'Farm Fertilizer Prices - Table7'!D103/D$4</f>
        <v>536.66666666666674</v>
      </c>
      <c r="E106" s="14">
        <f>'Farm Fertilizer Prices - Table7'!E103/E$4</f>
        <v>580</v>
      </c>
      <c r="F106" s="14">
        <f>'Farm Fertilizer Prices - Table7'!F103/F$4</f>
        <v>714.7058823529411</v>
      </c>
      <c r="G106" s="14">
        <f>'Farm Fertilizer Prices - Table7'!G103/G$4</f>
        <v>928.57142857142856</v>
      </c>
      <c r="H106" s="14"/>
      <c r="I106" s="14">
        <f>'Farm Fertilizer Prices - Table7'!I103/I$5</f>
        <v>540</v>
      </c>
      <c r="J106" s="14">
        <f>'Farm Fertilizer Prices - Table7'!J103/J$5</f>
        <v>543.47826086956525</v>
      </c>
      <c r="K106" s="14">
        <f>'Farm Fertilizer Prices - Table7'!K103/K$6</f>
        <v>275</v>
      </c>
      <c r="M106" s="14">
        <f t="shared" ref="M106:M117" si="7">AVERAGE(C106:G106)</f>
        <v>642.96440527430491</v>
      </c>
      <c r="N106" s="14">
        <f t="shared" si="5"/>
        <v>541.73913043478262</v>
      </c>
      <c r="O106" s="14">
        <f t="shared" si="6"/>
        <v>275</v>
      </c>
    </row>
    <row r="107" spans="1:254" x14ac:dyDescent="0.2">
      <c r="A107" s="8">
        <v>2004</v>
      </c>
      <c r="B107" s="8" t="s">
        <v>26</v>
      </c>
      <c r="C107" s="14">
        <f>'Farm Fertilizer Prices - Table7'!C104/C$4</f>
        <v>462.19512195121956</v>
      </c>
      <c r="D107" s="14">
        <f>'Farm Fertilizer Prices - Table7'!D104/D$4</f>
        <v>593.33333333333337</v>
      </c>
      <c r="E107" s="14">
        <f>'Farm Fertilizer Prices - Table7'!E104/E$4</f>
        <v>613.33333333333337</v>
      </c>
      <c r="F107" s="14">
        <f>'Farm Fertilizer Prices - Table7'!F104/F$4</f>
        <v>773.52941176470586</v>
      </c>
      <c r="G107" s="14">
        <f>'Farm Fertilizer Prices - Table7'!G104/G$4</f>
        <v>976.19047619047626</v>
      </c>
      <c r="H107" s="14"/>
      <c r="I107" s="14">
        <f>'Farm Fertilizer Prices - Table7'!I104/I$5</f>
        <v>591.11111111111109</v>
      </c>
      <c r="J107" s="14">
        <f>'Farm Fertilizer Prices - Table7'!J104/J$5</f>
        <v>600</v>
      </c>
      <c r="K107" s="14">
        <f>'Farm Fertilizer Prices - Table7'!K104/K$6</f>
        <v>301.66666666666669</v>
      </c>
      <c r="M107" s="14">
        <f t="shared" si="7"/>
        <v>683.71633531461362</v>
      </c>
      <c r="N107" s="14">
        <f t="shared" si="5"/>
        <v>595.55555555555554</v>
      </c>
      <c r="O107" s="14">
        <f t="shared" si="6"/>
        <v>301.66666666666669</v>
      </c>
    </row>
    <row r="108" spans="1:254" x14ac:dyDescent="0.2">
      <c r="A108" s="8">
        <v>2005</v>
      </c>
      <c r="B108" s="8" t="s">
        <v>26</v>
      </c>
      <c r="C108" s="14">
        <f>'Farm Fertilizer Prices - Table7'!C105/C$4</f>
        <v>507.31707317073176</v>
      </c>
      <c r="D108" s="14">
        <f>'Farm Fertilizer Prices - Table7'!D105/D$4</f>
        <v>716.66666666666674</v>
      </c>
      <c r="E108" s="14">
        <f>'Farm Fertilizer Prices - Table7'!E105/E$4</f>
        <v>737.77777777777771</v>
      </c>
      <c r="F108" s="14">
        <f>'Farm Fertilizer Prices - Table7'!F105/F$4</f>
        <v>858.82352941176464</v>
      </c>
      <c r="G108" s="14">
        <f>'Farm Fertilizer Prices - Table7'!G105/G$4</f>
        <v>1161.9047619047619</v>
      </c>
      <c r="H108" s="14"/>
      <c r="I108" s="14">
        <f>'Farm Fertilizer Prices - Table7'!I105/I$5</f>
        <v>664.44444444444446</v>
      </c>
      <c r="J108" s="14">
        <f>'Farm Fertilizer Prices - Table7'!J105/J$5</f>
        <v>658.695652173913</v>
      </c>
      <c r="K108" s="14">
        <f>'Farm Fertilizer Prices - Table7'!K105/K$6</f>
        <v>408.33333333333337</v>
      </c>
      <c r="L108" s="9"/>
      <c r="M108" s="14">
        <f t="shared" si="7"/>
        <v>796.49796178634051</v>
      </c>
      <c r="N108" s="14">
        <f t="shared" si="5"/>
        <v>661.57004830917867</v>
      </c>
      <c r="O108" s="14">
        <f t="shared" si="6"/>
        <v>408.33333333333337</v>
      </c>
    </row>
    <row r="109" spans="1:254" x14ac:dyDescent="0.2">
      <c r="A109" s="8">
        <v>2006</v>
      </c>
      <c r="B109" s="8" t="s">
        <v>26</v>
      </c>
      <c r="C109" s="14">
        <f>'Farm Fertilizer Prices - Table7'!C106/C$4</f>
        <v>635.36585365853659</v>
      </c>
      <c r="D109" s="14">
        <f>'Farm Fertilizer Prices - Table7'!D106/D$4</f>
        <v>773.33333333333337</v>
      </c>
      <c r="E109" s="14">
        <f>'Farm Fertilizer Prices - Table7'!E106/E$4</f>
        <v>804.44444444444446</v>
      </c>
      <c r="F109" s="14">
        <f>'Farm Fertilizer Prices - Table7'!F106/F$4</f>
        <v>1076.4705882352941</v>
      </c>
      <c r="G109" s="14">
        <f>'Farm Fertilizer Prices - Table7'!G106/G$4</f>
        <v>1266.6666666666667</v>
      </c>
      <c r="H109" s="14"/>
      <c r="I109" s="14">
        <f>'Farm Fertilizer Prices - Table7'!I106/I$5</f>
        <v>720</v>
      </c>
      <c r="J109" s="14">
        <f>'Farm Fertilizer Prices - Table7'!J106/J$5</f>
        <v>732.60869565217388</v>
      </c>
      <c r="K109" s="14">
        <f>'Farm Fertilizer Prices - Table7'!K106/K$6</f>
        <v>455</v>
      </c>
      <c r="M109" s="14">
        <f t="shared" si="7"/>
        <v>911.25617726765506</v>
      </c>
      <c r="N109" s="14">
        <f t="shared" si="5"/>
        <v>726.304347826087</v>
      </c>
      <c r="O109" s="14">
        <f t="shared" si="6"/>
        <v>455</v>
      </c>
    </row>
    <row r="110" spans="1:254" x14ac:dyDescent="0.2">
      <c r="A110" s="8">
        <v>2007</v>
      </c>
      <c r="B110" s="8" t="s">
        <v>26</v>
      </c>
      <c r="C110" s="14">
        <f>'Farm Fertilizer Prices - Table7'!C107/C$4</f>
        <v>637.80487804878055</v>
      </c>
      <c r="D110" s="14">
        <f>'Farm Fertilizer Prices - Table7'!D107/D$4</f>
        <v>923.33333333333337</v>
      </c>
      <c r="E110" s="14">
        <f>'Farm Fertilizer Prices - Table7'!E107/E$4</f>
        <v>1006.6666666666666</v>
      </c>
      <c r="F110" s="14">
        <f>'Farm Fertilizer Prices - Table7'!F107/F$4</f>
        <v>1123.5294117647059</v>
      </c>
      <c r="G110" s="14">
        <f>'Farm Fertilizer Prices - Table7'!G107/G$4</f>
        <v>1371.4285714285716</v>
      </c>
      <c r="H110" s="14"/>
      <c r="I110" s="14">
        <f>'Farm Fertilizer Prices - Table7'!I107/I$5</f>
        <v>928.88888888888891</v>
      </c>
      <c r="J110" s="14">
        <f>'Farm Fertilizer Prices - Table7'!J107/J$5</f>
        <v>960.86956521739125</v>
      </c>
      <c r="K110" s="14">
        <f>'Farm Fertilizer Prices - Table7'!K107/K$6</f>
        <v>466.66666666666669</v>
      </c>
      <c r="M110" s="14">
        <f t="shared" si="7"/>
        <v>1012.5525722484115</v>
      </c>
      <c r="N110" s="14">
        <f t="shared" si="5"/>
        <v>944.87922705314008</v>
      </c>
      <c r="O110" s="14">
        <f t="shared" si="6"/>
        <v>466.66666666666669</v>
      </c>
    </row>
    <row r="111" spans="1:254" x14ac:dyDescent="0.2">
      <c r="A111" s="8">
        <v>2008</v>
      </c>
      <c r="B111" s="8" t="s">
        <v>26</v>
      </c>
      <c r="C111" s="14">
        <f>'Farm Fertilizer Prices - Table7'!C108/C$4</f>
        <v>920.73170731707319</v>
      </c>
      <c r="D111" s="14">
        <f>'Farm Fertilizer Prices - Table7'!D108/D$4</f>
        <v>1336.6666666666667</v>
      </c>
      <c r="E111" s="14">
        <f>'Farm Fertilizer Prices - Table7'!E108/E$4</f>
        <v>1226.6666666666667</v>
      </c>
      <c r="F111" s="14">
        <f>'Farm Fertilizer Prices - Table7'!F108/F$4</f>
        <v>1497.0588235294117</v>
      </c>
      <c r="G111" s="14">
        <f>'Farm Fertilizer Prices - Table7'!G108/G$4</f>
        <v>1861.9047619047619</v>
      </c>
      <c r="H111" s="14"/>
      <c r="I111" s="14">
        <f>'Farm Fertilizer Prices - Table7'!I108/I$5</f>
        <v>1777.7777777777778</v>
      </c>
      <c r="J111" s="14">
        <f>'Farm Fertilizer Prices - Table7'!J108/J$5</f>
        <v>1847.8260869565217</v>
      </c>
      <c r="K111" s="14">
        <f>'Farm Fertilizer Prices - Table7'!K108/K$6</f>
        <v>935</v>
      </c>
      <c r="M111" s="14">
        <f t="shared" si="7"/>
        <v>1368.6057252169162</v>
      </c>
      <c r="N111" s="14">
        <f t="shared" si="5"/>
        <v>1812.8019323671497</v>
      </c>
      <c r="O111" s="14">
        <f t="shared" si="6"/>
        <v>935</v>
      </c>
    </row>
    <row r="112" spans="1:254" x14ac:dyDescent="0.2">
      <c r="A112" s="16">
        <v>2009</v>
      </c>
      <c r="B112" s="8" t="s">
        <v>28</v>
      </c>
      <c r="C112" s="14">
        <f>'Farm Fertilizer Prices - Table7'!C109/C$4</f>
        <v>829.26829268292693</v>
      </c>
      <c r="D112" s="14">
        <f>'Farm Fertilizer Prices - Table7'!D109/D$4</f>
        <v>1066.6666666666667</v>
      </c>
      <c r="E112" s="14">
        <f>'Farm Fertilizer Prices - Table7'!E109/E$4</f>
        <v>1080</v>
      </c>
      <c r="F112" s="14">
        <f>'Farm Fertilizer Prices - Table7'!F109/F$4</f>
        <v>1288.2352941176471</v>
      </c>
      <c r="G112" s="14">
        <f>'Farm Fertilizer Prices - Table7'!G109/G$4</f>
        <v>1800</v>
      </c>
      <c r="H112" s="14"/>
      <c r="I112" s="14">
        <f>'Farm Fertilizer Prices - Table7'!I109/I$5</f>
        <v>1420</v>
      </c>
      <c r="J112" s="14">
        <f>'Farm Fertilizer Prices - Table7'!J109/J$5</f>
        <v>1386.9565217391303</v>
      </c>
      <c r="K112" s="14">
        <f>'Farm Fertilizer Prices - Table7'!K109/K$6</f>
        <v>1421.6666666666667</v>
      </c>
      <c r="L112" s="14"/>
      <c r="M112" s="14">
        <f t="shared" si="7"/>
        <v>1212.834050693448</v>
      </c>
      <c r="N112" s="14">
        <f t="shared" si="5"/>
        <v>1403.478260869565</v>
      </c>
      <c r="O112" s="14">
        <f t="shared" si="6"/>
        <v>1421.6666666666667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</row>
    <row r="113" spans="1:254" x14ac:dyDescent="0.2">
      <c r="A113" s="16">
        <v>2010</v>
      </c>
      <c r="B113" s="8" t="s">
        <v>28</v>
      </c>
      <c r="C113" s="14">
        <f>'Farm Fertilizer Prices - Table7'!C110/C$4</f>
        <v>608.53658536585374</v>
      </c>
      <c r="D113" s="14">
        <f>'Farm Fertilizer Prices - Table7'!D110/D$4</f>
        <v>943.33333333333337</v>
      </c>
      <c r="E113" s="14">
        <f>'Farm Fertilizer Prices - Table7'!E110/E$4</f>
        <v>995.55555555555554</v>
      </c>
      <c r="F113" s="14">
        <f>'Farm Fertilizer Prices - Table7'!F110/F$4</f>
        <v>1170.5882352941176</v>
      </c>
      <c r="G113" s="14">
        <f>'Farm Fertilizer Prices - Table7'!G110/G$4</f>
        <v>1552.3809523809525</v>
      </c>
      <c r="H113" s="14"/>
      <c r="I113" s="14">
        <f>'Farm Fertilizer Prices - Table7'!I110/I$5</f>
        <v>1126.6666666666667</v>
      </c>
      <c r="J113" s="14">
        <f>'Farm Fertilizer Prices - Table7'!J110/J$5</f>
        <v>1104.3478260869565</v>
      </c>
      <c r="K113" s="14">
        <f>'Farm Fertilizer Prices - Table7'!K110/K$6</f>
        <v>851.66666666666674</v>
      </c>
      <c r="L113" s="14"/>
      <c r="M113" s="14">
        <f t="shared" si="7"/>
        <v>1054.0789323859626</v>
      </c>
      <c r="N113" s="14">
        <f t="shared" si="5"/>
        <v>1115.5072463768115</v>
      </c>
      <c r="O113" s="14">
        <f t="shared" si="6"/>
        <v>851.66666666666674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</row>
    <row r="114" spans="1:254" x14ac:dyDescent="0.2">
      <c r="A114" s="16">
        <v>2011</v>
      </c>
      <c r="B114" s="8" t="s">
        <v>28</v>
      </c>
      <c r="C114" s="14">
        <f>'Farm Fertilizer Prices - Table7'!C111/C$4</f>
        <v>913.41463414634154</v>
      </c>
      <c r="D114" s="14">
        <f>'Farm Fertilizer Prices - Table7'!D111/D$4</f>
        <v>1170</v>
      </c>
      <c r="E114" s="14">
        <f>'Farm Fertilizer Prices - Table7'!E111/E$4</f>
        <v>1168.8888888888889</v>
      </c>
      <c r="F114" s="14">
        <f>'Farm Fertilizer Prices - Table7'!F111/F$4</f>
        <v>1408.8235294117646</v>
      </c>
      <c r="G114" s="14">
        <f>'Farm Fertilizer Prices - Table7'!G111/G$4</f>
        <v>2014.2857142857144</v>
      </c>
      <c r="H114" s="14"/>
      <c r="I114" s="14">
        <f>'Farm Fertilizer Prices - Table7'!I111/I$5</f>
        <v>1406.6666666666667</v>
      </c>
      <c r="J114" s="14">
        <f>'Farm Fertilizer Prices - Table7'!J111/J$5</f>
        <v>1528.2608695652173</v>
      </c>
      <c r="K114" s="14">
        <f>'Farm Fertilizer Prices - Table7'!K111/K$6</f>
        <v>1001.6666666666667</v>
      </c>
      <c r="L114" s="14"/>
      <c r="M114" s="14">
        <f t="shared" si="7"/>
        <v>1335.082553346542</v>
      </c>
      <c r="N114" s="14">
        <f t="shared" si="5"/>
        <v>1467.463768115942</v>
      </c>
      <c r="O114" s="14">
        <f t="shared" si="6"/>
        <v>1001.6666666666667</v>
      </c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</row>
    <row r="115" spans="1:254" x14ac:dyDescent="0.2">
      <c r="A115" s="16">
        <v>2012</v>
      </c>
      <c r="B115" s="8" t="s">
        <v>28</v>
      </c>
      <c r="C115" s="14">
        <f>'Farm Fertilizer Prices - Table7'!C112/C$4</f>
        <v>957.31707317073176</v>
      </c>
      <c r="D115" s="14">
        <f>'Farm Fertilizer Prices - Table7'!D112/D$4</f>
        <v>1343.3333333333335</v>
      </c>
      <c r="E115" s="14">
        <f>'Farm Fertilizer Prices - Table7'!E112/E$4</f>
        <v>1431.1111111111111</v>
      </c>
      <c r="F115" s="14">
        <f>'Farm Fertilizer Prices - Table7'!F112/F$4</f>
        <v>1688.2352941176468</v>
      </c>
      <c r="G115" s="14">
        <f>'Farm Fertilizer Prices - Table7'!G112/G$4</f>
        <v>2395.2380952380954</v>
      </c>
      <c r="H115" s="14"/>
      <c r="I115" s="14">
        <f>'Farm Fertilizer Prices - Table7'!I112/I$5</f>
        <v>1620</v>
      </c>
      <c r="J115" s="14">
        <f>'Farm Fertilizer Prices - Table7'!J112/J$5</f>
        <v>1467.391304347826</v>
      </c>
      <c r="K115" s="14">
        <f>'Farm Fertilizer Prices - Table7'!K112/K$6</f>
        <v>1108.3333333333335</v>
      </c>
      <c r="L115" s="14"/>
      <c r="M115" s="14">
        <f t="shared" si="7"/>
        <v>1563.0469813941838</v>
      </c>
      <c r="N115" s="14">
        <f t="shared" si="5"/>
        <v>1543.695652173913</v>
      </c>
      <c r="O115" s="14">
        <f t="shared" si="6"/>
        <v>1108.3333333333335</v>
      </c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</row>
    <row r="116" spans="1:254" x14ac:dyDescent="0.2">
      <c r="A116" s="16">
        <v>2013</v>
      </c>
      <c r="B116" s="8" t="s">
        <v>28</v>
      </c>
      <c r="C116" s="14">
        <f>'Farm Fertilizer Prices - Table7'!C113/C$4</f>
        <v>1032.9268292682927</v>
      </c>
      <c r="D116" s="14">
        <f>'Farm Fertilizer Prices - Table7'!D113/D$4</f>
        <v>1366.6666666666667</v>
      </c>
      <c r="E116" s="14">
        <f>'Farm Fertilizer Prices - Table7'!E113/E$4</f>
        <v>1315.5555555555554</v>
      </c>
      <c r="F116" s="14">
        <f>'Farm Fertilizer Prices - Table7'!F113/F$4</f>
        <v>1599.9999999999998</v>
      </c>
      <c r="G116" s="14">
        <f>'Farm Fertilizer Prices - Table7'!G113/G$4</f>
        <v>2485.7142857142858</v>
      </c>
      <c r="H116" s="14"/>
      <c r="I116" s="14">
        <f>'Farm Fertilizer Prices - Table7'!I113/I$5</f>
        <v>1557.7777777777778</v>
      </c>
      <c r="J116" s="14">
        <f>'Farm Fertilizer Prices - Table7'!J113/J$5</f>
        <v>1391.304347826087</v>
      </c>
      <c r="K116" s="14">
        <f>'Farm Fertilizer Prices - Table7'!K113/K$6</f>
        <v>991.66666666666674</v>
      </c>
      <c r="L116" s="14"/>
      <c r="M116" s="14">
        <f t="shared" si="7"/>
        <v>1560.1726674409601</v>
      </c>
      <c r="N116" s="14">
        <f t="shared" si="5"/>
        <v>1474.5410628019324</v>
      </c>
      <c r="O116" s="14">
        <f t="shared" si="6"/>
        <v>991.66666666666674</v>
      </c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</row>
    <row r="117" spans="1:254" ht="16" thickBot="1" x14ac:dyDescent="0.25">
      <c r="A117" s="17">
        <v>2014</v>
      </c>
      <c r="B117" s="10" t="s">
        <v>28</v>
      </c>
      <c r="C117" s="14">
        <f>'Farm Fertilizer Prices - Table7'!C114/C$4</f>
        <v>1037.8048780487804</v>
      </c>
      <c r="D117" s="14">
        <f>'Farm Fertilizer Prices - Table7'!D114/D$4</f>
        <v>1196.6666666666667</v>
      </c>
      <c r="E117" s="14">
        <f>'Farm Fertilizer Prices - Table7'!E114/E$4</f>
        <v>1268.8888888888889</v>
      </c>
      <c r="F117" s="14">
        <f>'Farm Fertilizer Prices - Table7'!F114/F$4</f>
        <v>1647.0588235294117</v>
      </c>
      <c r="G117" s="14">
        <f>'Farm Fertilizer Prices - Table7'!G114/G$4</f>
        <v>2538.0952380952381</v>
      </c>
      <c r="H117" s="14"/>
      <c r="I117" s="14">
        <f>'Farm Fertilizer Prices - Table7'!I114/I$5</f>
        <v>1380</v>
      </c>
      <c r="J117" s="14">
        <f>'Farm Fertilizer Prices - Table7'!J114/J$5</f>
        <v>1328.2608695652173</v>
      </c>
      <c r="K117" s="14">
        <f>'Farm Fertilizer Prices - Table7'!K114/K$6</f>
        <v>1001.6666666666667</v>
      </c>
      <c r="L117" s="14"/>
      <c r="M117" s="14">
        <f t="shared" si="7"/>
        <v>1537.7028990457973</v>
      </c>
      <c r="N117" s="14">
        <f t="shared" si="5"/>
        <v>1354.1304347826085</v>
      </c>
      <c r="O117" s="14">
        <f t="shared" si="6"/>
        <v>1001.6666666666667</v>
      </c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</row>
    <row r="118" spans="1:254" ht="16" thickTop="1" x14ac:dyDescent="0.2">
      <c r="A118" s="8" t="s">
        <v>32</v>
      </c>
      <c r="H118" s="20"/>
      <c r="M118" s="14"/>
      <c r="N118" s="14"/>
      <c r="O118" s="14"/>
    </row>
    <row r="119" spans="1:254" x14ac:dyDescent="0.2">
      <c r="A119" s="8" t="s">
        <v>33</v>
      </c>
      <c r="B119" s="8"/>
      <c r="C119" s="8"/>
      <c r="D119" s="8"/>
      <c r="E119" s="8"/>
      <c r="F119" s="8"/>
      <c r="G119" s="8"/>
      <c r="H119" s="8"/>
      <c r="I119" s="8"/>
      <c r="M119" s="14"/>
      <c r="N119" s="14"/>
      <c r="O119" s="14"/>
    </row>
    <row r="120" spans="1:254" x14ac:dyDescent="0.2">
      <c r="A120" s="8" t="s">
        <v>34</v>
      </c>
      <c r="M120" s="14"/>
      <c r="N120" s="14"/>
      <c r="O120" s="14"/>
    </row>
    <row r="121" spans="1:254" x14ac:dyDescent="0.2">
      <c r="C121" s="21"/>
      <c r="D121" s="21"/>
      <c r="E121" s="21"/>
      <c r="F121" s="21"/>
      <c r="G121" s="21"/>
      <c r="H121" s="21"/>
      <c r="I121" s="21"/>
      <c r="J121" s="21"/>
      <c r="K121" s="21"/>
      <c r="M121" s="21"/>
      <c r="N121" s="21"/>
      <c r="O121" s="21"/>
    </row>
    <row r="122" spans="1:254" x14ac:dyDescent="0.2">
      <c r="C122" s="22"/>
      <c r="D122" s="22"/>
      <c r="E122" s="22"/>
      <c r="F122" s="22"/>
      <c r="G122" s="22"/>
      <c r="H122" s="21"/>
      <c r="I122" s="22"/>
      <c r="J122" s="22"/>
      <c r="K122" s="22"/>
      <c r="M122" s="22"/>
      <c r="N122" s="22"/>
      <c r="O122" s="22"/>
    </row>
    <row r="123" spans="1:254" x14ac:dyDescent="0.2">
      <c r="C123" s="22"/>
      <c r="D123" s="22"/>
      <c r="E123" s="22"/>
      <c r="F123" s="22"/>
      <c r="G123" s="22"/>
      <c r="H123" s="21"/>
      <c r="I123" s="22"/>
      <c r="J123" s="22"/>
      <c r="K123" s="22"/>
      <c r="M123" s="22"/>
      <c r="N123" s="22"/>
      <c r="O123" s="22"/>
    </row>
    <row r="124" spans="1:254" x14ac:dyDescent="0.2">
      <c r="C124" s="22"/>
      <c r="D124" s="22"/>
      <c r="E124" s="22"/>
      <c r="F124" s="22"/>
      <c r="G124" s="22"/>
      <c r="H124" s="21"/>
      <c r="I124" s="22"/>
      <c r="J124" s="22"/>
      <c r="K124" s="22"/>
      <c r="M124" s="22"/>
      <c r="N124" s="22"/>
      <c r="O124" s="22"/>
    </row>
    <row r="125" spans="1:254" x14ac:dyDescent="0.2">
      <c r="C125" s="22"/>
      <c r="D125" s="22"/>
      <c r="E125" s="22"/>
      <c r="F125" s="22"/>
      <c r="G125" s="22"/>
      <c r="H125" s="21"/>
      <c r="I125" s="22"/>
      <c r="J125" s="22"/>
      <c r="K125" s="22"/>
      <c r="M125" s="22"/>
      <c r="N125" s="22"/>
      <c r="O125" s="22"/>
    </row>
    <row r="126" spans="1:254" x14ac:dyDescent="0.2">
      <c r="D126" s="22"/>
      <c r="E126" s="22"/>
      <c r="F126" s="22"/>
      <c r="G126" s="22"/>
      <c r="H126" s="21"/>
      <c r="I126" s="22"/>
      <c r="J126" s="22"/>
      <c r="K126" s="22"/>
      <c r="M126" s="22"/>
      <c r="N126" s="22"/>
      <c r="O126" s="22"/>
    </row>
    <row r="127" spans="1:254" x14ac:dyDescent="0.2">
      <c r="C127" s="22"/>
      <c r="D127" s="22"/>
      <c r="E127" s="22"/>
      <c r="F127" s="22"/>
      <c r="G127" s="22"/>
      <c r="H127" s="21"/>
      <c r="I127" s="22"/>
      <c r="J127" s="22"/>
      <c r="K127" s="22"/>
      <c r="M127" s="22"/>
      <c r="N127" s="22"/>
      <c r="O127" s="22"/>
    </row>
  </sheetData>
  <mergeCells count="1">
    <mergeCell ref="A4:A6"/>
  </mergeCells>
  <hyperlinks>
    <hyperlink ref="A119" r:id="rId1" display="Source: Agricultural Prices, National Agricultural Statistics Service, USDA, http://usda.mannlib.cornell.edu/MannUsda/viewDocumentInfo.do?documentID=1002" xr:uid="{B291C03D-9C20-5040-8723-0D5D137FF82C}"/>
  </hyperlinks>
  <pageMargins left="0.75" right="0.75" top="1" bottom="1" header="0.5" footer="0.5"/>
  <pageSetup scale="65" fitToHeight="2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</vt:lpstr>
      <vt:lpstr>Annual Vals</vt:lpstr>
      <vt:lpstr>Nitrogen Raw</vt:lpstr>
      <vt:lpstr>Phosphorus Raw</vt:lpstr>
      <vt:lpstr>Potash Raw</vt:lpstr>
      <vt:lpstr>Farm Fertilizer Prices - Table7</vt:lpstr>
      <vt:lpstr>Componet Cost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Limb</dc:creator>
  <cp:lastModifiedBy>Braden Limb</cp:lastModifiedBy>
  <dcterms:created xsi:type="dcterms:W3CDTF">2024-11-21T22:48:31Z</dcterms:created>
  <dcterms:modified xsi:type="dcterms:W3CDTF">2024-12-13T21:51:54Z</dcterms:modified>
</cp:coreProperties>
</file>