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Methods/"/>
    </mc:Choice>
  </mc:AlternateContent>
  <xr:revisionPtr revIDLastSave="0" documentId="13_ncr:1_{76892D6A-1E90-5348-888B-1DEA0C85EA39}" xr6:coauthVersionLast="47" xr6:coauthVersionMax="47" xr10:uidLastSave="{00000000-0000-0000-0000-000000000000}"/>
  <bookViews>
    <workbookView xWindow="220" yWindow="1540" windowWidth="28040" windowHeight="17440" xr2:uid="{456CBD01-A435-E547-8B00-DBE05583C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8" i="1"/>
  <c r="Q8" i="1"/>
  <c r="M4" i="1"/>
  <c r="Q3" i="1"/>
  <c r="R3" i="1"/>
  <c r="Q4" i="1"/>
  <c r="R4" i="1"/>
  <c r="Q5" i="1"/>
  <c r="R5" i="1"/>
  <c r="Q6" i="1"/>
  <c r="R6" i="1"/>
  <c r="Q7" i="1"/>
  <c r="R7" i="1"/>
  <c r="R2" i="1"/>
  <c r="Q2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P3" i="1"/>
  <c r="O3" i="1"/>
  <c r="O2" i="1"/>
  <c r="N4" i="1"/>
  <c r="N5" i="1"/>
  <c r="N6" i="1"/>
  <c r="N7" i="1"/>
  <c r="N8" i="1"/>
  <c r="N9" i="1"/>
  <c r="N10" i="1"/>
  <c r="N11" i="1"/>
  <c r="N12" i="1"/>
  <c r="N3" i="1"/>
  <c r="M5" i="1"/>
  <c r="M6" i="1"/>
  <c r="M7" i="1"/>
  <c r="M8" i="1"/>
  <c r="M9" i="1"/>
  <c r="M10" i="1"/>
  <c r="M11" i="1"/>
  <c r="M12" i="1"/>
  <c r="M3" i="1"/>
  <c r="S2" i="1"/>
  <c r="K8" i="1"/>
  <c r="S3" i="1" l="1"/>
  <c r="S4" i="1" l="1"/>
  <c r="S5" i="1" l="1"/>
  <c r="S6" i="1" l="1"/>
  <c r="S7" i="1" l="1"/>
  <c r="B5" i="1" l="1"/>
  <c r="B7" i="1"/>
  <c r="C7" i="1"/>
  <c r="D8" i="1" l="1"/>
</calcChain>
</file>

<file path=xl/sharedStrings.xml><?xml version="1.0" encoding="utf-8"?>
<sst xmlns="http://schemas.openxmlformats.org/spreadsheetml/2006/main" count="21" uniqueCount="18">
  <si>
    <t>Revenue</t>
  </si>
  <si>
    <t>Costs</t>
  </si>
  <si>
    <t>Feed</t>
  </si>
  <si>
    <t>Milk Production</t>
  </si>
  <si>
    <t>Crop Costs</t>
  </si>
  <si>
    <t>Seed Cost</t>
  </si>
  <si>
    <t>Quantity</t>
  </si>
  <si>
    <t>Corn</t>
  </si>
  <si>
    <t>Inputs</t>
  </si>
  <si>
    <t>Outputs</t>
  </si>
  <si>
    <t>Cost</t>
  </si>
  <si>
    <r>
      <t> </t>
    </r>
    <r>
      <rPr>
        <b/>
        <sz val="12"/>
        <color theme="1"/>
        <rFont val="Aptos Narrow"/>
        <family val="2"/>
        <scheme val="minor"/>
      </rPr>
      <t>ROI = ((Increase in Revenue – Increase in Cost) / Increase in Cost) × 100%</t>
    </r>
  </si>
  <si>
    <t>DiscountFactor</t>
  </si>
  <si>
    <t>Renenue</t>
  </si>
  <si>
    <t>Net Change Costs</t>
  </si>
  <si>
    <t>Net Change Revenue</t>
  </si>
  <si>
    <t>ROI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</si>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</sst>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0" applyNumberFormat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A3E9-D7E1-4B48-AF74-20F6DE0C0CAA}">
  <dimension ref="A1:S32"/>
  <sheetViews>
    <sheetView tabSelected="1" workbookViewId="0">
      <selection activeCell="S8" sqref="S8"/>
    </sheetView>
  </sheetViews>
  <sheetFormatPr baseColWidth="10" defaultRowHeight="16" x14ac:dyDescent="0.2"/>
  <cols>
    <col min="1" max="1" width="13.6640625" bestFit="1" customWidth="1"/>
    <col min="12" max="12" width="11" bestFit="1" customWidth="1"/>
  </cols>
  <sheetData>
    <row r="1" spans="1:19" x14ac:dyDescent="0.2">
      <c r="L1" t="s">
        <v>12</v>
      </c>
      <c r="M1" t="s">
        <v>1</v>
      </c>
      <c r="N1" t="s">
        <v>13</v>
      </c>
      <c r="O1" t="s">
        <v>17</v>
      </c>
      <c r="P1" t="s">
        <v>0</v>
      </c>
      <c r="Q1" t="s">
        <v>14</v>
      </c>
      <c r="R1" t="s">
        <v>15</v>
      </c>
      <c r="S1" t="s">
        <v>16</v>
      </c>
    </row>
    <row r="2" spans="1:19" x14ac:dyDescent="0.2">
      <c r="B2" t="s">
        <v>1</v>
      </c>
      <c r="C2" t="s">
        <v>0</v>
      </c>
      <c r="K2">
        <v>1</v>
      </c>
      <c r="L2" s="2">
        <v>1</v>
      </c>
      <c r="M2">
        <v>50</v>
      </c>
      <c r="N2">
        <v>100</v>
      </c>
      <c r="O2">
        <f>M2*1.05</f>
        <v>52.5</v>
      </c>
      <c r="P2">
        <v>110</v>
      </c>
      <c r="Q2" s="3">
        <f>O2-M2</f>
        <v>2.5</v>
      </c>
      <c r="R2" s="3">
        <f>P2-N2</f>
        <v>10</v>
      </c>
      <c r="S2" s="1">
        <f>(R2-Q2)/Q2</f>
        <v>3</v>
      </c>
    </row>
    <row r="3" spans="1:19" x14ac:dyDescent="0.2">
      <c r="A3" t="s">
        <v>2</v>
      </c>
      <c r="B3">
        <v>0</v>
      </c>
      <c r="C3">
        <v>750</v>
      </c>
      <c r="K3">
        <v>2</v>
      </c>
      <c r="L3" s="2">
        <v>0.90909090909090895</v>
      </c>
      <c r="M3" s="3">
        <f>$M$2*$L3</f>
        <v>45.454545454545446</v>
      </c>
      <c r="N3" s="3">
        <f>$N$2*$L3</f>
        <v>90.909090909090892</v>
      </c>
      <c r="O3" s="3">
        <f>$O$2*$L3</f>
        <v>47.72727272727272</v>
      </c>
      <c r="P3" s="3">
        <f>$P$2*$L3</f>
        <v>99.999999999999986</v>
      </c>
      <c r="Q3" s="3">
        <f t="shared" ref="Q3:Q7" si="0">O3-M3</f>
        <v>2.2727272727272734</v>
      </c>
      <c r="R3" s="3">
        <f t="shared" ref="R3:R7" si="1">P3-N3</f>
        <v>9.0909090909090935</v>
      </c>
      <c r="S3" s="1">
        <f>(R3-Q3)/Q3</f>
        <v>3</v>
      </c>
    </row>
    <row r="4" spans="1:19" x14ac:dyDescent="0.2">
      <c r="A4" t="s">
        <v>3</v>
      </c>
      <c r="B4">
        <v>0</v>
      </c>
      <c r="E4" t="s">
        <v>11</v>
      </c>
      <c r="K4">
        <v>3</v>
      </c>
      <c r="L4" s="2">
        <v>0.82644628099173501</v>
      </c>
      <c r="M4" s="3">
        <f>$M$2*$L4*1.1</f>
        <v>45.454545454545432</v>
      </c>
      <c r="N4" s="3">
        <f t="shared" ref="N4:N12" si="2">$N$2*$L4</f>
        <v>82.644628099173502</v>
      </c>
      <c r="O4" s="3">
        <f t="shared" ref="O4:O32" si="3">$O$2*$L4</f>
        <v>43.388429752066088</v>
      </c>
      <c r="P4" s="3">
        <f t="shared" ref="P4:P32" si="4">$P$2*$L4</f>
        <v>90.90909090909085</v>
      </c>
      <c r="Q4" s="3">
        <f t="shared" si="0"/>
        <v>-2.066115702479344</v>
      </c>
      <c r="R4" s="3">
        <f t="shared" si="1"/>
        <v>8.2644628099173474</v>
      </c>
      <c r="S4" s="4">
        <f>(R4-Q4)/Q4</f>
        <v>-4.9999999999999867</v>
      </c>
    </row>
    <row r="5" spans="1:19" x14ac:dyDescent="0.2">
      <c r="A5" t="s">
        <v>4</v>
      </c>
      <c r="B5">
        <f>5*C12</f>
        <v>250</v>
      </c>
      <c r="C5">
        <v>0</v>
      </c>
      <c r="K5">
        <v>4</v>
      </c>
      <c r="L5" s="2">
        <v>0.75131480090157698</v>
      </c>
      <c r="M5" s="3">
        <f t="shared" ref="M4:M12" si="5">$M$2*$L5</f>
        <v>37.565740045078847</v>
      </c>
      <c r="N5" s="3">
        <f t="shared" si="2"/>
        <v>75.131480090157694</v>
      </c>
      <c r="O5" s="3">
        <f t="shared" si="3"/>
        <v>39.444027047332789</v>
      </c>
      <c r="P5" s="3">
        <f t="shared" si="4"/>
        <v>82.644628099173474</v>
      </c>
      <c r="Q5" s="3">
        <f t="shared" si="0"/>
        <v>1.8782870022539413</v>
      </c>
      <c r="R5" s="3">
        <f t="shared" si="1"/>
        <v>7.5131480090157794</v>
      </c>
      <c r="S5" s="1">
        <f t="shared" ref="S5:S8" si="6">(R5-Q5)/Q5</f>
        <v>3.0000000000000075</v>
      </c>
    </row>
    <row r="6" spans="1:19" x14ac:dyDescent="0.2">
      <c r="A6" t="s">
        <v>5</v>
      </c>
      <c r="L6" s="2">
        <v>0.68301345536506997</v>
      </c>
      <c r="M6" s="3">
        <f t="shared" si="5"/>
        <v>34.1506727682535</v>
      </c>
      <c r="N6" s="3">
        <f t="shared" si="2"/>
        <v>68.301345536507</v>
      </c>
      <c r="O6" s="3">
        <f t="shared" si="3"/>
        <v>35.85820640666617</v>
      </c>
      <c r="P6" s="3">
        <f t="shared" si="4"/>
        <v>75.131480090157694</v>
      </c>
      <c r="Q6" s="3">
        <f t="shared" si="0"/>
        <v>1.70753363841267</v>
      </c>
      <c r="R6" s="3">
        <f t="shared" si="1"/>
        <v>6.8301345536506943</v>
      </c>
      <c r="S6" s="1">
        <f t="shared" si="6"/>
        <v>3.0000000000000084</v>
      </c>
    </row>
    <row r="7" spans="1:19" x14ac:dyDescent="0.2">
      <c r="B7">
        <f>SUM(B3:B6)</f>
        <v>250</v>
      </c>
      <c r="C7">
        <f>SUM(C3:C6)</f>
        <v>750</v>
      </c>
      <c r="L7" s="2">
        <v>0.62092132305915404</v>
      </c>
      <c r="M7" s="3">
        <f t="shared" si="5"/>
        <v>31.046066152957703</v>
      </c>
      <c r="N7" s="3">
        <f t="shared" si="2"/>
        <v>62.092132305915406</v>
      </c>
      <c r="O7" s="3">
        <f t="shared" si="3"/>
        <v>32.598369460605589</v>
      </c>
      <c r="P7" s="3">
        <f t="shared" si="4"/>
        <v>68.301345536506943</v>
      </c>
      <c r="Q7" s="3">
        <f t="shared" si="0"/>
        <v>1.552303307647886</v>
      </c>
      <c r="R7" s="3">
        <f t="shared" si="1"/>
        <v>6.2092132305915371</v>
      </c>
      <c r="S7" s="1">
        <f t="shared" si="6"/>
        <v>2.9999999999999956</v>
      </c>
    </row>
    <row r="8" spans="1:19" x14ac:dyDescent="0.2">
      <c r="D8" s="1">
        <f>(C7-B7)/B7</f>
        <v>2</v>
      </c>
      <c r="K8" s="3">
        <f>L4*1.05</f>
        <v>0.86776859504132176</v>
      </c>
      <c r="L8" s="2">
        <v>0.564473930053777</v>
      </c>
      <c r="M8" s="3">
        <f t="shared" si="5"/>
        <v>28.223696502688849</v>
      </c>
      <c r="N8" s="3">
        <f t="shared" si="2"/>
        <v>56.447393005377698</v>
      </c>
      <c r="O8" s="3">
        <f t="shared" si="3"/>
        <v>29.634881327823294</v>
      </c>
      <c r="P8" s="3">
        <f t="shared" si="4"/>
        <v>62.09213230591547</v>
      </c>
      <c r="Q8" s="3">
        <f>SUM(Q2:Q7)</f>
        <v>7.8447355185624268</v>
      </c>
      <c r="R8" s="3">
        <f>SUM(R2:R7)</f>
        <v>47.907867694084452</v>
      </c>
      <c r="S8" s="1">
        <f t="shared" si="6"/>
        <v>5.1070086532201824</v>
      </c>
    </row>
    <row r="9" spans="1:19" x14ac:dyDescent="0.2">
      <c r="L9" s="2">
        <v>0.51315811823070601</v>
      </c>
      <c r="M9" s="3">
        <f t="shared" si="5"/>
        <v>25.657905911535302</v>
      </c>
      <c r="N9" s="3">
        <f t="shared" si="2"/>
        <v>51.315811823070604</v>
      </c>
      <c r="O9" s="3">
        <f t="shared" si="3"/>
        <v>26.940801207112067</v>
      </c>
      <c r="P9" s="3">
        <f t="shared" si="4"/>
        <v>56.447393005377663</v>
      </c>
    </row>
    <row r="10" spans="1:19" x14ac:dyDescent="0.2">
      <c r="L10" s="2">
        <v>0.46650738020973298</v>
      </c>
      <c r="M10" s="3">
        <f t="shared" si="5"/>
        <v>23.32536901048665</v>
      </c>
      <c r="N10" s="3">
        <f t="shared" si="2"/>
        <v>46.6507380209733</v>
      </c>
      <c r="O10" s="3">
        <f t="shared" si="3"/>
        <v>24.491637461010981</v>
      </c>
      <c r="P10" s="3">
        <f t="shared" si="4"/>
        <v>51.315811823070625</v>
      </c>
    </row>
    <row r="11" spans="1:19" x14ac:dyDescent="0.2">
      <c r="A11" t="s">
        <v>6</v>
      </c>
      <c r="B11" t="s">
        <v>8</v>
      </c>
      <c r="C11" t="s">
        <v>9</v>
      </c>
      <c r="D11" t="s">
        <v>10</v>
      </c>
      <c r="L11" s="2">
        <v>0.424097618372484</v>
      </c>
      <c r="M11" s="3">
        <f t="shared" si="5"/>
        <v>21.204880918624198</v>
      </c>
      <c r="N11" s="3">
        <f t="shared" si="2"/>
        <v>42.409761837248396</v>
      </c>
      <c r="O11" s="3">
        <f t="shared" si="3"/>
        <v>22.265124964555408</v>
      </c>
      <c r="P11" s="3">
        <f t="shared" si="4"/>
        <v>46.650738020973243</v>
      </c>
    </row>
    <row r="12" spans="1:19" x14ac:dyDescent="0.2">
      <c r="A12" t="s">
        <v>7</v>
      </c>
      <c r="B12">
        <v>50</v>
      </c>
      <c r="C12">
        <v>50</v>
      </c>
      <c r="D12">
        <v>7.5</v>
      </c>
      <c r="L12" s="2">
        <v>0.38554328942953098</v>
      </c>
      <c r="M12" s="3">
        <f t="shared" si="5"/>
        <v>19.277164471476549</v>
      </c>
      <c r="N12" s="3">
        <f t="shared" si="2"/>
        <v>38.554328942953099</v>
      </c>
      <c r="O12" s="3">
        <f t="shared" si="3"/>
        <v>20.241022695050376</v>
      </c>
      <c r="P12" s="3">
        <f t="shared" si="4"/>
        <v>42.409761837248411</v>
      </c>
    </row>
    <row r="13" spans="1:19" x14ac:dyDescent="0.2">
      <c r="L13" s="2">
        <v>0.35049389948139198</v>
      </c>
      <c r="O13" s="3">
        <f t="shared" si="3"/>
        <v>18.400929722773078</v>
      </c>
      <c r="P13" s="3">
        <f t="shared" si="4"/>
        <v>38.55432894295312</v>
      </c>
    </row>
    <row r="14" spans="1:19" x14ac:dyDescent="0.2">
      <c r="B14" t="s">
        <v>2</v>
      </c>
      <c r="L14" s="2">
        <v>0.31863081771035601</v>
      </c>
      <c r="O14" s="3">
        <f t="shared" si="3"/>
        <v>16.72811792979369</v>
      </c>
      <c r="P14" s="3">
        <f t="shared" si="4"/>
        <v>35.049389948139158</v>
      </c>
    </row>
    <row r="15" spans="1:19" x14ac:dyDescent="0.2">
      <c r="L15" s="2">
        <v>0.28966437973668702</v>
      </c>
      <c r="O15" s="3">
        <f t="shared" si="3"/>
        <v>15.207379936176068</v>
      </c>
      <c r="P15" s="3">
        <f t="shared" si="4"/>
        <v>31.863081771035571</v>
      </c>
    </row>
    <row r="16" spans="1:19" x14ac:dyDescent="0.2">
      <c r="L16" s="2">
        <v>0.26333125430607901</v>
      </c>
      <c r="O16" s="3">
        <f t="shared" si="3"/>
        <v>13.824890851069148</v>
      </c>
      <c r="P16" s="3">
        <f t="shared" si="4"/>
        <v>28.96643797366869</v>
      </c>
    </row>
    <row r="17" spans="12:16" x14ac:dyDescent="0.2">
      <c r="L17" s="2">
        <v>0.239392049369163</v>
      </c>
      <c r="O17" s="3">
        <f t="shared" si="3"/>
        <v>12.568082591881058</v>
      </c>
      <c r="P17" s="3">
        <f t="shared" si="4"/>
        <v>26.333125430607929</v>
      </c>
    </row>
    <row r="18" spans="12:16" x14ac:dyDescent="0.2">
      <c r="L18" s="2">
        <v>0.217629135790148</v>
      </c>
      <c r="O18" s="3">
        <f t="shared" si="3"/>
        <v>11.425529628982771</v>
      </c>
      <c r="P18" s="3">
        <f t="shared" si="4"/>
        <v>23.93920493691628</v>
      </c>
    </row>
    <row r="19" spans="12:16" x14ac:dyDescent="0.2">
      <c r="L19" s="2">
        <v>0.197844668900134</v>
      </c>
      <c r="O19" s="3">
        <f t="shared" si="3"/>
        <v>10.386845117257035</v>
      </c>
      <c r="P19" s="3">
        <f t="shared" si="4"/>
        <v>21.762913579014739</v>
      </c>
    </row>
    <row r="20" spans="12:16" x14ac:dyDescent="0.2">
      <c r="L20" s="2">
        <v>0.179858789909213</v>
      </c>
      <c r="O20" s="3">
        <f t="shared" si="3"/>
        <v>9.4425864702336817</v>
      </c>
      <c r="P20" s="3">
        <f t="shared" si="4"/>
        <v>19.78446689001343</v>
      </c>
    </row>
    <row r="21" spans="12:16" x14ac:dyDescent="0.2">
      <c r="L21" s="2">
        <v>0.16350799082655701</v>
      </c>
      <c r="O21" s="3">
        <f t="shared" si="3"/>
        <v>8.5841695183942424</v>
      </c>
      <c r="P21" s="3">
        <f t="shared" si="4"/>
        <v>17.985878990921272</v>
      </c>
    </row>
    <row r="22" spans="12:16" x14ac:dyDescent="0.2">
      <c r="L22" s="2">
        <v>0.14864362802414299</v>
      </c>
      <c r="O22" s="3">
        <f t="shared" si="3"/>
        <v>7.803790471267507</v>
      </c>
      <c r="P22" s="3">
        <f t="shared" si="4"/>
        <v>16.35079908265573</v>
      </c>
    </row>
    <row r="23" spans="12:16" x14ac:dyDescent="0.2">
      <c r="L23" s="2">
        <v>0.135130570931039</v>
      </c>
      <c r="O23" s="3">
        <f t="shared" si="3"/>
        <v>7.0943549738795477</v>
      </c>
      <c r="P23" s="3">
        <f t="shared" si="4"/>
        <v>14.86436280241429</v>
      </c>
    </row>
    <row r="24" spans="12:16" x14ac:dyDescent="0.2">
      <c r="L24" s="2">
        <v>0.122845973573672</v>
      </c>
      <c r="O24" s="3">
        <f t="shared" si="3"/>
        <v>6.4494136126177795</v>
      </c>
      <c r="P24" s="3">
        <f t="shared" si="4"/>
        <v>13.513057093103919</v>
      </c>
    </row>
    <row r="25" spans="12:16" x14ac:dyDescent="0.2">
      <c r="L25" s="2">
        <v>0.111678157794247</v>
      </c>
      <c r="O25" s="3">
        <f t="shared" si="3"/>
        <v>5.863103284197968</v>
      </c>
      <c r="P25" s="3">
        <f t="shared" si="4"/>
        <v>12.28459735736717</v>
      </c>
    </row>
    <row r="26" spans="12:16" x14ac:dyDescent="0.2">
      <c r="L26" s="2">
        <v>0.10152559799477</v>
      </c>
      <c r="O26" s="3">
        <f t="shared" si="3"/>
        <v>5.3300938947254251</v>
      </c>
      <c r="P26" s="3">
        <f t="shared" si="4"/>
        <v>11.1678157794247</v>
      </c>
    </row>
    <row r="27" spans="12:16" x14ac:dyDescent="0.2">
      <c r="L27" s="2">
        <v>9.2295998177064006E-2</v>
      </c>
      <c r="O27" s="3">
        <f t="shared" si="3"/>
        <v>4.84553990429586</v>
      </c>
      <c r="P27" s="3">
        <f t="shared" si="4"/>
        <v>10.152559799477041</v>
      </c>
    </row>
    <row r="28" spans="12:16" x14ac:dyDescent="0.2">
      <c r="L28" s="2">
        <v>8.3905452888240001E-2</v>
      </c>
      <c r="O28" s="3">
        <f t="shared" si="3"/>
        <v>4.4050362766326003</v>
      </c>
      <c r="P28" s="3">
        <f t="shared" si="4"/>
        <v>9.2295998177064007</v>
      </c>
    </row>
    <row r="29" spans="12:16" x14ac:dyDescent="0.2">
      <c r="L29" s="2">
        <v>7.6277684443854493E-2</v>
      </c>
      <c r="O29" s="3">
        <f t="shared" si="3"/>
        <v>4.0045784333023606</v>
      </c>
      <c r="P29" s="3">
        <f t="shared" si="4"/>
        <v>8.3905452888239935</v>
      </c>
    </row>
    <row r="30" spans="12:16" x14ac:dyDescent="0.2">
      <c r="L30" s="2">
        <v>6.9343349494413203E-2</v>
      </c>
      <c r="O30" s="3">
        <f t="shared" si="3"/>
        <v>3.6405258484566931</v>
      </c>
      <c r="P30" s="3">
        <f t="shared" si="4"/>
        <v>7.6277684443854525</v>
      </c>
    </row>
    <row r="31" spans="12:16" x14ac:dyDescent="0.2">
      <c r="L31" s="2">
        <v>6.3039408631284696E-2</v>
      </c>
      <c r="O31" s="3">
        <f t="shared" si="3"/>
        <v>3.3095689531424464</v>
      </c>
      <c r="P31" s="3">
        <f t="shared" si="4"/>
        <v>6.9343349494413165</v>
      </c>
    </row>
    <row r="32" spans="12:16" x14ac:dyDescent="0.2">
      <c r="L32" s="2">
        <v>5.7308553301167901E-2</v>
      </c>
      <c r="O32" s="3">
        <f t="shared" si="3"/>
        <v>3.008699048311315</v>
      </c>
      <c r="P32" s="3">
        <f t="shared" si="4"/>
        <v>6.303940863128469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Limb</dc:creator>
  <cp:lastModifiedBy>Braden Limb</cp:lastModifiedBy>
  <dcterms:created xsi:type="dcterms:W3CDTF">2025-03-27T21:05:22Z</dcterms:created>
  <dcterms:modified xsi:type="dcterms:W3CDTF">2025-03-29T03:24:55Z</dcterms:modified>
</cp:coreProperties>
</file>