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ostate-my.sharepoint.com/personal/blimb_colostate_edu/Documents/_BETO-ABM_MOEA/GIS Layer Data/biofuel_plant_locations_EIA/"/>
    </mc:Choice>
  </mc:AlternateContent>
  <xr:revisionPtr revIDLastSave="38" documentId="8_{670089DA-6BEC-46D0-8BD7-6FC1B6A101FB}" xr6:coauthVersionLast="47" xr6:coauthVersionMax="47" xr10:uidLastSave="{39F8C9E1-9D59-F042-9718-8626DD66EA92}"/>
  <bookViews>
    <workbookView xWindow="0" yWindow="500" windowWidth="68800" windowHeight="28300" xr2:uid="{57457BCF-D8D2-4780-A2B3-849549AA9004}"/>
  </bookViews>
  <sheets>
    <sheet name="Sheet1" sheetId="1" r:id="rId1"/>
    <sheet name="Only V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7" i="1"/>
  <c r="J7" i="1"/>
  <c r="J32" i="2"/>
  <c r="K8" i="1"/>
  <c r="K6" i="1"/>
  <c r="K7" i="1"/>
  <c r="K5" i="1"/>
  <c r="J3" i="1"/>
  <c r="J21" i="1"/>
  <c r="J23" i="1" s="1"/>
  <c r="J15" i="1"/>
  <c r="J4" i="1" s="1"/>
  <c r="J5" i="1" l="1"/>
  <c r="J22" i="1"/>
  <c r="J24" i="1" s="1"/>
  <c r="J26" i="1" s="1"/>
  <c r="J28" i="1" l="1"/>
  <c r="J8" i="1" s="1"/>
  <c r="J6" i="1"/>
</calcChain>
</file>

<file path=xl/sharedStrings.xml><?xml version="1.0" encoding="utf-8"?>
<sst xmlns="http://schemas.openxmlformats.org/spreadsheetml/2006/main" count="124" uniqueCount="45">
  <si>
    <t>National Production Ethanol</t>
  </si>
  <si>
    <t>Gallons Ethanol</t>
  </si>
  <si>
    <t>EIA Total Production Report</t>
  </si>
  <si>
    <t>National Production Biodiesel</t>
  </si>
  <si>
    <t>Gallons Biodiesel</t>
  </si>
  <si>
    <t>Biodiesel Fraction From Soybean</t>
  </si>
  <si>
    <t>gal BD soy / gal BD total</t>
  </si>
  <si>
    <t>EIA Biodiesel Input Report</t>
  </si>
  <si>
    <t>National Production Soy Biodiesel</t>
  </si>
  <si>
    <t>Gallons Soy Biodiesel</t>
  </si>
  <si>
    <t>EIA total Production Report and Biodiesel Input Report</t>
  </si>
  <si>
    <t>Assumed Density of Ethanol</t>
  </si>
  <si>
    <t>kg/m3</t>
  </si>
  <si>
    <t>Assumed Density of Biodiesel</t>
  </si>
  <si>
    <t>Gallons per m3</t>
  </si>
  <si>
    <t>gal/m3</t>
  </si>
  <si>
    <t xml:space="preserve">Aqua Calcs </t>
  </si>
  <si>
    <t>Engineering ToolBox</t>
  </si>
  <si>
    <t>-</t>
  </si>
  <si>
    <t>Ethanol from Corn Conversion</t>
  </si>
  <si>
    <t>kg EtOH/kg Grain</t>
  </si>
  <si>
    <t>kg BD/kg Soybean</t>
  </si>
  <si>
    <t>Our models, so Wallace Report originally</t>
  </si>
  <si>
    <t>Our models, so Chen originally</t>
  </si>
  <si>
    <t>Biodiesel from Soybean Conversion</t>
  </si>
  <si>
    <t>m3 Ethanol Produced</t>
  </si>
  <si>
    <t>m3 Soy Biodiesel Produced</t>
  </si>
  <si>
    <t>m3 Ethanol</t>
  </si>
  <si>
    <t>m3 Biodiesel</t>
  </si>
  <si>
    <t>kg Ethanol Produced</t>
  </si>
  <si>
    <t>kg Ethanol</t>
  </si>
  <si>
    <t>kg Biodiesel</t>
  </si>
  <si>
    <t>kg Biodiesel Produced</t>
  </si>
  <si>
    <t>kg Corn Grain Required</t>
  </si>
  <si>
    <t>kg Soybean Required</t>
  </si>
  <si>
    <t>Ethanol Gal / kg Corn Grain</t>
  </si>
  <si>
    <t>Biodiesel Gal / kg Soybean</t>
  </si>
  <si>
    <t>Gal EtOH/kg Corn Grain</t>
  </si>
  <si>
    <t>Gal Biodiesel/kg Soybean</t>
  </si>
  <si>
    <t>Calc</t>
  </si>
  <si>
    <t>Summary</t>
  </si>
  <si>
    <t>National Ethanol Production</t>
  </si>
  <si>
    <t>National Biodiesel Production</t>
  </si>
  <si>
    <t>Ethanol Gallons per kg Corn</t>
  </si>
  <si>
    <t>Biodiesel Gallons per kg 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</si>
</sst>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_(* #,##0.000000_);_(* \(#,##0.000000\);_(* &quot;-&quot;??_);_(@_)"/>
    <numFmt numFmtId="167" formatCode="0.00000"/>
    <numFmt numFmtId="168" formatCode="_(* #,##0.000000000_);_(* \(#,##0.00000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  <xf numFmtId="167" fontId="0" fillId="0" borderId="0" xfId="0" applyNumberFormat="1"/>
    <xf numFmtId="165" fontId="1" fillId="0" borderId="0" xfId="1" applyNumberFormat="1" applyFont="1"/>
    <xf numFmtId="164" fontId="1" fillId="0" borderId="0" xfId="1" applyNumberFormat="1" applyFont="1"/>
    <xf numFmtId="43" fontId="1" fillId="0" borderId="0" xfId="1" applyFont="1"/>
    <xf numFmtId="166" fontId="1" fillId="0" borderId="0" xfId="1" applyNumberFormat="1" applyFont="1"/>
    <xf numFmtId="0" fontId="0" fillId="3" borderId="1" xfId="0" applyFill="1" applyBorder="1" applyAlignment="1">
      <alignment horizontal="right"/>
    </xf>
    <xf numFmtId="165" fontId="2" fillId="3" borderId="1" xfId="0" applyNumberFormat="1" applyFont="1" applyFill="1" applyBorder="1"/>
    <xf numFmtId="0" fontId="0" fillId="3" borderId="1" xfId="0" applyFill="1" applyBorder="1"/>
    <xf numFmtId="165" fontId="0" fillId="3" borderId="1" xfId="0" applyNumberFormat="1" applyFill="1" applyBorder="1"/>
    <xf numFmtId="168" fontId="2" fillId="3" borderId="1" xfId="0" applyNumberFormat="1" applyFont="1" applyFill="1" applyBorder="1"/>
    <xf numFmtId="11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9519-52EF-4890-B61D-D59787E9EC6E}">
  <dimension ref="I2:O28"/>
  <sheetViews>
    <sheetView tabSelected="1" workbookViewId="0">
      <selection activeCell="AB27" sqref="AB27"/>
    </sheetView>
  </sheetViews>
  <sheetFormatPr baseColWidth="10" defaultColWidth="8.83203125" defaultRowHeight="15" x14ac:dyDescent="0.2"/>
  <cols>
    <col min="9" max="9" width="32.5" customWidth="1"/>
    <col min="10" max="10" width="18" customWidth="1"/>
    <col min="11" max="11" width="26.6640625" customWidth="1"/>
    <col min="12" max="12" width="50.5" bestFit="1" customWidth="1"/>
  </cols>
  <sheetData>
    <row r="2" spans="9:12" x14ac:dyDescent="0.2">
      <c r="I2" s="14" t="s">
        <v>40</v>
      </c>
      <c r="J2" s="14"/>
      <c r="K2" s="14"/>
    </row>
    <row r="3" spans="9:12" x14ac:dyDescent="0.2">
      <c r="I3" s="8" t="s">
        <v>41</v>
      </c>
      <c r="J3" s="9">
        <f>J12</f>
        <v>15936000000</v>
      </c>
      <c r="K3" s="10" t="s">
        <v>1</v>
      </c>
    </row>
    <row r="4" spans="9:12" x14ac:dyDescent="0.2">
      <c r="I4" s="8" t="s">
        <v>42</v>
      </c>
      <c r="J4" s="9">
        <f>J15</f>
        <v>878119200</v>
      </c>
      <c r="K4" s="10" t="s">
        <v>4</v>
      </c>
    </row>
    <row r="5" spans="9:12" x14ac:dyDescent="0.2">
      <c r="I5" s="8" t="s">
        <v>33</v>
      </c>
      <c r="J5" s="9">
        <f>J25</f>
        <v>143545752847.64838</v>
      </c>
      <c r="K5" s="11" t="str">
        <f>K25</f>
        <v>kg Corn Grain Required</v>
      </c>
    </row>
    <row r="6" spans="9:12" x14ac:dyDescent="0.2">
      <c r="I6" s="8" t="s">
        <v>34</v>
      </c>
      <c r="J6" s="9">
        <f t="shared" ref="J6:K6" si="0">J26</f>
        <v>14353075081.075436</v>
      </c>
      <c r="K6" s="11" t="str">
        <f t="shared" si="0"/>
        <v>kg Soybean Required</v>
      </c>
    </row>
    <row r="7" spans="9:12" x14ac:dyDescent="0.2">
      <c r="I7" s="8" t="s">
        <v>43</v>
      </c>
      <c r="J7" s="12">
        <f>J27</f>
        <v>0.11101686872556654</v>
      </c>
      <c r="K7" s="11" t="str">
        <f t="shared" ref="K7" si="1">K27</f>
        <v>Gal EtOH/kg Corn Grain</v>
      </c>
    </row>
    <row r="8" spans="9:12" x14ac:dyDescent="0.2">
      <c r="I8" s="8" t="s">
        <v>44</v>
      </c>
      <c r="J8" s="12">
        <f>J28</f>
        <v>6.1179865292964451E-2</v>
      </c>
      <c r="K8" s="11" t="str">
        <f>K28</f>
        <v>Gal Biodiesel/kg Soybean</v>
      </c>
    </row>
    <row r="12" spans="9:12" x14ac:dyDescent="0.2">
      <c r="I12" s="1" t="s">
        <v>0</v>
      </c>
      <c r="J12" s="4">
        <v>15936000000</v>
      </c>
      <c r="K12" t="s">
        <v>1</v>
      </c>
      <c r="L12" t="s">
        <v>2</v>
      </c>
    </row>
    <row r="13" spans="9:12" x14ac:dyDescent="0.2">
      <c r="I13" s="1" t="s">
        <v>3</v>
      </c>
      <c r="J13" s="4">
        <v>1596000000</v>
      </c>
      <c r="K13" t="s">
        <v>4</v>
      </c>
      <c r="L13" t="s">
        <v>2</v>
      </c>
    </row>
    <row r="14" spans="9:12" x14ac:dyDescent="0.2">
      <c r="I14" s="1" t="s">
        <v>5</v>
      </c>
      <c r="J14" s="5">
        <v>0.55020000000000002</v>
      </c>
      <c r="K14" t="s">
        <v>6</v>
      </c>
      <c r="L14" t="s">
        <v>7</v>
      </c>
    </row>
    <row r="15" spans="9:12" x14ac:dyDescent="0.2">
      <c r="I15" s="1" t="s">
        <v>8</v>
      </c>
      <c r="J15" s="4">
        <f>J13*J14</f>
        <v>878119200</v>
      </c>
      <c r="K15" t="s">
        <v>9</v>
      </c>
      <c r="L15" t="s">
        <v>10</v>
      </c>
    </row>
    <row r="16" spans="9:12" x14ac:dyDescent="0.2">
      <c r="I16" s="1" t="s">
        <v>11</v>
      </c>
      <c r="J16" s="6">
        <v>789</v>
      </c>
      <c r="K16" t="s">
        <v>12</v>
      </c>
      <c r="L16" t="s">
        <v>17</v>
      </c>
    </row>
    <row r="17" spans="9:15" x14ac:dyDescent="0.2">
      <c r="I17" s="1" t="s">
        <v>13</v>
      </c>
      <c r="J17" s="6">
        <v>874.7</v>
      </c>
      <c r="K17" t="s">
        <v>12</v>
      </c>
      <c r="L17" t="s">
        <v>16</v>
      </c>
    </row>
    <row r="18" spans="9:15" x14ac:dyDescent="0.2">
      <c r="I18" s="1" t="s">
        <v>14</v>
      </c>
      <c r="J18" s="6">
        <v>264.17200000000003</v>
      </c>
      <c r="K18" t="s">
        <v>15</v>
      </c>
      <c r="L18" t="s">
        <v>18</v>
      </c>
      <c r="O18" s="2"/>
    </row>
    <row r="19" spans="9:15" x14ac:dyDescent="0.2">
      <c r="I19" s="1" t="s">
        <v>19</v>
      </c>
      <c r="J19" s="7">
        <v>0.33157302599999999</v>
      </c>
      <c r="K19" t="s">
        <v>20</v>
      </c>
      <c r="L19" t="s">
        <v>22</v>
      </c>
      <c r="O19" s="2"/>
    </row>
    <row r="20" spans="9:15" x14ac:dyDescent="0.2">
      <c r="I20" s="1" t="s">
        <v>24</v>
      </c>
      <c r="J20" s="7">
        <v>0.20257267300000001</v>
      </c>
      <c r="K20" t="s">
        <v>21</v>
      </c>
      <c r="L20" t="s">
        <v>23</v>
      </c>
    </row>
    <row r="21" spans="9:15" x14ac:dyDescent="0.2">
      <c r="I21" s="1" t="s">
        <v>25</v>
      </c>
      <c r="J21" s="4">
        <f>J12/J18</f>
        <v>60324334.145935215</v>
      </c>
      <c r="K21" t="s">
        <v>27</v>
      </c>
      <c r="L21" t="s">
        <v>39</v>
      </c>
    </row>
    <row r="22" spans="9:15" x14ac:dyDescent="0.2">
      <c r="I22" s="1" t="s">
        <v>26</v>
      </c>
      <c r="J22" s="4">
        <f>J15/J18</f>
        <v>3324043.4262525928</v>
      </c>
      <c r="K22" t="s">
        <v>28</v>
      </c>
      <c r="L22" t="s">
        <v>39</v>
      </c>
    </row>
    <row r="23" spans="9:15" x14ac:dyDescent="0.2">
      <c r="I23" s="1" t="s">
        <v>29</v>
      </c>
      <c r="J23" s="4">
        <f>J21*J16</f>
        <v>47595899641.142883</v>
      </c>
      <c r="K23" t="s">
        <v>30</v>
      </c>
      <c r="L23" t="s">
        <v>39</v>
      </c>
    </row>
    <row r="24" spans="9:15" x14ac:dyDescent="0.2">
      <c r="I24" s="1" t="s">
        <v>32</v>
      </c>
      <c r="J24" s="4">
        <f>J17*J22</f>
        <v>2907540784.9431429</v>
      </c>
      <c r="K24" t="s">
        <v>31</v>
      </c>
      <c r="L24" t="s">
        <v>39</v>
      </c>
    </row>
    <row r="25" spans="9:15" x14ac:dyDescent="0.2">
      <c r="I25" s="1" t="s">
        <v>33</v>
      </c>
      <c r="J25" s="4">
        <f>J23/J19</f>
        <v>143545752847.64838</v>
      </c>
      <c r="K25" t="s">
        <v>33</v>
      </c>
      <c r="L25" t="s">
        <v>39</v>
      </c>
    </row>
    <row r="26" spans="9:15" x14ac:dyDescent="0.2">
      <c r="I26" s="1" t="s">
        <v>34</v>
      </c>
      <c r="J26" s="4">
        <f>J24/J20</f>
        <v>14353075081.075436</v>
      </c>
      <c r="K26" t="s">
        <v>34</v>
      </c>
      <c r="L26" t="s">
        <v>39</v>
      </c>
    </row>
    <row r="27" spans="9:15" x14ac:dyDescent="0.2">
      <c r="I27" s="1" t="s">
        <v>35</v>
      </c>
      <c r="J27" s="3">
        <f>J12/J25</f>
        <v>0.11101686872556654</v>
      </c>
      <c r="K27" t="s">
        <v>37</v>
      </c>
      <c r="L27" t="s">
        <v>39</v>
      </c>
    </row>
    <row r="28" spans="9:15" x14ac:dyDescent="0.2">
      <c r="I28" s="1" t="s">
        <v>36</v>
      </c>
      <c r="J28" s="3">
        <f>J15/J26</f>
        <v>6.1179865292964451E-2</v>
      </c>
      <c r="K28" t="s">
        <v>38</v>
      </c>
      <c r="L28" t="s">
        <v>39</v>
      </c>
    </row>
  </sheetData>
  <mergeCells count="1">
    <mergeCell ref="I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85D8-D74C-9C47-AB2D-E2D28D568D9D}">
  <dimension ref="I2:L32"/>
  <sheetViews>
    <sheetView workbookViewId="0">
      <selection activeCell="J27" sqref="J27"/>
    </sheetView>
  </sheetViews>
  <sheetFormatPr baseColWidth="10" defaultRowHeight="15" x14ac:dyDescent="0.2"/>
  <cols>
    <col min="2" max="8" width="7.1640625" customWidth="1"/>
    <col min="9" max="9" width="28" bestFit="1" customWidth="1"/>
    <col min="10" max="10" width="15.6640625" bestFit="1" customWidth="1"/>
    <col min="11" max="11" width="21" bestFit="1" customWidth="1"/>
    <col min="12" max="12" width="43.33203125" bestFit="1" customWidth="1"/>
  </cols>
  <sheetData>
    <row r="2" spans="9:12" x14ac:dyDescent="0.2">
      <c r="I2" s="15" t="s">
        <v>40</v>
      </c>
      <c r="J2" s="16"/>
      <c r="K2" s="17"/>
    </row>
    <row r="3" spans="9:12" x14ac:dyDescent="0.2">
      <c r="I3" s="8" t="s">
        <v>41</v>
      </c>
      <c r="J3" s="9">
        <v>15936000000</v>
      </c>
      <c r="K3" s="10" t="s">
        <v>1</v>
      </c>
    </row>
    <row r="4" spans="9:12" x14ac:dyDescent="0.2">
      <c r="I4" s="8" t="s">
        <v>42</v>
      </c>
      <c r="J4" s="9">
        <v>878119200</v>
      </c>
      <c r="K4" s="10" t="s">
        <v>4</v>
      </c>
    </row>
    <row r="5" spans="9:12" x14ac:dyDescent="0.2">
      <c r="I5" s="8" t="s">
        <v>33</v>
      </c>
      <c r="J5" s="9">
        <v>143545752847.64838</v>
      </c>
      <c r="K5" s="11" t="s">
        <v>33</v>
      </c>
    </row>
    <row r="6" spans="9:12" x14ac:dyDescent="0.2">
      <c r="I6" s="8" t="s">
        <v>34</v>
      </c>
      <c r="J6" s="9">
        <v>14353075081.075436</v>
      </c>
      <c r="K6" s="11" t="s">
        <v>34</v>
      </c>
    </row>
    <row r="7" spans="9:12" x14ac:dyDescent="0.2">
      <c r="I7" s="8" t="s">
        <v>43</v>
      </c>
      <c r="J7" s="12">
        <v>0.11101686872556654</v>
      </c>
      <c r="K7" s="11" t="s">
        <v>37</v>
      </c>
    </row>
    <row r="8" spans="9:12" x14ac:dyDescent="0.2">
      <c r="I8" s="8" t="s">
        <v>44</v>
      </c>
      <c r="J8" s="12">
        <v>6.1179865292964451E-2</v>
      </c>
      <c r="K8" s="11" t="s">
        <v>38</v>
      </c>
    </row>
    <row r="12" spans="9:12" x14ac:dyDescent="0.2">
      <c r="I12" s="1" t="s">
        <v>0</v>
      </c>
      <c r="J12" s="4">
        <v>15936000000</v>
      </c>
      <c r="K12" t="s">
        <v>1</v>
      </c>
      <c r="L12" t="s">
        <v>2</v>
      </c>
    </row>
    <row r="13" spans="9:12" x14ac:dyDescent="0.2">
      <c r="I13" s="1" t="s">
        <v>3</v>
      </c>
      <c r="J13" s="4">
        <v>1596000000</v>
      </c>
      <c r="K13" t="s">
        <v>4</v>
      </c>
      <c r="L13" t="s">
        <v>2</v>
      </c>
    </row>
    <row r="14" spans="9:12" x14ac:dyDescent="0.2">
      <c r="I14" s="1" t="s">
        <v>5</v>
      </c>
      <c r="J14" s="5">
        <v>0.55020000000000002</v>
      </c>
      <c r="K14" t="s">
        <v>6</v>
      </c>
      <c r="L14" t="s">
        <v>7</v>
      </c>
    </row>
    <row r="15" spans="9:12" x14ac:dyDescent="0.2">
      <c r="I15" s="1" t="s">
        <v>8</v>
      </c>
      <c r="J15" s="4">
        <v>878119200</v>
      </c>
      <c r="K15" t="s">
        <v>9</v>
      </c>
      <c r="L15" t="s">
        <v>10</v>
      </c>
    </row>
    <row r="16" spans="9:12" x14ac:dyDescent="0.2">
      <c r="I16" s="1" t="s">
        <v>11</v>
      </c>
      <c r="J16" s="6">
        <v>789</v>
      </c>
      <c r="K16" t="s">
        <v>12</v>
      </c>
      <c r="L16" t="s">
        <v>17</v>
      </c>
    </row>
    <row r="17" spans="9:12" x14ac:dyDescent="0.2">
      <c r="I17" s="1" t="s">
        <v>13</v>
      </c>
      <c r="J17" s="6">
        <v>874.7</v>
      </c>
      <c r="K17" t="s">
        <v>12</v>
      </c>
      <c r="L17" t="s">
        <v>16</v>
      </c>
    </row>
    <row r="18" spans="9:12" x14ac:dyDescent="0.2">
      <c r="I18" s="1" t="s">
        <v>14</v>
      </c>
      <c r="J18" s="6">
        <v>264.17200000000003</v>
      </c>
      <c r="K18" t="s">
        <v>15</v>
      </c>
      <c r="L18" t="s">
        <v>18</v>
      </c>
    </row>
    <row r="19" spans="9:12" x14ac:dyDescent="0.2">
      <c r="I19" s="1" t="s">
        <v>19</v>
      </c>
      <c r="J19" s="7">
        <v>0.33157302599999999</v>
      </c>
      <c r="K19" t="s">
        <v>20</v>
      </c>
      <c r="L19" t="s">
        <v>22</v>
      </c>
    </row>
    <row r="20" spans="9:12" x14ac:dyDescent="0.2">
      <c r="I20" s="1" t="s">
        <v>24</v>
      </c>
      <c r="J20" s="7">
        <v>0.20257267300000001</v>
      </c>
      <c r="K20" t="s">
        <v>21</v>
      </c>
      <c r="L20" t="s">
        <v>23</v>
      </c>
    </row>
    <row r="21" spans="9:12" x14ac:dyDescent="0.2">
      <c r="I21" s="1" t="s">
        <v>25</v>
      </c>
      <c r="J21" s="4">
        <v>60324334.145935215</v>
      </c>
      <c r="K21" t="s">
        <v>27</v>
      </c>
      <c r="L21" t="s">
        <v>39</v>
      </c>
    </row>
    <row r="22" spans="9:12" x14ac:dyDescent="0.2">
      <c r="I22" s="1" t="s">
        <v>26</v>
      </c>
      <c r="J22" s="4">
        <v>3324043.4262525928</v>
      </c>
      <c r="K22" t="s">
        <v>28</v>
      </c>
      <c r="L22" t="s">
        <v>39</v>
      </c>
    </row>
    <row r="23" spans="9:12" x14ac:dyDescent="0.2">
      <c r="I23" s="1" t="s">
        <v>29</v>
      </c>
      <c r="J23" s="4">
        <v>47595899641.142883</v>
      </c>
      <c r="K23" t="s">
        <v>30</v>
      </c>
      <c r="L23" t="s">
        <v>39</v>
      </c>
    </row>
    <row r="24" spans="9:12" x14ac:dyDescent="0.2">
      <c r="I24" s="1" t="s">
        <v>32</v>
      </c>
      <c r="J24" s="4">
        <v>2907540784.9431429</v>
      </c>
      <c r="K24" t="s">
        <v>31</v>
      </c>
      <c r="L24" t="s">
        <v>39</v>
      </c>
    </row>
    <row r="25" spans="9:12" x14ac:dyDescent="0.2">
      <c r="I25" s="1" t="s">
        <v>33</v>
      </c>
      <c r="J25" s="4">
        <v>143545752847.64838</v>
      </c>
      <c r="K25" t="s">
        <v>33</v>
      </c>
      <c r="L25" t="s">
        <v>39</v>
      </c>
    </row>
    <row r="26" spans="9:12" x14ac:dyDescent="0.2">
      <c r="I26" s="1" t="s">
        <v>34</v>
      </c>
      <c r="J26" s="4">
        <v>14353075081.075436</v>
      </c>
      <c r="K26" t="s">
        <v>34</v>
      </c>
      <c r="L26" t="s">
        <v>39</v>
      </c>
    </row>
    <row r="27" spans="9:12" x14ac:dyDescent="0.2">
      <c r="I27" s="1" t="s">
        <v>35</v>
      </c>
      <c r="J27" s="3">
        <v>0.11101686872556654</v>
      </c>
      <c r="K27" t="s">
        <v>37</v>
      </c>
      <c r="L27" t="s">
        <v>39</v>
      </c>
    </row>
    <row r="28" spans="9:12" x14ac:dyDescent="0.2">
      <c r="I28" s="1" t="s">
        <v>36</v>
      </c>
      <c r="J28" s="3">
        <v>6.1179865292964451E-2</v>
      </c>
      <c r="K28" t="s">
        <v>38</v>
      </c>
      <c r="L28" t="s">
        <v>39</v>
      </c>
    </row>
    <row r="31" spans="9:12" x14ac:dyDescent="0.2">
      <c r="J31" s="13">
        <v>100000000</v>
      </c>
    </row>
    <row r="32" spans="9:12" x14ac:dyDescent="0.2">
      <c r="J32" s="13">
        <f>J31/J27</f>
        <v>900764011.34317505</v>
      </c>
    </row>
  </sheetData>
  <mergeCells count="1"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Only 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Smith</dc:creator>
  <cp:lastModifiedBy>Limb,Braden</cp:lastModifiedBy>
  <dcterms:created xsi:type="dcterms:W3CDTF">2023-03-09T19:06:05Z</dcterms:created>
  <dcterms:modified xsi:type="dcterms:W3CDTF">2023-03-22T16:45:17Z</dcterms:modified>
</cp:coreProperties>
</file>