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dleyWarren\Documents\Personal\Yapily\Financial Analysis\Series C\v2\"/>
    </mc:Choice>
  </mc:AlternateContent>
  <xr:revisionPtr revIDLastSave="0" documentId="13_ncr:1_{C32372A7-6C0E-41E3-89F9-D54230769B7E}" xr6:coauthVersionLast="47" xr6:coauthVersionMax="47" xr10:uidLastSave="{00000000-0000-0000-0000-000000000000}"/>
  <bookViews>
    <workbookView xWindow="-108" yWindow="-108" windowWidth="23256" windowHeight="12456" xr2:uid="{B0248A18-6D9C-41BE-A949-3F7410891E03}"/>
  </bookViews>
  <sheets>
    <sheet name="Financial Model Structur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B38" i="1"/>
  <c r="C37" i="1"/>
  <c r="D37" i="1"/>
  <c r="E37" i="1"/>
  <c r="B37" i="1"/>
  <c r="C26" i="1"/>
  <c r="D26" i="1"/>
  <c r="E26" i="1"/>
  <c r="B26" i="1"/>
  <c r="B28" i="1" s="1"/>
  <c r="C27" i="1" s="1"/>
  <c r="C28" i="1" s="1"/>
  <c r="D27" i="1" s="1"/>
  <c r="D28" i="1" s="1"/>
  <c r="E27" i="1" s="1"/>
  <c r="E28" i="1" s="1"/>
  <c r="B21" i="1"/>
  <c r="C21" i="1"/>
  <c r="D21" i="1"/>
  <c r="E21" i="1"/>
  <c r="C9" i="1"/>
  <c r="C14" i="1" s="1"/>
  <c r="C15" i="1" s="1"/>
  <c r="D9" i="1"/>
  <c r="D14" i="1" s="1"/>
  <c r="D15" i="1" s="1"/>
  <c r="E9" i="1"/>
  <c r="E14" i="1" s="1"/>
  <c r="E17" i="1" s="1"/>
  <c r="B9" i="1"/>
  <c r="B14" i="1" s="1"/>
  <c r="B15" i="1" s="1"/>
  <c r="D17" i="1" l="1"/>
  <c r="C17" i="1"/>
  <c r="B17" i="1"/>
  <c r="E15" i="1"/>
</calcChain>
</file>

<file path=xl/sharedStrings.xml><?xml version="1.0" encoding="utf-8"?>
<sst xmlns="http://schemas.openxmlformats.org/spreadsheetml/2006/main" count="43" uniqueCount="40">
  <si>
    <t>Period</t>
  </si>
  <si>
    <t>-</t>
  </si>
  <si>
    <t>INCOME STATEMENT</t>
  </si>
  <si>
    <t>Revenue</t>
  </si>
  <si>
    <t>YoY Growth %</t>
  </si>
  <si>
    <t>Cost of Sales</t>
  </si>
  <si>
    <t>Gross Profit</t>
  </si>
  <si>
    <t>Gross Margin %</t>
  </si>
  <si>
    <t>Operating Expenses</t>
  </si>
  <si>
    <t xml:space="preserve">  Sales &amp; Marketing</t>
  </si>
  <si>
    <t xml:space="preserve">  Product Development</t>
  </si>
  <si>
    <t xml:space="preserve">  Customer Success</t>
  </si>
  <si>
    <t xml:space="preserve">  G&amp;A</t>
  </si>
  <si>
    <t>EBITDA</t>
  </si>
  <si>
    <t>EBITDA Margin %</t>
  </si>
  <si>
    <t>Exceptional Items</t>
  </si>
  <si>
    <t>Interest Payable</t>
  </si>
  <si>
    <t>CASH FLOW</t>
  </si>
  <si>
    <t>Operating Cash Flow</t>
  </si>
  <si>
    <t>Investing Cash Flow</t>
  </si>
  <si>
    <t>Financing Cash Flow</t>
  </si>
  <si>
    <t>Net Change in Cash</t>
  </si>
  <si>
    <t>BALANCE SHEET</t>
  </si>
  <si>
    <t>Total Assets</t>
  </si>
  <si>
    <t>Total Liabilities</t>
  </si>
  <si>
    <t>Net Assets</t>
  </si>
  <si>
    <t>Net Income</t>
  </si>
  <si>
    <t>Profit Before Tax</t>
  </si>
  <si>
    <t>Tax</t>
  </si>
  <si>
    <t>DA</t>
  </si>
  <si>
    <t>Cash Balance b/f</t>
  </si>
  <si>
    <t>Cash Balance c/f</t>
  </si>
  <si>
    <t>Year End</t>
  </si>
  <si>
    <t>31st Dec</t>
  </si>
  <si>
    <t>OTHER</t>
  </si>
  <si>
    <t>Employee Numbers</t>
  </si>
  <si>
    <t>ARR</t>
  </si>
  <si>
    <t>Rule of 40</t>
  </si>
  <si>
    <t>Revenue per Employee</t>
  </si>
  <si>
    <t>Opex per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</si>
</sst>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\£#,##0;&quot;(£&quot;#,##0\);\-"/>
    <numFmt numFmtId="165" formatCode="0.0%"/>
    <numFmt numFmtId="168" formatCode="_-* #,##0_-;\-* #,##0_-;_-* &quot;-&quot;??_-;_-@_-"/>
  </numFmts>
  <fonts count="6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name val="Cambria"/>
      <charset val="1"/>
    </font>
    <font>
      <sz val="11"/>
      <color theme="1"/>
      <name val="Calibri"/>
      <family val="2"/>
      <charset val="1"/>
    </font>
    <font>
      <sz val="10"/>
      <color rgb="FF000000"/>
      <name val="Cambria"/>
      <charset val="1"/>
    </font>
    <font>
      <b/>
      <sz val="11"/>
      <color rgb="FF0000FF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D6EAF8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5" fillId="0" borderId="0" xfId="0" applyFont="1"/>
    <xf numFmtId="16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2" fillId="2" borderId="0" xfId="0" applyNumberFormat="1" applyFont="1" applyFill="1" applyAlignment="1">
      <alignment horizontal="center" vertical="center"/>
    </xf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8B9C-7BDA-4C09-AF47-736825BFE838}">
  <dimension ref="A1:E38"/>
  <sheetViews>
    <sheetView tabSelected="1" topLeftCell="A18" workbookViewId="0">
      <selection activeCell="A39" sqref="A39"/>
    </sheetView>
  </sheetViews>
  <sheetFormatPr defaultRowHeight="13.8" x14ac:dyDescent="0.3"/>
  <cols>
    <col min="1" max="1" width="19.77734375" bestFit="1" customWidth="1"/>
    <col min="2" max="2" width="11" bestFit="1" customWidth="1"/>
    <col min="3" max="3" width="12" bestFit="1" customWidth="1"/>
    <col min="4" max="5" width="12.44140625" bestFit="1" customWidth="1"/>
  </cols>
  <sheetData>
    <row r="1" spans="1:5" x14ac:dyDescent="0.3">
      <c r="A1" s="1" t="s">
        <v>0</v>
      </c>
      <c r="B1" s="7">
        <v>2021</v>
      </c>
      <c r="C1" s="7">
        <v>2022</v>
      </c>
      <c r="D1" s="7">
        <v>2023</v>
      </c>
      <c r="E1" s="7">
        <v>2024</v>
      </c>
    </row>
    <row r="2" spans="1:5" ht="14.4" x14ac:dyDescent="0.3">
      <c r="A2" s="2" t="s">
        <v>32</v>
      </c>
      <c r="B2" s="3" t="s">
        <v>33</v>
      </c>
      <c r="C2" s="3" t="s">
        <v>33</v>
      </c>
      <c r="D2" s="3" t="s">
        <v>33</v>
      </c>
      <c r="E2" s="3" t="s">
        <v>33</v>
      </c>
    </row>
    <row r="3" spans="1:5" ht="14.4" x14ac:dyDescent="0.3">
      <c r="A3" s="4" t="s">
        <v>2</v>
      </c>
      <c r="B3" s="4"/>
      <c r="C3" s="4"/>
      <c r="D3" s="4"/>
      <c r="E3" s="4"/>
    </row>
    <row r="4" spans="1:5" ht="14.4" x14ac:dyDescent="0.3">
      <c r="A4" s="2" t="s">
        <v>3</v>
      </c>
      <c r="B4" s="5">
        <v>1736832</v>
      </c>
      <c r="C4" s="5">
        <v>2778946</v>
      </c>
      <c r="D4" s="5">
        <v>5054012</v>
      </c>
      <c r="E4" s="5">
        <v>6592314</v>
      </c>
    </row>
    <row r="5" spans="1:5" ht="14.4" x14ac:dyDescent="0.3">
      <c r="A5" s="2" t="s">
        <v>4</v>
      </c>
      <c r="B5" s="3" t="s">
        <v>1</v>
      </c>
      <c r="C5" s="6">
        <v>0.6</v>
      </c>
      <c r="D5" s="6">
        <v>0.82</v>
      </c>
      <c r="E5" s="6">
        <v>0.3</v>
      </c>
    </row>
    <row r="6" spans="1:5" ht="14.4" x14ac:dyDescent="0.3">
      <c r="A6" s="2" t="s">
        <v>5</v>
      </c>
      <c r="B6" s="5">
        <v>-572280</v>
      </c>
      <c r="C6" s="5">
        <v>-660490</v>
      </c>
      <c r="D6" s="5">
        <v>-476785</v>
      </c>
      <c r="E6" s="5">
        <v>-332522</v>
      </c>
    </row>
    <row r="7" spans="1:5" ht="14.4" x14ac:dyDescent="0.3">
      <c r="A7" s="2" t="s">
        <v>6</v>
      </c>
      <c r="B7" s="5">
        <v>1164552</v>
      </c>
      <c r="C7" s="5">
        <v>2118456</v>
      </c>
      <c r="D7" s="5">
        <v>4577227</v>
      </c>
      <c r="E7" s="5">
        <v>6259792</v>
      </c>
    </row>
    <row r="8" spans="1:5" ht="14.4" x14ac:dyDescent="0.3">
      <c r="A8" s="2" t="s">
        <v>7</v>
      </c>
      <c r="B8" s="6">
        <v>0.67</v>
      </c>
      <c r="C8" s="6">
        <v>0.76</v>
      </c>
      <c r="D8" s="6">
        <v>0.91</v>
      </c>
      <c r="E8" s="6">
        <v>0.95</v>
      </c>
    </row>
    <row r="9" spans="1:5" ht="14.4" x14ac:dyDescent="0.3">
      <c r="A9" s="2" t="s">
        <v>8</v>
      </c>
      <c r="B9" s="5">
        <f>SUM(B10:B13)</f>
        <v>-9317435</v>
      </c>
      <c r="C9" s="5">
        <f t="shared" ref="C9:E9" si="0">SUM(C10:C13)</f>
        <v>-22999077</v>
      </c>
      <c r="D9" s="5">
        <f t="shared" si="0"/>
        <v>-15426683</v>
      </c>
      <c r="E9" s="5">
        <f t="shared" si="0"/>
        <v>-12595004</v>
      </c>
    </row>
    <row r="10" spans="1:5" ht="14.4" x14ac:dyDescent="0.3">
      <c r="A10" s="2" t="s">
        <v>9</v>
      </c>
      <c r="B10" s="5">
        <v>-1651191</v>
      </c>
      <c r="C10" s="5">
        <v>-3347967</v>
      </c>
      <c r="D10" s="5">
        <v>-3032596</v>
      </c>
      <c r="E10" s="5">
        <v>-2848870</v>
      </c>
    </row>
    <row r="11" spans="1:5" ht="14.4" x14ac:dyDescent="0.3">
      <c r="A11" s="2" t="s">
        <v>10</v>
      </c>
      <c r="B11" s="5">
        <v>-5425342</v>
      </c>
      <c r="C11" s="5">
        <v>-13537431</v>
      </c>
      <c r="D11" s="5">
        <v>-9493343</v>
      </c>
      <c r="E11" s="5">
        <v>-7347086</v>
      </c>
    </row>
    <row r="12" spans="1:5" ht="14.4" x14ac:dyDescent="0.3">
      <c r="A12" s="2" t="s">
        <v>11</v>
      </c>
      <c r="B12" s="5">
        <v>-471769</v>
      </c>
      <c r="C12" s="5">
        <v>-1164510</v>
      </c>
      <c r="D12" s="5">
        <v>-791112</v>
      </c>
      <c r="E12" s="5">
        <v>-599762</v>
      </c>
    </row>
    <row r="13" spans="1:5" ht="14.4" x14ac:dyDescent="0.3">
      <c r="A13" s="2" t="s">
        <v>12</v>
      </c>
      <c r="B13" s="5">
        <v>-1769133</v>
      </c>
      <c r="C13" s="5">
        <v>-4949169</v>
      </c>
      <c r="D13" s="5">
        <v>-2109632</v>
      </c>
      <c r="E13" s="5">
        <v>-1799286</v>
      </c>
    </row>
    <row r="14" spans="1:5" ht="14.4" x14ac:dyDescent="0.3">
      <c r="A14" s="2" t="s">
        <v>13</v>
      </c>
      <c r="B14" s="5">
        <f>SUM(B9,B7)</f>
        <v>-8152883</v>
      </c>
      <c r="C14" s="5">
        <f>SUM(C9,C7)</f>
        <v>-20880621</v>
      </c>
      <c r="D14" s="5">
        <f>SUM(D9,D7)</f>
        <v>-10849456</v>
      </c>
      <c r="E14" s="5">
        <f>SUM(E9,E7)</f>
        <v>-6335212</v>
      </c>
    </row>
    <row r="15" spans="1:5" ht="14.4" x14ac:dyDescent="0.3">
      <c r="A15" s="2" t="s">
        <v>14</v>
      </c>
      <c r="B15" s="6">
        <f>B14/B4</f>
        <v>-4.6941114627091167</v>
      </c>
      <c r="C15" s="6">
        <f>C14/C4</f>
        <v>-7.513863529554011</v>
      </c>
      <c r="D15" s="6">
        <f>D14/D4</f>
        <v>-2.1467016698812746</v>
      </c>
      <c r="E15" s="6">
        <f>E14/E4</f>
        <v>-0.96099973393257665</v>
      </c>
    </row>
    <row r="16" spans="1:5" ht="14.4" x14ac:dyDescent="0.3">
      <c r="A16" s="2" t="s">
        <v>16</v>
      </c>
      <c r="B16" s="5">
        <v>0</v>
      </c>
      <c r="C16" s="5">
        <v>0</v>
      </c>
      <c r="D16" s="5">
        <v>0</v>
      </c>
      <c r="E16" s="5">
        <v>-334645</v>
      </c>
    </row>
    <row r="17" spans="1:5" ht="14.4" x14ac:dyDescent="0.3">
      <c r="A17" s="2" t="s">
        <v>29</v>
      </c>
      <c r="B17" s="5">
        <f t="shared" ref="B17:D17" si="1">(B19-B18-B14-B16)</f>
        <v>-231248</v>
      </c>
      <c r="C17" s="5">
        <f t="shared" si="1"/>
        <v>-635975</v>
      </c>
      <c r="D17" s="5">
        <f t="shared" si="1"/>
        <v>-404973</v>
      </c>
      <c r="E17" s="5">
        <f>(E19-E18-E14-E16)</f>
        <v>-269048</v>
      </c>
    </row>
    <row r="18" spans="1:5" ht="14.4" x14ac:dyDescent="0.3">
      <c r="A18" s="2" t="s">
        <v>15</v>
      </c>
      <c r="B18" s="5">
        <v>0</v>
      </c>
      <c r="C18" s="5">
        <v>0</v>
      </c>
      <c r="D18" s="5">
        <v>0</v>
      </c>
      <c r="E18" s="5">
        <v>-9266147</v>
      </c>
    </row>
    <row r="19" spans="1:5" ht="14.4" x14ac:dyDescent="0.3">
      <c r="A19" s="2" t="s">
        <v>27</v>
      </c>
      <c r="B19" s="5">
        <v>-8384131</v>
      </c>
      <c r="C19" s="5">
        <v>-21516596</v>
      </c>
      <c r="D19" s="5">
        <v>-11254429</v>
      </c>
      <c r="E19" s="5">
        <v>-16205052</v>
      </c>
    </row>
    <row r="20" spans="1:5" ht="14.4" x14ac:dyDescent="0.3">
      <c r="A20" s="2" t="s">
        <v>28</v>
      </c>
      <c r="B20" s="5">
        <v>2391213</v>
      </c>
      <c r="C20" s="5">
        <v>0</v>
      </c>
      <c r="D20" s="5">
        <v>1606702</v>
      </c>
      <c r="E20" s="5">
        <v>1503438</v>
      </c>
    </row>
    <row r="21" spans="1:5" ht="14.4" x14ac:dyDescent="0.3">
      <c r="A21" s="2" t="s">
        <v>26</v>
      </c>
      <c r="B21" s="5">
        <f>SUM(B19:B20)</f>
        <v>-5992918</v>
      </c>
      <c r="C21" s="5">
        <f>SUM(C19:C20)</f>
        <v>-21516596</v>
      </c>
      <c r="D21" s="5">
        <f>SUM(D19:D20)</f>
        <v>-9647727</v>
      </c>
      <c r="E21" s="5">
        <f>SUM(E19:E20)</f>
        <v>-14701614</v>
      </c>
    </row>
    <row r="22" spans="1:5" ht="14.4" x14ac:dyDescent="0.3">
      <c r="A22" s="4" t="s">
        <v>17</v>
      </c>
      <c r="B22" s="4"/>
      <c r="C22" s="4"/>
      <c r="D22" s="4"/>
      <c r="E22" s="4"/>
    </row>
    <row r="23" spans="1:5" ht="14.4" x14ac:dyDescent="0.3">
      <c r="A23" s="2" t="s">
        <v>18</v>
      </c>
      <c r="B23" s="5">
        <v>-7470417</v>
      </c>
      <c r="C23" s="5">
        <v>-19281946</v>
      </c>
      <c r="D23" s="5">
        <v>-10694164</v>
      </c>
      <c r="E23" s="5">
        <v>-6569805</v>
      </c>
    </row>
    <row r="24" spans="1:5" ht="14.4" x14ac:dyDescent="0.3">
      <c r="A24" s="2" t="s">
        <v>19</v>
      </c>
      <c r="B24" s="5">
        <v>-211529</v>
      </c>
      <c r="C24" s="5">
        <v>-113369</v>
      </c>
      <c r="D24" s="5">
        <v>192209</v>
      </c>
      <c r="E24" s="5">
        <v>-3308939</v>
      </c>
    </row>
    <row r="25" spans="1:5" ht="14.4" x14ac:dyDescent="0.3">
      <c r="A25" s="2" t="s">
        <v>20</v>
      </c>
      <c r="B25" s="5">
        <v>26516162</v>
      </c>
      <c r="C25" s="5">
        <v>10386399</v>
      </c>
      <c r="D25" s="5">
        <v>43087</v>
      </c>
      <c r="E25" s="5">
        <v>6003552</v>
      </c>
    </row>
    <row r="26" spans="1:5" ht="14.4" x14ac:dyDescent="0.3">
      <c r="A26" s="2" t="s">
        <v>21</v>
      </c>
      <c r="B26" s="5">
        <f>SUM(B23:B25)</f>
        <v>18834216</v>
      </c>
      <c r="C26" s="5">
        <f t="shared" ref="C26:E26" si="2">SUM(C23:C25)</f>
        <v>-9008916</v>
      </c>
      <c r="D26" s="5">
        <f t="shared" si="2"/>
        <v>-10458868</v>
      </c>
      <c r="E26" s="5">
        <f t="shared" si="2"/>
        <v>-3875192</v>
      </c>
    </row>
    <row r="27" spans="1:5" ht="14.4" x14ac:dyDescent="0.3">
      <c r="A27" s="2" t="s">
        <v>30</v>
      </c>
      <c r="B27" s="5">
        <v>8136082</v>
      </c>
      <c r="C27" s="5">
        <f>B28</f>
        <v>26970298</v>
      </c>
      <c r="D27" s="5">
        <f t="shared" ref="D27:E27" si="3">C28</f>
        <v>17961382</v>
      </c>
      <c r="E27" s="5">
        <f t="shared" si="3"/>
        <v>7502514</v>
      </c>
    </row>
    <row r="28" spans="1:5" ht="14.4" x14ac:dyDescent="0.3">
      <c r="A28" s="2" t="s">
        <v>31</v>
      </c>
      <c r="B28" s="5">
        <f>B27+B26</f>
        <v>26970298</v>
      </c>
      <c r="C28" s="5">
        <f t="shared" ref="C28:E28" si="4">C27+C26</f>
        <v>17961382</v>
      </c>
      <c r="D28" s="5">
        <f t="shared" si="4"/>
        <v>7502514</v>
      </c>
      <c r="E28" s="5">
        <f t="shared" si="4"/>
        <v>3627322</v>
      </c>
    </row>
    <row r="29" spans="1:5" ht="14.4" x14ac:dyDescent="0.3">
      <c r="A29" s="4" t="s">
        <v>22</v>
      </c>
      <c r="B29" s="4"/>
      <c r="C29" s="4"/>
      <c r="D29" s="4"/>
      <c r="E29" s="4"/>
    </row>
    <row r="30" spans="1:5" ht="14.4" x14ac:dyDescent="0.3">
      <c r="A30" s="2" t="s">
        <v>23</v>
      </c>
      <c r="B30" s="5">
        <v>29493749</v>
      </c>
      <c r="C30" s="5">
        <v>19633850</v>
      </c>
      <c r="D30" s="5">
        <v>9211198</v>
      </c>
      <c r="E30" s="5">
        <v>9646461</v>
      </c>
    </row>
    <row r="31" spans="1:5" ht="14.4" x14ac:dyDescent="0.3">
      <c r="A31" s="2" t="s">
        <v>24</v>
      </c>
      <c r="B31" s="5">
        <v>-405494</v>
      </c>
      <c r="C31" s="5">
        <v>-1685802</v>
      </c>
      <c r="D31" s="5">
        <v>-871974</v>
      </c>
      <c r="E31" s="5">
        <v>-15020127</v>
      </c>
    </row>
    <row r="32" spans="1:5" ht="14.4" x14ac:dyDescent="0.3">
      <c r="A32" s="2" t="s">
        <v>25</v>
      </c>
      <c r="B32" s="5">
        <v>29088255</v>
      </c>
      <c r="C32" s="5">
        <v>17948048</v>
      </c>
      <c r="D32" s="5">
        <v>8339224</v>
      </c>
      <c r="E32" s="5">
        <v>-5373666</v>
      </c>
    </row>
    <row r="33" spans="1:5" ht="14.4" x14ac:dyDescent="0.3">
      <c r="A33" s="4" t="s">
        <v>34</v>
      </c>
      <c r="B33" s="4"/>
      <c r="C33" s="4"/>
      <c r="D33" s="4"/>
      <c r="E33" s="4"/>
    </row>
    <row r="34" spans="1:5" ht="14.4" x14ac:dyDescent="0.3">
      <c r="A34" s="2" t="s">
        <v>35</v>
      </c>
      <c r="B34">
        <v>79</v>
      </c>
      <c r="C34">
        <v>158</v>
      </c>
      <c r="D34">
        <v>117</v>
      </c>
      <c r="E34">
        <v>84</v>
      </c>
    </row>
    <row r="35" spans="1:5" ht="14.4" x14ac:dyDescent="0.3">
      <c r="A35" s="2" t="s">
        <v>36</v>
      </c>
      <c r="D35" s="8">
        <v>5364238.4105960261</v>
      </c>
      <c r="E35" s="8">
        <v>8100000</v>
      </c>
    </row>
    <row r="36" spans="1:5" ht="14.4" x14ac:dyDescent="0.3">
      <c r="A36" s="2" t="s">
        <v>37</v>
      </c>
    </row>
    <row r="37" spans="1:5" ht="14.4" x14ac:dyDescent="0.3">
      <c r="A37" s="2" t="s">
        <v>38</v>
      </c>
      <c r="B37" s="5">
        <f>B4/B34</f>
        <v>21985.215189873419</v>
      </c>
      <c r="C37" s="5">
        <f t="shared" ref="C37:E37" si="5">C4/C34</f>
        <v>17588.265822784811</v>
      </c>
      <c r="D37" s="5">
        <f t="shared" si="5"/>
        <v>43196.683760683758</v>
      </c>
      <c r="E37" s="5">
        <f t="shared" si="5"/>
        <v>78479.928571428565</v>
      </c>
    </row>
    <row r="38" spans="1:5" ht="14.4" x14ac:dyDescent="0.3">
      <c r="A38" s="2" t="s">
        <v>39</v>
      </c>
      <c r="B38" s="5">
        <f>B9/B34</f>
        <v>-117942.21518987342</v>
      </c>
      <c r="C38" s="5">
        <f t="shared" ref="C38:E38" si="6">C9/C34</f>
        <v>-145563.77848101265</v>
      </c>
      <c r="D38" s="5">
        <f t="shared" si="6"/>
        <v>-131851.99145299144</v>
      </c>
      <c r="E38" s="5">
        <f t="shared" si="6"/>
        <v>-149940.52380952382</v>
      </c>
    </row>
  </sheetData>
  <mergeCells count="4">
    <mergeCell ref="A3:E3"/>
    <mergeCell ref="A22:E22"/>
    <mergeCell ref="A29:E29"/>
    <mergeCell ref="A33:E33"/>
  </mergeCells>
  <pageMargins left="0.7" right="0.7" top="0.75" bottom="0.75" header="0.3" footer="0.3"/>
  <ignoredErrors>
    <ignoredError sqref="B21:E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Warren</dc:creator>
  <cp:lastModifiedBy>Bradley Warren</cp:lastModifiedBy>
  <dcterms:created xsi:type="dcterms:W3CDTF">2025-10-10T09:40:02Z</dcterms:created>
  <dcterms:modified xsi:type="dcterms:W3CDTF">2025-10-10T10:49:12Z</dcterms:modified>
</cp:coreProperties>
</file>