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p\Downloads\"/>
    </mc:Choice>
  </mc:AlternateContent>
  <xr:revisionPtr revIDLastSave="0" documentId="13_ncr:1_{2BD69776-CF6A-40B5-A4F0-58584A4A9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Sheet1!$A$2:$Q$25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F7" i="1"/>
  <c r="D7" i="1"/>
  <c r="H21" i="1"/>
  <c r="H13" i="1"/>
  <c r="D12" i="1"/>
  <c r="P10" i="1"/>
  <c r="F10" i="1"/>
  <c r="D10" i="1"/>
  <c r="P4" i="1"/>
  <c r="D3" i="1"/>
  <c r="P16" i="1"/>
  <c r="F16" i="1"/>
  <c r="D16" i="1"/>
  <c r="P25" i="1"/>
  <c r="F25" i="1"/>
  <c r="D25" i="1"/>
  <c r="P24" i="1"/>
  <c r="F24" i="1"/>
  <c r="D24" i="1"/>
  <c r="P23" i="1"/>
  <c r="F23" i="1"/>
  <c r="D23" i="1"/>
  <c r="P17" i="1"/>
  <c r="F17" i="1"/>
  <c r="D17" i="1"/>
  <c r="P15" i="1"/>
  <c r="F15" i="1"/>
  <c r="D15" i="1"/>
  <c r="P22" i="1"/>
  <c r="F22" i="1"/>
  <c r="D22" i="1"/>
  <c r="P14" i="1"/>
  <c r="F14" i="1"/>
  <c r="D14" i="1"/>
  <c r="P21" i="1"/>
  <c r="F21" i="1"/>
  <c r="D21" i="1"/>
  <c r="P13" i="1"/>
  <c r="F13" i="1"/>
  <c r="D13" i="1"/>
  <c r="P12" i="1"/>
  <c r="F12" i="1"/>
  <c r="P11" i="1"/>
  <c r="F11" i="1"/>
  <c r="D11" i="1"/>
  <c r="P20" i="1"/>
  <c r="F20" i="1"/>
  <c r="D20" i="1"/>
  <c r="P19" i="1"/>
  <c r="F19" i="1"/>
  <c r="D19" i="1"/>
  <c r="P9" i="1"/>
  <c r="F9" i="1"/>
  <c r="D9" i="1"/>
  <c r="P8" i="1"/>
  <c r="F8" i="1"/>
  <c r="D8" i="1"/>
  <c r="P18" i="1"/>
  <c r="F18" i="1"/>
  <c r="D18" i="1"/>
  <c r="P6" i="1"/>
  <c r="F6" i="1"/>
  <c r="D6" i="1"/>
  <c r="P5" i="1"/>
  <c r="F5" i="1"/>
  <c r="D5" i="1"/>
  <c r="F4" i="1"/>
  <c r="D4" i="1"/>
  <c r="P3" i="1"/>
  <c r="F3" i="1"/>
</calcChain>
</file>

<file path=xl/sharedStrings.xml><?xml version="1.0" encoding="utf-8"?>
<sst xmlns="http://schemas.openxmlformats.org/spreadsheetml/2006/main" count="198" uniqueCount="171">
  <si>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</si>
  <si>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</si>
  <si>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</si>
  <si>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</si>
  <si>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</si>
  <si>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</si>
  <si>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</si>
  <si>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</si>
  <si>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</si>
  <si>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</si>
  <si>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</si>
  <si>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</si>
  <si>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</si>
  <si>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</si>
  <si>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</si>
  <si>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</si>
  <si>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</si>
  <si>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U1</t>
  </si>
  <si>
    <t>Multicomp</t>
  </si>
  <si>
    <t>Bill of Materials - Bradley Pollock</t>
  </si>
  <si>
    <t>8-bit Microcontroller</t>
  </si>
  <si>
    <t>Microchip</t>
  </si>
  <si>
    <t>PIC18F27Q84-I/SO</t>
  </si>
  <si>
    <t>https://www.digikey.com/en/products/detail/microchip-technology/PIC18F27Q84-I-SO/12807406?s=N4IgTCBcDaIAoEkDCBGAHAMTAdgIpoBYBaBAegGUB5EAXQF8g</t>
  </si>
  <si>
    <t>https://www.microchip.com/en-us/product/pic18f27q84</t>
  </si>
  <si>
    <t>DigiKey</t>
  </si>
  <si>
    <t>150-PIC18F27Q84-I/SO-ND</t>
  </si>
  <si>
    <t>Onsemi</t>
  </si>
  <si>
    <t>LM2575D2T-3.3R4G</t>
  </si>
  <si>
    <t>https://www.digikey.com/en/products/detail/onsemi/LM2575D2T-3-3R4G/1476688</t>
  </si>
  <si>
    <t>https://www.onsemi.com/pdf/datasheet/lm2575-d.pdf</t>
  </si>
  <si>
    <t>LM2575D2T-3.3R4GOSCT-ND</t>
  </si>
  <si>
    <t>U2</t>
  </si>
  <si>
    <t>448-BTM9011EPXUMA1CT-ND</t>
  </si>
  <si>
    <t>https://www.infineon.com/dgdl/Infineon-Infineon-BTM901xEP-DS-v01_00-EN-DataSheet-v01_00-EN.pdf?fileId=8ac78c8c90530b3a01912d365ee4326f</t>
  </si>
  <si>
    <t>https://www.digikey.com/en/products/detail/infineon-technologies/BTM9011EPXUMA1/25702022?s=N4IgTCBcDaIEIBUCyBOADARgwUQAogF0BfIA</t>
  </si>
  <si>
    <t>BTM9011EPXUMA1</t>
  </si>
  <si>
    <t>Infineon Technologies</t>
  </si>
  <si>
    <t>SPI Motor Driver</t>
  </si>
  <si>
    <t>100uF (50V) Capacitor</t>
  </si>
  <si>
    <t>Nichicon</t>
  </si>
  <si>
    <t>UUD1H101MNL1GS</t>
  </si>
  <si>
    <t>https://www.digikey.com/en/products/detail/nichicon/UUD1H101MNL1GS/590047</t>
  </si>
  <si>
    <t>https://www.nichicon.co.jp/english/series_items/catalog_pdf/e-uud.pdf</t>
  </si>
  <si>
    <t>493-2306-1-ND</t>
  </si>
  <si>
    <t>C1</t>
  </si>
  <si>
    <t>0.1 µF Ceramic Capacitor, +/-10%, X7R, 50V, 0805 pack</t>
  </si>
  <si>
    <t>0805B104K500BD</t>
  </si>
  <si>
    <t>https://www.digikey.com/en/products/detail/nextgen-components/0805B104K500BD/15776052</t>
  </si>
  <si>
    <t>https://mm.digikey.com/Volume0/opasdata/d220001/medias/docus/6490/3372_0805B104K500BD.pdf</t>
  </si>
  <si>
    <t>3.3V Buck Switching Power Regulator</t>
  </si>
  <si>
    <t>Schottky Diode (40V) 1A SOD-123</t>
  </si>
  <si>
    <t>Diodes Incorporated</t>
  </si>
  <si>
    <t>1N5819HW-7-F</t>
  </si>
  <si>
    <t>https://www.digikey.com/en/products/detail/diodes-incorporated/1N5819HW-7-F/814970</t>
  </si>
  <si>
    <t>https://www.diodes.com/assets/Datasheets/1N5819HW.pdf</t>
  </si>
  <si>
    <t>1N5819HW-FDICT-ND</t>
  </si>
  <si>
    <t>Barrel Jack</t>
  </si>
  <si>
    <t>LED (Blue) 470nm 3.3V 0805 pack</t>
  </si>
  <si>
    <t>Lite-On Inc.</t>
  </si>
  <si>
    <t>LTST-C171TBKT</t>
  </si>
  <si>
    <t>https://www.digikey.com/en/products/detail/liteon/LTST-C171TBKT/388528</t>
  </si>
  <si>
    <t>https://optoelectronics.liteon.com/upload/download/DS22-2000-233/LTST-C171TBKT(0630).pdf</t>
  </si>
  <si>
    <t>160-1645-1-ND</t>
  </si>
  <si>
    <t>D2, D3, D4</t>
  </si>
  <si>
    <t>Littelfuse Inc.</t>
  </si>
  <si>
    <t>0218001.HXP</t>
  </si>
  <si>
    <t>https://www.digikey.com/en/products/detail/littelfuse-inc/0218001-HXP/777135</t>
  </si>
  <si>
    <t>https://www.littelfuse.com/assetdocs/littelfuse_fuse_218_datasheet.pdf?assetguid=a96d72b7-5296-4815-88b4-98b2f6738874</t>
  </si>
  <si>
    <t>F2419-ND</t>
  </si>
  <si>
    <t>F1</t>
  </si>
  <si>
    <t>F2, F3</t>
  </si>
  <si>
    <t>Fuse (1000mA 250V 5x20mm cartridge)</t>
  </si>
  <si>
    <t>500 mA 250 V AC DC Fuse Cartridge, 5mm x 20mm</t>
  </si>
  <si>
    <t>Eaton - Electronics Division</t>
  </si>
  <si>
    <t>BK1/GMA-500-R</t>
  </si>
  <si>
    <t>https://www.digikey.com/en/products/detail/eaton-electronics-division/BK1-GMA-500-R/1877132</t>
  </si>
  <si>
    <t>https://www.eaton.com/content/dam/eaton/products/electronic-components/resources/data-sheet/eaton-gma-time-delay-glass-tube-fuses-data-sheet.pdf</t>
  </si>
  <si>
    <t>283-3263-ND</t>
  </si>
  <si>
    <t>Same Sky (Formerly CUI Devices)</t>
  </si>
  <si>
    <t>PJ-002B</t>
  </si>
  <si>
    <t>https://www.digikey.com/en/products/detail/same-sky-formerly-cui-devices/PJ-002B/96965</t>
  </si>
  <si>
    <t>https://www.sameskydevices.com/product/resource/pj-002b.pdf</t>
  </si>
  <si>
    <t>CP-002B-ND</t>
  </si>
  <si>
    <t>J1</t>
  </si>
  <si>
    <t>*Off-board*</t>
  </si>
  <si>
    <t>Adam Tech</t>
  </si>
  <si>
    <t>PH1-18-UA</t>
  </si>
  <si>
    <t>https://www.digikey.com/en/products/detail/adam-tech/PH1-18-UA/9830420</t>
  </si>
  <si>
    <t>https://app.adam-tech.com/products/download/data_sheet/201605/ph1-xx-ua-data-sheet.pdf</t>
  </si>
  <si>
    <t>2057-PH1-18-UA-ND</t>
  </si>
  <si>
    <t>Power Jumper (1x2, 2.54mm) 3A Rated</t>
  </si>
  <si>
    <t>Sullins Connector Solutions</t>
  </si>
  <si>
    <t>QPC02SXGN-RC</t>
  </si>
  <si>
    <t>https://www.digikey.com/en/products/detail/sullins-connector-solutions/QPC02SXGN-RC/2618262</t>
  </si>
  <si>
    <t>https://s3.amazonaws.com/catalogspreads-pdf/PAGE128-129%20.100%20JUMPER.pdf</t>
  </si>
  <si>
    <t>S9337-ND</t>
  </si>
  <si>
    <t>J2, J3, J4, J5</t>
  </si>
  <si>
    <t>Molex</t>
  </si>
  <si>
    <t>https://www.digikey.com/en/products/detail/molex/0702460801/760165</t>
  </si>
  <si>
    <t>900-0702460801-ND</t>
  </si>
  <si>
    <t>J6, J7</t>
  </si>
  <si>
    <t>2x4 IDC Header Male</t>
  </si>
  <si>
    <t>2x4 IDC Header Female (Ribbon Cable)</t>
  </si>
  <si>
    <t>https://www.digikey.com/en/products/detail/molex/0015453508/3122857</t>
  </si>
  <si>
    <t>https://www.molex.com/pdm_docs/as/AS-71395-001-001.pdf</t>
  </si>
  <si>
    <t>WM25220-ND</t>
  </si>
  <si>
    <t>J8</t>
  </si>
  <si>
    <t>ICSP and Servo Headers (2.54mm male)</t>
  </si>
  <si>
    <t>L1</t>
  </si>
  <si>
    <t>330uF (50V) Capacitor</t>
  </si>
  <si>
    <t>330uH Inductor 4A 80mOhm</t>
  </si>
  <si>
    <t>Murata Power Solutions Inc.</t>
  </si>
  <si>
    <t>60B334C</t>
  </si>
  <si>
    <t>https://www.digikey.com/en/products/detail/murata-power-solutions-inc/60B334C/3178535</t>
  </si>
  <si>
    <t>https://search.murata.co.jp/Ceramy/image/img/P02A/kmp_6000b.pdf</t>
  </si>
  <si>
    <t>811-2464-ND</t>
  </si>
  <si>
    <t>Panasonic Electronic Components</t>
  </si>
  <si>
    <t>EEE-FT1H331AP</t>
  </si>
  <si>
    <t>https://www.digikey.com/en/products/detail/panasonic-electronic-components/EEE-FT1H331AP/2652057</t>
  </si>
  <si>
    <t>https://industrial.panasonic.com/cdbs/www-data/pdf/RDE0000/ABA0000C1240.pdf</t>
  </si>
  <si>
    <t>PCE5026CT-ND</t>
  </si>
  <si>
    <t>C2</t>
  </si>
  <si>
    <t>U3, U4</t>
  </si>
  <si>
    <t>J9, J10</t>
  </si>
  <si>
    <t>330Ohm resistor  .25W +/-5%</t>
  </si>
  <si>
    <t>KOA Speer Electronics, Inc.</t>
  </si>
  <si>
    <t>RK73B2ATTD331J</t>
  </si>
  <si>
    <t>https://www.digikey.com/en/products/detail/koa-speer-electronics-inc/RK73B2ATTD331J/10236540</t>
  </si>
  <si>
    <t>https://www.koaspeer.com/pdfs/RK73B.pdf</t>
  </si>
  <si>
    <t>2019-RK73B2ATTD331JCT-ND</t>
  </si>
  <si>
    <t>10kOhm .25W +/-1%</t>
  </si>
  <si>
    <t>Stackpole Electronics Inc</t>
  </si>
  <si>
    <t>RNCP0805FTD10K0</t>
  </si>
  <si>
    <t>https://www.digikey.com/en/products/detail/stackpole-electronics-inc/RNCP0805FTD10K0/2240262</t>
  </si>
  <si>
    <t>https://www.seielect.com/catalog/sei-rncp.pdf</t>
  </si>
  <si>
    <t>RNCP0805FTD10K0CT-ND</t>
  </si>
  <si>
    <t>220Ohm .25W +/-5%</t>
  </si>
  <si>
    <t>RK73B2ATTD221J</t>
  </si>
  <si>
    <t>https://www.digikey.com/en/products/detail/koa-speer-electronics-inc/RK73B2ATTD221J/10236562</t>
  </si>
  <si>
    <t>2019-RK73B2ATTD221JCT-ND</t>
  </si>
  <si>
    <t>Tactile switch</t>
  </si>
  <si>
    <t>C&amp;K</t>
  </si>
  <si>
    <t>PTS636SM43SMTR LFS</t>
  </si>
  <si>
    <t>https://www.digikey.com/en/products/detail/c-k/PTS636SM43SMTR-LFS/10071723</t>
  </si>
  <si>
    <t>https://www.ckswitches.com/media/2779/pts636.pdf</t>
  </si>
  <si>
    <t>CKN12310-1-ND</t>
  </si>
  <si>
    <t>R1</t>
  </si>
  <si>
    <t>R2</t>
  </si>
  <si>
    <t>R3, R4, R5</t>
  </si>
  <si>
    <t>MG1</t>
  </si>
  <si>
    <t>C3, C4, C5, C6, C7, C8</t>
  </si>
  <si>
    <t>Peralta 109</t>
  </si>
  <si>
    <t>12V Bipolar Stepper Motor</t>
  </si>
  <si>
    <t>Jameco</t>
  </si>
  <si>
    <t>Fulling Motor USA</t>
  </si>
  <si>
    <t>35BYHJ30-36A</t>
  </si>
  <si>
    <t>https://www.jameco.com/z/35BYHJ30-36A-Fulling-Motor-USA-Bipolar-Stepper-Motor-12VDC-259-mA-7-5-deg-48-Steps_2234476.html?CID=GOOG&amp;gad_source=1&amp;gclid=CjwKCAiAlPu9BhAjEiwA5NDSA3S3xKQSO3o9rV3IAYmnlmhb64g-l5FYRvc8DqAq_hisXs7W4HKWGxoCDoUQAvD_BwE</t>
  </si>
  <si>
    <t>https://www.jameco.com/Jameco/Products/ProdDS/2234476.pdf</t>
  </si>
  <si>
    <t>Motor Wire Harness Header</t>
  </si>
  <si>
    <t>https://www.digikey.com/en/products/detail/molex/0022284043/313894?s=N4IgTCBcDa5gtGAHPALABlQZhAXQL5A</t>
  </si>
  <si>
    <t>https://www.molex.com/pdm_docs/sd/022284043_sd.pdf</t>
  </si>
  <si>
    <t>WM50016-04-ND</t>
  </si>
  <si>
    <t>12V 36 W AC/DC External Wall Mount (Class II) Power Supply</t>
  </si>
  <si>
    <t>Tri-Mag, LLC</t>
  </si>
  <si>
    <t>L6R36-120</t>
  </si>
  <si>
    <t>https://www.digikey.com/en/products/detail/tri-mag-llc/L6R36-120/7682645</t>
  </si>
  <si>
    <t>https://www.tri-mag.com/wp-content/uploads/2021/07/L6R36_Series_1908a.pdf</t>
  </si>
  <si>
    <t>364-1282-ND</t>
  </si>
  <si>
    <t>SW-1, SW-2</t>
  </si>
  <si>
    <t>D1, D5, D6, D7, D8, D9, D10, D11, 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</si>
</sst>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5" x14ac:knownFonts="1">
    <font>
      <sz val="10"/>
      <color rgb="FF00000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0"/>
      <color theme="10"/>
      <name val="Arial"/>
    </font>
    <font>
      <b/>
      <sz val="3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4"/>
      <color theme="10"/>
      <name val="Arial"/>
      <family val="2"/>
    </font>
    <font>
      <sz val="14"/>
      <color rgb="FF000000"/>
      <name val="Arial"/>
      <family val="2"/>
    </font>
    <font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9" borderId="9" applyNumberFormat="0" applyFont="0" applyAlignment="0" applyProtection="0"/>
  </cellStyleXfs>
  <cellXfs count="13">
    <xf numFmtId="0" fontId="0" fillId="0" borderId="0" xfId="0"/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wrapText="1"/>
    </xf>
    <xf numFmtId="3" fontId="21" fillId="0" borderId="0" xfId="0" applyNumberFormat="1" applyFont="1" applyAlignment="1">
      <alignment wrapText="1"/>
    </xf>
    <xf numFmtId="164" fontId="21" fillId="0" borderId="0" xfId="0" applyNumberFormat="1" applyFont="1" applyAlignment="1">
      <alignment wrapText="1"/>
    </xf>
    <xf numFmtId="0" fontId="22" fillId="0" borderId="0" xfId="41" applyFont="1" applyAlignment="1">
      <alignment wrapText="1"/>
    </xf>
    <xf numFmtId="14" fontId="21" fillId="0" borderId="0" xfId="0" applyNumberFormat="1" applyFont="1" applyAlignment="1">
      <alignment wrapText="1"/>
    </xf>
    <xf numFmtId="0" fontId="23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4" fillId="0" borderId="0" xfId="42" applyFont="1" applyAlignment="1">
      <alignment vertical="center" wrapText="1"/>
    </xf>
    <xf numFmtId="0" fontId="19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1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C721A0B-9F8A-45EE-8AC6-9975BF907E3A}"/>
    <cellStyle name="Note 2" xfId="43" xr:uid="{3A9B08C2-DFF8-415E-8741-0A47FA89E4D5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aton.com/content/dam/eaton/products/electronic-components/resources/data-sheet/eaton-gma-time-delay-glass-tube-fuses-data-sheet.pdf" TargetMode="External"/><Relationship Id="rId18" Type="http://schemas.openxmlformats.org/officeDocument/2006/relationships/hyperlink" Target="https://www.digikey.com/en/products/detail/stackpole-electronics-inc/RNCP0805FTD10K0/2240262" TargetMode="External"/><Relationship Id="rId26" Type="http://schemas.openxmlformats.org/officeDocument/2006/relationships/hyperlink" Target="https://www.digikey.com/en/products/detail/sullins-connector-solutions/QPC02SXGN-RC/2618262" TargetMode="External"/><Relationship Id="rId3" Type="http://schemas.openxmlformats.org/officeDocument/2006/relationships/hyperlink" Target="https://www.infineon.com/dgdl/Infineon-Infineon-BTM901xEP-DS-v01_00-EN-DataSheet-v01_00-EN.pdf?fileId=8ac78c8c90530b3a01912d365ee4326f" TargetMode="External"/><Relationship Id="rId21" Type="http://schemas.openxmlformats.org/officeDocument/2006/relationships/hyperlink" Target="https://www.diodes.com/assets/Datasheets/1N5819HW.pdf" TargetMode="External"/><Relationship Id="rId34" Type="http://schemas.openxmlformats.org/officeDocument/2006/relationships/hyperlink" Target="https://www.digikey.com/en/products/detail/molex/0022284043/313894?s=N4IgTCBcDa5gtGAHPALABlQZhAXQL5A" TargetMode="External"/><Relationship Id="rId7" Type="http://schemas.openxmlformats.org/officeDocument/2006/relationships/hyperlink" Target="https://www.digikey.com/en/products/detail/nichicon/UUD1H101MNL1GS/590047" TargetMode="External"/><Relationship Id="rId12" Type="http://schemas.openxmlformats.org/officeDocument/2006/relationships/hyperlink" Target="https://www.digikey.com/en/products/detail/littelfuse-inc/0218001-HXP/777135" TargetMode="External"/><Relationship Id="rId17" Type="http://schemas.openxmlformats.org/officeDocument/2006/relationships/hyperlink" Target="https://www.digikey.com/en/products/detail/koa-speer-electronics-inc/RK73B2ATTD331J/10236540" TargetMode="External"/><Relationship Id="rId25" Type="http://schemas.openxmlformats.org/officeDocument/2006/relationships/hyperlink" Target="https://www.digikey.com/en/products/detail/same-sky-formerly-cui-devices/PJ-002B/96965" TargetMode="External"/><Relationship Id="rId33" Type="http://schemas.openxmlformats.org/officeDocument/2006/relationships/hyperlink" Target="https://www.digikey.com/en/products/detail/tri-mag-llc/L6R36-120/7682645" TargetMode="External"/><Relationship Id="rId2" Type="http://schemas.openxmlformats.org/officeDocument/2006/relationships/hyperlink" Target="https://www.onsemi.com/pdf/datasheet/lm2575-d.pdf" TargetMode="External"/><Relationship Id="rId16" Type="http://schemas.openxmlformats.org/officeDocument/2006/relationships/hyperlink" Target="https://www.digikey.com/en/products/detail/molex/0702460801/760165" TargetMode="External"/><Relationship Id="rId20" Type="http://schemas.openxmlformats.org/officeDocument/2006/relationships/hyperlink" Target="https://www.jameco.com/Jameco/Products/ProdDS/2234476.pdf" TargetMode="External"/><Relationship Id="rId29" Type="http://schemas.openxmlformats.org/officeDocument/2006/relationships/hyperlink" Target="https://search.murata.co.jp/Ceramy/image/img/P02A/kmp_6000b.pdf" TargetMode="External"/><Relationship Id="rId1" Type="http://schemas.openxmlformats.org/officeDocument/2006/relationships/hyperlink" Target="https://www.microchip.com/en-us/product/pic18f27q84" TargetMode="External"/><Relationship Id="rId6" Type="http://schemas.openxmlformats.org/officeDocument/2006/relationships/hyperlink" Target="https://www.digikey.com/en/products/detail/nextgen-components/0805B104K500BD/15776052" TargetMode="External"/><Relationship Id="rId11" Type="http://schemas.openxmlformats.org/officeDocument/2006/relationships/hyperlink" Target="https://www.digikey.com/en/products/detail/diodes-incorporated/1N5819HW-7-F/814970" TargetMode="External"/><Relationship Id="rId24" Type="http://schemas.openxmlformats.org/officeDocument/2006/relationships/hyperlink" Target="https://www.digikey.com/en/products/detail/panasonic-electronic-components/EEE-FT1H331AP/2652057" TargetMode="External"/><Relationship Id="rId32" Type="http://schemas.openxmlformats.org/officeDocument/2006/relationships/hyperlink" Target="https://www.digikey.com/en/products/detail/koa-speer-electronics-inc/RK73B2ATTD221J/10236562" TargetMode="External"/><Relationship Id="rId5" Type="http://schemas.openxmlformats.org/officeDocument/2006/relationships/hyperlink" Target="https://www.nichicon.co.jp/english/series_items/catalog_pdf/e-uud.pdf" TargetMode="External"/><Relationship Id="rId15" Type="http://schemas.openxmlformats.org/officeDocument/2006/relationships/hyperlink" Target="https://www.digikey.com/en/products/detail/molex/0702460801/760165" TargetMode="External"/><Relationship Id="rId23" Type="http://schemas.openxmlformats.org/officeDocument/2006/relationships/hyperlink" Target="https://s3.amazonaws.com/catalogspreads-pdf/PAGE128-129%20.100%20JUMPER.pdf" TargetMode="External"/><Relationship Id="rId28" Type="http://schemas.openxmlformats.org/officeDocument/2006/relationships/hyperlink" Target="https://www.digikey.com/en/products/detail/molex/0015453508/3122857" TargetMode="External"/><Relationship Id="rId10" Type="http://schemas.openxmlformats.org/officeDocument/2006/relationships/hyperlink" Target="https://www.digikey.com/en/products/detail/onsemi/LM2575D2T-3-3R4G/1476688" TargetMode="External"/><Relationship Id="rId19" Type="http://schemas.openxmlformats.org/officeDocument/2006/relationships/hyperlink" Target="https://www.digikey.com/en/products/detail/eaton-electronics-division/BK1-GMA-500-R/1877132" TargetMode="External"/><Relationship Id="rId31" Type="http://schemas.openxmlformats.org/officeDocument/2006/relationships/hyperlink" Target="https://www.digikey.com/en/products/detail/murata-power-solutions-inc/60B334C/3178535" TargetMode="External"/><Relationship Id="rId4" Type="http://schemas.openxmlformats.org/officeDocument/2006/relationships/hyperlink" Target="https://mm.digikey.com/Volume0/opasdata/d220001/medias/docus/6490/3372_0805B104K500BD.pdf" TargetMode="External"/><Relationship Id="rId9" Type="http://schemas.openxmlformats.org/officeDocument/2006/relationships/hyperlink" Target="https://www.digikey.com/en/products/detail/microchip-technology/PIC18F27Q84-I-SO/12807406?s=N4IgTCBcDaIAoEkDCBGAHAMTAdgIpoBYBaBAegGUB5EAXQF8g" TargetMode="External"/><Relationship Id="rId14" Type="http://schemas.openxmlformats.org/officeDocument/2006/relationships/hyperlink" Target="https://www.digikey.com/en/products/detail/adam-tech/PH1-18-UA/9830420" TargetMode="External"/><Relationship Id="rId22" Type="http://schemas.openxmlformats.org/officeDocument/2006/relationships/hyperlink" Target="https://optoelectronics.liteon.com/upload/download/DS22-2000-233/LTST-C171TBKT(0630).pdf" TargetMode="External"/><Relationship Id="rId27" Type="http://schemas.openxmlformats.org/officeDocument/2006/relationships/hyperlink" Target="https://www.molex.com/pdm_docs/as/AS-71395-001-001.pdf" TargetMode="External"/><Relationship Id="rId30" Type="http://schemas.openxmlformats.org/officeDocument/2006/relationships/hyperlink" Target="https://www.jameco.com/z/35BYHJ30-36A-Fulling-Motor-USA-Bipolar-Stepper-Motor-12VDC-259-mA-7-5-deg-48-Steps_2234476.html?CID=GOOG&amp;gad_source=1&amp;gclid=CjwKCAiAlPu9BhAjEiwA5NDSA3S3xKQSO3o9rV3IAYmnlmhb64g-l5FYRvc8DqAq_hisXs7W4HKWGxoCDoUQAvD_BwE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com/en/products/detail/infineon-technologies/BTM9011EPXUMA1/25702022?s=N4IgTCBcDaIEIBUCyBOADARgwUQAo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96"/>
  <sheetViews>
    <sheetView tabSelected="1" topLeftCell="C20" zoomScale="74" zoomScaleNormal="74" workbookViewId="0">
      <selection activeCell="E6" sqref="E6"/>
    </sheetView>
  </sheetViews>
  <sheetFormatPr defaultColWidth="12.6640625" defaultRowHeight="15.75" customHeight="1" x14ac:dyDescent="0.25"/>
  <cols>
    <col min="1" max="1" width="47.33203125" customWidth="1"/>
    <col min="2" max="2" width="12.88671875" customWidth="1"/>
    <col min="3" max="3" width="14.88671875" customWidth="1"/>
    <col min="4" max="4" width="14.44140625" customWidth="1"/>
    <col min="5" max="5" width="16.109375" customWidth="1"/>
    <col min="6" max="6" width="14.88671875" customWidth="1"/>
    <col min="7" max="7" width="21" customWidth="1"/>
    <col min="8" max="8" width="17.77734375" customWidth="1"/>
    <col min="9" max="9" width="37.88671875" customWidth="1"/>
    <col min="10" max="10" width="39.6640625" customWidth="1"/>
    <col min="11" max="11" width="11.88671875" customWidth="1"/>
    <col min="12" max="12" width="12.33203125" customWidth="1"/>
    <col min="13" max="13" width="11.5546875" customWidth="1"/>
    <col min="14" max="14" width="13.44140625" customWidth="1"/>
    <col min="15" max="15" width="13.5546875" customWidth="1"/>
    <col min="16" max="16" width="11.21875" customWidth="1"/>
    <col min="17" max="17" width="30.88671875" customWidth="1"/>
  </cols>
  <sheetData>
    <row r="1" spans="1:18" ht="72" customHeight="1" x14ac:dyDescent="0.75">
      <c r="A1" s="11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ht="64.2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8" s="2" customFormat="1" ht="106.8" customHeight="1" x14ac:dyDescent="0.3">
      <c r="A3" s="9" t="s">
        <v>20</v>
      </c>
      <c r="B3" s="4">
        <v>1</v>
      </c>
      <c r="C3" s="5">
        <v>2.1</v>
      </c>
      <c r="D3" s="5">
        <f t="shared" ref="D3:D25" si="0">B3*C3</f>
        <v>2.1</v>
      </c>
      <c r="E3" s="5">
        <v>1.85</v>
      </c>
      <c r="F3" s="5">
        <f t="shared" ref="F3:F25" si="1">B3*E3</f>
        <v>1.85</v>
      </c>
      <c r="G3" s="3" t="s">
        <v>21</v>
      </c>
      <c r="H3" s="3" t="s">
        <v>22</v>
      </c>
      <c r="I3" s="6" t="s">
        <v>23</v>
      </c>
      <c r="J3" s="6" t="s">
        <v>24</v>
      </c>
      <c r="K3" s="3" t="s">
        <v>25</v>
      </c>
      <c r="L3" s="3" t="s">
        <v>26</v>
      </c>
      <c r="M3" s="3">
        <v>3</v>
      </c>
      <c r="N3" s="7">
        <v>45716</v>
      </c>
      <c r="O3" s="3">
        <v>3</v>
      </c>
      <c r="P3" s="4">
        <f t="shared" ref="P3:P25" si="2">O3-B3</f>
        <v>2</v>
      </c>
      <c r="Q3" s="3" t="s">
        <v>17</v>
      </c>
      <c r="R3" s="9"/>
    </row>
    <row r="4" spans="1:18" s="2" customFormat="1" ht="67.8" customHeight="1" x14ac:dyDescent="0.3">
      <c r="A4" s="9" t="s">
        <v>50</v>
      </c>
      <c r="B4" s="4">
        <v>1</v>
      </c>
      <c r="C4" s="5">
        <v>3.32</v>
      </c>
      <c r="D4" s="5">
        <f t="shared" si="0"/>
        <v>3.32</v>
      </c>
      <c r="E4" s="5">
        <v>1.4459</v>
      </c>
      <c r="F4" s="5">
        <f t="shared" si="1"/>
        <v>1.4459</v>
      </c>
      <c r="G4" s="3" t="s">
        <v>27</v>
      </c>
      <c r="H4" s="3" t="s">
        <v>28</v>
      </c>
      <c r="I4" s="6" t="s">
        <v>29</v>
      </c>
      <c r="J4" s="6" t="s">
        <v>30</v>
      </c>
      <c r="K4" s="3" t="s">
        <v>25</v>
      </c>
      <c r="L4" s="3" t="s">
        <v>31</v>
      </c>
      <c r="M4" s="3">
        <v>4</v>
      </c>
      <c r="N4" s="7">
        <v>45716</v>
      </c>
      <c r="O4" s="3">
        <v>4</v>
      </c>
      <c r="P4" s="4">
        <f t="shared" si="2"/>
        <v>3</v>
      </c>
      <c r="Q4" s="3" t="s">
        <v>32</v>
      </c>
      <c r="R4" s="9"/>
    </row>
    <row r="5" spans="1:18" s="2" customFormat="1" ht="90.6" customHeight="1" x14ac:dyDescent="0.3">
      <c r="A5" s="9" t="s">
        <v>38</v>
      </c>
      <c r="B5" s="4">
        <v>2</v>
      </c>
      <c r="C5" s="5">
        <v>1.95</v>
      </c>
      <c r="D5" s="5">
        <f t="shared" si="0"/>
        <v>3.9</v>
      </c>
      <c r="E5" s="5">
        <v>1.17</v>
      </c>
      <c r="F5" s="5">
        <f t="shared" si="1"/>
        <v>2.34</v>
      </c>
      <c r="G5" s="3" t="s">
        <v>37</v>
      </c>
      <c r="H5" s="3" t="s">
        <v>36</v>
      </c>
      <c r="I5" s="6" t="s">
        <v>35</v>
      </c>
      <c r="J5" s="6" t="s">
        <v>34</v>
      </c>
      <c r="K5" s="3" t="s">
        <v>25</v>
      </c>
      <c r="L5" s="3" t="s">
        <v>33</v>
      </c>
      <c r="M5" s="3">
        <v>4</v>
      </c>
      <c r="N5" s="7">
        <v>45716</v>
      </c>
      <c r="O5" s="3">
        <v>4</v>
      </c>
      <c r="P5" s="4">
        <f t="shared" si="2"/>
        <v>2</v>
      </c>
      <c r="Q5" s="3" t="s">
        <v>123</v>
      </c>
      <c r="R5" s="9"/>
    </row>
    <row r="6" spans="1:18" s="2" customFormat="1" ht="65.400000000000006" customHeight="1" x14ac:dyDescent="0.3">
      <c r="A6" s="9" t="s">
        <v>39</v>
      </c>
      <c r="B6" s="4">
        <v>1</v>
      </c>
      <c r="C6" s="5">
        <v>0.56000000000000005</v>
      </c>
      <c r="D6" s="5">
        <f t="shared" si="0"/>
        <v>0.56000000000000005</v>
      </c>
      <c r="E6" s="5">
        <v>0.26729999999999998</v>
      </c>
      <c r="F6" s="5">
        <f t="shared" si="1"/>
        <v>0.26729999999999998</v>
      </c>
      <c r="G6" s="3" t="s">
        <v>40</v>
      </c>
      <c r="H6" s="3" t="s">
        <v>41</v>
      </c>
      <c r="I6" s="6" t="s">
        <v>42</v>
      </c>
      <c r="J6" s="6" t="s">
        <v>43</v>
      </c>
      <c r="K6" s="3" t="s">
        <v>25</v>
      </c>
      <c r="L6" s="3" t="s">
        <v>44</v>
      </c>
      <c r="M6" s="3">
        <v>2</v>
      </c>
      <c r="N6" s="7">
        <v>45716</v>
      </c>
      <c r="O6" s="3">
        <v>2</v>
      </c>
      <c r="P6" s="4">
        <f t="shared" si="2"/>
        <v>1</v>
      </c>
      <c r="Q6" s="3" t="s">
        <v>45</v>
      </c>
      <c r="R6" s="9"/>
    </row>
    <row r="7" spans="1:18" s="2" customFormat="1" ht="68.400000000000006" customHeight="1" x14ac:dyDescent="0.3">
      <c r="A7" s="9" t="s">
        <v>110</v>
      </c>
      <c r="B7" s="4">
        <v>1</v>
      </c>
      <c r="C7" s="5">
        <v>1.31</v>
      </c>
      <c r="D7" s="5">
        <f t="shared" si="0"/>
        <v>1.31</v>
      </c>
      <c r="E7" s="5">
        <v>0.67</v>
      </c>
      <c r="F7" s="5">
        <f t="shared" si="1"/>
        <v>0.67</v>
      </c>
      <c r="G7" s="3" t="s">
        <v>117</v>
      </c>
      <c r="H7" s="3" t="s">
        <v>118</v>
      </c>
      <c r="I7" s="6" t="s">
        <v>119</v>
      </c>
      <c r="J7" s="6" t="s">
        <v>120</v>
      </c>
      <c r="K7" s="3" t="s">
        <v>25</v>
      </c>
      <c r="L7" s="3" t="s">
        <v>121</v>
      </c>
      <c r="M7" s="3">
        <v>2</v>
      </c>
      <c r="N7" s="7">
        <v>45716</v>
      </c>
      <c r="O7" s="3">
        <v>2</v>
      </c>
      <c r="P7" s="4">
        <f t="shared" si="2"/>
        <v>1</v>
      </c>
      <c r="Q7" s="3" t="s">
        <v>122</v>
      </c>
      <c r="R7" s="9"/>
    </row>
    <row r="8" spans="1:18" s="2" customFormat="1" ht="76.8" customHeight="1" x14ac:dyDescent="0.3">
      <c r="A8" s="9" t="s">
        <v>51</v>
      </c>
      <c r="B8" s="4">
        <v>9</v>
      </c>
      <c r="C8" s="5">
        <v>0</v>
      </c>
      <c r="D8" s="5">
        <f t="shared" si="0"/>
        <v>0</v>
      </c>
      <c r="E8" s="5">
        <v>0.1037</v>
      </c>
      <c r="F8" s="5">
        <f t="shared" si="1"/>
        <v>0.93330000000000002</v>
      </c>
      <c r="G8" s="3" t="s">
        <v>52</v>
      </c>
      <c r="H8" s="3" t="s">
        <v>53</v>
      </c>
      <c r="I8" s="6" t="s">
        <v>54</v>
      </c>
      <c r="J8" s="6" t="s">
        <v>55</v>
      </c>
      <c r="K8" s="3" t="s">
        <v>25</v>
      </c>
      <c r="L8" s="3" t="s">
        <v>56</v>
      </c>
      <c r="M8" s="3">
        <v>10</v>
      </c>
      <c r="N8" s="7">
        <v>45716</v>
      </c>
      <c r="O8" s="3">
        <v>10</v>
      </c>
      <c r="P8" s="4">
        <f t="shared" si="2"/>
        <v>1</v>
      </c>
      <c r="Q8" s="3" t="s">
        <v>170</v>
      </c>
      <c r="R8" s="9"/>
    </row>
    <row r="9" spans="1:18" s="2" customFormat="1" ht="56.4" customHeight="1" x14ac:dyDescent="0.3">
      <c r="A9" s="10" t="s">
        <v>58</v>
      </c>
      <c r="B9" s="4">
        <v>3</v>
      </c>
      <c r="C9" s="5">
        <v>0.23</v>
      </c>
      <c r="D9" s="5">
        <f t="shared" si="0"/>
        <v>0.69000000000000006</v>
      </c>
      <c r="E9" s="5">
        <v>0.111</v>
      </c>
      <c r="F9" s="5">
        <f t="shared" si="1"/>
        <v>0.33300000000000002</v>
      </c>
      <c r="G9" s="3" t="s">
        <v>59</v>
      </c>
      <c r="H9" s="8" t="s">
        <v>60</v>
      </c>
      <c r="I9" s="8" t="s">
        <v>61</v>
      </c>
      <c r="J9" s="6" t="s">
        <v>62</v>
      </c>
      <c r="K9" s="3" t="s">
        <v>25</v>
      </c>
      <c r="L9" s="8" t="s">
        <v>63</v>
      </c>
      <c r="M9" s="3">
        <v>5</v>
      </c>
      <c r="N9" s="7">
        <v>45716</v>
      </c>
      <c r="O9" s="3">
        <v>5</v>
      </c>
      <c r="P9" s="4">
        <f t="shared" si="2"/>
        <v>2</v>
      </c>
      <c r="Q9" s="3" t="s">
        <v>64</v>
      </c>
      <c r="R9" s="10"/>
    </row>
    <row r="10" spans="1:18" s="2" customFormat="1" ht="56.4" customHeight="1" x14ac:dyDescent="0.3">
      <c r="A10" s="10" t="s">
        <v>163</v>
      </c>
      <c r="B10" s="4">
        <v>1</v>
      </c>
      <c r="C10" s="5">
        <v>12.19</v>
      </c>
      <c r="D10" s="5">
        <f t="shared" si="0"/>
        <v>12.19</v>
      </c>
      <c r="E10" s="5">
        <v>9.77</v>
      </c>
      <c r="F10" s="5">
        <f t="shared" si="1"/>
        <v>9.77</v>
      </c>
      <c r="G10" s="3" t="s">
        <v>164</v>
      </c>
      <c r="H10" s="3" t="s">
        <v>165</v>
      </c>
      <c r="I10" s="6" t="s">
        <v>166</v>
      </c>
      <c r="J10" s="6" t="s">
        <v>167</v>
      </c>
      <c r="K10" s="3" t="s">
        <v>25</v>
      </c>
      <c r="L10" s="8" t="s">
        <v>168</v>
      </c>
      <c r="M10" s="3">
        <v>1</v>
      </c>
      <c r="N10" s="7">
        <v>45716</v>
      </c>
      <c r="O10" s="3">
        <v>1</v>
      </c>
      <c r="P10" s="4">
        <f t="shared" si="2"/>
        <v>0</v>
      </c>
      <c r="Q10" s="3" t="s">
        <v>85</v>
      </c>
      <c r="R10" s="10"/>
    </row>
    <row r="11" spans="1:18" s="2" customFormat="1" ht="56.4" customHeight="1" x14ac:dyDescent="0.3">
      <c r="A11" s="10" t="s">
        <v>57</v>
      </c>
      <c r="B11" s="4">
        <v>1</v>
      </c>
      <c r="C11" s="5">
        <v>0.49</v>
      </c>
      <c r="D11" s="5">
        <f t="shared" si="0"/>
        <v>0.49</v>
      </c>
      <c r="E11" s="5">
        <v>0.35</v>
      </c>
      <c r="F11" s="5">
        <f t="shared" si="1"/>
        <v>0.35</v>
      </c>
      <c r="G11" s="3" t="s">
        <v>79</v>
      </c>
      <c r="H11" s="8" t="s">
        <v>80</v>
      </c>
      <c r="I11" s="6" t="s">
        <v>81</v>
      </c>
      <c r="J11" s="8" t="s">
        <v>82</v>
      </c>
      <c r="K11" s="3" t="s">
        <v>25</v>
      </c>
      <c r="L11" s="8" t="s">
        <v>83</v>
      </c>
      <c r="M11" s="3">
        <v>1</v>
      </c>
      <c r="N11" s="7">
        <v>45716</v>
      </c>
      <c r="O11" s="3">
        <v>1</v>
      </c>
      <c r="P11" s="4">
        <f t="shared" si="2"/>
        <v>0</v>
      </c>
      <c r="Q11" s="3" t="s">
        <v>84</v>
      </c>
      <c r="R11" s="10"/>
    </row>
    <row r="12" spans="1:18" s="2" customFormat="1" ht="84" customHeight="1" x14ac:dyDescent="0.3">
      <c r="A12" s="10" t="s">
        <v>91</v>
      </c>
      <c r="B12" s="4">
        <v>6</v>
      </c>
      <c r="C12" s="5">
        <v>0.1</v>
      </c>
      <c r="D12" s="5">
        <f t="shared" si="0"/>
        <v>0.60000000000000009</v>
      </c>
      <c r="E12" s="5">
        <v>3.2000000000000001E-2</v>
      </c>
      <c r="F12" s="5">
        <f t="shared" si="1"/>
        <v>0.192</v>
      </c>
      <c r="G12" s="8" t="s">
        <v>92</v>
      </c>
      <c r="H12" s="8" t="s">
        <v>93</v>
      </c>
      <c r="I12" s="6" t="s">
        <v>94</v>
      </c>
      <c r="J12" s="6" t="s">
        <v>95</v>
      </c>
      <c r="K12" s="3" t="s">
        <v>25</v>
      </c>
      <c r="L12" s="8" t="s">
        <v>96</v>
      </c>
      <c r="M12" s="3">
        <v>6</v>
      </c>
      <c r="N12" s="7">
        <v>45716</v>
      </c>
      <c r="O12" s="3">
        <v>6</v>
      </c>
      <c r="P12" s="4">
        <f t="shared" si="2"/>
        <v>0</v>
      </c>
      <c r="Q12" s="3" t="s">
        <v>97</v>
      </c>
      <c r="R12" s="10"/>
    </row>
    <row r="13" spans="1:18" s="2" customFormat="1" ht="56.4" customHeight="1" x14ac:dyDescent="0.3">
      <c r="A13" s="10" t="s">
        <v>102</v>
      </c>
      <c r="B13" s="4">
        <v>2</v>
      </c>
      <c r="C13" s="5">
        <v>0.95</v>
      </c>
      <c r="D13" s="5">
        <f t="shared" si="0"/>
        <v>1.9</v>
      </c>
      <c r="E13" s="5">
        <v>0.81</v>
      </c>
      <c r="F13" s="5">
        <f t="shared" si="1"/>
        <v>1.62</v>
      </c>
      <c r="G13" s="3" t="s">
        <v>98</v>
      </c>
      <c r="H13" s="8" t="str">
        <f>"0702460801"</f>
        <v>0702460801</v>
      </c>
      <c r="I13" s="6" t="s">
        <v>99</v>
      </c>
      <c r="J13" s="6" t="s">
        <v>99</v>
      </c>
      <c r="K13" s="3" t="s">
        <v>25</v>
      </c>
      <c r="L13" s="8" t="s">
        <v>100</v>
      </c>
      <c r="M13" s="3">
        <v>4</v>
      </c>
      <c r="N13" s="7">
        <v>45716</v>
      </c>
      <c r="O13" s="3">
        <v>4</v>
      </c>
      <c r="P13" s="4">
        <f t="shared" si="2"/>
        <v>2</v>
      </c>
      <c r="Q13" s="3" t="s">
        <v>101</v>
      </c>
      <c r="R13" s="10"/>
    </row>
    <row r="14" spans="1:18" s="2" customFormat="1" ht="75.599999999999994" customHeight="1" x14ac:dyDescent="0.3">
      <c r="A14" s="10" t="s">
        <v>159</v>
      </c>
      <c r="B14" s="4">
        <v>1</v>
      </c>
      <c r="C14" s="5">
        <v>0.3</v>
      </c>
      <c r="D14" s="5">
        <f t="shared" si="0"/>
        <v>0.3</v>
      </c>
      <c r="E14" s="5">
        <v>0.2</v>
      </c>
      <c r="F14" s="5">
        <f t="shared" si="1"/>
        <v>0.2</v>
      </c>
      <c r="G14" s="3" t="s">
        <v>98</v>
      </c>
      <c r="H14" s="8">
        <v>22284043</v>
      </c>
      <c r="I14" s="6" t="s">
        <v>160</v>
      </c>
      <c r="J14" s="8" t="s">
        <v>161</v>
      </c>
      <c r="K14" s="3" t="s">
        <v>25</v>
      </c>
      <c r="L14" s="8" t="s">
        <v>162</v>
      </c>
      <c r="M14" s="3">
        <v>2</v>
      </c>
      <c r="N14" s="7">
        <v>45716</v>
      </c>
      <c r="O14" s="3">
        <v>2</v>
      </c>
      <c r="P14" s="4">
        <f t="shared" si="2"/>
        <v>1</v>
      </c>
      <c r="Q14" s="3" t="s">
        <v>107</v>
      </c>
      <c r="R14" s="10"/>
    </row>
    <row r="15" spans="1:18" s="2" customFormat="1" ht="56.4" customHeight="1" x14ac:dyDescent="0.3">
      <c r="A15" s="10" t="s">
        <v>111</v>
      </c>
      <c r="B15" s="4">
        <v>1</v>
      </c>
      <c r="C15" s="5">
        <v>2.42</v>
      </c>
      <c r="D15" s="5">
        <f t="shared" si="0"/>
        <v>2.42</v>
      </c>
      <c r="E15" s="5">
        <v>2.42</v>
      </c>
      <c r="F15" s="5">
        <f t="shared" si="1"/>
        <v>2.42</v>
      </c>
      <c r="G15" s="8" t="s">
        <v>112</v>
      </c>
      <c r="H15" s="8" t="s">
        <v>113</v>
      </c>
      <c r="I15" s="6" t="s">
        <v>114</v>
      </c>
      <c r="J15" s="6" t="s">
        <v>115</v>
      </c>
      <c r="K15" s="3" t="s">
        <v>25</v>
      </c>
      <c r="L15" s="8" t="s">
        <v>116</v>
      </c>
      <c r="M15" s="3">
        <v>1</v>
      </c>
      <c r="N15" s="7">
        <v>45716</v>
      </c>
      <c r="O15" s="3">
        <v>1</v>
      </c>
      <c r="P15" s="4">
        <f t="shared" si="2"/>
        <v>0</v>
      </c>
      <c r="Q15" s="3" t="s">
        <v>109</v>
      </c>
      <c r="R15" s="10"/>
    </row>
    <row r="16" spans="1:18" s="2" customFormat="1" ht="56.4" customHeight="1" x14ac:dyDescent="0.3">
      <c r="A16" s="10" t="s">
        <v>141</v>
      </c>
      <c r="B16" s="4">
        <v>1</v>
      </c>
      <c r="C16" s="5">
        <v>0.18</v>
      </c>
      <c r="D16" s="5">
        <f t="shared" si="0"/>
        <v>0.18</v>
      </c>
      <c r="E16" s="5">
        <v>0.14000000000000001</v>
      </c>
      <c r="F16" s="5">
        <f t="shared" si="1"/>
        <v>0.14000000000000001</v>
      </c>
      <c r="G16" s="8" t="s">
        <v>142</v>
      </c>
      <c r="H16" s="8" t="s">
        <v>143</v>
      </c>
      <c r="I16" s="8" t="s">
        <v>144</v>
      </c>
      <c r="J16" s="8" t="s">
        <v>145</v>
      </c>
      <c r="K16" s="3" t="s">
        <v>25</v>
      </c>
      <c r="L16" s="8" t="s">
        <v>146</v>
      </c>
      <c r="M16" s="8">
        <v>4</v>
      </c>
      <c r="N16" s="7">
        <v>45716</v>
      </c>
      <c r="O16" s="8">
        <v>4</v>
      </c>
      <c r="P16" s="4">
        <f t="shared" si="2"/>
        <v>3</v>
      </c>
      <c r="Q16" s="8" t="s">
        <v>169</v>
      </c>
      <c r="R16" s="10"/>
    </row>
    <row r="17" spans="1:18" s="2" customFormat="1" ht="56.4" customHeight="1" x14ac:dyDescent="0.3">
      <c r="A17" s="10" t="s">
        <v>153</v>
      </c>
      <c r="B17" s="4">
        <v>1</v>
      </c>
      <c r="C17" s="5">
        <v>2.65</v>
      </c>
      <c r="D17" s="5">
        <f t="shared" si="0"/>
        <v>2.65</v>
      </c>
      <c r="E17" s="5">
        <v>2.0499999999999998</v>
      </c>
      <c r="F17" s="5">
        <f t="shared" si="1"/>
        <v>2.0499999999999998</v>
      </c>
      <c r="G17" s="8" t="s">
        <v>155</v>
      </c>
      <c r="H17" s="8" t="s">
        <v>156</v>
      </c>
      <c r="I17" s="6" t="s">
        <v>157</v>
      </c>
      <c r="J17" s="6" t="s">
        <v>158</v>
      </c>
      <c r="K17" s="3" t="s">
        <v>154</v>
      </c>
      <c r="L17" s="8">
        <v>2234476</v>
      </c>
      <c r="M17" s="3">
        <v>2</v>
      </c>
      <c r="N17" s="7">
        <v>45716</v>
      </c>
      <c r="O17" s="3">
        <v>2</v>
      </c>
      <c r="P17" s="4">
        <f t="shared" si="2"/>
        <v>1</v>
      </c>
      <c r="Q17" s="3" t="s">
        <v>150</v>
      </c>
      <c r="R17" s="10"/>
    </row>
    <row r="18" spans="1:18" s="2" customFormat="1" ht="79.8" customHeight="1" x14ac:dyDescent="0.3">
      <c r="A18" s="9" t="s">
        <v>46</v>
      </c>
      <c r="B18" s="4">
        <v>6</v>
      </c>
      <c r="C18" s="5">
        <v>0</v>
      </c>
      <c r="D18" s="5">
        <f t="shared" si="0"/>
        <v>0</v>
      </c>
      <c r="E18" s="5">
        <v>7.0000000000000007E-2</v>
      </c>
      <c r="F18" s="5">
        <f t="shared" si="1"/>
        <v>0.42000000000000004</v>
      </c>
      <c r="G18" s="3" t="s">
        <v>18</v>
      </c>
      <c r="H18" s="3" t="s">
        <v>47</v>
      </c>
      <c r="I18" s="6" t="s">
        <v>48</v>
      </c>
      <c r="J18" s="6" t="s">
        <v>49</v>
      </c>
      <c r="K18" s="3" t="s">
        <v>152</v>
      </c>
      <c r="L18" s="3" t="s">
        <v>47</v>
      </c>
      <c r="M18" s="3">
        <v>12</v>
      </c>
      <c r="N18" s="7">
        <v>45716</v>
      </c>
      <c r="O18" s="3">
        <v>12</v>
      </c>
      <c r="P18" s="4">
        <f t="shared" si="2"/>
        <v>6</v>
      </c>
      <c r="Q18" s="3" t="s">
        <v>151</v>
      </c>
      <c r="R18" s="9"/>
    </row>
    <row r="19" spans="1:18" s="2" customFormat="1" ht="56.4" customHeight="1" x14ac:dyDescent="0.3">
      <c r="A19" s="10" t="s">
        <v>72</v>
      </c>
      <c r="B19" s="4">
        <v>5</v>
      </c>
      <c r="C19" s="5">
        <v>0</v>
      </c>
      <c r="D19" s="5">
        <f t="shared" si="0"/>
        <v>0</v>
      </c>
      <c r="E19" s="5">
        <v>0.73</v>
      </c>
      <c r="F19" s="5">
        <f t="shared" si="1"/>
        <v>3.65</v>
      </c>
      <c r="G19" s="3" t="s">
        <v>65</v>
      </c>
      <c r="H19" s="3" t="s">
        <v>66</v>
      </c>
      <c r="I19" s="6" t="s">
        <v>67</v>
      </c>
      <c r="J19" s="8" t="s">
        <v>68</v>
      </c>
      <c r="K19" s="3" t="s">
        <v>152</v>
      </c>
      <c r="L19" s="3" t="s">
        <v>69</v>
      </c>
      <c r="M19" s="3">
        <v>3</v>
      </c>
      <c r="N19" s="7">
        <v>45716</v>
      </c>
      <c r="O19" s="3">
        <v>3</v>
      </c>
      <c r="P19" s="4">
        <f t="shared" si="2"/>
        <v>-2</v>
      </c>
      <c r="Q19" s="3" t="s">
        <v>70</v>
      </c>
      <c r="R19" s="10"/>
    </row>
    <row r="20" spans="1:18" s="2" customFormat="1" ht="77.400000000000006" customHeight="1" x14ac:dyDescent="0.3">
      <c r="A20" s="10" t="s">
        <v>73</v>
      </c>
      <c r="B20" s="4">
        <v>5</v>
      </c>
      <c r="C20" s="5">
        <v>0</v>
      </c>
      <c r="D20" s="5">
        <f t="shared" si="0"/>
        <v>0</v>
      </c>
      <c r="E20" s="5">
        <v>0.53300000000000003</v>
      </c>
      <c r="F20" s="5">
        <f t="shared" si="1"/>
        <v>2.665</v>
      </c>
      <c r="G20" s="8" t="s">
        <v>74</v>
      </c>
      <c r="H20" s="8" t="s">
        <v>75</v>
      </c>
      <c r="I20" s="6" t="s">
        <v>76</v>
      </c>
      <c r="J20" s="6" t="s">
        <v>77</v>
      </c>
      <c r="K20" s="3" t="s">
        <v>152</v>
      </c>
      <c r="L20" s="8" t="s">
        <v>78</v>
      </c>
      <c r="M20" s="3">
        <v>3</v>
      </c>
      <c r="N20" s="7">
        <v>45716</v>
      </c>
      <c r="O20" s="3">
        <v>3</v>
      </c>
      <c r="P20" s="4">
        <f t="shared" si="2"/>
        <v>-2</v>
      </c>
      <c r="Q20" s="3" t="s">
        <v>71</v>
      </c>
      <c r="R20" s="10"/>
    </row>
    <row r="21" spans="1:18" s="2" customFormat="1" ht="56.4" customHeight="1" x14ac:dyDescent="0.3">
      <c r="A21" s="10" t="s">
        <v>103</v>
      </c>
      <c r="B21" s="4">
        <v>2</v>
      </c>
      <c r="C21" s="5">
        <v>0</v>
      </c>
      <c r="D21" s="5">
        <f t="shared" si="0"/>
        <v>0</v>
      </c>
      <c r="E21" s="5">
        <v>4.53</v>
      </c>
      <c r="F21" s="5">
        <f t="shared" si="1"/>
        <v>9.06</v>
      </c>
      <c r="G21" s="3" t="s">
        <v>98</v>
      </c>
      <c r="H21" s="8" t="str">
        <f>"0015453508"</f>
        <v>0015453508</v>
      </c>
      <c r="I21" s="6" t="s">
        <v>104</v>
      </c>
      <c r="J21" s="6" t="s">
        <v>105</v>
      </c>
      <c r="K21" s="3" t="s">
        <v>152</v>
      </c>
      <c r="L21" s="8" t="s">
        <v>106</v>
      </c>
      <c r="M21" s="3">
        <v>2</v>
      </c>
      <c r="N21" s="7">
        <v>45716</v>
      </c>
      <c r="O21" s="3">
        <v>2</v>
      </c>
      <c r="P21" s="4">
        <f t="shared" si="2"/>
        <v>0</v>
      </c>
      <c r="Q21" s="3" t="s">
        <v>85</v>
      </c>
      <c r="R21" s="10"/>
    </row>
    <row r="22" spans="1:18" s="2" customFormat="1" ht="56.4" customHeight="1" x14ac:dyDescent="0.3">
      <c r="A22" s="10" t="s">
        <v>108</v>
      </c>
      <c r="B22" s="4">
        <v>2</v>
      </c>
      <c r="C22" s="5">
        <v>0</v>
      </c>
      <c r="D22" s="5">
        <f t="shared" si="0"/>
        <v>0</v>
      </c>
      <c r="E22" s="5">
        <v>0.16</v>
      </c>
      <c r="F22" s="5">
        <f t="shared" si="1"/>
        <v>0.32</v>
      </c>
      <c r="G22" s="8" t="s">
        <v>86</v>
      </c>
      <c r="H22" s="8" t="s">
        <v>87</v>
      </c>
      <c r="I22" s="6" t="s">
        <v>88</v>
      </c>
      <c r="J22" s="8" t="s">
        <v>89</v>
      </c>
      <c r="K22" s="8" t="s">
        <v>152</v>
      </c>
      <c r="L22" s="8" t="s">
        <v>90</v>
      </c>
      <c r="M22" s="8">
        <v>0</v>
      </c>
      <c r="N22" s="7">
        <v>45716</v>
      </c>
      <c r="O22" s="8">
        <v>0</v>
      </c>
      <c r="P22" s="4">
        <f t="shared" si="2"/>
        <v>-2</v>
      </c>
      <c r="Q22" s="3" t="s">
        <v>124</v>
      </c>
      <c r="R22" s="10"/>
    </row>
    <row r="23" spans="1:18" s="2" customFormat="1" ht="56.4" customHeight="1" x14ac:dyDescent="0.3">
      <c r="A23" s="10" t="s">
        <v>125</v>
      </c>
      <c r="B23" s="4">
        <v>1</v>
      </c>
      <c r="C23" s="5">
        <v>0</v>
      </c>
      <c r="D23" s="5">
        <f t="shared" si="0"/>
        <v>0</v>
      </c>
      <c r="E23" s="5">
        <v>0.01</v>
      </c>
      <c r="F23" s="5">
        <f t="shared" si="1"/>
        <v>0.01</v>
      </c>
      <c r="G23" s="8" t="s">
        <v>126</v>
      </c>
      <c r="H23" s="8" t="s">
        <v>127</v>
      </c>
      <c r="I23" s="6" t="s">
        <v>128</v>
      </c>
      <c r="J23" s="8" t="s">
        <v>129</v>
      </c>
      <c r="K23" s="3" t="s">
        <v>152</v>
      </c>
      <c r="L23" s="8" t="s">
        <v>130</v>
      </c>
      <c r="M23" s="3">
        <v>3</v>
      </c>
      <c r="N23" s="7">
        <v>45716</v>
      </c>
      <c r="O23" s="3">
        <v>3</v>
      </c>
      <c r="P23" s="4">
        <f t="shared" si="2"/>
        <v>2</v>
      </c>
      <c r="Q23" s="3" t="s">
        <v>147</v>
      </c>
      <c r="R23" s="10"/>
    </row>
    <row r="24" spans="1:18" s="2" customFormat="1" ht="56.4" customHeight="1" x14ac:dyDescent="0.3">
      <c r="A24" s="10" t="s">
        <v>131</v>
      </c>
      <c r="B24" s="4">
        <v>1</v>
      </c>
      <c r="C24" s="5">
        <v>0</v>
      </c>
      <c r="D24" s="5">
        <f t="shared" si="0"/>
        <v>0</v>
      </c>
      <c r="E24" s="5">
        <v>0.01</v>
      </c>
      <c r="F24" s="5">
        <f t="shared" si="1"/>
        <v>0.01</v>
      </c>
      <c r="G24" s="8" t="s">
        <v>132</v>
      </c>
      <c r="H24" s="8" t="s">
        <v>133</v>
      </c>
      <c r="I24" s="6" t="s">
        <v>134</v>
      </c>
      <c r="J24" s="8" t="s">
        <v>135</v>
      </c>
      <c r="K24" s="3" t="s">
        <v>152</v>
      </c>
      <c r="L24" s="8" t="s">
        <v>136</v>
      </c>
      <c r="M24" s="8">
        <v>3</v>
      </c>
      <c r="N24" s="7">
        <v>45716</v>
      </c>
      <c r="O24" s="8">
        <v>3</v>
      </c>
      <c r="P24" s="4">
        <f t="shared" si="2"/>
        <v>2</v>
      </c>
      <c r="Q24" s="3" t="s">
        <v>148</v>
      </c>
      <c r="R24" s="10"/>
    </row>
    <row r="25" spans="1:18" s="2" customFormat="1" ht="56.4" customHeight="1" x14ac:dyDescent="0.3">
      <c r="A25" s="10" t="s">
        <v>137</v>
      </c>
      <c r="B25" s="4">
        <v>3</v>
      </c>
      <c r="C25" s="5">
        <v>0</v>
      </c>
      <c r="D25" s="5">
        <f t="shared" si="0"/>
        <v>0</v>
      </c>
      <c r="E25" s="5">
        <v>0.01</v>
      </c>
      <c r="F25" s="5">
        <f t="shared" si="1"/>
        <v>0.03</v>
      </c>
      <c r="G25" s="8" t="s">
        <v>126</v>
      </c>
      <c r="H25" s="8" t="s">
        <v>138</v>
      </c>
      <c r="I25" s="6" t="s">
        <v>139</v>
      </c>
      <c r="J25" s="8" t="s">
        <v>129</v>
      </c>
      <c r="K25" s="3" t="s">
        <v>152</v>
      </c>
      <c r="L25" s="8" t="s">
        <v>140</v>
      </c>
      <c r="M25" s="3">
        <v>5</v>
      </c>
      <c r="N25" s="7">
        <v>45716</v>
      </c>
      <c r="O25" s="3">
        <v>5</v>
      </c>
      <c r="P25" s="4">
        <f t="shared" si="2"/>
        <v>2</v>
      </c>
      <c r="Q25" s="3" t="s">
        <v>149</v>
      </c>
      <c r="R25" s="10"/>
    </row>
    <row r="26" spans="1:18" ht="13.2" x14ac:dyDescent="0.25"/>
    <row r="27" spans="1:18" ht="13.2" x14ac:dyDescent="0.25"/>
    <row r="28" spans="1:18" ht="13.2" x14ac:dyDescent="0.25"/>
    <row r="29" spans="1:18" ht="13.2" x14ac:dyDescent="0.25"/>
    <row r="30" spans="1:18" ht="13.2" x14ac:dyDescent="0.25"/>
    <row r="31" spans="1:18" ht="13.2" x14ac:dyDescent="0.25"/>
    <row r="32" spans="1:18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</sheetData>
  <autoFilter ref="A2:Q25" xr:uid="{00000000-0001-0000-0000-000000000000}">
    <sortState xmlns:xlrd2="http://schemas.microsoft.com/office/spreadsheetml/2017/richdata2" ref="A3:Q25">
      <sortCondition ref="K2:K25"/>
    </sortState>
  </autoFilter>
  <mergeCells count="1">
    <mergeCell ref="A1:Q1"/>
  </mergeCells>
  <hyperlinks>
    <hyperlink ref="J3" r:id="rId1" xr:uid="{9692E2BF-5ABC-4B22-8430-857DDFB34C8F}"/>
    <hyperlink ref="J4" r:id="rId2" xr:uid="{B1652F58-D8A6-4FD5-832E-8525F9A161F9}"/>
    <hyperlink ref="J5" r:id="rId3" xr:uid="{36294B05-9705-46A2-BE08-C6A05A39AF71}"/>
    <hyperlink ref="J18" r:id="rId4" xr:uid="{BCA13537-F8B7-4343-B248-FB9CE00B5023}"/>
    <hyperlink ref="J6" r:id="rId5" xr:uid="{9053A0D8-F7C2-4E55-98BA-48685587D173}"/>
    <hyperlink ref="I18" r:id="rId6" xr:uid="{F112F2DE-8D57-4E73-8B11-90A84E835DA9}"/>
    <hyperlink ref="I6" r:id="rId7" xr:uid="{EB23C671-0F2D-4617-BD9C-67D093684B87}"/>
    <hyperlink ref="I5" r:id="rId8" xr:uid="{C7D0FBCC-AE6B-4F16-8B84-E00F732CFC0E}"/>
    <hyperlink ref="I3" r:id="rId9" xr:uid="{CCC68C5A-37F7-4A9D-9028-242877130C3F}"/>
    <hyperlink ref="I4" r:id="rId10" xr:uid="{55B0B18A-508F-4F0F-BAE9-038015E789FE}"/>
    <hyperlink ref="I8" r:id="rId11" xr:uid="{6E1AC092-5E2E-476A-AFFB-471E689DD7DF}"/>
    <hyperlink ref="I19" r:id="rId12" xr:uid="{C1314D8B-35CA-4FA6-B25D-73C9517F26BC}"/>
    <hyperlink ref="J20" r:id="rId13" xr:uid="{1329B4C8-4A3F-439A-87B7-84532ACCBA59}"/>
    <hyperlink ref="I22" r:id="rId14" xr:uid="{9AC1B967-F89B-48AC-8D27-59C54BE39FB2}"/>
    <hyperlink ref="I13" r:id="rId15" xr:uid="{2F9FCE3E-8610-4188-AD2B-2322D72EEA40}"/>
    <hyperlink ref="J13" r:id="rId16" xr:uid="{7A49281F-411E-4379-83BF-BB61B9151433}"/>
    <hyperlink ref="I23" r:id="rId17" xr:uid="{5B6A326A-6F81-4AA3-8BE9-0DB4E2B9AB15}"/>
    <hyperlink ref="I24" r:id="rId18" xr:uid="{5892450A-1AA9-4158-AB16-DD6FDE955D24}"/>
    <hyperlink ref="I20" r:id="rId19" xr:uid="{D1E57815-935F-4DC8-A67C-185EEE77CADE}"/>
    <hyperlink ref="J17" r:id="rId20" xr:uid="{1E94FE7A-91C1-4F79-8C5A-AE04D2E2798B}"/>
    <hyperlink ref="J8" r:id="rId21" xr:uid="{0B23CC3A-2FDD-4148-BBDA-F8DDDA7885CD}"/>
    <hyperlink ref="J9" r:id="rId22" xr:uid="{3BFB8954-C6AB-4B66-95C3-91B82F54545F}"/>
    <hyperlink ref="J12" r:id="rId23" xr:uid="{F4239BB2-E137-4E5B-BEFC-7F8A2494025C}"/>
    <hyperlink ref="I7" r:id="rId24" xr:uid="{CD64E775-F638-4FC5-BD6F-84D9E0115EA3}"/>
    <hyperlink ref="I11" r:id="rId25" xr:uid="{42B86B5C-9772-431E-90A6-9BCECE56AC57}"/>
    <hyperlink ref="I12" r:id="rId26" xr:uid="{78D4993E-22DF-4C7D-9E1E-F6B7E1F42C67}"/>
    <hyperlink ref="J21" r:id="rId27" xr:uid="{AE15CCF8-9B60-4E56-9BAB-1A8EC89F98E3}"/>
    <hyperlink ref="I21" r:id="rId28" xr:uid="{A1FD4867-1EE0-4677-AB83-45D05064312E}"/>
    <hyperlink ref="J15" r:id="rId29" xr:uid="{B475B12F-AF7C-473B-AD39-420FF6824F04}"/>
    <hyperlink ref="I17" r:id="rId30" xr:uid="{18FF6F92-CE13-440E-97A6-71731DDFCBF1}"/>
    <hyperlink ref="I15" r:id="rId31" xr:uid="{F51993EA-6C92-4DA1-BB1C-AEF18EFA806E}"/>
    <hyperlink ref="I25" r:id="rId32" xr:uid="{779D6958-8D67-4E16-80FE-330110E0B9BC}"/>
    <hyperlink ref="I10" r:id="rId33" xr:uid="{05F84FBF-13AE-4E37-98D6-22FD05641FF1}"/>
    <hyperlink ref="I14" r:id="rId34" xr:uid="{1450CCC5-E558-49C6-9CCA-3C785ABCDE2A}"/>
  </hyperlinks>
  <pageMargins left="0.25" right="0.25" top="0.75" bottom="0.75" header="0.3" footer="0.3"/>
  <pageSetup scale="32" orientation="landscape" r:id="rId35"/>
  <webPublishItems count="1">
    <webPublishItem id="826" divId="Bill of Materials_BPollock_sorted.xlsb_826" sourceType="range" sourceRef="A1:Q25" destinationFile="C:\Users\bradp\Downloads\Bill of Materials_BPollock_web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Pollock</dc:creator>
  <cp:lastModifiedBy>Bradley Pollock (Student)</cp:lastModifiedBy>
  <cp:lastPrinted>2025-05-06T05:59:45Z</cp:lastPrinted>
  <dcterms:created xsi:type="dcterms:W3CDTF">2025-02-28T20:53:22Z</dcterms:created>
  <dcterms:modified xsi:type="dcterms:W3CDTF">2025-05-06T06:03:13Z</dcterms:modified>
</cp:coreProperties>
</file>