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A616C8D-97F7-4B3C-8106-77DC8C08AD6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5" i="1"/>
  <c r="C15" i="1" s="1"/>
  <c r="D15" i="1" s="1"/>
  <c r="E15" i="1" s="1"/>
  <c r="F15" i="1" s="1"/>
  <c r="B5" i="1"/>
  <c r="C5" i="1" s="1"/>
  <c r="D5" i="1" s="1"/>
  <c r="E5" i="1" s="1"/>
  <c r="F5" i="1" s="1"/>
  <c r="B6" i="1"/>
  <c r="C6" i="1" s="1"/>
  <c r="D6" i="1" s="1"/>
  <c r="E6" i="1" s="1"/>
  <c r="F6" i="1" s="1"/>
  <c r="B7" i="1"/>
  <c r="C7" i="1" s="1"/>
  <c r="D7" i="1" s="1"/>
  <c r="E7" i="1" s="1"/>
  <c r="F7" i="1" s="1"/>
  <c r="B8" i="1"/>
  <c r="C8" i="1" s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 s="1"/>
  <c r="D11" i="1" s="1"/>
  <c r="E11" i="1" s="1"/>
  <c r="F11" i="1" s="1"/>
  <c r="B12" i="1"/>
  <c r="C12" i="1" s="1"/>
  <c r="D12" i="1" s="1"/>
  <c r="E12" i="1" s="1"/>
  <c r="F12" i="1" s="1"/>
  <c r="B13" i="1"/>
  <c r="C13" i="1" s="1"/>
  <c r="D13" i="1" s="1"/>
  <c r="E13" i="1" s="1"/>
  <c r="F13" i="1" s="1"/>
  <c r="B14" i="1"/>
  <c r="C14" i="1" s="1"/>
  <c r="D14" i="1" s="1"/>
  <c r="E14" i="1" s="1"/>
  <c r="F14" i="1" s="1"/>
  <c r="B4" i="1"/>
  <c r="C4" i="1" s="1"/>
  <c r="D4" i="1" s="1"/>
  <c r="E4" i="1" s="1"/>
  <c r="F4" i="1" s="1"/>
  <c r="G9" i="1" l="1"/>
  <c r="G12" i="1"/>
  <c r="G4" i="1"/>
  <c r="G8" i="1"/>
  <c r="G6" i="1"/>
  <c r="G14" i="1"/>
  <c r="G7" i="1"/>
  <c r="G5" i="1"/>
  <c r="G11" i="1"/>
  <c r="G10" i="1"/>
  <c r="G13" i="1"/>
  <c r="L4" i="1"/>
  <c r="M12" i="1" s="1"/>
  <c r="M20" i="1" l="1"/>
  <c r="M27" i="1"/>
  <c r="M25" i="1"/>
  <c r="M30" i="1"/>
  <c r="N30" i="1" s="1"/>
  <c r="M18" i="1"/>
  <c r="M15" i="1"/>
  <c r="M16" i="1"/>
  <c r="M5" i="1"/>
  <c r="M9" i="1"/>
  <c r="M26" i="1"/>
  <c r="M11" i="1"/>
  <c r="M6" i="1"/>
  <c r="M24" i="1"/>
  <c r="M22" i="1"/>
  <c r="M19" i="1"/>
  <c r="M8" i="1"/>
  <c r="M13" i="1"/>
  <c r="M28" i="1"/>
  <c r="M29" i="1"/>
  <c r="M21" i="1"/>
  <c r="O4" i="1"/>
  <c r="M23" i="1"/>
  <c r="M17" i="1"/>
  <c r="M7" i="1"/>
  <c r="M4" i="1"/>
  <c r="M10" i="1"/>
  <c r="M14" i="1"/>
  <c r="N21" i="1" l="1"/>
  <c r="N6" i="1"/>
  <c r="N22" i="1"/>
  <c r="N17" i="1"/>
  <c r="N23" i="1"/>
  <c r="N24" i="1"/>
  <c r="N18" i="1"/>
  <c r="N19" i="1"/>
  <c r="N15" i="1"/>
  <c r="N7" i="1"/>
  <c r="N8" i="1"/>
  <c r="N5" i="1"/>
  <c r="N12" i="1"/>
  <c r="N14" i="1"/>
  <c r="N29" i="1"/>
  <c r="N10" i="1"/>
  <c r="N28" i="1"/>
  <c r="N26" i="1"/>
  <c r="N16" i="1"/>
  <c r="N11" i="1"/>
  <c r="N25" i="1"/>
  <c r="N27" i="1"/>
  <c r="N4" i="1"/>
  <c r="N13" i="1"/>
  <c r="N9" i="1"/>
  <c r="N20" i="1"/>
</calcChain>
</file>

<file path=xl/sharedStrings.xml><?xml version="1.0" encoding="utf-8"?>
<sst xmlns="http://schemas.openxmlformats.org/spreadsheetml/2006/main" count="45" uniqueCount="45">
  <si>
    <t>Possible Diffs</t>
  </si>
  <si>
    <t>min 11</t>
  </si>
  <si>
    <t>times -1</t>
  </si>
  <si>
    <t>1.) establish ratio between best and worst diff</t>
  </si>
  <si>
    <t>2.) establish mapping function which can be liner or otherwise</t>
  </si>
  <si>
    <t>3.) would like "control" over resolution and accuracy of expected vs actual weights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</si>
  <si>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</si>
  <si>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</si>
  <si>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</si>
  <si>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</si>
  <si>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</si>
  <si>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</si>
  <si>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</si>
  <si>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</si>
  <si>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</si>
  <si>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</si>
  <si>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</si>
  <si>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</si>
  <si>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</si>
  <si>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</si>
  <si>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</si>
  <si>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</si>
  <si>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</si>
  <si>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</si>
  <si>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</si>
  <si>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</si>
  <si>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</si>
  <si>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</si>
  <si>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</si>
  <si>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</si>
  <si>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</si>
  <si>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</si>
  <si>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</si>
  <si>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diff</t>
  </si>
  <si>
    <t>weights</t>
  </si>
  <si>
    <t>weights sum</t>
  </si>
  <si>
    <t>prob</t>
  </si>
  <si>
    <t>test</t>
  </si>
  <si>
    <t>ratio test</t>
  </si>
  <si>
    <t>Three Points</t>
  </si>
  <si>
    <t>times 10</t>
  </si>
  <si>
    <t xml:space="preserve">ratio </t>
  </si>
  <si>
    <t>resolution</t>
  </si>
  <si>
    <t>plus 0.5</t>
  </si>
  <si>
    <t>div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</si>
</sst>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 wrapText="1"/>
    </xf>
    <xf numFmtId="2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E2" sqref="E2:E3"/>
    </sheetView>
  </sheetViews>
  <sheetFormatPr defaultRowHeight="15" x14ac:dyDescent="0.25"/>
  <cols>
    <col min="1" max="1" width="13.140625" bestFit="1" customWidth="1"/>
    <col min="2" max="2" width="17.85546875" customWidth="1"/>
    <col min="3" max="3" width="20.5703125" customWidth="1"/>
    <col min="4" max="4" width="23.28515625" customWidth="1"/>
    <col min="5" max="5" width="8.7109375" customWidth="1"/>
    <col min="7" max="7" width="14.5703125" style="2" bestFit="1" customWidth="1"/>
    <col min="10" max="10" width="10.28515625" bestFit="1" customWidth="1"/>
    <col min="12" max="12" width="12.140625" bestFit="1" customWidth="1"/>
    <col min="13" max="14" width="9.140625" style="2"/>
    <col min="15" max="15" width="10.140625" style="4" bestFit="1" customWidth="1"/>
  </cols>
  <sheetData>
    <row r="1" spans="1:15" ht="60" x14ac:dyDescent="0.25">
      <c r="A1" s="3" t="s">
        <v>39</v>
      </c>
      <c r="B1" s="3" t="s">
        <v>3</v>
      </c>
      <c r="C1" s="3" t="s">
        <v>4</v>
      </c>
      <c r="D1" s="3" t="s">
        <v>5</v>
      </c>
      <c r="E1">
        <v>0.3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44</v>
      </c>
      <c r="E2" s="1" t="s">
        <v>43</v>
      </c>
      <c r="F2" s="1" t="s">
        <v>40</v>
      </c>
      <c r="G2" s="5" t="s">
        <v>41</v>
      </c>
    </row>
    <row r="3" spans="1:15" x14ac:dyDescent="0.25">
      <c r="A3" s="1"/>
      <c r="B3" s="1"/>
      <c r="C3" s="1"/>
      <c r="D3" s="1"/>
      <c r="E3" s="1"/>
      <c r="F3" s="1"/>
      <c r="G3" s="5"/>
      <c r="I3" t="s">
        <v>6</v>
      </c>
      <c r="J3" t="s">
        <v>33</v>
      </c>
      <c r="K3" t="s">
        <v>34</v>
      </c>
      <c r="L3" t="s">
        <v>35</v>
      </c>
      <c r="M3" s="2" t="s">
        <v>36</v>
      </c>
      <c r="N3" s="2" t="s">
        <v>38</v>
      </c>
      <c r="O3" s="4" t="s">
        <v>42</v>
      </c>
    </row>
    <row r="4" spans="1:15" x14ac:dyDescent="0.25">
      <c r="A4">
        <v>-10</v>
      </c>
      <c r="B4">
        <f>A4-11</f>
        <v>-21</v>
      </c>
      <c r="C4">
        <f>B4*(-1)</f>
        <v>21</v>
      </c>
      <c r="D4">
        <f>C4*$E$1</f>
        <v>6.3</v>
      </c>
      <c r="E4">
        <f>D4+0.5</f>
        <v>6.8</v>
      </c>
      <c r="F4">
        <f>E4*10</f>
        <v>68</v>
      </c>
      <c r="G4" s="2">
        <f>F4/$F$15</f>
        <v>8.5</v>
      </c>
      <c r="I4" t="s">
        <v>7</v>
      </c>
      <c r="J4">
        <v>-10</v>
      </c>
      <c r="K4">
        <f>TRUNC(10*(0.5 +(-1*(J4-11))*$E$1))</f>
        <v>68</v>
      </c>
      <c r="L4">
        <f>SUM(K4:K29)</f>
        <v>1072</v>
      </c>
      <c r="M4" s="2">
        <f>100*(K4)/$L$4</f>
        <v>6.3432835820895521</v>
      </c>
      <c r="N4" s="2">
        <f>M4/$M$30</f>
        <v>8.5</v>
      </c>
      <c r="O4" s="4">
        <f>100*(1/L4)</f>
        <v>9.3283582089552231E-2</v>
      </c>
    </row>
    <row r="5" spans="1:15" x14ac:dyDescent="0.25">
      <c r="A5">
        <v>-8</v>
      </c>
      <c r="B5">
        <f t="shared" ref="B5:B15" si="0">A5-11</f>
        <v>-19</v>
      </c>
      <c r="C5">
        <f t="shared" ref="C5:C15" si="1">B5*(-1)</f>
        <v>19</v>
      </c>
      <c r="D5">
        <f t="shared" ref="D5:D15" si="2">C5*$E$1</f>
        <v>5.7</v>
      </c>
      <c r="E5">
        <f t="shared" ref="E5:E15" si="3">D5+0.5</f>
        <v>6.2</v>
      </c>
      <c r="F5">
        <f t="shared" ref="F5:F15" si="4">E5*10</f>
        <v>62</v>
      </c>
      <c r="G5" s="2">
        <f>F5/$F$15</f>
        <v>7.75</v>
      </c>
      <c r="I5" t="s">
        <v>8</v>
      </c>
      <c r="J5">
        <v>-8</v>
      </c>
      <c r="K5">
        <f t="shared" ref="K5:K30" si="5">TRUNC(10*(0.5 +(-1*(J5-11))*$E$1))</f>
        <v>62</v>
      </c>
      <c r="M5" s="2">
        <f>100*(K5)/$L$4</f>
        <v>5.7835820895522385</v>
      </c>
      <c r="N5" s="2">
        <f>M5/$M$30</f>
        <v>7.7499999999999991</v>
      </c>
    </row>
    <row r="6" spans="1:15" x14ac:dyDescent="0.25">
      <c r="A6">
        <v>-6</v>
      </c>
      <c r="B6">
        <f t="shared" si="0"/>
        <v>-17</v>
      </c>
      <c r="C6">
        <f t="shared" si="1"/>
        <v>17</v>
      </c>
      <c r="D6">
        <f t="shared" si="2"/>
        <v>5.0999999999999996</v>
      </c>
      <c r="E6">
        <f t="shared" si="3"/>
        <v>5.6</v>
      </c>
      <c r="F6">
        <f t="shared" si="4"/>
        <v>56</v>
      </c>
      <c r="G6" s="2">
        <f>F6/$F$15</f>
        <v>7</v>
      </c>
      <c r="I6" t="s">
        <v>9</v>
      </c>
      <c r="J6">
        <v>-6</v>
      </c>
      <c r="K6">
        <f t="shared" si="5"/>
        <v>56</v>
      </c>
      <c r="M6" s="2">
        <f>100*(K6)/$L$4</f>
        <v>5.2238805970149258</v>
      </c>
      <c r="N6" s="2">
        <f>M6/$M$30</f>
        <v>7</v>
      </c>
    </row>
    <row r="7" spans="1:15" x14ac:dyDescent="0.25">
      <c r="A7">
        <v>-4</v>
      </c>
      <c r="B7">
        <f t="shared" si="0"/>
        <v>-15</v>
      </c>
      <c r="C7">
        <f t="shared" si="1"/>
        <v>15</v>
      </c>
      <c r="D7">
        <f t="shared" si="2"/>
        <v>4.5</v>
      </c>
      <c r="E7">
        <f t="shared" si="3"/>
        <v>5</v>
      </c>
      <c r="F7">
        <f t="shared" si="4"/>
        <v>50</v>
      </c>
      <c r="G7" s="2">
        <f>F7/$F$15</f>
        <v>6.25</v>
      </c>
      <c r="I7" t="s">
        <v>10</v>
      </c>
      <c r="J7">
        <v>-4</v>
      </c>
      <c r="K7">
        <f t="shared" si="5"/>
        <v>50</v>
      </c>
      <c r="M7" s="2">
        <f>100*(K7)/$L$4</f>
        <v>4.6641791044776122</v>
      </c>
      <c r="N7" s="2">
        <f>M7/$M$30</f>
        <v>6.25</v>
      </c>
    </row>
    <row r="8" spans="1:15" x14ac:dyDescent="0.25">
      <c r="A8">
        <v>-2</v>
      </c>
      <c r="B8">
        <f t="shared" si="0"/>
        <v>-13</v>
      </c>
      <c r="C8">
        <f t="shared" si="1"/>
        <v>13</v>
      </c>
      <c r="D8">
        <f t="shared" si="2"/>
        <v>3.9</v>
      </c>
      <c r="E8">
        <f t="shared" si="3"/>
        <v>4.4000000000000004</v>
      </c>
      <c r="F8">
        <f t="shared" si="4"/>
        <v>44</v>
      </c>
      <c r="G8" s="2">
        <f>F8/$F$15</f>
        <v>5.5</v>
      </c>
      <c r="I8" t="s">
        <v>11</v>
      </c>
      <c r="J8">
        <v>-2</v>
      </c>
      <c r="K8">
        <f t="shared" si="5"/>
        <v>44</v>
      </c>
      <c r="M8" s="2">
        <f>100*(K8)/$L$4</f>
        <v>4.1044776119402986</v>
      </c>
      <c r="N8" s="2">
        <f>M8/$M$30</f>
        <v>5.5</v>
      </c>
    </row>
    <row r="9" spans="1:15" x14ac:dyDescent="0.25">
      <c r="A9">
        <v>0</v>
      </c>
      <c r="B9">
        <f t="shared" si="0"/>
        <v>-11</v>
      </c>
      <c r="C9">
        <f t="shared" si="1"/>
        <v>11</v>
      </c>
      <c r="D9">
        <f t="shared" si="2"/>
        <v>3.3</v>
      </c>
      <c r="E9">
        <f t="shared" si="3"/>
        <v>3.8</v>
      </c>
      <c r="F9">
        <f t="shared" si="4"/>
        <v>38</v>
      </c>
      <c r="G9" s="2">
        <f>F9/$F$15</f>
        <v>4.75</v>
      </c>
      <c r="I9" t="s">
        <v>12</v>
      </c>
      <c r="J9">
        <v>0</v>
      </c>
      <c r="K9">
        <f t="shared" si="5"/>
        <v>38</v>
      </c>
      <c r="M9" s="2">
        <f>100*(K9)/$L$4</f>
        <v>3.544776119402985</v>
      </c>
      <c r="N9" s="2">
        <f>M9/$M$30</f>
        <v>4.75</v>
      </c>
    </row>
    <row r="10" spans="1:15" x14ac:dyDescent="0.25">
      <c r="A10">
        <v>2</v>
      </c>
      <c r="B10">
        <f t="shared" si="0"/>
        <v>-9</v>
      </c>
      <c r="C10">
        <f t="shared" si="1"/>
        <v>9</v>
      </c>
      <c r="D10">
        <f t="shared" si="2"/>
        <v>2.6999999999999997</v>
      </c>
      <c r="E10">
        <f t="shared" si="3"/>
        <v>3.1999999999999997</v>
      </c>
      <c r="F10">
        <f t="shared" si="4"/>
        <v>31.999999999999996</v>
      </c>
      <c r="G10" s="2">
        <f>F10/$F$15</f>
        <v>3.9999999999999996</v>
      </c>
      <c r="I10" t="s">
        <v>13</v>
      </c>
      <c r="J10">
        <v>2</v>
      </c>
      <c r="K10">
        <f t="shared" si="5"/>
        <v>32</v>
      </c>
      <c r="M10" s="2">
        <f>100*(K10)/$L$4</f>
        <v>2.9850746268656718</v>
      </c>
      <c r="N10" s="2">
        <f>M10/$M$30</f>
        <v>4</v>
      </c>
    </row>
    <row r="11" spans="1:15" x14ac:dyDescent="0.25">
      <c r="A11">
        <v>4</v>
      </c>
      <c r="B11">
        <f t="shared" si="0"/>
        <v>-7</v>
      </c>
      <c r="C11">
        <f t="shared" si="1"/>
        <v>7</v>
      </c>
      <c r="D11">
        <f t="shared" si="2"/>
        <v>2.1</v>
      </c>
      <c r="E11">
        <f t="shared" si="3"/>
        <v>2.6</v>
      </c>
      <c r="F11">
        <f t="shared" si="4"/>
        <v>26</v>
      </c>
      <c r="G11" s="2">
        <f>F11/$F$15</f>
        <v>3.25</v>
      </c>
      <c r="I11" t="s">
        <v>14</v>
      </c>
      <c r="J11">
        <v>4</v>
      </c>
      <c r="K11">
        <f t="shared" si="5"/>
        <v>26</v>
      </c>
      <c r="M11" s="2">
        <f>100*(K11)/$L$4</f>
        <v>2.4253731343283582</v>
      </c>
      <c r="N11" s="2">
        <f>M11/$M$30</f>
        <v>3.25</v>
      </c>
    </row>
    <row r="12" spans="1:15" x14ac:dyDescent="0.25">
      <c r="A12">
        <v>6</v>
      </c>
      <c r="B12">
        <f t="shared" si="0"/>
        <v>-5</v>
      </c>
      <c r="C12">
        <f t="shared" si="1"/>
        <v>5</v>
      </c>
      <c r="D12">
        <f t="shared" si="2"/>
        <v>1.5</v>
      </c>
      <c r="E12">
        <f t="shared" si="3"/>
        <v>2</v>
      </c>
      <c r="F12">
        <f t="shared" si="4"/>
        <v>20</v>
      </c>
      <c r="G12" s="2">
        <f>F12/$F$15</f>
        <v>2.5</v>
      </c>
      <c r="I12" t="s">
        <v>15</v>
      </c>
      <c r="J12">
        <v>6</v>
      </c>
      <c r="K12">
        <f t="shared" si="5"/>
        <v>20</v>
      </c>
      <c r="M12" s="2">
        <f>100*(K12)/$L$4</f>
        <v>1.8656716417910448</v>
      </c>
      <c r="N12" s="2">
        <f>M12/$M$30</f>
        <v>2.5</v>
      </c>
    </row>
    <row r="13" spans="1:15" x14ac:dyDescent="0.25">
      <c r="A13">
        <v>8</v>
      </c>
      <c r="B13">
        <f t="shared" si="0"/>
        <v>-3</v>
      </c>
      <c r="C13">
        <f t="shared" si="1"/>
        <v>3</v>
      </c>
      <c r="D13">
        <f t="shared" si="2"/>
        <v>0.89999999999999991</v>
      </c>
      <c r="E13">
        <f t="shared" si="3"/>
        <v>1.4</v>
      </c>
      <c r="F13">
        <f t="shared" si="4"/>
        <v>14</v>
      </c>
      <c r="G13" s="2">
        <f>F13/$F$15</f>
        <v>1.75</v>
      </c>
      <c r="I13" t="s">
        <v>16</v>
      </c>
      <c r="J13">
        <v>8</v>
      </c>
      <c r="K13">
        <f t="shared" si="5"/>
        <v>14</v>
      </c>
      <c r="M13" s="2">
        <f>100*(K13)/$L$4</f>
        <v>1.3059701492537314</v>
      </c>
      <c r="N13" s="2">
        <f>M13/$M$30</f>
        <v>1.75</v>
      </c>
    </row>
    <row r="14" spans="1:15" x14ac:dyDescent="0.25">
      <c r="A14">
        <v>10</v>
      </c>
      <c r="B14">
        <f t="shared" si="0"/>
        <v>-1</v>
      </c>
      <c r="C14">
        <f t="shared" si="1"/>
        <v>1</v>
      </c>
      <c r="D14">
        <f t="shared" si="2"/>
        <v>0.3</v>
      </c>
      <c r="E14">
        <f t="shared" si="3"/>
        <v>0.8</v>
      </c>
      <c r="F14">
        <f t="shared" si="4"/>
        <v>8</v>
      </c>
      <c r="G14" s="2">
        <f>F14/$F$15</f>
        <v>1</v>
      </c>
      <c r="I14" t="s">
        <v>17</v>
      </c>
      <c r="J14">
        <v>10</v>
      </c>
      <c r="K14">
        <f t="shared" si="5"/>
        <v>8</v>
      </c>
      <c r="M14" s="2">
        <f>100*(K14)/$L$4</f>
        <v>0.74626865671641796</v>
      </c>
      <c r="N14" s="2">
        <f>M14/$M$30</f>
        <v>1</v>
      </c>
    </row>
    <row r="15" spans="1:15" x14ac:dyDescent="0.25">
      <c r="A15">
        <v>10</v>
      </c>
      <c r="B15">
        <f t="shared" si="0"/>
        <v>-1</v>
      </c>
      <c r="C15">
        <f t="shared" si="1"/>
        <v>1</v>
      </c>
      <c r="D15">
        <f t="shared" si="2"/>
        <v>0.3</v>
      </c>
      <c r="E15">
        <f t="shared" si="3"/>
        <v>0.8</v>
      </c>
      <c r="F15">
        <f t="shared" si="4"/>
        <v>8</v>
      </c>
      <c r="I15" t="s">
        <v>19</v>
      </c>
      <c r="J15">
        <v>-10</v>
      </c>
      <c r="K15">
        <f t="shared" si="5"/>
        <v>68</v>
      </c>
      <c r="M15" s="2">
        <f>100*(K15)/$L$4</f>
        <v>6.3432835820895521</v>
      </c>
      <c r="N15" s="2">
        <f>M15/$M$30</f>
        <v>8.5</v>
      </c>
    </row>
    <row r="16" spans="1:15" x14ac:dyDescent="0.25">
      <c r="I16" t="s">
        <v>18</v>
      </c>
      <c r="J16">
        <v>-8</v>
      </c>
      <c r="K16">
        <f t="shared" si="5"/>
        <v>62</v>
      </c>
      <c r="M16" s="2">
        <f>100*(K16)/$L$4</f>
        <v>5.7835820895522385</v>
      </c>
      <c r="N16" s="2">
        <f>M16/$M$30</f>
        <v>7.7499999999999991</v>
      </c>
    </row>
    <row r="17" spans="9:14" x14ac:dyDescent="0.25">
      <c r="I17" t="s">
        <v>20</v>
      </c>
      <c r="J17">
        <v>-6</v>
      </c>
      <c r="K17">
        <f t="shared" si="5"/>
        <v>56</v>
      </c>
      <c r="M17" s="2">
        <f>100*(K17)/$L$4</f>
        <v>5.2238805970149258</v>
      </c>
      <c r="N17" s="2">
        <f>M17/$M$30</f>
        <v>7</v>
      </c>
    </row>
    <row r="18" spans="9:14" x14ac:dyDescent="0.25">
      <c r="I18" t="s">
        <v>21</v>
      </c>
      <c r="J18">
        <v>-4</v>
      </c>
      <c r="K18">
        <f t="shared" si="5"/>
        <v>50</v>
      </c>
      <c r="M18" s="2">
        <f>100*(K18)/$L$4</f>
        <v>4.6641791044776122</v>
      </c>
      <c r="N18" s="2">
        <f>M18/$M$30</f>
        <v>6.25</v>
      </c>
    </row>
    <row r="19" spans="9:14" x14ac:dyDescent="0.25">
      <c r="I19" t="s">
        <v>22</v>
      </c>
      <c r="J19">
        <v>-2</v>
      </c>
      <c r="K19">
        <f t="shared" si="5"/>
        <v>44</v>
      </c>
      <c r="M19" s="2">
        <f>100*(K19)/$L$4</f>
        <v>4.1044776119402986</v>
      </c>
      <c r="N19" s="2">
        <f>M19/$M$30</f>
        <v>5.5</v>
      </c>
    </row>
    <row r="20" spans="9:14" x14ac:dyDescent="0.25">
      <c r="I20" t="s">
        <v>23</v>
      </c>
      <c r="J20">
        <v>0</v>
      </c>
      <c r="K20">
        <f t="shared" si="5"/>
        <v>38</v>
      </c>
      <c r="M20" s="2">
        <f>100*(K20)/$L$4</f>
        <v>3.544776119402985</v>
      </c>
      <c r="N20" s="2">
        <f>M20/$M$30</f>
        <v>4.75</v>
      </c>
    </row>
    <row r="21" spans="9:14" x14ac:dyDescent="0.25">
      <c r="I21" t="s">
        <v>24</v>
      </c>
      <c r="J21">
        <v>2</v>
      </c>
      <c r="K21">
        <f t="shared" si="5"/>
        <v>32</v>
      </c>
      <c r="M21" s="2">
        <f>100*(K21)/$L$4</f>
        <v>2.9850746268656718</v>
      </c>
      <c r="N21" s="2">
        <f>M21/$M$30</f>
        <v>4</v>
      </c>
    </row>
    <row r="22" spans="9:14" x14ac:dyDescent="0.25">
      <c r="I22" t="s">
        <v>25</v>
      </c>
      <c r="J22">
        <v>4</v>
      </c>
      <c r="K22">
        <f t="shared" si="5"/>
        <v>26</v>
      </c>
      <c r="M22" s="2">
        <f>100*(K22)/$L$4</f>
        <v>2.4253731343283582</v>
      </c>
      <c r="N22" s="2">
        <f>M22/$M$30</f>
        <v>3.25</v>
      </c>
    </row>
    <row r="23" spans="9:14" x14ac:dyDescent="0.25">
      <c r="I23" t="s">
        <v>26</v>
      </c>
      <c r="J23">
        <v>6</v>
      </c>
      <c r="K23">
        <f t="shared" si="5"/>
        <v>20</v>
      </c>
      <c r="M23" s="2">
        <f>100*(K23)/$L$4</f>
        <v>1.8656716417910448</v>
      </c>
      <c r="N23" s="2">
        <f>M23/$M$30</f>
        <v>2.5</v>
      </c>
    </row>
    <row r="24" spans="9:14" x14ac:dyDescent="0.25">
      <c r="I24" t="s">
        <v>27</v>
      </c>
      <c r="J24">
        <v>8</v>
      </c>
      <c r="K24">
        <f t="shared" si="5"/>
        <v>14</v>
      </c>
      <c r="M24" s="2">
        <f>100*(K24)/$L$4</f>
        <v>1.3059701492537314</v>
      </c>
      <c r="N24" s="2">
        <f>M24/$M$30</f>
        <v>1.75</v>
      </c>
    </row>
    <row r="25" spans="9:14" x14ac:dyDescent="0.25">
      <c r="I25" t="s">
        <v>28</v>
      </c>
      <c r="J25">
        <v>10</v>
      </c>
      <c r="K25">
        <f t="shared" si="5"/>
        <v>8</v>
      </c>
      <c r="M25" s="2">
        <f>100*(K25)/$L$4</f>
        <v>0.74626865671641796</v>
      </c>
      <c r="N25" s="2">
        <f>M25/$M$30</f>
        <v>1</v>
      </c>
    </row>
    <row r="26" spans="9:14" x14ac:dyDescent="0.25">
      <c r="I26" t="s">
        <v>29</v>
      </c>
      <c r="J26">
        <v>-10</v>
      </c>
      <c r="K26">
        <f t="shared" si="5"/>
        <v>68</v>
      </c>
      <c r="M26" s="2">
        <f>100*(K26)/$L$4</f>
        <v>6.3432835820895521</v>
      </c>
      <c r="N26" s="2">
        <f>M26/$M$30</f>
        <v>8.5</v>
      </c>
    </row>
    <row r="27" spans="9:14" x14ac:dyDescent="0.25">
      <c r="I27" t="s">
        <v>30</v>
      </c>
      <c r="J27">
        <v>-8</v>
      </c>
      <c r="K27">
        <f t="shared" si="5"/>
        <v>62</v>
      </c>
      <c r="M27" s="2">
        <f>100*(K27)/$L$4</f>
        <v>5.7835820895522385</v>
      </c>
      <c r="N27" s="2">
        <f>M27/$M$30</f>
        <v>7.7499999999999991</v>
      </c>
    </row>
    <row r="28" spans="9:14" x14ac:dyDescent="0.25">
      <c r="I28" t="s">
        <v>31</v>
      </c>
      <c r="J28">
        <v>-6</v>
      </c>
      <c r="K28">
        <f t="shared" si="5"/>
        <v>56</v>
      </c>
      <c r="M28" s="2">
        <f>100*(K28)/$L$4</f>
        <v>5.2238805970149258</v>
      </c>
      <c r="N28" s="2">
        <f>M28/$M$30</f>
        <v>7</v>
      </c>
    </row>
    <row r="29" spans="9:14" x14ac:dyDescent="0.25">
      <c r="I29" t="s">
        <v>32</v>
      </c>
      <c r="J29">
        <v>-4</v>
      </c>
      <c r="K29">
        <f t="shared" si="5"/>
        <v>50</v>
      </c>
      <c r="M29" s="2">
        <f>100*(K29)/$L$4</f>
        <v>4.6641791044776122</v>
      </c>
      <c r="N29" s="2">
        <f>M29/$M$30</f>
        <v>6.25</v>
      </c>
    </row>
    <row r="30" spans="9:14" x14ac:dyDescent="0.25">
      <c r="I30" t="s">
        <v>37</v>
      </c>
      <c r="J30">
        <v>10</v>
      </c>
      <c r="K30">
        <f t="shared" si="5"/>
        <v>8</v>
      </c>
      <c r="M30" s="2">
        <f>100*(K30)/$L$4</f>
        <v>0.74626865671641796</v>
      </c>
      <c r="N30" s="2">
        <f>M30/$M$30</f>
        <v>1</v>
      </c>
    </row>
  </sheetData>
  <mergeCells count="7">
    <mergeCell ref="G2:G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2019-01-11T19:49:45Z</dcterms:modified>
</cp:coreProperties>
</file>