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文档\研二上\工作总结\1125\"/>
    </mc:Choice>
  </mc:AlternateContent>
  <xr:revisionPtr revIDLastSave="0" documentId="12_ncr:500000_{D7A2C7BA-E203-4471-9392-E23C5A7D9F5F}" xr6:coauthVersionLast="31" xr6:coauthVersionMax="31" xr10:uidLastSave="{00000000-0000-0000-0000-000000000000}"/>
  <bookViews>
    <workbookView xWindow="0" yWindow="0" windowWidth="6330" windowHeight="9450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20" i="1" l="1"/>
  <c r="B20" i="1"/>
  <c r="D20" i="1"/>
  <c r="B18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G18" i="1" l="1"/>
  <c r="B19" i="1"/>
  <c r="C19" i="1"/>
  <c r="H18" i="1" l="1"/>
  <c r="C18" i="1"/>
  <c r="D18" i="1" s="1"/>
  <c r="D19" i="1"/>
  <c r="I18" i="1" l="1"/>
  <c r="F18" i="1"/>
  <c r="K18" i="1"/>
  <c r="L18" i="1"/>
  <c r="J18" i="1" l="1"/>
</calcChain>
</file>

<file path=xl/sharedStrings.xml><?xml version="1.0" encoding="utf-8"?>
<sst xmlns="http://schemas.openxmlformats.org/spreadsheetml/2006/main" count="50" uniqueCount="44">
  <si>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</si>
  <si>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</si>
  <si>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</si>
  <si>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</si>
  <si>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</si>
  <si>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</si>
  <si>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</si>
  <si>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</si>
  <si>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</si>
  <si>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</si>
  <si>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</si>
  <si>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</si>
  <si>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</si>
  <si>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</si>
  <si>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</si>
  <si>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</si>
  <si>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</si>
  <si>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</si>
  <si>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</si>
  <si>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</si>
  <si>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</si>
  <si>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</si>
  <si>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</si>
  <si>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</si>
  <si>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</si>
  <si>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</si>
  <si>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ind_minleaf2</t>
  </si>
  <si>
    <t>ind_maxdepth2</t>
  </si>
  <si>
    <t>normal</t>
  </si>
  <si>
    <t>slight</t>
  </si>
  <si>
    <t>serious</t>
  </si>
  <si>
    <t>total</t>
  </si>
  <si>
    <t>p_test</t>
    <phoneticPr fontId="2" type="noConversion"/>
  </si>
  <si>
    <t>n_test</t>
    <phoneticPr fontId="2" type="noConversion"/>
  </si>
  <si>
    <t>acu</t>
    <phoneticPr fontId="2" type="noConversion"/>
  </si>
  <si>
    <t>TP</t>
    <phoneticPr fontId="2" type="noConversion"/>
  </si>
  <si>
    <t>TN</t>
    <phoneticPr fontId="2" type="noConversion"/>
  </si>
  <si>
    <t>pre</t>
    <phoneticPr fontId="2" type="noConversion"/>
  </si>
  <si>
    <t>kappa</t>
    <phoneticPr fontId="2" type="noConversion"/>
  </si>
  <si>
    <t>p0</t>
    <phoneticPr fontId="2" type="noConversion"/>
  </si>
  <si>
    <t>pe</t>
    <phoneticPr fontId="2" type="noConversion"/>
  </si>
  <si>
    <t>p_pre</t>
    <phoneticPr fontId="2" type="noConversion"/>
  </si>
  <si>
    <t>n_pre</t>
    <phoneticPr fontId="2" type="noConversion"/>
  </si>
  <si>
    <r>
      <t>total</t>
    </r>
    <r>
      <rPr>
        <b/>
        <sz val="11"/>
        <rFont val="宋体"/>
        <family val="3"/>
        <charset val="134"/>
      </rPr>
      <t>_estimated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</si>
</sst>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workbookViewId="0">
      <selection activeCell="I22" sqref="I22"/>
    </sheetView>
  </sheetViews>
  <sheetFormatPr defaultRowHeight="13.5" x14ac:dyDescent="0.15"/>
  <cols>
    <col min="16" max="16" width="8" customWidth="1"/>
    <col min="17" max="17" width="17.875" customWidth="1"/>
  </cols>
  <sheetData>
    <row r="1" spans="1:3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43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15">
      <c r="A2" s="1">
        <v>0</v>
      </c>
      <c r="B2">
        <v>7652.5</v>
      </c>
      <c r="C2">
        <v>1059.5</v>
      </c>
      <c r="D2">
        <v>0.84599976434546953</v>
      </c>
      <c r="E2">
        <v>0.83146469736382167</v>
      </c>
      <c r="F2">
        <v>0.69912993964473813</v>
      </c>
      <c r="G2">
        <v>0.79797117830272635</v>
      </c>
      <c r="H2">
        <v>0.84960664647638862</v>
      </c>
      <c r="I2">
        <v>0.5680464073287278</v>
      </c>
      <c r="J2">
        <v>0.90852545081031733</v>
      </c>
      <c r="K2">
        <v>0.78827977315689979</v>
      </c>
      <c r="L2">
        <v>0.5680464073287278</v>
      </c>
      <c r="M2">
        <v>0.74358974358974361</v>
      </c>
      <c r="N2">
        <v>0.84466019417475735</v>
      </c>
      <c r="O2">
        <v>30</v>
      </c>
      <c r="P2">
        <v>16</v>
      </c>
      <c r="Q2">
        <f>R2-P2+O2</f>
        <v>117</v>
      </c>
      <c r="R2">
        <v>103</v>
      </c>
      <c r="S2">
        <v>2116</v>
      </c>
      <c r="T2">
        <v>15408</v>
      </c>
      <c r="U2">
        <v>15921</v>
      </c>
      <c r="V2">
        <v>1668</v>
      </c>
      <c r="W2">
        <v>21.14748488650622</v>
      </c>
      <c r="X2">
        <v>24.02190030797308</v>
      </c>
      <c r="Y2">
        <v>10</v>
      </c>
      <c r="Z2">
        <v>100</v>
      </c>
      <c r="AA2">
        <v>10</v>
      </c>
      <c r="AB2">
        <v>10</v>
      </c>
      <c r="AC2">
        <v>50</v>
      </c>
      <c r="AD2">
        <v>10</v>
      </c>
    </row>
    <row r="3" spans="1:30" x14ac:dyDescent="0.15">
      <c r="A3" s="1">
        <v>1</v>
      </c>
      <c r="B3">
        <v>8798.5</v>
      </c>
      <c r="C3">
        <v>2303.5</v>
      </c>
      <c r="D3">
        <v>0.79999084835728018</v>
      </c>
      <c r="E3">
        <v>0.90515370277848717</v>
      </c>
      <c r="F3">
        <v>0.69632055370696644</v>
      </c>
      <c r="G3">
        <v>0.79398915643191925</v>
      </c>
      <c r="H3">
        <v>0.57243789557965563</v>
      </c>
      <c r="I3">
        <v>0.56145492361312921</v>
      </c>
      <c r="J3">
        <v>0.85733500717360112</v>
      </c>
      <c r="K3">
        <v>0.68113739960929021</v>
      </c>
      <c r="L3">
        <v>0.56145492361312921</v>
      </c>
      <c r="M3">
        <v>0.84033613445378152</v>
      </c>
      <c r="N3">
        <v>0.8</v>
      </c>
      <c r="O3">
        <v>38</v>
      </c>
      <c r="P3">
        <v>50</v>
      </c>
      <c r="Q3">
        <f t="shared" ref="Q3:Q14" si="0">R3-P3+O3</f>
        <v>238</v>
      </c>
      <c r="R3">
        <v>250</v>
      </c>
      <c r="S3">
        <v>4607</v>
      </c>
      <c r="T3">
        <v>17697</v>
      </c>
      <c r="U3">
        <v>19122</v>
      </c>
      <c r="V3">
        <v>3138</v>
      </c>
      <c r="W3">
        <v>40.333422963162143</v>
      </c>
      <c r="X3">
        <v>38.397418660930363</v>
      </c>
      <c r="Y3">
        <v>200</v>
      </c>
      <c r="Z3">
        <v>50</v>
      </c>
      <c r="AA3">
        <v>30</v>
      </c>
      <c r="AB3">
        <v>10</v>
      </c>
      <c r="AC3">
        <v>10</v>
      </c>
      <c r="AD3">
        <v>10</v>
      </c>
    </row>
    <row r="4" spans="1:30" x14ac:dyDescent="0.15">
      <c r="A4" s="1">
        <v>2</v>
      </c>
      <c r="B4">
        <v>8387</v>
      </c>
      <c r="C4">
        <v>933</v>
      </c>
      <c r="D4">
        <v>0.85412793876435211</v>
      </c>
      <c r="E4">
        <v>0.86005767399331601</v>
      </c>
      <c r="F4">
        <v>0.68498595998596001</v>
      </c>
      <c r="G4">
        <v>0.82925114515020204</v>
      </c>
      <c r="H4">
        <v>0.88900800477727393</v>
      </c>
      <c r="I4">
        <v>0.56384132614775906</v>
      </c>
      <c r="J4">
        <v>0.92113127001067241</v>
      </c>
      <c r="K4">
        <v>0.83000539665407447</v>
      </c>
      <c r="L4">
        <v>0.55927928235213864</v>
      </c>
      <c r="M4">
        <v>0.79577464788732399</v>
      </c>
      <c r="N4">
        <v>0.88976377952755903</v>
      </c>
      <c r="O4">
        <v>29</v>
      </c>
      <c r="P4">
        <v>14</v>
      </c>
      <c r="Q4">
        <f t="shared" si="0"/>
        <v>142</v>
      </c>
      <c r="R4">
        <v>127</v>
      </c>
      <c r="S4">
        <v>1853</v>
      </c>
      <c r="T4">
        <v>16887</v>
      </c>
      <c r="U4">
        <v>17262</v>
      </c>
      <c r="V4">
        <v>1538</v>
      </c>
      <c r="W4">
        <v>24.384</v>
      </c>
      <c r="X4">
        <v>27.263999999999999</v>
      </c>
      <c r="Y4">
        <v>10</v>
      </c>
      <c r="Z4">
        <v>100</v>
      </c>
      <c r="AA4">
        <v>10</v>
      </c>
      <c r="AB4">
        <v>200</v>
      </c>
      <c r="AC4">
        <v>10</v>
      </c>
      <c r="AD4">
        <v>30</v>
      </c>
    </row>
    <row r="5" spans="1:30" x14ac:dyDescent="0.15">
      <c r="A5" s="1">
        <v>3</v>
      </c>
      <c r="B5">
        <v>10596</v>
      </c>
      <c r="C5">
        <v>683</v>
      </c>
      <c r="D5">
        <v>0.82491762400926172</v>
      </c>
      <c r="E5">
        <v>0.66001192855390112</v>
      </c>
      <c r="F5">
        <v>0.5402383160225992</v>
      </c>
      <c r="G5">
        <v>0.8027922975379409</v>
      </c>
      <c r="H5">
        <v>0.66923709917179863</v>
      </c>
      <c r="I5">
        <v>0.55115365796895355</v>
      </c>
      <c r="J5">
        <v>0.92364727689999115</v>
      </c>
      <c r="K5">
        <v>0.53879941434846268</v>
      </c>
      <c r="L5">
        <v>0.55115365796895355</v>
      </c>
      <c r="M5">
        <v>0.50632911392405067</v>
      </c>
      <c r="N5">
        <v>0.60606060606060608</v>
      </c>
      <c r="O5">
        <v>39</v>
      </c>
      <c r="P5">
        <v>26</v>
      </c>
      <c r="Q5">
        <f t="shared" si="0"/>
        <v>79</v>
      </c>
      <c r="R5">
        <v>66</v>
      </c>
      <c r="S5">
        <v>1366</v>
      </c>
      <c r="T5">
        <v>21292</v>
      </c>
      <c r="U5">
        <v>20928</v>
      </c>
      <c r="V5">
        <v>736</v>
      </c>
      <c r="W5">
        <v>10.48173636844891</v>
      </c>
      <c r="X5">
        <v>12.546320804658549</v>
      </c>
      <c r="Y5">
        <v>200</v>
      </c>
      <c r="Z5">
        <v>50</v>
      </c>
      <c r="AA5">
        <v>10</v>
      </c>
      <c r="AB5">
        <v>10</v>
      </c>
      <c r="AC5">
        <v>10</v>
      </c>
      <c r="AD5">
        <v>10</v>
      </c>
    </row>
    <row r="6" spans="1:30" x14ac:dyDescent="0.15">
      <c r="A6" s="1">
        <v>6</v>
      </c>
      <c r="B6">
        <v>9845</v>
      </c>
      <c r="C6">
        <v>1600</v>
      </c>
      <c r="D6">
        <v>0.70015119174670937</v>
      </c>
      <c r="E6">
        <v>0.82266737041049731</v>
      </c>
      <c r="F6">
        <v>0.52905580378107853</v>
      </c>
      <c r="G6">
        <v>0.67540087758318701</v>
      </c>
      <c r="H6">
        <v>0.69916721757451517</v>
      </c>
      <c r="I6">
        <v>0.38980004309379568</v>
      </c>
      <c r="J6">
        <v>0.77771010962241172</v>
      </c>
      <c r="K6">
        <v>0.66025843050740629</v>
      </c>
      <c r="L6">
        <v>0.38936345719552018</v>
      </c>
      <c r="M6">
        <v>0.55513307984790883</v>
      </c>
      <c r="N6">
        <v>0.75257731958762886</v>
      </c>
      <c r="O6">
        <v>117</v>
      </c>
      <c r="P6">
        <v>48</v>
      </c>
      <c r="Q6">
        <f t="shared" si="0"/>
        <v>263</v>
      </c>
      <c r="R6">
        <v>194</v>
      </c>
      <c r="S6">
        <v>3173</v>
      </c>
      <c r="T6">
        <v>19815</v>
      </c>
      <c r="U6">
        <v>17878</v>
      </c>
      <c r="V6">
        <v>2095</v>
      </c>
      <c r="W6">
        <v>30.367858074615182</v>
      </c>
      <c r="X6">
        <v>41.168797286720583</v>
      </c>
      <c r="Y6">
        <v>200</v>
      </c>
      <c r="Z6">
        <v>50</v>
      </c>
      <c r="AA6">
        <v>10</v>
      </c>
      <c r="AB6">
        <v>200</v>
      </c>
      <c r="AC6">
        <v>50</v>
      </c>
      <c r="AD6">
        <v>10</v>
      </c>
    </row>
    <row r="7" spans="1:30" x14ac:dyDescent="0.15">
      <c r="A7" s="1">
        <v>7</v>
      </c>
      <c r="B7">
        <v>7446.5</v>
      </c>
      <c r="C7">
        <v>677.5</v>
      </c>
      <c r="D7">
        <v>0.87754058545315106</v>
      </c>
      <c r="E7">
        <v>0.78415473687242565</v>
      </c>
      <c r="F7">
        <v>0.69550810014727538</v>
      </c>
      <c r="G7">
        <v>0.78170225148837513</v>
      </c>
      <c r="H7">
        <v>0.86720800311809798</v>
      </c>
      <c r="I7">
        <v>0.559817575897673</v>
      </c>
      <c r="J7">
        <v>0.93062522941392389</v>
      </c>
      <c r="K7">
        <v>0.76122754491017963</v>
      </c>
      <c r="L7">
        <v>0.55286831561103411</v>
      </c>
      <c r="M7">
        <v>0.77192982456140347</v>
      </c>
      <c r="N7">
        <v>0.74576271186440679</v>
      </c>
      <c r="O7">
        <v>13</v>
      </c>
      <c r="P7">
        <v>15</v>
      </c>
      <c r="Q7">
        <f t="shared" si="0"/>
        <v>57</v>
      </c>
      <c r="R7">
        <v>59</v>
      </c>
      <c r="S7">
        <v>1336</v>
      </c>
      <c r="T7">
        <v>15010</v>
      </c>
      <c r="U7">
        <v>15212</v>
      </c>
      <c r="V7">
        <v>1017</v>
      </c>
      <c r="W7">
        <v>12.986060161408661</v>
      </c>
      <c r="X7">
        <v>12.545854732208371</v>
      </c>
      <c r="Y7">
        <v>10</v>
      </c>
      <c r="Z7">
        <v>10</v>
      </c>
      <c r="AA7">
        <v>10</v>
      </c>
      <c r="AB7">
        <v>100</v>
      </c>
      <c r="AC7">
        <v>10</v>
      </c>
      <c r="AD7">
        <v>30</v>
      </c>
    </row>
    <row r="8" spans="1:30" x14ac:dyDescent="0.15">
      <c r="A8" s="1">
        <v>9</v>
      </c>
      <c r="B8">
        <v>7949</v>
      </c>
      <c r="C8">
        <v>2013</v>
      </c>
      <c r="D8">
        <v>0.82906941188461936</v>
      </c>
      <c r="E8">
        <v>0.88768788569937718</v>
      </c>
      <c r="F8">
        <v>0.78524418606918212</v>
      </c>
      <c r="G8">
        <v>0.82130672022964735</v>
      </c>
      <c r="H8">
        <v>0.81635305945745629</v>
      </c>
      <c r="I8">
        <v>0.69410351966873707</v>
      </c>
      <c r="J8">
        <v>0.8806313055638797</v>
      </c>
      <c r="K8">
        <v>0.76934560836028865</v>
      </c>
      <c r="L8">
        <v>0.69410351966873707</v>
      </c>
      <c r="M8">
        <v>0.74869109947643975</v>
      </c>
      <c r="N8">
        <v>0.9285714285714286</v>
      </c>
      <c r="O8">
        <v>48</v>
      </c>
      <c r="P8">
        <v>11</v>
      </c>
      <c r="Q8">
        <f t="shared" si="0"/>
        <v>191</v>
      </c>
      <c r="R8">
        <v>154</v>
      </c>
      <c r="S8">
        <v>4019</v>
      </c>
      <c r="T8">
        <v>16003</v>
      </c>
      <c r="U8">
        <v>17632</v>
      </c>
      <c r="V8">
        <v>3092</v>
      </c>
      <c r="W8">
        <v>27.675718849840251</v>
      </c>
      <c r="X8">
        <v>34.325079872204469</v>
      </c>
      <c r="Y8">
        <v>100</v>
      </c>
      <c r="Z8">
        <v>10</v>
      </c>
      <c r="AA8">
        <v>30</v>
      </c>
      <c r="AB8">
        <v>50</v>
      </c>
      <c r="AC8">
        <v>10</v>
      </c>
      <c r="AD8">
        <v>30</v>
      </c>
    </row>
    <row r="9" spans="1:30" x14ac:dyDescent="0.15">
      <c r="A9" s="1">
        <v>12</v>
      </c>
      <c r="B9">
        <v>11178.5</v>
      </c>
      <c r="C9">
        <v>813.5</v>
      </c>
      <c r="D9">
        <v>0.87092595687782048</v>
      </c>
      <c r="E9">
        <v>0.80184682716855904</v>
      </c>
      <c r="F9">
        <v>0.66983847028709409</v>
      </c>
      <c r="G9">
        <v>0.68471759827383583</v>
      </c>
      <c r="H9">
        <v>0.8593581071244869</v>
      </c>
      <c r="I9">
        <v>0.37707372594778932</v>
      </c>
      <c r="J9">
        <v>0.8985134125072668</v>
      </c>
      <c r="K9">
        <v>0.77566072526121699</v>
      </c>
      <c r="L9">
        <v>0.37707372594778932</v>
      </c>
      <c r="M9">
        <v>0.64800000000000002</v>
      </c>
      <c r="N9">
        <v>0.82653061224489799</v>
      </c>
      <c r="O9">
        <v>44</v>
      </c>
      <c r="P9">
        <v>17</v>
      </c>
      <c r="Q9">
        <f t="shared" si="0"/>
        <v>125</v>
      </c>
      <c r="R9">
        <v>98</v>
      </c>
      <c r="S9">
        <v>1627</v>
      </c>
      <c r="T9">
        <v>22455</v>
      </c>
      <c r="U9">
        <v>21638</v>
      </c>
      <c r="V9">
        <v>1262</v>
      </c>
      <c r="W9">
        <v>14.64386518346339</v>
      </c>
      <c r="X9">
        <v>18.678399468703301</v>
      </c>
      <c r="Y9">
        <v>200</v>
      </c>
      <c r="Z9">
        <v>50</v>
      </c>
      <c r="AA9">
        <v>10</v>
      </c>
      <c r="AB9">
        <v>200</v>
      </c>
      <c r="AC9">
        <v>10</v>
      </c>
      <c r="AD9">
        <v>10</v>
      </c>
    </row>
    <row r="10" spans="1:30" x14ac:dyDescent="0.15">
      <c r="A10" s="1">
        <v>16</v>
      </c>
      <c r="B10">
        <v>7897.5</v>
      </c>
      <c r="C10">
        <v>1242.5</v>
      </c>
      <c r="D10">
        <v>0.80135414275877892</v>
      </c>
      <c r="E10">
        <v>0.77784354289832991</v>
      </c>
      <c r="F10">
        <v>0.73037574983725673</v>
      </c>
      <c r="G10">
        <v>0.66890815632237288</v>
      </c>
      <c r="H10">
        <v>0.86407278233763729</v>
      </c>
      <c r="I10">
        <v>0.42037100117189841</v>
      </c>
      <c r="J10">
        <v>0.82446403308303406</v>
      </c>
      <c r="K10">
        <v>0.77620396600566577</v>
      </c>
      <c r="L10">
        <v>0.41836565357831562</v>
      </c>
      <c r="M10">
        <v>0.66315789473684217</v>
      </c>
      <c r="N10">
        <v>0.84563758389261745</v>
      </c>
      <c r="O10">
        <v>64</v>
      </c>
      <c r="P10">
        <v>23</v>
      </c>
      <c r="Q10">
        <f t="shared" si="0"/>
        <v>190</v>
      </c>
      <c r="R10">
        <v>149</v>
      </c>
      <c r="S10">
        <v>2471</v>
      </c>
      <c r="T10">
        <v>15907</v>
      </c>
      <c r="U10">
        <v>15152</v>
      </c>
      <c r="V10">
        <v>1918</v>
      </c>
      <c r="W10">
        <v>29.171198607787691</v>
      </c>
      <c r="X10">
        <v>37.198172721340008</v>
      </c>
      <c r="Y10">
        <v>10</v>
      </c>
      <c r="Z10">
        <v>10</v>
      </c>
      <c r="AA10">
        <v>10</v>
      </c>
      <c r="AB10">
        <v>10</v>
      </c>
      <c r="AC10">
        <v>200</v>
      </c>
      <c r="AD10">
        <v>10</v>
      </c>
    </row>
    <row r="11" spans="1:30" x14ac:dyDescent="0.15">
      <c r="A11" s="1">
        <v>18</v>
      </c>
      <c r="B11">
        <v>1461.5</v>
      </c>
      <c r="C11">
        <v>1076.5</v>
      </c>
      <c r="D11">
        <v>0.77365163572060125</v>
      </c>
      <c r="E11">
        <v>0.95876755777072953</v>
      </c>
      <c r="F11">
        <v>0.81314055864808654</v>
      </c>
      <c r="G11">
        <v>0.72579964375860007</v>
      </c>
      <c r="H11">
        <v>0.75163812008469444</v>
      </c>
      <c r="I11">
        <v>0.63926866670986415</v>
      </c>
      <c r="J11">
        <v>0.71936606107460377</v>
      </c>
      <c r="K11">
        <v>0.72966728280961179</v>
      </c>
      <c r="L11">
        <v>0.63745707250696559</v>
      </c>
      <c r="M11">
        <v>0.83333333333333337</v>
      </c>
      <c r="N11">
        <v>0.87378640776699035</v>
      </c>
      <c r="O11">
        <v>18</v>
      </c>
      <c r="P11">
        <v>13</v>
      </c>
      <c r="Q11">
        <f t="shared" si="0"/>
        <v>108</v>
      </c>
      <c r="R11">
        <v>103</v>
      </c>
      <c r="S11">
        <v>2164</v>
      </c>
      <c r="T11">
        <v>3010</v>
      </c>
      <c r="U11">
        <v>3722</v>
      </c>
      <c r="V11">
        <v>1579</v>
      </c>
      <c r="W11">
        <v>71.527777777777786</v>
      </c>
      <c r="X11">
        <v>75</v>
      </c>
      <c r="Y11">
        <v>10</v>
      </c>
      <c r="Z11">
        <v>50</v>
      </c>
      <c r="AA11">
        <v>10</v>
      </c>
      <c r="AB11">
        <v>10</v>
      </c>
      <c r="AC11">
        <v>10</v>
      </c>
      <c r="AD11">
        <v>30</v>
      </c>
    </row>
    <row r="12" spans="1:30" x14ac:dyDescent="0.15">
      <c r="A12" s="1">
        <v>19</v>
      </c>
      <c r="B12">
        <v>10338</v>
      </c>
      <c r="C12">
        <v>717</v>
      </c>
      <c r="D12">
        <v>0.80244659485119585</v>
      </c>
      <c r="E12">
        <v>0.65867459076879131</v>
      </c>
      <c r="F12">
        <v>0.46459199752903863</v>
      </c>
      <c r="G12">
        <v>0.70963644228292411</v>
      </c>
      <c r="H12">
        <v>0.75120104460084258</v>
      </c>
      <c r="I12">
        <v>0.30839089988026158</v>
      </c>
      <c r="J12">
        <v>0.89341678674351588</v>
      </c>
      <c r="K12">
        <v>0.59036144578313254</v>
      </c>
      <c r="L12">
        <v>0.30839089988026158</v>
      </c>
      <c r="M12">
        <v>0.46153846153846162</v>
      </c>
      <c r="N12">
        <v>0.676056338028169</v>
      </c>
      <c r="O12">
        <v>56</v>
      </c>
      <c r="P12">
        <v>23</v>
      </c>
      <c r="Q12">
        <f t="shared" si="0"/>
        <v>104</v>
      </c>
      <c r="R12">
        <v>71</v>
      </c>
      <c r="S12">
        <v>1494</v>
      </c>
      <c r="T12">
        <v>20714</v>
      </c>
      <c r="U12">
        <v>19841</v>
      </c>
      <c r="V12">
        <v>882</v>
      </c>
      <c r="W12">
        <v>11.50418579530111</v>
      </c>
      <c r="X12">
        <v>16.85120172832838</v>
      </c>
      <c r="Y12">
        <v>10</v>
      </c>
      <c r="Z12">
        <v>100</v>
      </c>
      <c r="AA12">
        <v>10</v>
      </c>
      <c r="AB12">
        <v>200</v>
      </c>
      <c r="AC12">
        <v>10</v>
      </c>
      <c r="AD12">
        <v>10</v>
      </c>
    </row>
    <row r="13" spans="1:30" x14ac:dyDescent="0.15">
      <c r="A13" s="1">
        <v>20</v>
      </c>
      <c r="B13">
        <v>8585</v>
      </c>
      <c r="C13">
        <v>2647</v>
      </c>
      <c r="D13">
        <v>0.80824760873488533</v>
      </c>
      <c r="E13">
        <v>0.81319991020670179</v>
      </c>
      <c r="F13">
        <v>0.78229613237766782</v>
      </c>
      <c r="G13">
        <v>0.75536686402311171</v>
      </c>
      <c r="H13">
        <v>0.81899697482846356</v>
      </c>
      <c r="I13">
        <v>0.62520055959953658</v>
      </c>
      <c r="J13">
        <v>0.83712994149973408</v>
      </c>
      <c r="K13">
        <v>0.76580972039782325</v>
      </c>
      <c r="L13">
        <v>0.62279424184795029</v>
      </c>
      <c r="M13">
        <v>0.80597014925373134</v>
      </c>
      <c r="N13">
        <v>0.8</v>
      </c>
      <c r="O13">
        <v>52</v>
      </c>
      <c r="P13">
        <v>54</v>
      </c>
      <c r="Q13">
        <f t="shared" si="0"/>
        <v>268</v>
      </c>
      <c r="R13">
        <v>270</v>
      </c>
      <c r="S13">
        <v>5329</v>
      </c>
      <c r="T13">
        <v>17235</v>
      </c>
      <c r="U13">
        <v>18889</v>
      </c>
      <c r="V13">
        <v>4081</v>
      </c>
      <c r="W13">
        <v>43.058385753521748</v>
      </c>
      <c r="X13">
        <v>42.739434747940109</v>
      </c>
      <c r="Y13">
        <v>50</v>
      </c>
      <c r="Z13">
        <v>10</v>
      </c>
      <c r="AA13">
        <v>30</v>
      </c>
      <c r="AB13">
        <v>200</v>
      </c>
      <c r="AC13">
        <v>50</v>
      </c>
      <c r="AD13">
        <v>30</v>
      </c>
    </row>
    <row r="14" spans="1:30" x14ac:dyDescent="0.15">
      <c r="A14" s="1">
        <v>21</v>
      </c>
      <c r="B14">
        <v>6033</v>
      </c>
      <c r="C14">
        <v>1551</v>
      </c>
      <c r="D14">
        <v>0.62588943623426385</v>
      </c>
      <c r="E14">
        <v>0.84735136184253079</v>
      </c>
      <c r="F14">
        <v>0.59946903313300881</v>
      </c>
      <c r="G14">
        <v>0.78407340211199195</v>
      </c>
      <c r="H14">
        <v>0.75001885863566709</v>
      </c>
      <c r="I14">
        <v>0.53190075100392631</v>
      </c>
      <c r="J14">
        <v>0.82051617974584046</v>
      </c>
      <c r="K14">
        <v>0.64834458373513337</v>
      </c>
      <c r="L14">
        <v>0.53190075100392631</v>
      </c>
      <c r="M14">
        <v>0.6292134831460674</v>
      </c>
      <c r="N14">
        <v>0.78873239436619724</v>
      </c>
      <c r="O14">
        <v>66</v>
      </c>
      <c r="P14">
        <v>30</v>
      </c>
      <c r="Q14">
        <f t="shared" si="0"/>
        <v>178</v>
      </c>
      <c r="R14">
        <v>142</v>
      </c>
      <c r="S14">
        <v>3111</v>
      </c>
      <c r="T14">
        <v>12155</v>
      </c>
      <c r="U14">
        <v>12526</v>
      </c>
      <c r="V14">
        <v>2017</v>
      </c>
      <c r="W14">
        <v>33.464257659073063</v>
      </c>
      <c r="X14">
        <v>41.948153967007073</v>
      </c>
      <c r="Y14">
        <v>10</v>
      </c>
      <c r="Z14">
        <v>50</v>
      </c>
      <c r="AA14">
        <v>10</v>
      </c>
      <c r="AB14">
        <v>10</v>
      </c>
      <c r="AC14">
        <v>100</v>
      </c>
      <c r="AD14">
        <v>30</v>
      </c>
    </row>
    <row r="17" spans="1:12" x14ac:dyDescent="0.15">
      <c r="B17" t="s">
        <v>32</v>
      </c>
      <c r="C17" t="s">
        <v>33</v>
      </c>
      <c r="F17" t="s">
        <v>34</v>
      </c>
      <c r="G17" t="s">
        <v>35</v>
      </c>
      <c r="H17" t="s">
        <v>36</v>
      </c>
      <c r="I17" t="s">
        <v>37</v>
      </c>
      <c r="J17" t="s">
        <v>38</v>
      </c>
      <c r="K17" t="s">
        <v>39</v>
      </c>
      <c r="L17" t="s">
        <v>40</v>
      </c>
    </row>
    <row r="18" spans="1:12" x14ac:dyDescent="0.15">
      <c r="A18" t="s">
        <v>41</v>
      </c>
      <c r="B18">
        <f>SUM(V2:V14)</f>
        <v>25023</v>
      </c>
      <c r="C18">
        <f>C20-C19</f>
        <v>22888</v>
      </c>
      <c r="D18">
        <f>B18+C18</f>
        <v>47911</v>
      </c>
      <c r="F18">
        <f>D20/(D18+D19)</f>
        <v>0.86896082238352657</v>
      </c>
      <c r="G18">
        <f>B18/B20</f>
        <v>0.72183118906132815</v>
      </c>
      <c r="H18">
        <f>C19/C20</f>
        <v>0.8928404217465401</v>
      </c>
      <c r="I18">
        <f>B18/D18</f>
        <v>0.52228089582768045</v>
      </c>
      <c r="J18">
        <f>(K18-L18)/(1-L18)</f>
        <v>0.5298749891699589</v>
      </c>
      <c r="K18">
        <f>D20/(D18+D19)</f>
        <v>0.86896082238352657</v>
      </c>
      <c r="L18">
        <f>(B20*D18+C20*D19)/(B20+C20)^2</f>
        <v>0.72126737655349604</v>
      </c>
    </row>
    <row r="19" spans="1:12" x14ac:dyDescent="0.15">
      <c r="A19" t="s">
        <v>42</v>
      </c>
      <c r="B19">
        <f>B20-B18</f>
        <v>9643</v>
      </c>
      <c r="C19">
        <f>D20-B18</f>
        <v>190700</v>
      </c>
      <c r="D19">
        <f>B19+C19</f>
        <v>200343</v>
      </c>
    </row>
    <row r="20" spans="1:12" x14ac:dyDescent="0.15">
      <c r="B20">
        <f>SUM(S2:S14)</f>
        <v>34666</v>
      </c>
      <c r="C20">
        <f>SUM(T2:T14)</f>
        <v>213588</v>
      </c>
      <c r="D20">
        <f>SUM(U2:U14)</f>
        <v>215723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3.5" x14ac:dyDescent="0.15"/>
  <sheetData>
    <row r="1" spans="1:6" x14ac:dyDescent="0.15">
      <c r="B1" s="1" t="s">
        <v>28</v>
      </c>
      <c r="C1" s="1" t="s">
        <v>29</v>
      </c>
      <c r="D1" s="1" t="s">
        <v>28</v>
      </c>
      <c r="E1" s="1" t="s">
        <v>30</v>
      </c>
      <c r="F1" s="1" t="s">
        <v>31</v>
      </c>
    </row>
    <row r="2" spans="1:6" x14ac:dyDescent="0.15">
      <c r="A2" s="1" t="s">
        <v>28</v>
      </c>
      <c r="B2">
        <v>2</v>
      </c>
      <c r="C2">
        <v>1</v>
      </c>
      <c r="D2">
        <v>0</v>
      </c>
      <c r="E2">
        <v>0</v>
      </c>
      <c r="F2">
        <v>3</v>
      </c>
    </row>
    <row r="3" spans="1:6" x14ac:dyDescent="0.15">
      <c r="A3" s="1" t="s">
        <v>29</v>
      </c>
      <c r="B3">
        <v>0</v>
      </c>
      <c r="C3">
        <v>4</v>
      </c>
      <c r="D3">
        <v>0</v>
      </c>
      <c r="E3">
        <v>0</v>
      </c>
      <c r="F3">
        <v>4</v>
      </c>
    </row>
    <row r="4" spans="1:6" x14ac:dyDescent="0.15">
      <c r="A4" s="1" t="s">
        <v>28</v>
      </c>
      <c r="B4">
        <v>0</v>
      </c>
      <c r="C4">
        <v>5</v>
      </c>
      <c r="D4">
        <v>3</v>
      </c>
      <c r="E4">
        <v>0</v>
      </c>
      <c r="F4">
        <v>8</v>
      </c>
    </row>
    <row r="5" spans="1:6" x14ac:dyDescent="0.15">
      <c r="A5" s="1" t="s">
        <v>30</v>
      </c>
      <c r="B5">
        <v>0</v>
      </c>
      <c r="C5">
        <v>0</v>
      </c>
      <c r="D5">
        <v>2</v>
      </c>
      <c r="E5">
        <v>5</v>
      </c>
      <c r="F5">
        <v>7</v>
      </c>
    </row>
    <row r="6" spans="1:6" x14ac:dyDescent="0.15">
      <c r="A6" s="1" t="s">
        <v>31</v>
      </c>
      <c r="B6">
        <v>2</v>
      </c>
      <c r="C6">
        <v>10</v>
      </c>
      <c r="D6">
        <v>5</v>
      </c>
      <c r="E6">
        <v>5</v>
      </c>
      <c r="F6">
        <v>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WNI10</cp:lastModifiedBy>
  <dcterms:created xsi:type="dcterms:W3CDTF">2018-12-11T22:14:59Z</dcterms:created>
  <dcterms:modified xsi:type="dcterms:W3CDTF">2018-12-12T01:31:35Z</dcterms:modified>
</cp:coreProperties>
</file>