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E8366A60-6AC4-4733-A94D-B492D05B1B6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0" i="1" l="1"/>
  <c r="Q30" i="1"/>
  <c r="P30" i="1"/>
  <c r="K30" i="1"/>
  <c r="I31" i="1" l="1"/>
  <c r="I30" i="1"/>
  <c r="G31" i="1"/>
  <c r="H30" i="1"/>
  <c r="H31" i="1"/>
  <c r="H32" i="1"/>
  <c r="G32" i="1"/>
  <c r="I32" i="1"/>
  <c r="G30" i="1"/>
</calcChain>
</file>

<file path=xl/sharedStrings.xml><?xml version="1.0" encoding="utf-8"?>
<sst xmlns="http://schemas.openxmlformats.org/spreadsheetml/2006/main" count="39" uniqueCount="39">
  <si>
    <t>nump</t>
  </si>
  <si>
    <t>numn</t>
  </si>
  <si>
    <t>acu1</t>
  </si>
  <si>
    <t>recall1</t>
  </si>
  <si>
    <t>pre1</t>
  </si>
  <si>
    <t>acu2</t>
  </si>
  <si>
    <t>recall2</t>
  </si>
  <si>
    <t>pre2</t>
  </si>
  <si>
    <t>acu3</t>
  </si>
  <si>
    <t>recall3</t>
  </si>
  <si>
    <t>pre3</t>
  </si>
  <si>
    <t>pre_e</t>
  </si>
  <si>
    <t>recall_e</t>
  </si>
  <si>
    <t>wrong_e</t>
  </si>
  <si>
    <t>miss_e</t>
  </si>
  <si>
    <t>total_e</t>
  </si>
  <si>
    <t>p_test</t>
  </si>
  <si>
    <t>n_test</t>
  </si>
  <si>
    <t>true_pre</t>
  </si>
  <si>
    <t>true_p</t>
  </si>
  <si>
    <t>ahi_psg</t>
  </si>
  <si>
    <t>ahi_pre</t>
  </si>
  <si>
    <t>ind_minsplit1</t>
  </si>
  <si>
    <t>ind_minleaf1</t>
  </si>
  <si>
    <t>ind_maxdepth1</t>
  </si>
  <si>
    <t>ind_minsplit2</t>
  </si>
  <si>
    <t>ind_minleaf2</t>
  </si>
  <si>
    <t>ind_maxdepth2</t>
  </si>
  <si>
    <t>p_test</t>
    <phoneticPr fontId="4" type="noConversion"/>
  </si>
  <si>
    <t>n_test</t>
    <phoneticPr fontId="4" type="noConversion"/>
  </si>
  <si>
    <t>p_pre</t>
    <phoneticPr fontId="4" type="noConversion"/>
  </si>
  <si>
    <t>n_pre</t>
    <phoneticPr fontId="4" type="noConversion"/>
  </si>
  <si>
    <t>acu</t>
    <phoneticPr fontId="4" type="noConversion"/>
  </si>
  <si>
    <t>TP</t>
    <phoneticPr fontId="4" type="noConversion"/>
  </si>
  <si>
    <t>TN</t>
    <phoneticPr fontId="4" type="noConversion"/>
  </si>
  <si>
    <t>pre</t>
    <phoneticPr fontId="4" type="noConversion"/>
  </si>
  <si>
    <t>kappa</t>
    <phoneticPr fontId="4" type="noConversion"/>
  </si>
  <si>
    <t>p0</t>
    <phoneticPr fontId="4" type="noConversion"/>
  </si>
  <si>
    <t>pe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</si>
</sst>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1" applyBorder="1" applyAlignment="1">
      <alignment horizontal="center" vertical="top"/>
    </xf>
    <xf numFmtId="0" fontId="1" fillId="2" borderId="0" xfId="1" applyAlignment="1"/>
    <xf numFmtId="0" fontId="3" fillId="4" borderId="0" xfId="3" applyAlignment="1"/>
    <xf numFmtId="0" fontId="2" fillId="3" borderId="1" xfId="2" applyBorder="1" applyAlignment="1">
      <alignment horizontal="center" vertical="top"/>
    </xf>
    <xf numFmtId="0" fontId="2" fillId="3" borderId="0" xfId="2" applyAlignment="1"/>
    <xf numFmtId="0" fontId="5" fillId="0" borderId="1" xfId="0" applyFont="1" applyBorder="1" applyAlignment="1">
      <alignment horizontal="center" vertical="top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F1" workbookViewId="0">
      <selection activeCell="R23" sqref="R23"/>
    </sheetView>
  </sheetViews>
  <sheetFormatPr defaultRowHeight="14.25" x14ac:dyDescent="0.2"/>
  <sheetData>
    <row r="1" spans="1:2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</row>
    <row r="2" spans="1:29" s="2" customFormat="1" x14ac:dyDescent="0.2">
      <c r="A2" s="1">
        <v>0</v>
      </c>
      <c r="B2" s="2">
        <v>986</v>
      </c>
      <c r="C2" s="2">
        <v>1059.5</v>
      </c>
      <c r="D2" s="2">
        <v>0.87533875338753386</v>
      </c>
      <c r="E2" s="2">
        <v>0.7712196769883316</v>
      </c>
      <c r="F2" s="2">
        <v>0.78969254269521172</v>
      </c>
      <c r="G2" s="2">
        <v>0.81058578848442386</v>
      </c>
      <c r="H2" s="2">
        <v>0.85916858995494017</v>
      </c>
      <c r="I2" s="2">
        <v>0.64283558136289454</v>
      </c>
      <c r="J2" s="2">
        <v>0.92650079890435977</v>
      </c>
      <c r="K2" s="2">
        <v>0.77362948960302458</v>
      </c>
      <c r="L2" s="2">
        <v>0.64283558136289454</v>
      </c>
      <c r="M2" s="3">
        <v>0.77192982456140347</v>
      </c>
      <c r="N2" s="3">
        <v>0.85436893203883502</v>
      </c>
      <c r="O2" s="2">
        <v>26</v>
      </c>
      <c r="P2" s="2">
        <v>15</v>
      </c>
      <c r="Q2" s="2">
        <v>103</v>
      </c>
      <c r="R2" s="2">
        <v>2116</v>
      </c>
      <c r="S2" s="2">
        <v>15408</v>
      </c>
      <c r="T2" s="2">
        <v>16236</v>
      </c>
      <c r="U2" s="2">
        <v>1637</v>
      </c>
      <c r="V2" s="3">
        <v>21.14748488650622</v>
      </c>
      <c r="W2" s="3">
        <v>23.405954146230179</v>
      </c>
      <c r="X2" s="2">
        <v>10</v>
      </c>
      <c r="Y2" s="2">
        <v>100</v>
      </c>
      <c r="Z2" s="2">
        <v>10</v>
      </c>
      <c r="AA2" s="2">
        <v>50</v>
      </c>
      <c r="AB2" s="2">
        <v>10</v>
      </c>
      <c r="AC2" s="2">
        <v>10</v>
      </c>
    </row>
    <row r="3" spans="1:29" s="2" customFormat="1" x14ac:dyDescent="0.2">
      <c r="A3" s="1">
        <v>1</v>
      </c>
      <c r="B3" s="2">
        <v>1939.5</v>
      </c>
      <c r="C3" s="2">
        <v>2303.5</v>
      </c>
      <c r="D3" s="2">
        <v>0.82579848082730845</v>
      </c>
      <c r="E3" s="2">
        <v>0.63332946138820345</v>
      </c>
      <c r="F3" s="2">
        <v>0.82622234879383893</v>
      </c>
      <c r="G3" s="2">
        <v>0.78070536030207927</v>
      </c>
      <c r="H3" s="2">
        <v>0.81903814774405959</v>
      </c>
      <c r="I3" s="2">
        <v>0.60187929927448047</v>
      </c>
      <c r="J3" s="2">
        <v>0.87858680057388805</v>
      </c>
      <c r="K3" s="2">
        <v>0.78402431083134361</v>
      </c>
      <c r="L3" s="2">
        <v>0.60187929927448047</v>
      </c>
      <c r="M3" s="3">
        <v>0.88559322033898302</v>
      </c>
      <c r="N3" s="3">
        <v>0.83599999999999997</v>
      </c>
      <c r="O3" s="2">
        <v>27</v>
      </c>
      <c r="P3" s="2">
        <v>41</v>
      </c>
      <c r="Q3" s="2">
        <v>250</v>
      </c>
      <c r="R3" s="2">
        <v>4607</v>
      </c>
      <c r="S3" s="2">
        <v>17697</v>
      </c>
      <c r="T3" s="2">
        <v>19596</v>
      </c>
      <c r="U3" s="2">
        <v>3612</v>
      </c>
      <c r="V3" s="3">
        <v>40.333422963162143</v>
      </c>
      <c r="W3" s="3">
        <v>38.074751277225062</v>
      </c>
      <c r="X3" s="2">
        <v>200</v>
      </c>
      <c r="Y3" s="2">
        <v>10</v>
      </c>
      <c r="Z3" s="2">
        <v>10</v>
      </c>
      <c r="AA3" s="2">
        <v>100</v>
      </c>
      <c r="AB3" s="2">
        <v>10</v>
      </c>
      <c r="AC3" s="2">
        <v>30</v>
      </c>
    </row>
    <row r="4" spans="1:29" s="2" customFormat="1" x14ac:dyDescent="0.2">
      <c r="A4" s="1">
        <v>2</v>
      </c>
      <c r="B4" s="2">
        <v>1147</v>
      </c>
      <c r="C4" s="2">
        <v>933</v>
      </c>
      <c r="D4" s="2">
        <v>0.88709677419354838</v>
      </c>
      <c r="E4" s="2">
        <v>0.79078735188950433</v>
      </c>
      <c r="F4" s="2">
        <v>0.76307535107591573</v>
      </c>
      <c r="G4" s="2">
        <v>0.82995027290928014</v>
      </c>
      <c r="H4" s="2">
        <v>0.79426971302866556</v>
      </c>
      <c r="I4" s="2">
        <v>0.61943271547508294</v>
      </c>
      <c r="J4" s="2">
        <v>0.92993596584845251</v>
      </c>
      <c r="K4" s="2">
        <v>0.7177549919050189</v>
      </c>
      <c r="L4" s="2">
        <v>0.61306328872349058</v>
      </c>
      <c r="M4" s="3">
        <v>0.8125</v>
      </c>
      <c r="N4" s="3">
        <v>0.81889763779527558</v>
      </c>
      <c r="O4" s="2">
        <v>24</v>
      </c>
      <c r="P4" s="2">
        <v>23</v>
      </c>
      <c r="Q4" s="2">
        <v>127</v>
      </c>
      <c r="R4" s="2">
        <v>1853</v>
      </c>
      <c r="S4" s="2">
        <v>16887</v>
      </c>
      <c r="T4" s="2">
        <v>17427</v>
      </c>
      <c r="U4" s="2">
        <v>1330</v>
      </c>
      <c r="V4" s="3">
        <v>24.384</v>
      </c>
      <c r="W4" s="3">
        <v>24.576000000000001</v>
      </c>
      <c r="X4" s="2">
        <v>10</v>
      </c>
      <c r="Y4" s="2">
        <v>50</v>
      </c>
      <c r="Z4" s="2">
        <v>10</v>
      </c>
      <c r="AA4" s="2">
        <v>100</v>
      </c>
      <c r="AB4" s="2">
        <v>10</v>
      </c>
      <c r="AC4" s="2">
        <v>10</v>
      </c>
    </row>
    <row r="5" spans="1:29" s="2" customFormat="1" x14ac:dyDescent="0.2">
      <c r="A5" s="1">
        <v>3</v>
      </c>
      <c r="B5" s="2">
        <v>647</v>
      </c>
      <c r="C5" s="2">
        <v>683</v>
      </c>
      <c r="D5" s="2">
        <v>0.83738534152640476</v>
      </c>
      <c r="E5" s="2">
        <v>0.62945519518217175</v>
      </c>
      <c r="F5" s="2">
        <v>0.55814854586129758</v>
      </c>
      <c r="G5" s="2">
        <v>0.7536939093245365</v>
      </c>
      <c r="H5" s="2">
        <v>0.74966867745178689</v>
      </c>
      <c r="I5" s="2">
        <v>0.39898128405591088</v>
      </c>
      <c r="J5" s="2">
        <v>0.91517344867155093</v>
      </c>
      <c r="K5" s="2">
        <v>0.60980966325036601</v>
      </c>
      <c r="L5" s="2">
        <v>0.39898128405591088</v>
      </c>
      <c r="M5" s="2">
        <v>0.5053763440860215</v>
      </c>
      <c r="N5" s="2">
        <v>0.71212121212121215</v>
      </c>
      <c r="O5" s="2">
        <v>46</v>
      </c>
      <c r="P5" s="2">
        <v>19</v>
      </c>
      <c r="Q5" s="2">
        <v>66</v>
      </c>
      <c r="R5" s="2">
        <v>1366</v>
      </c>
      <c r="S5" s="2">
        <v>21292</v>
      </c>
      <c r="T5" s="2">
        <v>20736</v>
      </c>
      <c r="U5" s="2">
        <v>833</v>
      </c>
      <c r="V5" s="3">
        <v>10.48173636844891</v>
      </c>
      <c r="W5" s="3">
        <v>14.769719428268919</v>
      </c>
      <c r="X5" s="2">
        <v>200</v>
      </c>
      <c r="Y5" s="2">
        <v>50</v>
      </c>
      <c r="Z5" s="2">
        <v>30</v>
      </c>
      <c r="AA5" s="2">
        <v>50</v>
      </c>
      <c r="AB5" s="2">
        <v>10</v>
      </c>
      <c r="AC5" s="2">
        <v>10</v>
      </c>
    </row>
    <row r="6" spans="1:29" s="2" customFormat="1" x14ac:dyDescent="0.2">
      <c r="A6" s="1">
        <v>4</v>
      </c>
      <c r="B6" s="2">
        <v>175.5</v>
      </c>
      <c r="C6" s="2">
        <v>113</v>
      </c>
      <c r="D6" s="2">
        <v>0.93521724561599462</v>
      </c>
      <c r="E6" s="2">
        <v>0</v>
      </c>
      <c r="F6" s="2">
        <v>0</v>
      </c>
      <c r="G6" s="2">
        <v>0.5</v>
      </c>
      <c r="H6" s="2">
        <v>0</v>
      </c>
      <c r="I6" s="2">
        <v>0</v>
      </c>
      <c r="J6" s="2">
        <v>0.9881459630722168</v>
      </c>
      <c r="K6" s="2">
        <v>0</v>
      </c>
      <c r="L6" s="2">
        <v>0</v>
      </c>
      <c r="N6" s="2">
        <v>0</v>
      </c>
      <c r="O6" s="2">
        <v>0</v>
      </c>
      <c r="P6" s="2">
        <v>16</v>
      </c>
      <c r="Q6" s="2">
        <v>16</v>
      </c>
      <c r="R6" s="2">
        <v>208</v>
      </c>
      <c r="S6" s="2">
        <v>18098</v>
      </c>
      <c r="T6" s="2">
        <v>18089</v>
      </c>
      <c r="U6" s="2">
        <v>0</v>
      </c>
      <c r="V6" s="3">
        <v>3.1447914391788601</v>
      </c>
      <c r="W6" s="3">
        <v>0</v>
      </c>
      <c r="X6" s="2">
        <v>10</v>
      </c>
      <c r="Y6" s="2">
        <v>10</v>
      </c>
      <c r="Z6" s="2">
        <v>10</v>
      </c>
      <c r="AA6" s="2">
        <v>10</v>
      </c>
      <c r="AB6" s="2">
        <v>200</v>
      </c>
      <c r="AC6" s="2">
        <v>10</v>
      </c>
    </row>
    <row r="7" spans="1:29" s="2" customFormat="1" x14ac:dyDescent="0.2">
      <c r="A7" s="1">
        <v>6</v>
      </c>
      <c r="B7" s="2">
        <v>1370</v>
      </c>
      <c r="C7" s="2">
        <v>1600</v>
      </c>
      <c r="D7" s="2">
        <v>0.7390163642831733</v>
      </c>
      <c r="E7" s="2">
        <v>0.59018573243849093</v>
      </c>
      <c r="F7" s="2">
        <v>0.60281508830932806</v>
      </c>
      <c r="G7" s="2">
        <v>0.64356045449462518</v>
      </c>
      <c r="H7" s="2">
        <v>0.66808660116511609</v>
      </c>
      <c r="I7" s="2">
        <v>0.41726250847105012</v>
      </c>
      <c r="J7" s="2">
        <v>0.79989559770314944</v>
      </c>
      <c r="K7" s="2">
        <v>0.54049795146549007</v>
      </c>
      <c r="L7" s="2">
        <v>0.4160887995508622</v>
      </c>
      <c r="M7" s="2">
        <v>0.5714285714285714</v>
      </c>
      <c r="N7" s="2">
        <v>0.68041237113402064</v>
      </c>
      <c r="O7" s="2">
        <v>99</v>
      </c>
      <c r="P7" s="2">
        <v>62</v>
      </c>
      <c r="Q7" s="2">
        <v>194</v>
      </c>
      <c r="R7" s="2">
        <v>3173</v>
      </c>
      <c r="S7" s="2">
        <v>19815</v>
      </c>
      <c r="T7" s="2">
        <v>18388</v>
      </c>
      <c r="U7" s="2">
        <v>1715</v>
      </c>
      <c r="V7" s="3">
        <v>30.367858074615182</v>
      </c>
      <c r="W7" s="3">
        <v>36.159666057918081</v>
      </c>
      <c r="X7" s="2">
        <v>10</v>
      </c>
      <c r="Y7" s="2">
        <v>100</v>
      </c>
      <c r="Z7" s="2">
        <v>10</v>
      </c>
      <c r="AA7" s="2">
        <v>10</v>
      </c>
      <c r="AB7" s="2">
        <v>10</v>
      </c>
      <c r="AC7" s="2">
        <v>10</v>
      </c>
    </row>
    <row r="8" spans="1:29" s="2" customFormat="1" x14ac:dyDescent="0.2">
      <c r="A8" s="1">
        <v>7</v>
      </c>
      <c r="B8" s="2">
        <v>599.5</v>
      </c>
      <c r="C8" s="2">
        <v>677.5</v>
      </c>
      <c r="D8" s="2">
        <v>0.89697047168605393</v>
      </c>
      <c r="E8" s="2">
        <v>0.75857508969348997</v>
      </c>
      <c r="F8" s="2">
        <v>0.74536754225208712</v>
      </c>
      <c r="G8" s="2">
        <v>0.82963480593385519</v>
      </c>
      <c r="H8" s="2">
        <v>0.7912716981660759</v>
      </c>
      <c r="I8" s="2">
        <v>0.68022885476860562</v>
      </c>
      <c r="J8" s="2">
        <v>0.94928422855744521</v>
      </c>
      <c r="K8" s="2">
        <v>0.7163173652694611</v>
      </c>
      <c r="L8" s="2">
        <v>0.67251015837066386</v>
      </c>
      <c r="M8" s="3">
        <v>0.79661016949152541</v>
      </c>
      <c r="N8" s="3">
        <v>0.79661016949152541</v>
      </c>
      <c r="O8" s="2">
        <v>12</v>
      </c>
      <c r="P8" s="2">
        <v>12</v>
      </c>
      <c r="Q8" s="2">
        <v>59</v>
      </c>
      <c r="R8" s="2">
        <v>1336</v>
      </c>
      <c r="S8" s="2">
        <v>15010</v>
      </c>
      <c r="T8" s="2">
        <v>15517</v>
      </c>
      <c r="U8" s="2">
        <v>957</v>
      </c>
      <c r="V8" s="3">
        <v>12.986060161408661</v>
      </c>
      <c r="W8" s="3">
        <v>12.986060161408661</v>
      </c>
      <c r="X8" s="2">
        <v>50</v>
      </c>
      <c r="Y8" s="2">
        <v>10</v>
      </c>
      <c r="Z8" s="2">
        <v>10</v>
      </c>
      <c r="AA8" s="2">
        <v>10</v>
      </c>
      <c r="AB8" s="2">
        <v>200</v>
      </c>
      <c r="AC8" s="2">
        <v>10</v>
      </c>
    </row>
    <row r="9" spans="1:29" s="2" customFormat="1" x14ac:dyDescent="0.2">
      <c r="A9" s="1">
        <v>8</v>
      </c>
      <c r="B9" s="2">
        <v>643.5</v>
      </c>
      <c r="C9" s="2">
        <v>613.5</v>
      </c>
      <c r="D9" s="2">
        <v>0.78915986730027798</v>
      </c>
      <c r="E9" s="2">
        <v>0.4062839667480922</v>
      </c>
      <c r="F9" s="2">
        <v>0.42935204032179902</v>
      </c>
      <c r="G9" s="2">
        <v>0.51673127108282069</v>
      </c>
      <c r="H9" s="2">
        <v>0.60606060606060608</v>
      </c>
      <c r="I9" s="2">
        <v>0.1357141450390765</v>
      </c>
      <c r="J9" s="2">
        <v>0.86320628403106314</v>
      </c>
      <c r="K9" s="2">
        <v>0.44987775061124702</v>
      </c>
      <c r="L9" s="2">
        <v>0.1357141450390765</v>
      </c>
      <c r="M9" s="2">
        <v>0.52459016393442626</v>
      </c>
      <c r="N9" s="2">
        <v>0.49230769230769228</v>
      </c>
      <c r="O9" s="2">
        <v>29</v>
      </c>
      <c r="P9" s="2">
        <v>33</v>
      </c>
      <c r="Q9" s="2">
        <v>65</v>
      </c>
      <c r="R9" s="2">
        <v>1227</v>
      </c>
      <c r="S9" s="2">
        <v>21179</v>
      </c>
      <c r="T9" s="2">
        <v>19341</v>
      </c>
      <c r="U9" s="2">
        <v>552</v>
      </c>
      <c r="V9" s="3">
        <v>10.4389721627409</v>
      </c>
      <c r="W9" s="3">
        <v>9.7965738758029985</v>
      </c>
      <c r="X9" s="2">
        <v>10</v>
      </c>
      <c r="Y9" s="2">
        <v>200</v>
      </c>
      <c r="Z9" s="2">
        <v>10</v>
      </c>
      <c r="AA9" s="2">
        <v>10</v>
      </c>
      <c r="AB9" s="2">
        <v>200</v>
      </c>
      <c r="AC9" s="2">
        <v>10</v>
      </c>
    </row>
    <row r="10" spans="1:29" s="5" customFormat="1" x14ac:dyDescent="0.2">
      <c r="A10" s="4">
        <v>9</v>
      </c>
      <c r="B10" s="5">
        <v>1453.5</v>
      </c>
      <c r="C10" s="5">
        <v>2013</v>
      </c>
      <c r="D10" s="5">
        <v>0.80644174905718069</v>
      </c>
      <c r="E10" s="5">
        <v>0.78327043345112979</v>
      </c>
      <c r="F10" s="5">
        <v>0.82438640797728491</v>
      </c>
      <c r="G10" s="5">
        <v>0.79615222521139584</v>
      </c>
      <c r="H10" s="5">
        <v>0.81422551075895289</v>
      </c>
      <c r="I10" s="5">
        <v>0.67108837077150896</v>
      </c>
      <c r="J10" s="5">
        <v>0.86789531515333129</v>
      </c>
      <c r="K10" s="5">
        <v>0.72729534710126897</v>
      </c>
      <c r="L10" s="5">
        <v>0.67108837077150896</v>
      </c>
      <c r="M10" s="3">
        <v>0.703125</v>
      </c>
      <c r="N10" s="3">
        <v>0.87662337662337664</v>
      </c>
      <c r="O10" s="5">
        <v>57</v>
      </c>
      <c r="P10" s="5">
        <v>19</v>
      </c>
      <c r="Q10" s="5">
        <v>154</v>
      </c>
      <c r="R10" s="5">
        <v>4019</v>
      </c>
      <c r="S10" s="5">
        <v>16003</v>
      </c>
      <c r="T10" s="5">
        <v>17377</v>
      </c>
      <c r="U10" s="5">
        <v>2923</v>
      </c>
      <c r="V10" s="3">
        <v>27.675718849840251</v>
      </c>
      <c r="W10" s="3">
        <v>34.504792332268373</v>
      </c>
      <c r="X10" s="5">
        <v>200</v>
      </c>
      <c r="Y10" s="5">
        <v>10</v>
      </c>
      <c r="Z10" s="5">
        <v>30</v>
      </c>
      <c r="AA10" s="5">
        <v>10</v>
      </c>
      <c r="AB10" s="5">
        <v>50</v>
      </c>
      <c r="AC10" s="5">
        <v>10</v>
      </c>
    </row>
    <row r="11" spans="1:29" s="2" customFormat="1" x14ac:dyDescent="0.2">
      <c r="A11" s="1">
        <v>10</v>
      </c>
      <c r="B11" s="2">
        <v>345</v>
      </c>
      <c r="C11" s="2">
        <v>317.5</v>
      </c>
      <c r="D11" s="2">
        <v>0.83654822335025381</v>
      </c>
      <c r="E11" s="2">
        <v>0.61485189106156846</v>
      </c>
      <c r="F11" s="2">
        <v>0.35575521395119042</v>
      </c>
      <c r="G11" s="2">
        <v>0.38541742052209871</v>
      </c>
      <c r="H11" s="2">
        <v>0.74678111587982832</v>
      </c>
      <c r="I11" s="2">
        <v>0.1409789636324936</v>
      </c>
      <c r="J11" s="2">
        <v>0.80631483987370323</v>
      </c>
      <c r="K11" s="2">
        <v>0.59056316590563163</v>
      </c>
      <c r="L11" s="2">
        <v>0.1409789636324936</v>
      </c>
      <c r="M11" s="2">
        <v>0.41818181818181821</v>
      </c>
      <c r="N11" s="2">
        <v>0.6216216216216216</v>
      </c>
      <c r="O11" s="2">
        <v>32</v>
      </c>
      <c r="P11" s="2">
        <v>14</v>
      </c>
      <c r="Q11" s="2">
        <v>37</v>
      </c>
      <c r="R11" s="2">
        <v>657</v>
      </c>
      <c r="S11" s="2">
        <v>21513</v>
      </c>
      <c r="T11" s="2">
        <v>17876</v>
      </c>
      <c r="U11" s="2">
        <v>388</v>
      </c>
      <c r="V11" s="3">
        <v>6.0054102795311088</v>
      </c>
      <c r="W11" s="3">
        <v>8.9269612263300271</v>
      </c>
      <c r="X11" s="2">
        <v>10</v>
      </c>
      <c r="Y11" s="2">
        <v>200</v>
      </c>
      <c r="Z11" s="2">
        <v>10</v>
      </c>
      <c r="AA11" s="2">
        <v>10</v>
      </c>
      <c r="AB11" s="2">
        <v>200</v>
      </c>
      <c r="AC11" s="2">
        <v>10</v>
      </c>
    </row>
    <row r="12" spans="1:29" s="5" customFormat="1" x14ac:dyDescent="0.2">
      <c r="A12" s="4">
        <v>12</v>
      </c>
      <c r="B12" s="5">
        <v>828</v>
      </c>
      <c r="C12" s="5">
        <v>813.5</v>
      </c>
      <c r="D12" s="5">
        <v>0.8925706167474512</v>
      </c>
      <c r="E12" s="5">
        <v>0.81714815169720612</v>
      </c>
      <c r="F12" s="5">
        <v>0.71226236731537629</v>
      </c>
      <c r="G12" s="5">
        <v>0.76561532682193834</v>
      </c>
      <c r="H12" s="5">
        <v>0.79690571253071252</v>
      </c>
      <c r="I12" s="5">
        <v>0.48002535173935162</v>
      </c>
      <c r="J12" s="5">
        <v>0.92965700523212358</v>
      </c>
      <c r="K12" s="5">
        <v>0.72587584511370618</v>
      </c>
      <c r="L12" s="5">
        <v>0.48002535173935162</v>
      </c>
      <c r="M12" s="3">
        <v>0.67521367521367526</v>
      </c>
      <c r="N12" s="3">
        <v>0.80612244897959184</v>
      </c>
      <c r="O12" s="5">
        <v>38</v>
      </c>
      <c r="P12" s="5">
        <v>19</v>
      </c>
      <c r="Q12" s="5">
        <v>98</v>
      </c>
      <c r="R12" s="5">
        <v>1627</v>
      </c>
      <c r="S12" s="5">
        <v>22455</v>
      </c>
      <c r="T12" s="5">
        <v>22388</v>
      </c>
      <c r="U12" s="5">
        <v>1181</v>
      </c>
      <c r="V12" s="3">
        <v>14.64386518346339</v>
      </c>
      <c r="W12" s="3">
        <v>17.482981902706289</v>
      </c>
      <c r="X12" s="5">
        <v>10</v>
      </c>
      <c r="Y12" s="5">
        <v>100</v>
      </c>
      <c r="Z12" s="5">
        <v>10</v>
      </c>
      <c r="AA12" s="5">
        <v>10</v>
      </c>
      <c r="AB12" s="5">
        <v>100</v>
      </c>
      <c r="AC12" s="5">
        <v>10</v>
      </c>
    </row>
    <row r="13" spans="1:29" s="2" customFormat="1" x14ac:dyDescent="0.2">
      <c r="A13" s="1">
        <v>13</v>
      </c>
      <c r="B13" s="2">
        <v>327</v>
      </c>
      <c r="C13" s="2">
        <v>278</v>
      </c>
      <c r="D13" s="2">
        <v>0.85933113633589653</v>
      </c>
      <c r="E13" s="2">
        <v>0.5350652443213757</v>
      </c>
      <c r="F13" s="2">
        <v>0.39169929824054411</v>
      </c>
      <c r="G13" s="2">
        <v>0.34508577321593742</v>
      </c>
      <c r="H13" s="2">
        <v>0.90384615384615385</v>
      </c>
      <c r="I13" s="2">
        <v>0.1336412585886749</v>
      </c>
      <c r="J13" s="2">
        <v>0.84543408740968851</v>
      </c>
      <c r="K13" s="2">
        <v>0.62773722627737227</v>
      </c>
      <c r="L13" s="2">
        <v>0.13286122738742681</v>
      </c>
      <c r="M13" s="2">
        <v>0.47826086956521741</v>
      </c>
      <c r="N13" s="2">
        <v>0.70967741935483875</v>
      </c>
      <c r="O13" s="2">
        <v>24</v>
      </c>
      <c r="P13" s="2">
        <v>9</v>
      </c>
      <c r="Q13" s="2">
        <v>31</v>
      </c>
      <c r="R13" s="2">
        <v>548</v>
      </c>
      <c r="S13" s="2">
        <v>16338</v>
      </c>
      <c r="T13" s="2">
        <v>14276</v>
      </c>
      <c r="U13" s="2">
        <v>344</v>
      </c>
      <c r="V13" s="3">
        <v>6.6051136363636367</v>
      </c>
      <c r="W13" s="3">
        <v>9.8011363636363633</v>
      </c>
      <c r="X13" s="2">
        <v>10</v>
      </c>
      <c r="Y13" s="2">
        <v>200</v>
      </c>
      <c r="Z13" s="2">
        <v>10</v>
      </c>
      <c r="AA13" s="2">
        <v>10</v>
      </c>
      <c r="AB13" s="2">
        <v>200</v>
      </c>
      <c r="AC13" s="2">
        <v>10</v>
      </c>
    </row>
    <row r="14" spans="1:29" s="2" customFormat="1" x14ac:dyDescent="0.2">
      <c r="A14" s="1">
        <v>17</v>
      </c>
      <c r="B14" s="2">
        <v>1156</v>
      </c>
      <c r="C14" s="2">
        <v>1119.5</v>
      </c>
      <c r="D14" s="2">
        <v>0.77452956989247312</v>
      </c>
      <c r="E14" s="2">
        <v>0.78263229308005422</v>
      </c>
      <c r="F14" s="2">
        <v>0.59572024882944596</v>
      </c>
      <c r="G14" s="2">
        <v>0.72929901551470033</v>
      </c>
      <c r="H14" s="2">
        <v>0.76350116317713523</v>
      </c>
      <c r="I14" s="2">
        <v>0.38680547587314762</v>
      </c>
      <c r="J14" s="2">
        <v>0.85819848470676274</v>
      </c>
      <c r="K14" s="2">
        <v>0.70343903528360874</v>
      </c>
      <c r="L14" s="2">
        <v>0.38680547587314762</v>
      </c>
      <c r="M14" s="2">
        <v>0.5423728813559322</v>
      </c>
      <c r="N14" s="2">
        <v>0.79338842975206614</v>
      </c>
      <c r="O14" s="2">
        <v>81</v>
      </c>
      <c r="P14" s="2">
        <v>25</v>
      </c>
      <c r="Q14" s="2">
        <v>121</v>
      </c>
      <c r="R14" s="2">
        <v>2239</v>
      </c>
      <c r="S14" s="2">
        <v>19143</v>
      </c>
      <c r="T14" s="2">
        <v>18350</v>
      </c>
      <c r="U14" s="2">
        <v>1575</v>
      </c>
      <c r="V14" s="2">
        <v>20.362752430815259</v>
      </c>
      <c r="W14" s="2">
        <v>29.786836200448771</v>
      </c>
      <c r="X14" s="2">
        <v>10</v>
      </c>
      <c r="Y14" s="2">
        <v>200</v>
      </c>
      <c r="Z14" s="2">
        <v>10</v>
      </c>
      <c r="AA14" s="2">
        <v>10</v>
      </c>
      <c r="AB14" s="2">
        <v>10</v>
      </c>
      <c r="AC14" s="2">
        <v>10</v>
      </c>
    </row>
    <row r="15" spans="1:29" s="2" customFormat="1" x14ac:dyDescent="0.2">
      <c r="A15" s="1">
        <v>18</v>
      </c>
      <c r="B15" s="2">
        <v>760.5</v>
      </c>
      <c r="C15" s="2">
        <v>1076.5</v>
      </c>
      <c r="D15" s="2">
        <v>0.85366931918656053</v>
      </c>
      <c r="E15" s="2">
        <v>0.91732866351841613</v>
      </c>
      <c r="F15" s="2">
        <v>0.91095888522746282</v>
      </c>
      <c r="G15" s="2">
        <v>0.72867284652124364</v>
      </c>
      <c r="H15" s="2">
        <v>0.75848784150638249</v>
      </c>
      <c r="I15" s="2">
        <v>0.67223264943496697</v>
      </c>
      <c r="J15" s="2">
        <v>0.741012756088133</v>
      </c>
      <c r="K15" s="2">
        <v>0.72828096118299446</v>
      </c>
      <c r="L15" s="2">
        <v>0.670399468866681</v>
      </c>
      <c r="M15" s="3">
        <v>0.85981308411214952</v>
      </c>
      <c r="N15" s="3">
        <v>0.89320388349514568</v>
      </c>
      <c r="O15" s="2">
        <v>15</v>
      </c>
      <c r="P15" s="2">
        <v>11</v>
      </c>
      <c r="Q15" s="2">
        <v>103</v>
      </c>
      <c r="R15" s="2">
        <v>2164</v>
      </c>
      <c r="S15" s="2">
        <v>3010</v>
      </c>
      <c r="T15" s="2">
        <v>3834</v>
      </c>
      <c r="U15" s="2">
        <v>1576</v>
      </c>
      <c r="V15" s="2">
        <v>71.527777777777786</v>
      </c>
      <c r="W15" s="2">
        <v>74.305555555555557</v>
      </c>
      <c r="X15" s="2">
        <v>50</v>
      </c>
      <c r="Y15" s="2">
        <v>10</v>
      </c>
      <c r="Z15" s="2">
        <v>10</v>
      </c>
      <c r="AA15" s="2">
        <v>10</v>
      </c>
      <c r="AB15" s="2">
        <v>10</v>
      </c>
      <c r="AC15" s="2">
        <v>10</v>
      </c>
    </row>
    <row r="16" spans="1:29" s="2" customFormat="1" x14ac:dyDescent="0.2">
      <c r="A16" s="1">
        <v>19</v>
      </c>
      <c r="B16" s="2">
        <v>677.5</v>
      </c>
      <c r="C16" s="2">
        <v>717</v>
      </c>
      <c r="D16" s="2">
        <v>0.77734161037064087</v>
      </c>
      <c r="E16" s="2">
        <v>0.70152107848193679</v>
      </c>
      <c r="F16" s="2">
        <v>0.46514057886456872</v>
      </c>
      <c r="G16" s="2">
        <v>0.39746520277626901</v>
      </c>
      <c r="H16" s="2">
        <v>0.85398230088495575</v>
      </c>
      <c r="I16" s="2">
        <v>0.18935157860257279</v>
      </c>
      <c r="J16" s="2">
        <v>0.67309077809798268</v>
      </c>
      <c r="K16" s="2">
        <v>0.8393574297188755</v>
      </c>
      <c r="L16" s="2">
        <v>0.18935157860257279</v>
      </c>
      <c r="M16" s="3">
        <v>0.65217391304347827</v>
      </c>
      <c r="N16" s="3">
        <v>0.84507042253521125</v>
      </c>
      <c r="O16" s="2">
        <v>32</v>
      </c>
      <c r="P16" s="2">
        <v>11</v>
      </c>
      <c r="Q16" s="2">
        <v>71</v>
      </c>
      <c r="R16" s="2">
        <v>1494</v>
      </c>
      <c r="S16" s="2">
        <v>20714</v>
      </c>
      <c r="T16" s="2">
        <v>14948</v>
      </c>
      <c r="U16" s="2">
        <v>1254</v>
      </c>
      <c r="V16" s="2">
        <v>11.50418579530111</v>
      </c>
      <c r="W16" s="2">
        <v>14.906832298136649</v>
      </c>
      <c r="X16" s="2">
        <v>10</v>
      </c>
      <c r="Y16" s="2">
        <v>200</v>
      </c>
      <c r="Z16" s="2">
        <v>10</v>
      </c>
      <c r="AA16" s="2">
        <v>10</v>
      </c>
      <c r="AB16" s="2">
        <v>200</v>
      </c>
      <c r="AC16" s="2">
        <v>10</v>
      </c>
    </row>
    <row r="17" spans="1:29" s="2" customFormat="1" x14ac:dyDescent="0.2">
      <c r="A17" s="1">
        <v>20</v>
      </c>
      <c r="B17" s="2">
        <v>1692.5</v>
      </c>
      <c r="C17" s="2">
        <v>2647</v>
      </c>
      <c r="D17" s="2">
        <v>0.81118029236599898</v>
      </c>
      <c r="E17" s="2">
        <v>0.72562792405289844</v>
      </c>
      <c r="F17" s="2">
        <v>0.83719582989406938</v>
      </c>
      <c r="G17" s="2">
        <v>0.73022903007799866</v>
      </c>
      <c r="H17" s="2">
        <v>0.80373975105313011</v>
      </c>
      <c r="I17" s="2">
        <v>0.64130165172996501</v>
      </c>
      <c r="J17" s="2">
        <v>0.83646516575075336</v>
      </c>
      <c r="K17" s="2">
        <v>0.71120285231750802</v>
      </c>
      <c r="L17" s="2">
        <v>0.63978640731132552</v>
      </c>
      <c r="M17" s="3">
        <v>0.79003558718861211</v>
      </c>
      <c r="N17" s="3">
        <v>0.82222222222222219</v>
      </c>
      <c r="O17" s="2">
        <v>59</v>
      </c>
      <c r="P17" s="2">
        <v>48</v>
      </c>
      <c r="Q17" s="2">
        <v>270</v>
      </c>
      <c r="R17" s="2">
        <v>5329</v>
      </c>
      <c r="S17" s="2">
        <v>17235</v>
      </c>
      <c r="T17" s="2">
        <v>18874</v>
      </c>
      <c r="U17" s="2">
        <v>3790</v>
      </c>
      <c r="V17" s="2">
        <v>43.058385753521748</v>
      </c>
      <c r="W17" s="2">
        <v>44.812616284220788</v>
      </c>
      <c r="X17" s="2">
        <v>200</v>
      </c>
      <c r="Y17" s="2">
        <v>10</v>
      </c>
      <c r="Z17" s="2">
        <v>30</v>
      </c>
      <c r="AA17" s="2">
        <v>10</v>
      </c>
      <c r="AB17" s="2">
        <v>10</v>
      </c>
      <c r="AC17" s="2">
        <v>30</v>
      </c>
    </row>
    <row r="18" spans="1:29" s="2" customFormat="1" x14ac:dyDescent="0.2">
      <c r="A18" s="1">
        <v>21</v>
      </c>
      <c r="B18" s="2">
        <v>1159</v>
      </c>
      <c r="C18" s="2">
        <v>1551</v>
      </c>
      <c r="D18" s="2">
        <v>0.77319376026272579</v>
      </c>
      <c r="E18" s="2">
        <v>0.68759149037113709</v>
      </c>
      <c r="F18" s="2">
        <v>0.72564197800077324</v>
      </c>
      <c r="G18" s="2">
        <v>0.72231036508323543</v>
      </c>
      <c r="H18" s="2">
        <v>0.78485340257492153</v>
      </c>
      <c r="I18" s="2">
        <v>0.53527573623578828</v>
      </c>
      <c r="J18" s="2">
        <v>0.83302764312852084</v>
      </c>
      <c r="K18" s="2">
        <v>0.66023786563805853</v>
      </c>
      <c r="L18" s="2">
        <v>0.53527573623578828</v>
      </c>
      <c r="M18" s="3">
        <v>0.65317919075144504</v>
      </c>
      <c r="N18" s="3">
        <v>0.79577464788732399</v>
      </c>
      <c r="O18" s="2">
        <v>60</v>
      </c>
      <c r="P18" s="2">
        <v>29</v>
      </c>
      <c r="Q18" s="2">
        <v>142</v>
      </c>
      <c r="R18" s="2">
        <v>3111</v>
      </c>
      <c r="S18" s="2">
        <v>12155</v>
      </c>
      <c r="T18" s="2">
        <v>12717</v>
      </c>
      <c r="U18" s="2">
        <v>2054</v>
      </c>
      <c r="V18" s="2">
        <v>33.464257659073063</v>
      </c>
      <c r="W18" s="2">
        <v>40.769835035349573</v>
      </c>
      <c r="X18" s="2">
        <v>10</v>
      </c>
      <c r="Y18" s="2">
        <v>200</v>
      </c>
      <c r="Z18" s="2">
        <v>10</v>
      </c>
      <c r="AA18" s="2">
        <v>10</v>
      </c>
      <c r="AB18" s="2">
        <v>50</v>
      </c>
      <c r="AC18" s="2">
        <v>30</v>
      </c>
    </row>
    <row r="29" spans="1:29" x14ac:dyDescent="0.2">
      <c r="G29" t="s">
        <v>28</v>
      </c>
      <c r="H29" t="s">
        <v>29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</row>
    <row r="30" spans="1:29" x14ac:dyDescent="0.2">
      <c r="F30" t="s">
        <v>30</v>
      </c>
      <c r="G30">
        <f>SUM(U2:U18)</f>
        <v>25721</v>
      </c>
      <c r="H30">
        <f>H32-H31</f>
        <v>33703</v>
      </c>
      <c r="I30">
        <f>G30+H30</f>
        <v>59424</v>
      </c>
      <c r="K30">
        <f>I32/(G32+H32)</f>
        <v>0.86388984551062453</v>
      </c>
      <c r="O30">
        <f>(P30-Q30)/(1-Q30)</f>
        <v>0.4583791980033709</v>
      </c>
      <c r="P30">
        <f>I32/(G32+H32)</f>
        <v>0.86388984551062453</v>
      </c>
      <c r="Q30">
        <f>(G32*I30+H32*I31)/(G32+H32)^2</f>
        <v>0.74869843627198318</v>
      </c>
    </row>
    <row r="31" spans="1:29" x14ac:dyDescent="0.2">
      <c r="F31" t="s">
        <v>31</v>
      </c>
      <c r="G31">
        <f>G32-G30</f>
        <v>11353</v>
      </c>
      <c r="H31">
        <f>I32-G30</f>
        <v>260249</v>
      </c>
      <c r="I31">
        <f>G31+H31</f>
        <v>271602</v>
      </c>
    </row>
    <row r="32" spans="1:29" x14ac:dyDescent="0.2">
      <c r="G32">
        <f>SUM(R2:R18)</f>
        <v>37074</v>
      </c>
      <c r="H32">
        <f>SUM(S2:S18)</f>
        <v>293952</v>
      </c>
      <c r="I32">
        <f>SUM(T2:T18)</f>
        <v>285970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2018-11-28T08:50:35Z</dcterms:modified>
</cp:coreProperties>
</file>