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文档\研二上\工作总结\1125\"/>
    </mc:Choice>
  </mc:AlternateContent>
  <xr:revisionPtr revIDLastSave="0" documentId="12_ncr:500000_{C28464E0-BFD9-43B2-B8B2-CE2DC1FAE3E5}" xr6:coauthVersionLast="31" xr6:coauthVersionMax="31" xr10:uidLastSave="{00000000-0000-0000-0000-000000000000}"/>
  <bookViews>
    <workbookView xWindow="0" yWindow="0" windowWidth="28800" windowHeight="12720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20" i="1" l="1"/>
  <c r="C20" i="1"/>
  <c r="C18" i="1" s="1"/>
  <c r="D18" i="1" s="1"/>
  <c r="B20" i="1"/>
  <c r="C19" i="1"/>
  <c r="H18" i="1" s="1"/>
  <c r="B19" i="1"/>
  <c r="D19" i="1" s="1"/>
  <c r="B18" i="1"/>
  <c r="G18" i="1" s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I18" i="1" l="1"/>
  <c r="L18" i="1"/>
  <c r="F18" i="1"/>
  <c r="K18" i="1"/>
  <c r="J18" i="1" s="1"/>
</calcChain>
</file>

<file path=xl/sharedStrings.xml><?xml version="1.0" encoding="utf-8"?>
<sst xmlns="http://schemas.openxmlformats.org/spreadsheetml/2006/main" count="50" uniqueCount="44">
  <si>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</si>
  <si>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</si>
  <si>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</si>
  <si>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</si>
  <si>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</si>
  <si>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</si>
  <si>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</si>
  <si>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</si>
  <si>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</si>
  <si>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</si>
  <si>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</si>
  <si>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</si>
  <si>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</si>
  <si>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</si>
  <si>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</si>
  <si>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</si>
  <si>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</si>
  <si>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</si>
  <si>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</si>
  <si>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</si>
  <si>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</si>
  <si>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</si>
  <si>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</si>
  <si>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</si>
  <si>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</si>
  <si>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</si>
  <si>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ind_minleaf2</t>
  </si>
  <si>
    <t>ind_maxdepth2</t>
  </si>
  <si>
    <t>normal</t>
  </si>
  <si>
    <t>slight</t>
  </si>
  <si>
    <t>serious</t>
  </si>
  <si>
    <t>total</t>
  </si>
  <si>
    <t>total_estimated</t>
    <phoneticPr fontId="6" type="noConversion"/>
  </si>
  <si>
    <t>p_test</t>
    <phoneticPr fontId="6" type="noConversion"/>
  </si>
  <si>
    <t>n_test</t>
    <phoneticPr fontId="6" type="noConversion"/>
  </si>
  <si>
    <t>acu</t>
    <phoneticPr fontId="6" type="noConversion"/>
  </si>
  <si>
    <t>TP</t>
    <phoneticPr fontId="6" type="noConversion"/>
  </si>
  <si>
    <t>TN</t>
    <phoneticPr fontId="6" type="noConversion"/>
  </si>
  <si>
    <t>pre</t>
    <phoneticPr fontId="6" type="noConversion"/>
  </si>
  <si>
    <t>kappa</t>
    <phoneticPr fontId="6" type="noConversion"/>
  </si>
  <si>
    <t>p0</t>
    <phoneticPr fontId="6" type="noConversion"/>
  </si>
  <si>
    <t>pe</t>
    <phoneticPr fontId="6" type="noConversion"/>
  </si>
  <si>
    <t>p_pre</t>
    <phoneticPr fontId="6" type="noConversion"/>
  </si>
  <si>
    <t>n_pre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</si>
</sst>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4" borderId="0" xfId="3" applyAlignment="1"/>
    <xf numFmtId="0" fontId="3" fillId="3" borderId="0" xfId="2" applyAlignment="1"/>
    <xf numFmtId="0" fontId="2" fillId="2" borderId="0" xfId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tabSelected="1" workbookViewId="0">
      <selection activeCell="P21" sqref="P21"/>
    </sheetView>
  </sheetViews>
  <sheetFormatPr defaultRowHeight="13.5" x14ac:dyDescent="0.15"/>
  <sheetData>
    <row r="1" spans="1:3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32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15">
      <c r="A2" s="1">
        <v>0</v>
      </c>
      <c r="B2">
        <v>7652.5</v>
      </c>
      <c r="C2">
        <v>1059.5</v>
      </c>
      <c r="D2">
        <v>0.84599976434546953</v>
      </c>
      <c r="E2">
        <v>0.83146469736382167</v>
      </c>
      <c r="F2">
        <v>0.69912993964473813</v>
      </c>
      <c r="G2">
        <v>0.72383176583766307</v>
      </c>
      <c r="H2">
        <v>0.74792106417041415</v>
      </c>
      <c r="I2">
        <v>0.46710149252551447</v>
      </c>
      <c r="J2">
        <v>0.87890892490299022</v>
      </c>
      <c r="K2">
        <v>0.72589792060491498</v>
      </c>
      <c r="L2">
        <v>0.46710149252551447</v>
      </c>
      <c r="M2">
        <v>0.67741935483870974</v>
      </c>
      <c r="N2">
        <v>0.81553398058252424</v>
      </c>
      <c r="O2">
        <v>40</v>
      </c>
      <c r="P2">
        <v>19</v>
      </c>
      <c r="Q2" s="3">
        <f>R2-P2+O2</f>
        <v>124</v>
      </c>
      <c r="R2">
        <v>103</v>
      </c>
      <c r="S2">
        <v>2116</v>
      </c>
      <c r="T2">
        <v>15408</v>
      </c>
      <c r="U2">
        <v>15402</v>
      </c>
      <c r="V2">
        <v>1536</v>
      </c>
      <c r="W2">
        <v>21.14748488650622</v>
      </c>
      <c r="X2">
        <v>25.459108018706509</v>
      </c>
      <c r="Y2">
        <v>10</v>
      </c>
      <c r="Z2">
        <v>100</v>
      </c>
      <c r="AA2">
        <v>10</v>
      </c>
      <c r="AB2">
        <v>10</v>
      </c>
      <c r="AC2">
        <v>50</v>
      </c>
      <c r="AD2">
        <v>10</v>
      </c>
    </row>
    <row r="3" spans="1:30" x14ac:dyDescent="0.15">
      <c r="A3" s="1">
        <v>1</v>
      </c>
      <c r="B3">
        <v>8798.5</v>
      </c>
      <c r="C3">
        <v>2303.5</v>
      </c>
      <c r="D3">
        <v>0.79999084835728018</v>
      </c>
      <c r="E3">
        <v>0.90515370277848717</v>
      </c>
      <c r="F3">
        <v>0.69632055370696644</v>
      </c>
      <c r="G3">
        <v>0.80568284106775412</v>
      </c>
      <c r="H3">
        <v>0.54328233504312673</v>
      </c>
      <c r="I3">
        <v>0.57308018341477462</v>
      </c>
      <c r="J3">
        <v>0.86585365853658536</v>
      </c>
      <c r="K3">
        <v>0.64445409159973954</v>
      </c>
      <c r="L3">
        <v>0.57308018341477462</v>
      </c>
      <c r="M3">
        <v>0.82727272727272727</v>
      </c>
      <c r="N3">
        <v>0.72799999999999998</v>
      </c>
      <c r="O3">
        <v>38</v>
      </c>
      <c r="P3">
        <v>68</v>
      </c>
      <c r="Q3" s="4">
        <f t="shared" ref="Q3:Q14" si="0">R3-P3+O3</f>
        <v>220</v>
      </c>
      <c r="R3">
        <v>250</v>
      </c>
      <c r="S3">
        <v>4607</v>
      </c>
      <c r="T3">
        <v>17697</v>
      </c>
      <c r="U3">
        <v>19312</v>
      </c>
      <c r="V3">
        <v>2969</v>
      </c>
      <c r="W3">
        <v>40.333422963162143</v>
      </c>
      <c r="X3">
        <v>35.493412207582693</v>
      </c>
      <c r="Y3">
        <v>200</v>
      </c>
      <c r="Z3">
        <v>50</v>
      </c>
      <c r="AA3">
        <v>30</v>
      </c>
      <c r="AB3">
        <v>10</v>
      </c>
      <c r="AC3">
        <v>10</v>
      </c>
      <c r="AD3">
        <v>10</v>
      </c>
    </row>
    <row r="4" spans="1:30" x14ac:dyDescent="0.15">
      <c r="A4" s="1">
        <v>2</v>
      </c>
      <c r="B4">
        <v>8387</v>
      </c>
      <c r="C4">
        <v>933</v>
      </c>
      <c r="D4">
        <v>0.85412793876435211</v>
      </c>
      <c r="E4">
        <v>0.86005767399331601</v>
      </c>
      <c r="F4">
        <v>0.68498595998596001</v>
      </c>
      <c r="G4">
        <v>0.82361396272178833</v>
      </c>
      <c r="H4">
        <v>0.9121017161218774</v>
      </c>
      <c r="I4">
        <v>0.55251415460598807</v>
      </c>
      <c r="J4">
        <v>0.9182497331910352</v>
      </c>
      <c r="K4">
        <v>0.84511602806260122</v>
      </c>
      <c r="L4">
        <v>0.54719935493305272</v>
      </c>
      <c r="M4">
        <v>0.77181208053691275</v>
      </c>
      <c r="N4">
        <v>0.90551181102362199</v>
      </c>
      <c r="O4">
        <v>34</v>
      </c>
      <c r="P4">
        <v>12</v>
      </c>
      <c r="Q4" s="3">
        <f t="shared" si="0"/>
        <v>149</v>
      </c>
      <c r="R4">
        <v>127</v>
      </c>
      <c r="S4">
        <v>1853</v>
      </c>
      <c r="T4">
        <v>16887</v>
      </c>
      <c r="U4">
        <v>17208</v>
      </c>
      <c r="V4">
        <v>1566</v>
      </c>
      <c r="W4">
        <v>24.384</v>
      </c>
      <c r="X4">
        <v>28.608000000000001</v>
      </c>
      <c r="Y4">
        <v>10</v>
      </c>
      <c r="Z4">
        <v>100</v>
      </c>
      <c r="AA4">
        <v>10</v>
      </c>
      <c r="AB4">
        <v>200</v>
      </c>
      <c r="AC4">
        <v>10</v>
      </c>
      <c r="AD4">
        <v>30</v>
      </c>
    </row>
    <row r="5" spans="1:30" x14ac:dyDescent="0.15">
      <c r="A5" s="1">
        <v>3</v>
      </c>
      <c r="B5">
        <v>10596</v>
      </c>
      <c r="C5">
        <v>683</v>
      </c>
      <c r="D5">
        <v>0.82491762400926172</v>
      </c>
      <c r="E5">
        <v>0.66001192855390112</v>
      </c>
      <c r="F5">
        <v>0.5402383160225992</v>
      </c>
      <c r="G5">
        <v>0.80178359749452932</v>
      </c>
      <c r="H5">
        <v>0.52173364833297942</v>
      </c>
      <c r="I5">
        <v>0.53589631316227337</v>
      </c>
      <c r="J5">
        <v>0.92475063995056939</v>
      </c>
      <c r="K5">
        <v>0.42020497803806728</v>
      </c>
      <c r="L5">
        <v>0.53589631316227337</v>
      </c>
      <c r="M5">
        <v>0.49275362318840582</v>
      </c>
      <c r="N5">
        <v>0.51515151515151514</v>
      </c>
      <c r="O5">
        <v>35</v>
      </c>
      <c r="P5">
        <v>32</v>
      </c>
      <c r="Q5" s="5">
        <f t="shared" si="0"/>
        <v>69</v>
      </c>
      <c r="R5">
        <v>66</v>
      </c>
      <c r="S5">
        <v>1366</v>
      </c>
      <c r="T5">
        <v>21292</v>
      </c>
      <c r="U5">
        <v>20953</v>
      </c>
      <c r="V5">
        <v>574</v>
      </c>
      <c r="W5">
        <v>10.48173636844891</v>
      </c>
      <c r="X5">
        <v>10.95817893065114</v>
      </c>
      <c r="Y5">
        <v>200</v>
      </c>
      <c r="Z5">
        <v>50</v>
      </c>
      <c r="AA5">
        <v>10</v>
      </c>
      <c r="AB5">
        <v>10</v>
      </c>
      <c r="AC5">
        <v>10</v>
      </c>
      <c r="AD5">
        <v>10</v>
      </c>
    </row>
    <row r="6" spans="1:30" x14ac:dyDescent="0.15">
      <c r="A6" s="1">
        <v>6</v>
      </c>
      <c r="B6">
        <v>9845</v>
      </c>
      <c r="C6">
        <v>1600</v>
      </c>
      <c r="D6">
        <v>0.70015119174670937</v>
      </c>
      <c r="E6">
        <v>0.82266737041049731</v>
      </c>
      <c r="F6">
        <v>0.52905580378107853</v>
      </c>
      <c r="G6">
        <v>0.64871143529359998</v>
      </c>
      <c r="H6">
        <v>0.62066522717220196</v>
      </c>
      <c r="I6">
        <v>0.37047346831029709</v>
      </c>
      <c r="J6">
        <v>0.75661214546720024</v>
      </c>
      <c r="K6">
        <v>0.58777182477150958</v>
      </c>
      <c r="L6">
        <v>0.36913353839893859</v>
      </c>
      <c r="M6">
        <v>0.55603448275862066</v>
      </c>
      <c r="N6">
        <v>0.6649484536082475</v>
      </c>
      <c r="O6">
        <v>103</v>
      </c>
      <c r="P6">
        <v>65</v>
      </c>
      <c r="Q6" s="4">
        <f t="shared" si="0"/>
        <v>232</v>
      </c>
      <c r="R6">
        <v>194</v>
      </c>
      <c r="S6">
        <v>3173</v>
      </c>
      <c r="T6">
        <v>19815</v>
      </c>
      <c r="U6">
        <v>17393</v>
      </c>
      <c r="V6">
        <v>1865</v>
      </c>
      <c r="W6">
        <v>30.367858074615182</v>
      </c>
      <c r="X6">
        <v>36.316201408818159</v>
      </c>
      <c r="Y6">
        <v>200</v>
      </c>
      <c r="Z6">
        <v>50</v>
      </c>
      <c r="AA6">
        <v>10</v>
      </c>
      <c r="AB6">
        <v>200</v>
      </c>
      <c r="AC6">
        <v>50</v>
      </c>
      <c r="AD6">
        <v>10</v>
      </c>
    </row>
    <row r="7" spans="1:30" x14ac:dyDescent="0.15">
      <c r="A7" s="1">
        <v>7</v>
      </c>
      <c r="B7">
        <v>7446.5</v>
      </c>
      <c r="C7">
        <v>677.5</v>
      </c>
      <c r="D7">
        <v>0.87754058545315106</v>
      </c>
      <c r="E7">
        <v>0.78415473687242565</v>
      </c>
      <c r="F7">
        <v>0.69550810014727538</v>
      </c>
      <c r="G7">
        <v>0.72749054899587029</v>
      </c>
      <c r="H7">
        <v>0.81584166991468532</v>
      </c>
      <c r="I7">
        <v>0.50581426684992059</v>
      </c>
      <c r="J7">
        <v>0.91765569558301729</v>
      </c>
      <c r="K7">
        <v>0.72005988023952094</v>
      </c>
      <c r="L7">
        <v>0.49858854124558699</v>
      </c>
      <c r="M7">
        <v>0.71186440677966101</v>
      </c>
      <c r="N7">
        <v>0.71186440677966101</v>
      </c>
      <c r="O7">
        <v>17</v>
      </c>
      <c r="P7">
        <v>17</v>
      </c>
      <c r="Q7" s="5">
        <f t="shared" si="0"/>
        <v>59</v>
      </c>
      <c r="R7">
        <v>59</v>
      </c>
      <c r="S7">
        <v>1336</v>
      </c>
      <c r="T7">
        <v>15010</v>
      </c>
      <c r="U7">
        <v>15000</v>
      </c>
      <c r="V7">
        <v>962</v>
      </c>
      <c r="W7">
        <v>12.986060161408661</v>
      </c>
      <c r="X7">
        <v>12.986060161408661</v>
      </c>
      <c r="Y7">
        <v>10</v>
      </c>
      <c r="Z7">
        <v>10</v>
      </c>
      <c r="AA7">
        <v>10</v>
      </c>
      <c r="AB7">
        <v>100</v>
      </c>
      <c r="AC7">
        <v>10</v>
      </c>
      <c r="AD7">
        <v>30</v>
      </c>
    </row>
    <row r="8" spans="1:30" x14ac:dyDescent="0.15">
      <c r="A8" s="1">
        <v>9</v>
      </c>
      <c r="B8">
        <v>7949</v>
      </c>
      <c r="C8">
        <v>2013</v>
      </c>
      <c r="D8">
        <v>0.82906941188461936</v>
      </c>
      <c r="E8">
        <v>0.88768788569937718</v>
      </c>
      <c r="F8">
        <v>0.78524418606918212</v>
      </c>
      <c r="G8">
        <v>0.78470554106514268</v>
      </c>
      <c r="H8">
        <v>0.79626702383308035</v>
      </c>
      <c r="I8">
        <v>0.64295234672177792</v>
      </c>
      <c r="J8">
        <v>0.85865547897312955</v>
      </c>
      <c r="K8">
        <v>0.75814879323214734</v>
      </c>
      <c r="L8">
        <v>0.64295234672177792</v>
      </c>
      <c r="M8">
        <v>0.69849246231155782</v>
      </c>
      <c r="N8">
        <v>0.90259740259740262</v>
      </c>
      <c r="O8">
        <v>60</v>
      </c>
      <c r="P8">
        <v>15</v>
      </c>
      <c r="Q8" s="3">
        <f t="shared" si="0"/>
        <v>199</v>
      </c>
      <c r="R8">
        <v>154</v>
      </c>
      <c r="S8">
        <v>4019</v>
      </c>
      <c r="T8">
        <v>16003</v>
      </c>
      <c r="U8">
        <v>17192</v>
      </c>
      <c r="V8">
        <v>3047</v>
      </c>
      <c r="W8">
        <v>27.675718849840251</v>
      </c>
      <c r="X8">
        <v>35.762779552715656</v>
      </c>
      <c r="Y8">
        <v>100</v>
      </c>
      <c r="Z8">
        <v>10</v>
      </c>
      <c r="AA8">
        <v>30</v>
      </c>
      <c r="AB8">
        <v>50</v>
      </c>
      <c r="AC8">
        <v>10</v>
      </c>
      <c r="AD8">
        <v>30</v>
      </c>
    </row>
    <row r="9" spans="1:30" x14ac:dyDescent="0.15">
      <c r="A9" s="1">
        <v>12</v>
      </c>
      <c r="B9">
        <v>11178.5</v>
      </c>
      <c r="C9">
        <v>813.5</v>
      </c>
      <c r="D9">
        <v>0.87092595687782048</v>
      </c>
      <c r="E9">
        <v>0.80184682716855904</v>
      </c>
      <c r="F9">
        <v>0.66983847028709409</v>
      </c>
      <c r="G9">
        <v>0.67276842483807942</v>
      </c>
      <c r="H9">
        <v>0.84040023680354037</v>
      </c>
      <c r="I9">
        <v>0.36392355787971031</v>
      </c>
      <c r="J9">
        <v>0.89481770617058387</v>
      </c>
      <c r="K9">
        <v>0.76336816226183157</v>
      </c>
      <c r="L9">
        <v>0.36392355787971031</v>
      </c>
      <c r="M9">
        <v>0.61538461538461542</v>
      </c>
      <c r="N9">
        <v>0.81632653061224492</v>
      </c>
      <c r="O9">
        <v>50</v>
      </c>
      <c r="P9">
        <v>18</v>
      </c>
      <c r="Q9" s="5">
        <f t="shared" si="0"/>
        <v>130</v>
      </c>
      <c r="R9">
        <v>98</v>
      </c>
      <c r="S9">
        <v>1627</v>
      </c>
      <c r="T9">
        <v>22455</v>
      </c>
      <c r="U9">
        <v>21549</v>
      </c>
      <c r="V9">
        <v>1242</v>
      </c>
      <c r="W9">
        <v>14.64386518346339</v>
      </c>
      <c r="X9">
        <v>19.425535447451441</v>
      </c>
      <c r="Y9">
        <v>200</v>
      </c>
      <c r="Z9">
        <v>50</v>
      </c>
      <c r="AA9">
        <v>10</v>
      </c>
      <c r="AB9">
        <v>200</v>
      </c>
      <c r="AC9">
        <v>10</v>
      </c>
      <c r="AD9">
        <v>10</v>
      </c>
    </row>
    <row r="10" spans="1:30" x14ac:dyDescent="0.15">
      <c r="A10" s="1">
        <v>16</v>
      </c>
      <c r="B10">
        <v>7897.5</v>
      </c>
      <c r="C10">
        <v>1242.5</v>
      </c>
      <c r="D10">
        <v>0.80135414275877892</v>
      </c>
      <c r="E10">
        <v>0.77784354289832991</v>
      </c>
      <c r="F10">
        <v>0.73037574983725673</v>
      </c>
      <c r="G10">
        <v>0.53390858417750131</v>
      </c>
      <c r="H10">
        <v>0.64448292804729723</v>
      </c>
      <c r="I10">
        <v>0.29807827700972861</v>
      </c>
      <c r="J10">
        <v>0.75857002938295792</v>
      </c>
      <c r="K10">
        <v>0.57466612707405906</v>
      </c>
      <c r="L10">
        <v>0.29535010240655402</v>
      </c>
      <c r="M10">
        <v>0.56060606060606055</v>
      </c>
      <c r="N10">
        <v>0.74496644295302006</v>
      </c>
      <c r="O10">
        <v>87</v>
      </c>
      <c r="P10">
        <v>38</v>
      </c>
      <c r="Q10" s="3">
        <f t="shared" si="0"/>
        <v>198</v>
      </c>
      <c r="R10">
        <v>149</v>
      </c>
      <c r="S10">
        <v>2471</v>
      </c>
      <c r="T10">
        <v>15907</v>
      </c>
      <c r="U10">
        <v>13941</v>
      </c>
      <c r="V10">
        <v>1420</v>
      </c>
      <c r="W10">
        <v>29.171198607787691</v>
      </c>
      <c r="X10">
        <v>38.76441157276485</v>
      </c>
      <c r="Y10">
        <v>10</v>
      </c>
      <c r="Z10">
        <v>10</v>
      </c>
      <c r="AA10">
        <v>10</v>
      </c>
      <c r="AB10">
        <v>10</v>
      </c>
      <c r="AC10">
        <v>200</v>
      </c>
      <c r="AD10">
        <v>10</v>
      </c>
    </row>
    <row r="11" spans="1:30" x14ac:dyDescent="0.15">
      <c r="A11" s="1">
        <v>18</v>
      </c>
      <c r="B11">
        <v>1461.5</v>
      </c>
      <c r="C11">
        <v>1076.5</v>
      </c>
      <c r="D11">
        <v>0.77365163572060125</v>
      </c>
      <c r="E11">
        <v>0.95876755777072953</v>
      </c>
      <c r="F11">
        <v>0.81314055864808654</v>
      </c>
      <c r="G11">
        <v>0.70141714075691231</v>
      </c>
      <c r="H11">
        <v>0.70766976709013907</v>
      </c>
      <c r="I11">
        <v>0.62023588333941349</v>
      </c>
      <c r="J11">
        <v>0.69520680324700423</v>
      </c>
      <c r="K11">
        <v>0.6857670979667283</v>
      </c>
      <c r="L11">
        <v>0.61847686838778637</v>
      </c>
      <c r="M11">
        <v>0.8125</v>
      </c>
      <c r="N11">
        <v>0.88349514563106801</v>
      </c>
      <c r="O11">
        <v>21</v>
      </c>
      <c r="P11">
        <v>12</v>
      </c>
      <c r="Q11" s="4">
        <f t="shared" si="0"/>
        <v>112</v>
      </c>
      <c r="R11">
        <v>103</v>
      </c>
      <c r="S11">
        <v>2164</v>
      </c>
      <c r="T11">
        <v>3010</v>
      </c>
      <c r="U11">
        <v>3597</v>
      </c>
      <c r="V11">
        <v>1484</v>
      </c>
      <c r="W11">
        <v>71.527777777777786</v>
      </c>
      <c r="X11">
        <v>77.777777777777786</v>
      </c>
      <c r="Y11">
        <v>10</v>
      </c>
      <c r="Z11">
        <v>50</v>
      </c>
      <c r="AA11">
        <v>10</v>
      </c>
      <c r="AB11">
        <v>10</v>
      </c>
      <c r="AC11">
        <v>10</v>
      </c>
      <c r="AD11">
        <v>30</v>
      </c>
    </row>
    <row r="12" spans="1:30" x14ac:dyDescent="0.15">
      <c r="A12" s="1">
        <v>19</v>
      </c>
      <c r="B12">
        <v>10338</v>
      </c>
      <c r="C12">
        <v>717</v>
      </c>
      <c r="D12">
        <v>0.80244659485119585</v>
      </c>
      <c r="E12">
        <v>0.65867459076879131</v>
      </c>
      <c r="F12">
        <v>0.46459199752903863</v>
      </c>
      <c r="G12">
        <v>0.69767148742590246</v>
      </c>
      <c r="H12">
        <v>0.64474948468000881</v>
      </c>
      <c r="I12">
        <v>0.29555833593994368</v>
      </c>
      <c r="J12">
        <v>0.8922460374639769</v>
      </c>
      <c r="K12">
        <v>0.51070950468540832</v>
      </c>
      <c r="L12">
        <v>0.29555833593994368</v>
      </c>
      <c r="M12">
        <v>0.43478260869565222</v>
      </c>
      <c r="N12">
        <v>0.56338028169014087</v>
      </c>
      <c r="O12">
        <v>52</v>
      </c>
      <c r="P12">
        <v>31</v>
      </c>
      <c r="Q12" s="5">
        <f t="shared" si="0"/>
        <v>92</v>
      </c>
      <c r="R12">
        <v>71</v>
      </c>
      <c r="S12">
        <v>1494</v>
      </c>
      <c r="T12">
        <v>20714</v>
      </c>
      <c r="U12">
        <v>19815</v>
      </c>
      <c r="V12">
        <v>763.00000000000011</v>
      </c>
      <c r="W12">
        <v>11.50418579530111</v>
      </c>
      <c r="X12">
        <v>14.906832298136649</v>
      </c>
      <c r="Y12">
        <v>10</v>
      </c>
      <c r="Z12">
        <v>100</v>
      </c>
      <c r="AA12">
        <v>10</v>
      </c>
      <c r="AB12">
        <v>200</v>
      </c>
      <c r="AC12">
        <v>10</v>
      </c>
      <c r="AD12">
        <v>10</v>
      </c>
    </row>
    <row r="13" spans="1:30" x14ac:dyDescent="0.15">
      <c r="A13" s="1">
        <v>20</v>
      </c>
      <c r="B13">
        <v>8585</v>
      </c>
      <c r="C13">
        <v>2647</v>
      </c>
      <c r="D13">
        <v>0.80824760873488533</v>
      </c>
      <c r="E13">
        <v>0.81319991020670179</v>
      </c>
      <c r="F13">
        <v>0.78229613237766782</v>
      </c>
      <c r="G13">
        <v>0.7308099432484253</v>
      </c>
      <c r="H13">
        <v>0.82547156207352668</v>
      </c>
      <c r="I13">
        <v>0.59480102946050817</v>
      </c>
      <c r="J13">
        <v>0.8226821485552207</v>
      </c>
      <c r="K13">
        <v>0.77462938637643086</v>
      </c>
      <c r="L13">
        <v>0.5932999987592591</v>
      </c>
      <c r="M13">
        <v>0.80286738351254483</v>
      </c>
      <c r="N13">
        <v>0.82962962962962961</v>
      </c>
      <c r="O13">
        <v>55</v>
      </c>
      <c r="P13">
        <v>46</v>
      </c>
      <c r="Q13" s="4">
        <f t="shared" si="0"/>
        <v>279</v>
      </c>
      <c r="R13">
        <v>270</v>
      </c>
      <c r="S13">
        <v>5329</v>
      </c>
      <c r="T13">
        <v>17235</v>
      </c>
      <c r="U13">
        <v>18563</v>
      </c>
      <c r="V13">
        <v>4128</v>
      </c>
      <c r="W13">
        <v>43.058385753521748</v>
      </c>
      <c r="X13">
        <v>44.493665278639142</v>
      </c>
      <c r="Y13">
        <v>50</v>
      </c>
      <c r="Z13">
        <v>10</v>
      </c>
      <c r="AA13">
        <v>30</v>
      </c>
      <c r="AB13">
        <v>200</v>
      </c>
      <c r="AC13">
        <v>50</v>
      </c>
      <c r="AD13">
        <v>30</v>
      </c>
    </row>
    <row r="14" spans="1:30" x14ac:dyDescent="0.15">
      <c r="A14" s="1">
        <v>21</v>
      </c>
      <c r="B14">
        <v>6033</v>
      </c>
      <c r="C14">
        <v>1551</v>
      </c>
      <c r="D14">
        <v>0.62588943623426385</v>
      </c>
      <c r="E14">
        <v>0.84735136184253079</v>
      </c>
      <c r="F14">
        <v>0.59946903313300881</v>
      </c>
      <c r="G14">
        <v>0.76344877044645765</v>
      </c>
      <c r="H14">
        <v>0.71495833895783867</v>
      </c>
      <c r="I14">
        <v>0.51131970547523509</v>
      </c>
      <c r="J14">
        <v>0.80263330276431288</v>
      </c>
      <c r="K14">
        <v>0.61491481838637096</v>
      </c>
      <c r="L14">
        <v>0.51131970547523509</v>
      </c>
      <c r="M14">
        <v>0.60989010989010994</v>
      </c>
      <c r="N14">
        <v>0.78169014084507049</v>
      </c>
      <c r="O14">
        <v>71</v>
      </c>
      <c r="P14">
        <v>31</v>
      </c>
      <c r="Q14" s="4">
        <f t="shared" si="0"/>
        <v>182</v>
      </c>
      <c r="R14">
        <v>142</v>
      </c>
      <c r="S14">
        <v>3111</v>
      </c>
      <c r="T14">
        <v>12155</v>
      </c>
      <c r="U14">
        <v>12253</v>
      </c>
      <c r="V14">
        <v>1913</v>
      </c>
      <c r="W14">
        <v>33.464257659073063</v>
      </c>
      <c r="X14">
        <v>42.890809112333073</v>
      </c>
      <c r="Y14">
        <v>10</v>
      </c>
      <c r="Z14">
        <v>50</v>
      </c>
      <c r="AA14">
        <v>10</v>
      </c>
      <c r="AB14">
        <v>10</v>
      </c>
      <c r="AC14">
        <v>100</v>
      </c>
      <c r="AD14">
        <v>30</v>
      </c>
    </row>
    <row r="17" spans="1:12" x14ac:dyDescent="0.15">
      <c r="B17" t="s">
        <v>33</v>
      </c>
      <c r="C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</row>
    <row r="18" spans="1:12" x14ac:dyDescent="0.15">
      <c r="A18" t="s">
        <v>42</v>
      </c>
      <c r="B18">
        <f>SUM(V2:V14)</f>
        <v>23469</v>
      </c>
      <c r="C18">
        <f>C20-C19</f>
        <v>24879</v>
      </c>
      <c r="D18">
        <f>B18+C18</f>
        <v>48348</v>
      </c>
      <c r="F18">
        <f>D20/(D18+D19)</f>
        <v>0.85468109275177839</v>
      </c>
      <c r="G18">
        <f>B18/B20</f>
        <v>0.67700340391161373</v>
      </c>
      <c r="H18">
        <f>C19/C20</f>
        <v>0.88351873700769701</v>
      </c>
      <c r="I18">
        <f>B18/D18</f>
        <v>0.48541821792007944</v>
      </c>
      <c r="J18">
        <f>(K18-L18)/(1-L18)</f>
        <v>0.48100632181599989</v>
      </c>
      <c r="K18">
        <f>D20/(D18+D19)</f>
        <v>0.85468109275177839</v>
      </c>
      <c r="L18">
        <f>(B20*D18+C20*D19)/(B20+C20)^2</f>
        <v>0.71999869486521695</v>
      </c>
    </row>
    <row r="19" spans="1:12" x14ac:dyDescent="0.15">
      <c r="A19" t="s">
        <v>43</v>
      </c>
      <c r="B19">
        <f>B20-B18</f>
        <v>11197</v>
      </c>
      <c r="C19">
        <f>D20-B18</f>
        <v>188709</v>
      </c>
      <c r="D19">
        <f>B19+C19</f>
        <v>199906</v>
      </c>
    </row>
    <row r="20" spans="1:12" x14ac:dyDescent="0.15">
      <c r="B20">
        <f>SUM(S2:S14)</f>
        <v>34666</v>
      </c>
      <c r="C20">
        <f>SUM(T2:T14)</f>
        <v>213588</v>
      </c>
      <c r="D20">
        <f>SUM(U2:U14)</f>
        <v>212178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3.5" x14ac:dyDescent="0.15"/>
  <sheetData>
    <row r="1" spans="1:6" x14ac:dyDescent="0.15">
      <c r="B1" s="1" t="s">
        <v>28</v>
      </c>
      <c r="C1" s="1" t="s">
        <v>29</v>
      </c>
      <c r="D1" s="1" t="s">
        <v>28</v>
      </c>
      <c r="E1" s="1" t="s">
        <v>30</v>
      </c>
      <c r="F1" s="1" t="s">
        <v>31</v>
      </c>
    </row>
    <row r="2" spans="1:6" x14ac:dyDescent="0.15">
      <c r="A2" s="1" t="s">
        <v>28</v>
      </c>
      <c r="B2">
        <v>2</v>
      </c>
      <c r="C2">
        <v>1</v>
      </c>
      <c r="D2">
        <v>0</v>
      </c>
      <c r="E2">
        <v>0</v>
      </c>
      <c r="F2">
        <v>3</v>
      </c>
    </row>
    <row r="3" spans="1:6" x14ac:dyDescent="0.15">
      <c r="A3" s="1" t="s">
        <v>29</v>
      </c>
      <c r="B3">
        <v>0</v>
      </c>
      <c r="C3">
        <v>6</v>
      </c>
      <c r="D3">
        <v>0</v>
      </c>
      <c r="E3">
        <v>0</v>
      </c>
      <c r="F3">
        <v>6</v>
      </c>
    </row>
    <row r="4" spans="1:6" x14ac:dyDescent="0.15">
      <c r="A4" s="1" t="s">
        <v>28</v>
      </c>
      <c r="B4">
        <v>0</v>
      </c>
      <c r="C4">
        <v>3</v>
      </c>
      <c r="D4">
        <v>3</v>
      </c>
      <c r="E4">
        <v>0</v>
      </c>
      <c r="F4">
        <v>6</v>
      </c>
    </row>
    <row r="5" spans="1:6" x14ac:dyDescent="0.15">
      <c r="A5" s="1" t="s">
        <v>30</v>
      </c>
      <c r="B5">
        <v>0</v>
      </c>
      <c r="C5">
        <v>0</v>
      </c>
      <c r="D5">
        <v>2</v>
      </c>
      <c r="E5">
        <v>5</v>
      </c>
      <c r="F5">
        <v>7</v>
      </c>
    </row>
    <row r="6" spans="1:6" x14ac:dyDescent="0.15">
      <c r="A6" s="1" t="s">
        <v>31</v>
      </c>
      <c r="B6">
        <v>2</v>
      </c>
      <c r="C6">
        <v>10</v>
      </c>
      <c r="D6">
        <v>5</v>
      </c>
      <c r="E6">
        <v>5</v>
      </c>
      <c r="F6">
        <v>22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WNI10</cp:lastModifiedBy>
  <dcterms:created xsi:type="dcterms:W3CDTF">2018-12-12T18:55:06Z</dcterms:created>
  <dcterms:modified xsi:type="dcterms:W3CDTF">2018-12-12T11:02:13Z</dcterms:modified>
</cp:coreProperties>
</file>