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fac229929b3e5de9/Desktop/NWMSU/Financial Modeling for Decision Making in IT/Module4/"/>
    </mc:Choice>
  </mc:AlternateContent>
  <xr:revisionPtr revIDLastSave="302" documentId="8_{6243093C-2E10-4E5D-9541-03F85083543A}" xr6:coauthVersionLast="47" xr6:coauthVersionMax="47" xr10:uidLastSave="{A54DC08B-545C-43D9-AC5D-2230E27E9445}"/>
  <bookViews>
    <workbookView xWindow="-27060" yWindow="-6105" windowWidth="17220" windowHeight="11190" activeTab="1" xr2:uid="{84972706-D702-46FE-98FF-E070DAFAC1C3}"/>
  </bookViews>
  <sheets>
    <sheet name="Problem 3" sheetId="1" r:id="rId1"/>
    <sheet name="Problem 4"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 l="1"/>
  <c r="C6" i="3"/>
  <c r="C9" i="3" s="1"/>
  <c r="C15" i="3" s="1"/>
  <c r="I25" i="1"/>
  <c r="I27" i="1" s="1"/>
  <c r="F25" i="1"/>
  <c r="F26" i="1" s="1"/>
  <c r="C17" i="3" l="1"/>
  <c r="C16" i="3"/>
  <c r="I26" i="1"/>
  <c r="F27" i="1"/>
  <c r="C23" i="1" l="1"/>
  <c r="C22" i="1"/>
  <c r="C11" i="1"/>
  <c r="C10" i="1"/>
</calcChain>
</file>

<file path=xl/sharedStrings.xml><?xml version="1.0" encoding="utf-8"?>
<sst xmlns="http://schemas.openxmlformats.org/spreadsheetml/2006/main" count="42" uniqueCount="24">
  <si>
    <t>Period</t>
  </si>
  <si>
    <t>Cash Flow</t>
  </si>
  <si>
    <t>Interest Rate</t>
  </si>
  <si>
    <t>Present Value</t>
  </si>
  <si>
    <t>Future Value</t>
  </si>
  <si>
    <t>Uneven Cash Flow Streams</t>
  </si>
  <si>
    <t>Problem 1b)</t>
  </si>
  <si>
    <t>Problem 1a)</t>
  </si>
  <si>
    <t>Problem 1c)</t>
  </si>
  <si>
    <t>Years</t>
  </si>
  <si>
    <t>Rate</t>
  </si>
  <si>
    <t>problem 4a.</t>
  </si>
  <si>
    <t>Annual Tuition Needed</t>
  </si>
  <si>
    <t>Years until Tuition</t>
  </si>
  <si>
    <t>Years spending Tuition</t>
  </si>
  <si>
    <t>Expected Inflation</t>
  </si>
  <si>
    <t>RoR on investments before</t>
  </si>
  <si>
    <t>RoR on investments during</t>
  </si>
  <si>
    <t>Savings required at Start of College</t>
  </si>
  <si>
    <t>Investment Required Today</t>
  </si>
  <si>
    <t xml:space="preserve"> </t>
  </si>
  <si>
    <t>Annual Investment Required</t>
  </si>
  <si>
    <t>Monthly Investment Required</t>
  </si>
  <si>
    <t>problem 4b/4c/4d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</si>
</sst>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0000"/>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8" fontId="0" fillId="0" borderId="0" xfId="0" applyNumberFormat="1"/>
    <xf numFmtId="0" fontId="0" fillId="0" borderId="1" xfId="0" applyBorder="1"/>
    <xf numFmtId="0" fontId="0" fillId="0" borderId="2" xfId="0" applyBorder="1"/>
    <xf numFmtId="44" fontId="0" fillId="0" borderId="2" xfId="1" applyFont="1" applyBorder="1"/>
    <xf numFmtId="9" fontId="0" fillId="0" borderId="2" xfId="0" applyNumberFormat="1" applyBorder="1"/>
    <xf numFmtId="8" fontId="0" fillId="0" borderId="2" xfId="0" applyNumberFormat="1" applyBorder="1"/>
    <xf numFmtId="0" fontId="0" fillId="0" borderId="3" xfId="0" applyBorder="1"/>
    <xf numFmtId="8" fontId="0" fillId="0" borderId="4" xfId="0" applyNumberFormat="1" applyBorder="1"/>
    <xf numFmtId="0" fontId="0" fillId="0" borderId="6" xfId="0" applyBorder="1"/>
    <xf numFmtId="0" fontId="0" fillId="0" borderId="7" xfId="0" applyBorder="1"/>
    <xf numFmtId="44" fontId="0" fillId="0" borderId="8" xfId="1" applyFont="1" applyBorder="1"/>
    <xf numFmtId="9" fontId="0" fillId="0" borderId="8" xfId="0" applyNumberFormat="1" applyBorder="1"/>
    <xf numFmtId="8" fontId="0" fillId="0" borderId="8" xfId="0" applyNumberFormat="1" applyBorder="1"/>
    <xf numFmtId="0" fontId="0" fillId="0" borderId="9" xfId="0" applyBorder="1"/>
    <xf numFmtId="8" fontId="0" fillId="0" borderId="10" xfId="0" applyNumberFormat="1" applyBorder="1"/>
    <xf numFmtId="0" fontId="0" fillId="0" borderId="11" xfId="0" applyBorder="1"/>
    <xf numFmtId="0" fontId="0" fillId="0" borderId="12" xfId="0" applyBorder="1"/>
    <xf numFmtId="8" fontId="0" fillId="0" borderId="13" xfId="0" applyNumberFormat="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3" borderId="0" xfId="0" applyFill="1" applyAlignment="1">
      <alignment horizontal="centerContinuous"/>
    </xf>
    <xf numFmtId="0" fontId="0" fillId="0" borderId="8" xfId="0" applyBorder="1"/>
    <xf numFmtId="10" fontId="0" fillId="0" borderId="8" xfId="0" applyNumberFormat="1" applyBorder="1"/>
    <xf numFmtId="6" fontId="0" fillId="0" borderId="13" xfId="0" applyNumberFormat="1" applyBorder="1"/>
    <xf numFmtId="6" fontId="0" fillId="0" borderId="8" xfId="0" applyNumberFormat="1" applyBorder="1"/>
    <xf numFmtId="9" fontId="0" fillId="0" borderId="13" xfId="0" applyNumberFormat="1" applyBorder="1"/>
    <xf numFmtId="0" fontId="0" fillId="2" borderId="18" xfId="0" applyFill="1" applyBorder="1" applyAlignment="1">
      <alignment horizontal="center"/>
    </xf>
    <xf numFmtId="0" fontId="0" fillId="2" borderId="19" xfId="0" applyFill="1" applyBorder="1" applyAlignment="1">
      <alignment horizontal="center"/>
    </xf>
    <xf numFmtId="0" fontId="0" fillId="3" borderId="5" xfId="0" applyFill="1" applyBorder="1" applyAlignment="1">
      <alignment horizontal="center"/>
    </xf>
    <xf numFmtId="0" fontId="0" fillId="3" borderId="11"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0</xdr:colOff>
      <xdr:row>16</xdr:row>
      <xdr:rowOff>0</xdr:rowOff>
    </xdr:to>
    <xdr:sp macro="" textlink="">
      <xdr:nvSpPr>
        <xdr:cNvPr id="2" name="TextBox 1">
          <a:extLst>
            <a:ext uri="{FF2B5EF4-FFF2-40B4-BE49-F238E27FC236}">
              <a16:creationId xmlns:a16="http://schemas.microsoft.com/office/drawing/2014/main" id="{13620D68-2089-C23B-53F1-AC6C39FEB7BF}"/>
            </a:ext>
          </a:extLst>
        </xdr:cNvPr>
        <xdr:cNvSpPr txBox="1"/>
      </xdr:nvSpPr>
      <xdr:spPr>
        <a:xfrm>
          <a:off x="2232660" y="0"/>
          <a:ext cx="4876800" cy="292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a. If </a:t>
          </a:r>
          <a:r>
            <a:rPr lang="en-US" sz="1100"/>
            <a:t>your required rate of return is 7% per year, what is the present value of the above cash flows? </a:t>
          </a:r>
          <a:r>
            <a:rPr lang="en-US" sz="1100" b="0" i="0" u="none" strike="noStrike">
              <a:solidFill>
                <a:srgbClr val="FF0000"/>
              </a:solidFill>
              <a:effectLst/>
              <a:latin typeface="+mn-lt"/>
              <a:ea typeface="+mn-ea"/>
              <a:cs typeface="+mn-cs"/>
            </a:rPr>
            <a:t>$105,273.59.</a:t>
          </a:r>
          <a:r>
            <a:rPr lang="en-US" sz="1100" b="0" i="0" u="none" strike="noStrike" baseline="0">
              <a:solidFill>
                <a:srgbClr val="FF0000"/>
              </a:solidFill>
              <a:effectLst/>
              <a:latin typeface="+mn-lt"/>
              <a:ea typeface="+mn-ea"/>
              <a:cs typeface="+mn-cs"/>
            </a:rPr>
            <a:t> </a:t>
          </a:r>
          <a:r>
            <a:rPr lang="en-US" sz="1100"/>
            <a:t>Future value? </a:t>
          </a:r>
          <a:r>
            <a:rPr lang="en-US" sz="1100" b="0" i="0" u="none" strike="noStrike">
              <a:solidFill>
                <a:srgbClr val="FF0000"/>
              </a:solidFill>
              <a:effectLst/>
              <a:latin typeface="+mn-lt"/>
              <a:ea typeface="+mn-ea"/>
              <a:cs typeface="+mn-cs"/>
            </a:rPr>
            <a:t>$147,651.65 </a:t>
          </a:r>
          <a:endParaRPr lang="en-US" sz="1100">
            <a:solidFill>
              <a:srgbClr val="FF0000"/>
            </a:solidFill>
          </a:endParaRPr>
        </a:p>
        <a:p>
          <a:endParaRPr lang="en-US" sz="1100"/>
        </a:p>
        <a:p>
          <a:r>
            <a:rPr lang="en-US" sz="1100"/>
            <a:t>b. Now, suppose that you are offered another investment that is identical, except that the cash flows are reversed (i.e., cash flow 1 is 15,000, cash flow 2 is 20,000, etc.). Is this worth more, or less, than the original investment?</a:t>
          </a:r>
          <a:r>
            <a:rPr lang="en-US" sz="1100" baseline="0"/>
            <a:t> </a:t>
          </a:r>
          <a:r>
            <a:rPr lang="en-US" sz="1100" baseline="0">
              <a:solidFill>
                <a:srgbClr val="FF0000"/>
              </a:solidFill>
            </a:rPr>
            <a:t>It is worth less than the original investment due to the present and future values both being less by 5-10,000 dollars.</a:t>
          </a:r>
          <a:endParaRPr lang="en-US" sz="1100">
            <a:solidFill>
              <a:srgbClr val="FF0000"/>
            </a:solidFill>
          </a:endParaRPr>
        </a:p>
        <a:p>
          <a:endParaRPr lang="en-US" sz="1100"/>
        </a:p>
        <a:p>
          <a:r>
            <a:rPr lang="en-US" sz="1100"/>
            <a:t>c. If you paid $100,000 for the original investment, what average annual rate of return would you earn? </a:t>
          </a:r>
          <a:r>
            <a:rPr lang="en-US" sz="1100">
              <a:solidFill>
                <a:srgbClr val="FF0000"/>
              </a:solidFill>
            </a:rPr>
            <a:t>7%</a:t>
          </a:r>
        </a:p>
        <a:p>
          <a:r>
            <a:rPr lang="en-US" sz="1100"/>
            <a:t>What return would you earn on the reversed cash flows?</a:t>
          </a:r>
          <a:r>
            <a:rPr lang="en-US" sz="1100" baseline="0"/>
            <a:t> </a:t>
          </a:r>
          <a:r>
            <a:rPr lang="en-US" sz="1100" baseline="0">
              <a:solidFill>
                <a:srgbClr val="FF0000"/>
              </a:solidFill>
            </a:rPr>
            <a:t>9%</a:t>
          </a:r>
          <a:endParaRPr lang="en-US" sz="1100">
            <a:solidFill>
              <a:srgbClr val="FF0000"/>
            </a:solidFill>
          </a:endParaRPr>
        </a:p>
        <a:p>
          <a:endParaRPr lang="en-US" sz="1100"/>
        </a:p>
        <a:p>
          <a:r>
            <a:rPr lang="en-US" sz="1100"/>
            <a:t>d. Still assuming that your required return is 7%, would you be willing to purchase either of these investments? </a:t>
          </a:r>
          <a:r>
            <a:rPr lang="en-US" sz="1100">
              <a:solidFill>
                <a:srgbClr val="FF0000"/>
              </a:solidFill>
            </a:rPr>
            <a:t>I</a:t>
          </a:r>
          <a:r>
            <a:rPr lang="en-US" sz="1100" baseline="0">
              <a:solidFill>
                <a:srgbClr val="FF0000"/>
              </a:solidFill>
            </a:rPr>
            <a:t> would be willing to purchase the the reversed cash flow due to the future value being so high.</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0</xdr:rowOff>
    </xdr:from>
    <xdr:to>
      <xdr:col>12</xdr:col>
      <xdr:colOff>9524</xdr:colOff>
      <xdr:row>32</xdr:row>
      <xdr:rowOff>1</xdr:rowOff>
    </xdr:to>
    <xdr:sp macro="" textlink="">
      <xdr:nvSpPr>
        <xdr:cNvPr id="2" name="TextBox 1">
          <a:extLst>
            <a:ext uri="{FF2B5EF4-FFF2-40B4-BE49-F238E27FC236}">
              <a16:creationId xmlns:a16="http://schemas.microsoft.com/office/drawing/2014/main" id="{9A7E9A9E-3760-22E3-50F7-F07173A75AF0}"/>
            </a:ext>
          </a:extLst>
        </xdr:cNvPr>
        <xdr:cNvSpPr txBox="1"/>
      </xdr:nvSpPr>
      <xdr:spPr>
        <a:xfrm>
          <a:off x="4286249" y="76200"/>
          <a:ext cx="4276725" cy="5648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 Your five-year-old daughter has just announced that she would like to attend college. The College Board has reported that the average cost of tuition, room, board, and other expenses at public four-year colleges is $21,370 in the 2018–2019 academic year. The cost has risen 2.8% over the last year. You believe that you can earn a rate of 8% on investments to meet this goal. </a:t>
          </a:r>
        </a:p>
        <a:p>
          <a:endParaRPr lang="en-US" sz="1100"/>
        </a:p>
        <a:p>
          <a:r>
            <a:rPr lang="en-US" sz="1100"/>
            <a:t>a. If costs continue to rise at 2.8% per year, how much will it cost for the first year of tuition in 13 years? </a:t>
          </a:r>
          <a:r>
            <a:rPr lang="en-US" sz="1100">
              <a:solidFill>
                <a:srgbClr val="FF0000"/>
              </a:solidFill>
            </a:rPr>
            <a:t>$30,600</a:t>
          </a:r>
        </a:p>
        <a:p>
          <a:endParaRPr lang="en-US" sz="1100"/>
        </a:p>
        <a:p>
          <a:r>
            <a:rPr lang="en-US" sz="1100"/>
            <a:t>b. Assuming that you plan to have enough money saved in 13 years to cover all four years of college costs, how much will you need to have accumulated by that time? Note that the cost of tuition, room, and board is a graduated annuity growing 2.8% per year, and assume that you will pay all costs at the beginning of each year. </a:t>
          </a:r>
          <a:r>
            <a:rPr lang="en-US" sz="1100">
              <a:solidFill>
                <a:srgbClr val="FF0000"/>
              </a:solidFill>
            </a:rPr>
            <a:t>$105,406.16</a:t>
          </a:r>
        </a:p>
        <a:p>
          <a:endParaRPr lang="en-US" sz="1100"/>
        </a:p>
        <a:p>
          <a:r>
            <a:rPr lang="en-US" sz="1100"/>
            <a:t>c. If you were to invest a lump sum today in hopes of covering your daughter’s college costs, how much would you have to invest? </a:t>
          </a:r>
          <a:r>
            <a:rPr lang="en-US" sz="1100">
              <a:solidFill>
                <a:srgbClr val="FF0000"/>
              </a:solidFill>
            </a:rPr>
            <a:t>$41,858.24</a:t>
          </a:r>
        </a:p>
        <a:p>
          <a:endParaRPr lang="en-US" sz="1100"/>
        </a:p>
        <a:p>
          <a:r>
            <a:rPr lang="en-US" sz="1100"/>
            <a:t>d. If you decided to invest annually instead, how much would you have to invest each year? What if you make investments monthly?</a:t>
          </a:r>
        </a:p>
        <a:p>
          <a:r>
            <a:rPr lang="en-US" sz="1100">
              <a:solidFill>
                <a:srgbClr val="FF0000"/>
              </a:solidFill>
            </a:rPr>
            <a:t>$5,554.38 | $438.26</a:t>
          </a:r>
        </a:p>
        <a:p>
          <a:endParaRPr lang="en-US" sz="1100"/>
        </a:p>
        <a:p>
          <a:r>
            <a:rPr lang="en-US" sz="1100"/>
            <a:t>e. You just learned of a $10,000 inheritance and plan to invest it in your daughter’s college fund. Given this new source of funds, how much will you now have to invest each year?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4345-697C-483E-910F-4FF67AA09D83}">
  <dimension ref="B1:I27"/>
  <sheetViews>
    <sheetView workbookViewId="0">
      <selection activeCell="I18" sqref="I18"/>
    </sheetView>
  </sheetViews>
  <sheetFormatPr defaultRowHeight="14.4" x14ac:dyDescent="0.3"/>
  <cols>
    <col min="2" max="2" width="12.109375" bestFit="1" customWidth="1"/>
    <col min="3" max="3" width="11.5546875" bestFit="1" customWidth="1"/>
    <col min="5" max="5" width="12.109375" bestFit="1" customWidth="1"/>
    <col min="6" max="6" width="12.6640625" bestFit="1" customWidth="1"/>
    <col min="8" max="8" width="12.109375" bestFit="1" customWidth="1"/>
    <col min="9" max="9" width="12.6640625" bestFit="1" customWidth="1"/>
  </cols>
  <sheetData>
    <row r="1" spans="2:3" x14ac:dyDescent="0.3">
      <c r="B1" s="31" t="s">
        <v>7</v>
      </c>
      <c r="C1" s="31"/>
    </row>
    <row r="2" spans="2:3" x14ac:dyDescent="0.3">
      <c r="B2" s="29" t="s">
        <v>5</v>
      </c>
      <c r="C2" s="30"/>
    </row>
    <row r="3" spans="2:3" x14ac:dyDescent="0.3">
      <c r="B3" s="2" t="s">
        <v>0</v>
      </c>
      <c r="C3" s="3" t="s">
        <v>1</v>
      </c>
    </row>
    <row r="4" spans="2:3" x14ac:dyDescent="0.3">
      <c r="B4" s="2">
        <v>1</v>
      </c>
      <c r="C4" s="4">
        <v>35000</v>
      </c>
    </row>
    <row r="5" spans="2:3" x14ac:dyDescent="0.3">
      <c r="B5" s="2">
        <v>2</v>
      </c>
      <c r="C5" s="4">
        <v>30000</v>
      </c>
    </row>
    <row r="6" spans="2:3" x14ac:dyDescent="0.3">
      <c r="B6" s="2">
        <v>3</v>
      </c>
      <c r="C6" s="4">
        <v>25000</v>
      </c>
    </row>
    <row r="7" spans="2:3" x14ac:dyDescent="0.3">
      <c r="B7" s="2">
        <v>4</v>
      </c>
      <c r="C7" s="4">
        <v>20000</v>
      </c>
    </row>
    <row r="8" spans="2:3" x14ac:dyDescent="0.3">
      <c r="B8" s="2">
        <v>5</v>
      </c>
      <c r="C8" s="4">
        <v>15000</v>
      </c>
    </row>
    <row r="9" spans="2:3" x14ac:dyDescent="0.3">
      <c r="B9" s="2" t="s">
        <v>2</v>
      </c>
      <c r="C9" s="5">
        <v>7.0000000000000007E-2</v>
      </c>
    </row>
    <row r="10" spans="2:3" x14ac:dyDescent="0.3">
      <c r="B10" s="2" t="s">
        <v>3</v>
      </c>
      <c r="C10" s="6">
        <f>NPV(C9,C4:C8)</f>
        <v>105273.58607750495</v>
      </c>
    </row>
    <row r="11" spans="2:3" x14ac:dyDescent="0.3">
      <c r="B11" s="7" t="s">
        <v>4</v>
      </c>
      <c r="C11" s="8">
        <f>FV(C9,B8,0,-NPV(C9,C4:C8),0)</f>
        <v>147651.65035000001</v>
      </c>
    </row>
    <row r="13" spans="2:3" x14ac:dyDescent="0.3">
      <c r="B13" s="23" t="s">
        <v>6</v>
      </c>
      <c r="C13" s="23"/>
    </row>
    <row r="14" spans="2:3" x14ac:dyDescent="0.3">
      <c r="B14" s="29" t="s">
        <v>5</v>
      </c>
      <c r="C14" s="30"/>
    </row>
    <row r="15" spans="2:3" x14ac:dyDescent="0.3">
      <c r="B15" s="2" t="s">
        <v>0</v>
      </c>
      <c r="C15" s="3" t="s">
        <v>1</v>
      </c>
    </row>
    <row r="16" spans="2:3" x14ac:dyDescent="0.3">
      <c r="B16" s="2">
        <v>1</v>
      </c>
      <c r="C16" s="4">
        <v>15000</v>
      </c>
    </row>
    <row r="17" spans="2:9" ht="15" thickBot="1" x14ac:dyDescent="0.35">
      <c r="B17" s="2">
        <v>2</v>
      </c>
      <c r="C17" s="4">
        <v>20000</v>
      </c>
      <c r="E17" s="32" t="s">
        <v>8</v>
      </c>
      <c r="F17" s="32"/>
      <c r="G17" s="32"/>
      <c r="H17" s="32"/>
      <c r="I17" s="32"/>
    </row>
    <row r="18" spans="2:9" x14ac:dyDescent="0.3">
      <c r="B18" s="2">
        <v>3</v>
      </c>
      <c r="C18" s="4">
        <v>25000</v>
      </c>
      <c r="E18" s="19" t="s">
        <v>0</v>
      </c>
      <c r="F18" s="20" t="s">
        <v>1</v>
      </c>
      <c r="G18" s="9"/>
      <c r="H18" s="21" t="s">
        <v>0</v>
      </c>
      <c r="I18" s="22" t="s">
        <v>1</v>
      </c>
    </row>
    <row r="19" spans="2:9" x14ac:dyDescent="0.3">
      <c r="B19" s="2">
        <v>4</v>
      </c>
      <c r="C19" s="4">
        <v>30000</v>
      </c>
      <c r="E19" s="10">
        <v>0</v>
      </c>
      <c r="F19" s="4">
        <v>-100000</v>
      </c>
      <c r="H19" s="2">
        <v>0</v>
      </c>
      <c r="I19" s="11">
        <v>-100000</v>
      </c>
    </row>
    <row r="20" spans="2:9" x14ac:dyDescent="0.3">
      <c r="B20" s="2">
        <v>5</v>
      </c>
      <c r="C20" s="4">
        <v>35000</v>
      </c>
      <c r="E20" s="10">
        <v>1</v>
      </c>
      <c r="F20" s="4">
        <v>15000</v>
      </c>
      <c r="H20" s="2">
        <v>1</v>
      </c>
      <c r="I20" s="11">
        <v>35000</v>
      </c>
    </row>
    <row r="21" spans="2:9" x14ac:dyDescent="0.3">
      <c r="B21" s="2" t="s">
        <v>2</v>
      </c>
      <c r="C21" s="5">
        <v>7.0000000000000007E-2</v>
      </c>
      <c r="E21" s="10">
        <v>2</v>
      </c>
      <c r="F21" s="4">
        <v>20000</v>
      </c>
      <c r="H21" s="2">
        <v>2</v>
      </c>
      <c r="I21" s="11">
        <v>30000</v>
      </c>
    </row>
    <row r="22" spans="2:9" x14ac:dyDescent="0.3">
      <c r="B22" s="2" t="s">
        <v>3</v>
      </c>
      <c r="C22" s="6">
        <f>NPV(C21,C16:C20)</f>
        <v>99736.285719874722</v>
      </c>
      <c r="E22" s="10">
        <v>3</v>
      </c>
      <c r="F22" s="4">
        <v>25000</v>
      </c>
      <c r="H22" s="2">
        <v>3</v>
      </c>
      <c r="I22" s="11">
        <v>25000</v>
      </c>
    </row>
    <row r="23" spans="2:9" x14ac:dyDescent="0.3">
      <c r="B23" s="7" t="s">
        <v>4</v>
      </c>
      <c r="C23" s="8">
        <f>FV(C21,B20,0,-NPV(C21,C16:C20),0)</f>
        <v>139885.30015</v>
      </c>
      <c r="E23" s="10">
        <v>4</v>
      </c>
      <c r="F23" s="4">
        <v>30000</v>
      </c>
      <c r="H23" s="2">
        <v>4</v>
      </c>
      <c r="I23" s="11">
        <v>20000</v>
      </c>
    </row>
    <row r="24" spans="2:9" x14ac:dyDescent="0.3">
      <c r="E24" s="10">
        <v>5</v>
      </c>
      <c r="F24" s="4">
        <v>35000</v>
      </c>
      <c r="H24" s="2">
        <v>5</v>
      </c>
      <c r="I24" s="11">
        <v>15000</v>
      </c>
    </row>
    <row r="25" spans="2:9" x14ac:dyDescent="0.3">
      <c r="E25" s="10" t="s">
        <v>2</v>
      </c>
      <c r="F25" s="5">
        <f>IRR(F19:F24,0.1)</f>
        <v>6.9137446091777521E-2</v>
      </c>
      <c r="H25" s="2" t="s">
        <v>2</v>
      </c>
      <c r="I25" s="12">
        <f>IRR(I19:I24,0.1)</f>
        <v>9.2594616990845369E-2</v>
      </c>
    </row>
    <row r="26" spans="2:9" x14ac:dyDescent="0.3">
      <c r="E26" s="10" t="s">
        <v>3</v>
      </c>
      <c r="F26" s="6">
        <f>NPV(F25,F20:F24)</f>
        <v>99999.999999999971</v>
      </c>
      <c r="H26" s="2" t="s">
        <v>3</v>
      </c>
      <c r="I26" s="13">
        <f>NPV(I25,I20:I24)</f>
        <v>100000.00000000001</v>
      </c>
    </row>
    <row r="27" spans="2:9" ht="15" thickBot="1" x14ac:dyDescent="0.35">
      <c r="E27" s="14" t="s">
        <v>4</v>
      </c>
      <c r="F27" s="15">
        <f>FV(F25,E24,0,-NPV(F25,F20:F24),0)</f>
        <v>139690.76765598118</v>
      </c>
      <c r="G27" s="16"/>
      <c r="H27" s="17" t="s">
        <v>4</v>
      </c>
      <c r="I27" s="18">
        <f>FV(I25,H24,0,-NPV(I25,I20:I24),0)</f>
        <v>155702.39126552927</v>
      </c>
    </row>
  </sheetData>
  <mergeCells count="4">
    <mergeCell ref="B2:C2"/>
    <mergeCell ref="B14:C14"/>
    <mergeCell ref="B1:C1"/>
    <mergeCell ref="E17:I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DC5F8-99BA-4167-AE90-53526D33AD37}">
  <dimension ref="B1:C19"/>
  <sheetViews>
    <sheetView tabSelected="1" workbookViewId="0">
      <selection activeCell="D17" sqref="D17"/>
    </sheetView>
  </sheetViews>
  <sheetFormatPr defaultRowHeight="14.4" x14ac:dyDescent="0.3"/>
  <cols>
    <col min="1" max="1" width="1.5546875" customWidth="1"/>
    <col min="2" max="2" width="31.6640625" bestFit="1" customWidth="1"/>
    <col min="3" max="3" width="11.5546875" bestFit="1" customWidth="1"/>
  </cols>
  <sheetData>
    <row r="1" spans="2:3" ht="6" customHeight="1" thickBot="1" x14ac:dyDescent="0.35"/>
    <row r="2" spans="2:3" x14ac:dyDescent="0.3">
      <c r="B2" s="33" t="s">
        <v>11</v>
      </c>
      <c r="C2" s="34"/>
    </row>
    <row r="3" spans="2:3" x14ac:dyDescent="0.3">
      <c r="B3" s="10" t="s">
        <v>3</v>
      </c>
      <c r="C3" s="11">
        <v>21370</v>
      </c>
    </row>
    <row r="4" spans="2:3" x14ac:dyDescent="0.3">
      <c r="B4" s="10" t="s">
        <v>10</v>
      </c>
      <c r="C4" s="25">
        <v>2.8000000000000001E-2</v>
      </c>
    </row>
    <row r="5" spans="2:3" x14ac:dyDescent="0.3">
      <c r="B5" s="10" t="s">
        <v>9</v>
      </c>
      <c r="C5" s="24">
        <v>13</v>
      </c>
    </row>
    <row r="6" spans="2:3" ht="15" thickBot="1" x14ac:dyDescent="0.35">
      <c r="B6" s="14" t="s">
        <v>4</v>
      </c>
      <c r="C6" s="26">
        <f>FV(C4,C5,0,-C3,0)</f>
        <v>30599.548096458981</v>
      </c>
    </row>
    <row r="7" spans="2:3" ht="15" thickBot="1" x14ac:dyDescent="0.35"/>
    <row r="8" spans="2:3" x14ac:dyDescent="0.3">
      <c r="B8" s="33" t="s">
        <v>23</v>
      </c>
      <c r="C8" s="34"/>
    </row>
    <row r="9" spans="2:3" x14ac:dyDescent="0.3">
      <c r="B9" s="10" t="s">
        <v>12</v>
      </c>
      <c r="C9" s="27">
        <f>C6</f>
        <v>30599.548096458981</v>
      </c>
    </row>
    <row r="10" spans="2:3" x14ac:dyDescent="0.3">
      <c r="B10" s="10" t="s">
        <v>13</v>
      </c>
      <c r="C10" s="24">
        <v>12</v>
      </c>
    </row>
    <row r="11" spans="2:3" x14ac:dyDescent="0.3">
      <c r="B11" s="10" t="s">
        <v>14</v>
      </c>
      <c r="C11" s="24">
        <v>4</v>
      </c>
    </row>
    <row r="12" spans="2:3" x14ac:dyDescent="0.3">
      <c r="B12" s="10" t="s">
        <v>15</v>
      </c>
      <c r="C12" s="25">
        <v>2.8000000000000001E-2</v>
      </c>
    </row>
    <row r="13" spans="2:3" x14ac:dyDescent="0.3">
      <c r="B13" s="10" t="s">
        <v>16</v>
      </c>
      <c r="C13" s="12">
        <v>0.08</v>
      </c>
    </row>
    <row r="14" spans="2:3" ht="15" thickBot="1" x14ac:dyDescent="0.35">
      <c r="B14" s="14" t="s">
        <v>17</v>
      </c>
      <c r="C14" s="28">
        <v>0.08</v>
      </c>
    </row>
    <row r="15" spans="2:3" x14ac:dyDescent="0.3">
      <c r="B15" s="10" t="s">
        <v>18</v>
      </c>
      <c r="C15" s="13">
        <f>-PV((1+C14)/(1+C12)-1,C11,C9/(1+C12))</f>
        <v>105406.16327380278</v>
      </c>
    </row>
    <row r="16" spans="2:3" x14ac:dyDescent="0.3">
      <c r="B16" s="10" t="s">
        <v>19</v>
      </c>
      <c r="C16" s="13">
        <f>PV(C13,C10,0,-C15,0)</f>
        <v>41858.237682112871</v>
      </c>
    </row>
    <row r="17" spans="2:3" x14ac:dyDescent="0.3">
      <c r="B17" s="10" t="s">
        <v>21</v>
      </c>
      <c r="C17" s="13">
        <f>PMT(C13,C10,0,-C15,0)</f>
        <v>5554.3795576564389</v>
      </c>
    </row>
    <row r="18" spans="2:3" ht="15" thickBot="1" x14ac:dyDescent="0.35">
      <c r="B18" s="14" t="s">
        <v>22</v>
      </c>
      <c r="C18" s="18">
        <f>PMT(C13/12,C10*12,0,-C15,0)</f>
        <v>438.26398226508468</v>
      </c>
    </row>
    <row r="19" spans="2:3" x14ac:dyDescent="0.3">
      <c r="C19" s="1" t="s">
        <v>20</v>
      </c>
    </row>
  </sheetData>
  <mergeCells count="2">
    <mergeCell ref="B2:C2"/>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3</vt:lpstr>
      <vt:lpstr>Problem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Brady Monks</dc:creator>
  <cp:lastModifiedBy>Brady Monks</cp:lastModifiedBy>
  <dcterms:created xsi:type="dcterms:W3CDTF">2022-11-12T18:07:36Z</dcterms:created>
  <dcterms:modified xsi:type="dcterms:W3CDTF">2022-11-14T00:23:54Z</dcterms:modified>
</cp:coreProperties>
</file>