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Fatec\Desktop\"/>
    </mc:Choice>
  </mc:AlternateContent>
  <xr:revisionPtr revIDLastSave="0" documentId="8_{3369F31A-FFCE-40B3-BA93-B580BF2DC173}" xr6:coauthVersionLast="36" xr6:coauthVersionMax="36" xr10:uidLastSave="{00000000-0000-0000-0000-000000000000}"/>
  <bookViews>
    <workbookView xWindow="0" yWindow="0" windowWidth="28800" windowHeight="12105" firstSheet="1"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5" l="1"/>
  <c r="C18" i="5"/>
  <c r="C19" i="5"/>
  <c r="C20" i="5"/>
  <c r="C21" i="5"/>
  <c r="C22" i="5"/>
  <c r="C23" i="5"/>
  <c r="C24" i="5"/>
  <c r="C25" i="5"/>
  <c r="C26" i="5"/>
  <c r="C17" i="5"/>
  <c r="B18" i="5"/>
  <c r="B19" i="5"/>
  <c r="B20" i="5"/>
  <c r="B21" i="5"/>
  <c r="B22" i="5"/>
  <c r="B23" i="5"/>
  <c r="B24" i="5"/>
  <c r="B25" i="5"/>
  <c r="B26" i="5"/>
  <c r="B27" i="5"/>
  <c r="B17" i="5"/>
  <c r="K3" i="6" l="1"/>
  <c r="L19" i="6"/>
  <c r="L20" i="6"/>
  <c r="L21" i="6"/>
  <c r="L22" i="6"/>
  <c r="L23" i="6"/>
  <c r="L24" i="6"/>
  <c r="L25" i="6"/>
  <c r="L26" i="6"/>
  <c r="L18" i="6"/>
  <c r="K19" i="6"/>
  <c r="K20" i="6"/>
  <c r="K21" i="6"/>
  <c r="K22" i="6"/>
  <c r="K23" i="6"/>
  <c r="K24" i="6"/>
  <c r="K25" i="6"/>
  <c r="K26" i="6"/>
  <c r="K18" i="6"/>
  <c r="L4" i="6"/>
  <c r="L5" i="6"/>
  <c r="L6" i="6"/>
  <c r="L7" i="6"/>
  <c r="L8" i="6"/>
  <c r="L9" i="6"/>
  <c r="L3" i="6"/>
  <c r="K4" i="6"/>
  <c r="M4" i="6" s="1"/>
  <c r="K5" i="6"/>
  <c r="K6" i="6"/>
  <c r="K7" i="6"/>
  <c r="K8" i="6"/>
  <c r="K9" i="6"/>
  <c r="M3" i="6" l="1"/>
  <c r="M9" i="6"/>
  <c r="M8" i="6"/>
  <c r="M7" i="6"/>
  <c r="M6" i="6"/>
  <c r="M5" i="6"/>
  <c r="M18" i="6"/>
  <c r="M26" i="6"/>
  <c r="M25" i="6"/>
  <c r="M24" i="6"/>
  <c r="M23" i="6"/>
  <c r="M22" i="6"/>
  <c r="M21" i="6"/>
  <c r="M20" i="6"/>
  <c r="M19" i="6"/>
  <c r="C25" i="2"/>
  <c r="C26" i="2"/>
  <c r="C27" i="2"/>
  <c r="C28" i="2"/>
  <c r="C29" i="2"/>
  <c r="C30" i="2"/>
  <c r="C31" i="2"/>
  <c r="C32" i="2"/>
  <c r="C33" i="2"/>
  <c r="C34" i="2"/>
  <c r="C35" i="2"/>
  <c r="C36" i="2"/>
  <c r="C37" i="2"/>
  <c r="C38" i="2"/>
  <c r="C39" i="2"/>
  <c r="C40" i="2"/>
  <c r="C41" i="2"/>
  <c r="C42" i="2"/>
  <c r="C43" i="2"/>
  <c r="C24" i="2"/>
  <c r="B21" i="2"/>
  <c r="B20" i="2"/>
  <c r="B18" i="2"/>
  <c r="B19" i="2"/>
  <c r="J14" i="6"/>
  <c r="J11" i="6"/>
  <c r="B24" i="2" l="1"/>
  <c r="B25" i="2"/>
  <c r="B26" i="2"/>
  <c r="B27" i="2"/>
  <c r="B28" i="2"/>
  <c r="B29" i="2"/>
  <c r="B30" i="2"/>
  <c r="B31" i="2"/>
  <c r="B32" i="2"/>
  <c r="B33" i="2"/>
  <c r="B34" i="2"/>
  <c r="B35" i="2"/>
  <c r="B36" i="2"/>
  <c r="B37" i="2"/>
  <c r="B38" i="2"/>
  <c r="B39" i="2"/>
  <c r="B40" i="2"/>
  <c r="B41" i="2"/>
  <c r="B42" i="2"/>
  <c r="B43" i="2"/>
  <c r="D24" i="2"/>
  <c r="D43" i="2"/>
  <c r="D42" i="2"/>
  <c r="D41" i="2"/>
  <c r="D40" i="2"/>
  <c r="D39" i="2"/>
  <c r="D38" i="2"/>
  <c r="D37" i="2"/>
  <c r="D36" i="2"/>
  <c r="D35" i="2"/>
  <c r="D34" i="2"/>
  <c r="D33" i="2"/>
  <c r="D32" i="2"/>
  <c r="D31" i="2"/>
  <c r="D30" i="2"/>
  <c r="D29" i="2"/>
  <c r="D28" i="2"/>
  <c r="D27" i="2"/>
  <c r="D26" i="2"/>
  <c r="D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3"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<sst xmlns="http://schemas.openxmlformats.org/spreadsheetml/2006/main" count="45" uniqueCount="31">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</sst>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166" fontId="0" fillId="0" borderId="12" xfId="0" applyNumberFormat="1" applyBorder="1"/>
    <xf numFmtId="0" fontId="0" fillId="0" borderId="0" xfId="0" applyBorder="1"/>
    <xf numFmtId="166" fontId="0" fillId="0" borderId="8" xfId="0" applyNumberFormat="1" applyBorder="1"/>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Panelas_pressao!$B$23</c:f>
              <c:strCache>
                <c:ptCount val="1"/>
                <c:pt idx="0">
                  <c:v>Custo de Fabricação f(x)</c:v>
                </c:pt>
              </c:strCache>
            </c:strRef>
          </c:tx>
          <c:spPr>
            <a:ln w="25400" cap="rnd">
              <a:noFill/>
              <a:round/>
            </a:ln>
            <a:effectLst/>
          </c:spPr>
          <c:marker>
            <c:symbol val="circle"/>
            <c:size val="5"/>
            <c:spPr>
              <a:solidFill>
                <a:schemeClr val="accent1"/>
              </a:solidFill>
              <a:ln w="9525">
                <a:solidFill>
                  <a:schemeClr val="accent1"/>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1-043D-4E3D-A85E-F34F0695C1AE}"/>
            </c:ext>
          </c:extLst>
        </c:ser>
        <c:ser>
          <c:idx val="1"/>
          <c:order val="1"/>
          <c:tx>
            <c:strRef>
              <c:f>Panelas_pressao!$C$23</c:f>
              <c:strCache>
                <c:ptCount val="1"/>
                <c:pt idx="0">
                  <c:v>Receita</c:v>
                </c:pt>
              </c:strCache>
            </c:strRef>
          </c:tx>
          <c:spPr>
            <a:ln w="25400" cap="rnd">
              <a:noFill/>
              <a:round/>
            </a:ln>
            <a:effectLst/>
          </c:spPr>
          <c:marker>
            <c:symbol val="circle"/>
            <c:size val="5"/>
            <c:spPr>
              <a:solidFill>
                <a:schemeClr val="accent2"/>
              </a:solidFill>
              <a:ln w="9525">
                <a:solidFill>
                  <a:schemeClr val="accent2"/>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3-043D-4E3D-A85E-F34F0695C1AE}"/>
            </c:ext>
          </c:extLst>
        </c:ser>
        <c:ser>
          <c:idx val="2"/>
          <c:order val="2"/>
          <c:tx>
            <c:strRef>
              <c:f>Panelas_pressao!$D$23</c:f>
              <c:strCache>
                <c:ptCount val="1"/>
                <c:pt idx="0">
                  <c:v>Lucro</c:v>
                </c:pt>
              </c:strCache>
            </c:strRef>
          </c:tx>
          <c:spPr>
            <a:ln w="25400" cap="rnd">
              <a:noFill/>
              <a:round/>
            </a:ln>
            <a:effectLst/>
          </c:spPr>
          <c:marker>
            <c:symbol val="circle"/>
            <c:size val="5"/>
            <c:spPr>
              <a:solidFill>
                <a:schemeClr val="accent3"/>
              </a:solidFill>
              <a:ln w="9525">
                <a:solidFill>
                  <a:schemeClr val="accent3"/>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5-043D-4E3D-A85E-F34F0695C1AE}"/>
            </c:ext>
          </c:extLst>
        </c:ser>
        <c:dLbls>
          <c:showLegendKey val="0"/>
          <c:showVal val="0"/>
          <c:showCatName val="0"/>
          <c:showSerName val="0"/>
          <c:showPercent val="0"/>
          <c:showBubbleSize val="0"/>
        </c:dLbls>
        <c:axId val="1620542983"/>
        <c:axId val="1620545031"/>
      </c:scatterChart>
      <c:valAx>
        <c:axId val="1620542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0545031"/>
        <c:crosses val="autoZero"/>
        <c:crossBetween val="midCat"/>
      </c:valAx>
      <c:valAx>
        <c:axId val="162054503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0542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5E5C-4926-9437-ADBEB181C452}"/>
            </c:ext>
          </c:extLst>
        </c:ser>
        <c:ser>
          <c:idx val="1"/>
          <c:order val="1"/>
          <c:tx>
            <c:strRef>
              <c:f>Produtos!$L$2</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5E5C-4926-9437-ADBEB181C452}"/>
            </c:ext>
          </c:extLst>
        </c:ser>
        <c:ser>
          <c:idx val="2"/>
          <c:order val="2"/>
          <c:tx>
            <c:strRef>
              <c:f>Produtos!$M$2</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5E5C-4926-9437-ADBEB181C452}"/>
            </c:ext>
          </c:extLst>
        </c:ser>
        <c:dLbls>
          <c:showLegendKey val="0"/>
          <c:showVal val="0"/>
          <c:showCatName val="0"/>
          <c:showSerName val="0"/>
          <c:showPercent val="0"/>
          <c:showBubbleSize val="0"/>
        </c:dLbls>
        <c:axId val="2060074095"/>
        <c:axId val="449186735"/>
      </c:scatterChart>
      <c:valAx>
        <c:axId val="2060074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9186735"/>
        <c:crosses val="autoZero"/>
        <c:crossBetween val="midCat"/>
      </c:valAx>
      <c:valAx>
        <c:axId val="449186735"/>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60074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B</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Produtos!$K$17</c:f>
              <c:strCache>
                <c:ptCount val="1"/>
                <c:pt idx="0">
                  <c:v>Custo de Fabricação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B7F1-4078-BFD8-9F3F6BF5097C}"/>
            </c:ext>
          </c:extLst>
        </c:ser>
        <c:ser>
          <c:idx val="1"/>
          <c:order val="1"/>
          <c:tx>
            <c:strRef>
              <c:f>Produtos!$L$17</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B7F1-4078-BFD8-9F3F6BF5097C}"/>
            </c:ext>
          </c:extLst>
        </c:ser>
        <c:ser>
          <c:idx val="2"/>
          <c:order val="2"/>
          <c:tx>
            <c:strRef>
              <c:f>Produtos!$M$17</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B7F1-4078-BFD8-9F3F6BF5097C}"/>
            </c:ext>
          </c:extLst>
        </c:ser>
        <c:dLbls>
          <c:showLegendKey val="0"/>
          <c:showVal val="0"/>
          <c:showCatName val="0"/>
          <c:showSerName val="0"/>
          <c:showPercent val="0"/>
          <c:showBubbleSize val="0"/>
        </c:dLbls>
        <c:axId val="2059785279"/>
        <c:axId val="441892511"/>
      </c:scatterChart>
      <c:valAx>
        <c:axId val="205978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1892511"/>
        <c:crosses val="autoZero"/>
        <c:crossBetween val="midCat"/>
      </c:valAx>
      <c:valAx>
        <c:axId val="44189251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97852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Sorvete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Sorvete!$B$16</c:f>
              <c:strCache>
                <c:ptCount val="1"/>
                <c:pt idx="0">
                  <c:v>Receita</c:v>
                </c:pt>
              </c:strCache>
            </c:strRef>
          </c:tx>
          <c:spPr>
            <a:ln w="19050" cap="rnd">
              <a:noFill/>
              <a:round/>
            </a:ln>
            <a:effectLst/>
          </c:spPr>
          <c:marker>
            <c:symbol val="circle"/>
            <c:size val="5"/>
            <c:spPr>
              <a:solidFill>
                <a:schemeClr val="accent1"/>
              </a:solidFill>
              <a:ln w="9525">
                <a:solidFill>
                  <a:schemeClr val="accent1"/>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0"/>
          <c:extLst>
            <c:ext xmlns:c16="http://schemas.microsoft.com/office/drawing/2014/chart" uri="{C3380CC4-5D6E-409C-BE32-E72D297353CC}">
              <c16:uniqueId val="{00000000-4AA1-4596-BCB6-A97E3C211982}"/>
            </c:ext>
          </c:extLst>
        </c:ser>
        <c:ser>
          <c:idx val="1"/>
          <c:order val="1"/>
          <c:tx>
            <c:strRef>
              <c:f>Sorvete!$C$16</c:f>
              <c:strCache>
                <c:ptCount val="1"/>
                <c:pt idx="0">
                  <c:v>Lucro</c:v>
                </c:pt>
              </c:strCache>
            </c:strRef>
          </c:tx>
          <c:spPr>
            <a:ln w="19050" cap="rnd">
              <a:noFill/>
              <a:round/>
            </a:ln>
            <a:effectLst/>
          </c:spPr>
          <c:marker>
            <c:symbol val="circle"/>
            <c:size val="5"/>
            <c:spPr>
              <a:solidFill>
                <a:schemeClr val="accent2"/>
              </a:solidFill>
              <a:ln w="9525">
                <a:solidFill>
                  <a:schemeClr val="accent2"/>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0"/>
          <c:extLst>
            <c:ext xmlns:c16="http://schemas.microsoft.com/office/drawing/2014/chart" uri="{C3380CC4-5D6E-409C-BE32-E72D297353CC}">
              <c16:uniqueId val="{00000001-4AA1-4596-BCB6-A97E3C211982}"/>
            </c:ext>
          </c:extLst>
        </c:ser>
        <c:dLbls>
          <c:showLegendKey val="0"/>
          <c:showVal val="0"/>
          <c:showCatName val="0"/>
          <c:showSerName val="0"/>
          <c:showPercent val="0"/>
          <c:showBubbleSize val="0"/>
        </c:dLbls>
        <c:axId val="452683919"/>
        <c:axId val="2064106559"/>
      </c:scatterChart>
      <c:valAx>
        <c:axId val="452683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64106559"/>
        <c:crosses val="autoZero"/>
        <c:crossBetween val="midCat"/>
      </c:valAx>
      <c:valAx>
        <c:axId val="2064106559"/>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26839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628650</xdr:colOff>
      <xdr:row>7</xdr:row>
      <xdr:rowOff>171450</xdr:rowOff>
    </xdr:from>
    <xdr:to>
      <xdr:col>14</xdr:col>
      <xdr:colOff>542925</xdr:colOff>
      <xdr:row>18</xdr:row>
      <xdr:rowOff>209550</xdr:rowOff>
    </xdr:to>
    <xdr:graphicFrame macro="">
      <xdr:nvGraphicFramePr>
        <xdr:cNvPr id="2" name="Gráfico 1">
          <a:extLst>
            <a:ext uri="{FF2B5EF4-FFF2-40B4-BE49-F238E27FC236}">
              <a16:creationId xmlns:a16="http://schemas.microsoft.com/office/drawing/2014/main" id="{FDFC9006-DDC0-7D38-585A-C6FF74B48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485775</xdr:colOff>
      <xdr:row>0</xdr:row>
      <xdr:rowOff>219075</xdr:rowOff>
    </xdr:from>
    <xdr:to>
      <xdr:col>9</xdr:col>
      <xdr:colOff>0</xdr:colOff>
      <xdr:row>26</xdr:row>
      <xdr:rowOff>104775</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485775" y="219075"/>
          <a:ext cx="5000625" cy="5448300"/>
        </a:xfrm>
        <a:prstGeom prst="rect">
          <a:avLst/>
        </a:prstGeom>
      </xdr:spPr>
    </xdr:pic>
    <xdr:clientData/>
  </xdr:twoCellAnchor>
  <xdr:twoCellAnchor>
    <xdr:from>
      <xdr:col>14</xdr:col>
      <xdr:colOff>23812</xdr:colOff>
      <xdr:row>1</xdr:row>
      <xdr:rowOff>23812</xdr:rowOff>
    </xdr:from>
    <xdr:to>
      <xdr:col>21</xdr:col>
      <xdr:colOff>328612</xdr:colOff>
      <xdr:row>14</xdr:row>
      <xdr:rowOff>23812</xdr:rowOff>
    </xdr:to>
    <xdr:graphicFrame macro="">
      <xdr:nvGraphicFramePr>
        <xdr:cNvPr id="5" name="Gráfico 4">
          <a:extLst>
            <a:ext uri="{FF2B5EF4-FFF2-40B4-BE49-F238E27FC236}">
              <a16:creationId xmlns:a16="http://schemas.microsoft.com/office/drawing/2014/main" id="{F66DC47D-8D81-4070-AB96-02D3AFF00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xdr:colOff>
      <xdr:row>16</xdr:row>
      <xdr:rowOff>33337</xdr:rowOff>
    </xdr:from>
    <xdr:to>
      <xdr:col>21</xdr:col>
      <xdr:colOff>328612</xdr:colOff>
      <xdr:row>29</xdr:row>
      <xdr:rowOff>33337</xdr:rowOff>
    </xdr:to>
    <xdr:graphicFrame macro="">
      <xdr:nvGraphicFramePr>
        <xdr:cNvPr id="6" name="Gráfico 5">
          <a:extLst>
            <a:ext uri="{FF2B5EF4-FFF2-40B4-BE49-F238E27FC236}">
              <a16:creationId xmlns:a16="http://schemas.microsoft.com/office/drawing/2014/main" id="{75AC74F7-BC97-4CFD-B6B4-2141B8DF8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3</xdr:col>
      <xdr:colOff>600075</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5191124" cy="1800225"/>
        </a:xfrm>
        <a:prstGeom prst="rect">
          <a:avLst/>
        </a:prstGeom>
      </xdr:spPr>
    </xdr:pic>
    <xdr:clientData/>
  </xdr:twoCellAnchor>
  <xdr:twoCellAnchor>
    <xdr:from>
      <xdr:col>5</xdr:col>
      <xdr:colOff>38100</xdr:colOff>
      <xdr:row>1</xdr:row>
      <xdr:rowOff>71437</xdr:rowOff>
    </xdr:from>
    <xdr:to>
      <xdr:col>12</xdr:col>
      <xdr:colOff>342900</xdr:colOff>
      <xdr:row>15</xdr:row>
      <xdr:rowOff>147637</xdr:rowOff>
    </xdr:to>
    <xdr:graphicFrame macro="">
      <xdr:nvGraphicFramePr>
        <xdr:cNvPr id="2" name="Gráfico 1">
          <a:extLst>
            <a:ext uri="{FF2B5EF4-FFF2-40B4-BE49-F238E27FC236}">
              <a16:creationId xmlns:a16="http://schemas.microsoft.com/office/drawing/2014/main" id="{DFDA31C1-D0FB-4F6A-97BC-C65E692E3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4" zoomScale="60" zoomScaleNormal="60" workbookViewId="0">
      <selection activeCell="A23" sqref="A23:D43"/>
    </sheetView>
  </sheetViews>
  <sheetFormatPr defaultRowHeight="15" x14ac:dyDescent="0.25"/>
  <cols>
    <col min="1" max="1" width="52.7109375" customWidth="1"/>
    <col min="2" max="2" width="27.42578125" customWidth="1"/>
    <col min="3" max="3" width="23.7109375" customWidth="1"/>
    <col min="4" max="4" width="20" customWidth="1"/>
  </cols>
  <sheetData>
    <row r="1" spans="1:3" ht="14.45" customHeight="1" x14ac:dyDescent="0.25">
      <c r="A1" s="38" t="s">
        <v>0</v>
      </c>
      <c r="B1" s="39"/>
      <c r="C1" s="40"/>
    </row>
    <row r="2" spans="1:3" ht="14.45" customHeight="1" x14ac:dyDescent="0.25">
      <c r="A2" s="41"/>
      <c r="B2" s="42"/>
      <c r="C2" s="43"/>
    </row>
    <row r="3" spans="1:3" ht="14.45" customHeight="1" x14ac:dyDescent="0.25">
      <c r="A3" s="41"/>
      <c r="B3" s="42"/>
      <c r="C3" s="43"/>
    </row>
    <row r="4" spans="1:3" ht="14.45" customHeight="1" x14ac:dyDescent="0.25">
      <c r="A4" s="41"/>
      <c r="B4" s="42"/>
      <c r="C4" s="43"/>
    </row>
    <row r="5" spans="1:3" ht="326.45" customHeight="1" x14ac:dyDescent="0.25">
      <c r="A5" s="41"/>
      <c r="B5" s="42"/>
      <c r="C5" s="43"/>
    </row>
    <row r="6" spans="1:3" ht="326.45" customHeight="1" thickBot="1" x14ac:dyDescent="0.3">
      <c r="A6" s="36"/>
      <c r="B6" s="36"/>
      <c r="C6" s="36"/>
    </row>
    <row r="7" spans="1:3" s="3" customFormat="1" ht="36.75" thickBot="1" x14ac:dyDescent="0.35">
      <c r="A7" s="13" t="s">
        <v>1</v>
      </c>
      <c r="B7" s="14" t="s">
        <v>2</v>
      </c>
      <c r="C7" s="15" t="s">
        <v>3</v>
      </c>
    </row>
    <row r="8" spans="1:3" s="3" customFormat="1" ht="36" x14ac:dyDescent="0.3">
      <c r="A8" s="9" t="s">
        <v>4</v>
      </c>
      <c r="B8" s="4">
        <v>15</v>
      </c>
      <c r="C8" s="5" t="s">
        <v>5</v>
      </c>
    </row>
    <row r="9" spans="1:3" s="3" customFormat="1" ht="18.75" x14ac:dyDescent="0.3">
      <c r="A9" s="9" t="s">
        <v>6</v>
      </c>
      <c r="B9" s="4">
        <v>15000</v>
      </c>
      <c r="C9" s="5" t="s">
        <v>7</v>
      </c>
    </row>
    <row r="10" spans="1:3" s="3" customFormat="1" ht="36" x14ac:dyDescent="0.3">
      <c r="A10" s="9" t="s">
        <v>8</v>
      </c>
      <c r="B10" s="4">
        <v>25000</v>
      </c>
      <c r="C10" s="5" t="s">
        <v>7</v>
      </c>
    </row>
    <row r="11" spans="1:3" s="3" customFormat="1" ht="18.75" x14ac:dyDescent="0.3">
      <c r="A11" s="9" t="s">
        <v>9</v>
      </c>
      <c r="B11" s="4">
        <v>10</v>
      </c>
      <c r="C11" s="5" t="s">
        <v>5</v>
      </c>
    </row>
    <row r="12" spans="1:3" s="3" customFormat="1" ht="18.75" x14ac:dyDescent="0.3">
      <c r="A12" s="10" t="s">
        <v>10</v>
      </c>
      <c r="B12" s="11">
        <v>40000</v>
      </c>
      <c r="C12" s="12" t="s">
        <v>7</v>
      </c>
    </row>
    <row r="13" spans="1:3" s="3" customFormat="1" ht="36" x14ac:dyDescent="0.3">
      <c r="A13" s="9" t="s">
        <v>11</v>
      </c>
      <c r="B13" s="4">
        <v>15</v>
      </c>
      <c r="C13" s="5" t="s">
        <v>5</v>
      </c>
    </row>
    <row r="14" spans="1:3" s="3" customFormat="1" ht="18.75" x14ac:dyDescent="0.3">
      <c r="A14" s="9" t="s">
        <v>12</v>
      </c>
      <c r="B14" s="4">
        <v>20000</v>
      </c>
      <c r="C14" s="5" t="s">
        <v>7</v>
      </c>
    </row>
    <row r="15" spans="1:3" s="3" customFormat="1" ht="18.75" x14ac:dyDescent="0.3">
      <c r="A15" s="9" t="s">
        <v>13</v>
      </c>
      <c r="B15" s="4">
        <v>10</v>
      </c>
      <c r="C15" s="5" t="s">
        <v>5</v>
      </c>
    </row>
    <row r="16" spans="1:3" s="3" customFormat="1" ht="18.75" x14ac:dyDescent="0.3">
      <c r="A16" s="2"/>
      <c r="B16" s="6"/>
      <c r="C16" s="7"/>
    </row>
    <row r="17" spans="1:5" s="3" customFormat="1" ht="18.75" x14ac:dyDescent="0.3">
      <c r="A17" s="24" t="s">
        <v>14</v>
      </c>
      <c r="B17" s="8">
        <v>75</v>
      </c>
      <c r="C17" s="7"/>
    </row>
    <row r="18" spans="1:5" s="17" customFormat="1" ht="18.75" x14ac:dyDescent="0.3">
      <c r="A18" s="9" t="s">
        <v>15</v>
      </c>
      <c r="B18" s="19">
        <f>COUNTIF($C$8:$C$15,"mensal")</f>
        <v>4</v>
      </c>
      <c r="C18" s="16"/>
    </row>
    <row r="19" spans="1:5" s="17" customFormat="1" ht="36" x14ac:dyDescent="0.3">
      <c r="A19" s="9" t="s">
        <v>16</v>
      </c>
      <c r="B19" s="19">
        <f>COUNTIF($C$8:$C$15,"por unidade")</f>
        <v>4</v>
      </c>
    </row>
    <row r="20" spans="1:5" s="17" customFormat="1" ht="18.75" x14ac:dyDescent="0.3">
      <c r="A20" s="18" t="s">
        <v>17</v>
      </c>
      <c r="B20" s="28">
        <f>SUMIF($C$8:$C$15,"mensal",$B$8:$B$15)</f>
        <v>100000</v>
      </c>
    </row>
    <row r="21" spans="1:5" s="17" customFormat="1" ht="18.75" x14ac:dyDescent="0.3">
      <c r="A21" s="27" t="s">
        <v>18</v>
      </c>
      <c r="B21" s="28">
        <f>SUMIF($C$8:$C$15,"por unidade",$B$8:$B$15)</f>
        <v>50</v>
      </c>
    </row>
    <row r="22" spans="1:5" s="3" customFormat="1" ht="18.75" x14ac:dyDescent="0.3">
      <c r="A22" s="1"/>
    </row>
    <row r="23" spans="1:5" s="3" customFormat="1" ht="18.75" x14ac:dyDescent="0.3">
      <c r="A23" s="21" t="s">
        <v>19</v>
      </c>
      <c r="B23" s="22" t="s">
        <v>20</v>
      </c>
      <c r="C23" s="22" t="s">
        <v>21</v>
      </c>
      <c r="D23" s="22" t="s">
        <v>22</v>
      </c>
    </row>
    <row r="24" spans="1:5" s="3" customFormat="1" ht="18.75" x14ac:dyDescent="0.3">
      <c r="A24" s="23">
        <v>0</v>
      </c>
      <c r="B24" s="29">
        <f>$B$20+$B$21*A24</f>
        <v>100000</v>
      </c>
      <c r="C24" s="30">
        <f>$B$17*A24</f>
        <v>0</v>
      </c>
      <c r="D24" s="35">
        <f>C24-B24</f>
        <v>-100000</v>
      </c>
    </row>
    <row r="25" spans="1:5" s="3" customFormat="1" ht="18.75" x14ac:dyDescent="0.3">
      <c r="A25" s="23">
        <v>500</v>
      </c>
      <c r="B25" s="29">
        <f t="shared" ref="B25:B43" si="0">$B$20+$B$21*A25</f>
        <v>125000</v>
      </c>
      <c r="C25" s="30">
        <f t="shared" ref="C25:C43" si="1">$B$17*A25</f>
        <v>37500</v>
      </c>
      <c r="D25" s="35">
        <f>C25-B25</f>
        <v>-87500</v>
      </c>
    </row>
    <row r="26" spans="1:5" s="3" customFormat="1" ht="18.75" x14ac:dyDescent="0.3">
      <c r="A26" s="23">
        <v>1000</v>
      </c>
      <c r="B26" s="29">
        <f t="shared" si="0"/>
        <v>150000</v>
      </c>
      <c r="C26" s="30">
        <f t="shared" si="1"/>
        <v>75000</v>
      </c>
      <c r="D26" s="35">
        <f t="shared" ref="D26:D43" si="2">C26-B26</f>
        <v>-75000</v>
      </c>
    </row>
    <row r="27" spans="1:5" s="3" customFormat="1" ht="18.75" x14ac:dyDescent="0.3">
      <c r="A27" s="23">
        <v>1500</v>
      </c>
      <c r="B27" s="29">
        <f t="shared" si="0"/>
        <v>175000</v>
      </c>
      <c r="C27" s="30">
        <f t="shared" si="1"/>
        <v>112500</v>
      </c>
      <c r="D27" s="35">
        <f t="shared" si="2"/>
        <v>-62500</v>
      </c>
    </row>
    <row r="28" spans="1:5" s="3" customFormat="1" ht="18.75" x14ac:dyDescent="0.3">
      <c r="A28" s="23">
        <v>2000</v>
      </c>
      <c r="B28" s="29">
        <f t="shared" si="0"/>
        <v>200000</v>
      </c>
      <c r="C28" s="30">
        <f t="shared" si="1"/>
        <v>150000</v>
      </c>
      <c r="D28" s="35">
        <f t="shared" si="2"/>
        <v>-50000</v>
      </c>
    </row>
    <row r="29" spans="1:5" s="3" customFormat="1" ht="18.75" x14ac:dyDescent="0.3">
      <c r="A29" s="23">
        <v>2500</v>
      </c>
      <c r="B29" s="29">
        <f t="shared" si="0"/>
        <v>225000</v>
      </c>
      <c r="C29" s="30">
        <f t="shared" si="1"/>
        <v>187500</v>
      </c>
      <c r="D29" s="35">
        <f t="shared" si="2"/>
        <v>-37500</v>
      </c>
    </row>
    <row r="30" spans="1:5" s="3" customFormat="1" ht="18.75" x14ac:dyDescent="0.3">
      <c r="A30" s="23">
        <v>3000</v>
      </c>
      <c r="B30" s="29">
        <f t="shared" si="0"/>
        <v>250000</v>
      </c>
      <c r="C30" s="30">
        <f t="shared" si="1"/>
        <v>225000</v>
      </c>
      <c r="D30" s="35">
        <f t="shared" si="2"/>
        <v>-25000</v>
      </c>
    </row>
    <row r="31" spans="1:5" s="3" customFormat="1" ht="18.75" x14ac:dyDescent="0.3">
      <c r="A31" s="23">
        <v>3500</v>
      </c>
      <c r="B31" s="29">
        <f t="shared" si="0"/>
        <v>275000</v>
      </c>
      <c r="C31" s="30">
        <f t="shared" si="1"/>
        <v>262500</v>
      </c>
      <c r="D31" s="35">
        <f t="shared" si="2"/>
        <v>-12500</v>
      </c>
    </row>
    <row r="32" spans="1:5" s="3" customFormat="1" ht="18.75" x14ac:dyDescent="0.3">
      <c r="A32" s="23">
        <v>4000</v>
      </c>
      <c r="B32" s="29">
        <f t="shared" si="0"/>
        <v>300000</v>
      </c>
      <c r="C32" s="30">
        <f t="shared" si="1"/>
        <v>300000</v>
      </c>
      <c r="D32" s="35">
        <f t="shared" si="2"/>
        <v>0</v>
      </c>
    </row>
    <row r="33" spans="1:4" s="3" customFormat="1" ht="18.75" x14ac:dyDescent="0.3">
      <c r="A33" s="23">
        <v>4500</v>
      </c>
      <c r="B33" s="29">
        <f t="shared" si="0"/>
        <v>325000</v>
      </c>
      <c r="C33" s="30">
        <f t="shared" si="1"/>
        <v>337500</v>
      </c>
      <c r="D33" s="35">
        <f t="shared" si="2"/>
        <v>12500</v>
      </c>
    </row>
    <row r="34" spans="1:4" s="3" customFormat="1" ht="18.75" x14ac:dyDescent="0.3">
      <c r="A34" s="23">
        <v>5000</v>
      </c>
      <c r="B34" s="29">
        <f t="shared" si="0"/>
        <v>350000</v>
      </c>
      <c r="C34" s="30">
        <f t="shared" si="1"/>
        <v>375000</v>
      </c>
      <c r="D34" s="35">
        <f t="shared" si="2"/>
        <v>25000</v>
      </c>
    </row>
    <row r="35" spans="1:4" s="3" customFormat="1" ht="18.75" x14ac:dyDescent="0.3">
      <c r="A35" s="23">
        <v>5500</v>
      </c>
      <c r="B35" s="29">
        <f t="shared" si="0"/>
        <v>375000</v>
      </c>
      <c r="C35" s="30">
        <f t="shared" si="1"/>
        <v>412500</v>
      </c>
      <c r="D35" s="35">
        <f t="shared" si="2"/>
        <v>37500</v>
      </c>
    </row>
    <row r="36" spans="1:4" s="3" customFormat="1" ht="18.75" x14ac:dyDescent="0.3">
      <c r="A36" s="23">
        <v>6000</v>
      </c>
      <c r="B36" s="29">
        <f t="shared" si="0"/>
        <v>400000</v>
      </c>
      <c r="C36" s="30">
        <f t="shared" si="1"/>
        <v>450000</v>
      </c>
      <c r="D36" s="35">
        <f t="shared" si="2"/>
        <v>50000</v>
      </c>
    </row>
    <row r="37" spans="1:4" s="3" customFormat="1" ht="18.75" x14ac:dyDescent="0.3">
      <c r="A37" s="23">
        <v>6500</v>
      </c>
      <c r="B37" s="29">
        <f t="shared" si="0"/>
        <v>425000</v>
      </c>
      <c r="C37" s="30">
        <f t="shared" si="1"/>
        <v>487500</v>
      </c>
      <c r="D37" s="35">
        <f t="shared" si="2"/>
        <v>62500</v>
      </c>
    </row>
    <row r="38" spans="1:4" s="3" customFormat="1" ht="18.75" x14ac:dyDescent="0.3">
      <c r="A38" s="23">
        <v>7000</v>
      </c>
      <c r="B38" s="29">
        <f t="shared" si="0"/>
        <v>450000</v>
      </c>
      <c r="C38" s="30">
        <f t="shared" si="1"/>
        <v>525000</v>
      </c>
      <c r="D38" s="35">
        <f t="shared" si="2"/>
        <v>75000</v>
      </c>
    </row>
    <row r="39" spans="1:4" s="3" customFormat="1" ht="18.75" x14ac:dyDescent="0.3">
      <c r="A39" s="23">
        <v>7500</v>
      </c>
      <c r="B39" s="29">
        <f t="shared" si="0"/>
        <v>475000</v>
      </c>
      <c r="C39" s="30">
        <f t="shared" si="1"/>
        <v>562500</v>
      </c>
      <c r="D39" s="35">
        <f t="shared" si="2"/>
        <v>87500</v>
      </c>
    </row>
    <row r="40" spans="1:4" s="3" customFormat="1" ht="18.75" x14ac:dyDescent="0.3">
      <c r="A40" s="23">
        <v>8000</v>
      </c>
      <c r="B40" s="29">
        <f t="shared" si="0"/>
        <v>500000</v>
      </c>
      <c r="C40" s="30">
        <f t="shared" si="1"/>
        <v>600000</v>
      </c>
      <c r="D40" s="35">
        <f t="shared" si="2"/>
        <v>100000</v>
      </c>
    </row>
    <row r="41" spans="1:4" s="3" customFormat="1" ht="18.75" x14ac:dyDescent="0.3">
      <c r="A41" s="23">
        <v>8500</v>
      </c>
      <c r="B41" s="29">
        <f t="shared" si="0"/>
        <v>525000</v>
      </c>
      <c r="C41" s="30">
        <f t="shared" si="1"/>
        <v>637500</v>
      </c>
      <c r="D41" s="35">
        <f t="shared" si="2"/>
        <v>112500</v>
      </c>
    </row>
    <row r="42" spans="1:4" s="3" customFormat="1" ht="18.75" x14ac:dyDescent="0.3">
      <c r="A42" s="23">
        <v>9000</v>
      </c>
      <c r="B42" s="29">
        <f t="shared" si="0"/>
        <v>550000</v>
      </c>
      <c r="C42" s="30">
        <f t="shared" si="1"/>
        <v>675000</v>
      </c>
      <c r="D42" s="35">
        <f t="shared" si="2"/>
        <v>125000</v>
      </c>
    </row>
    <row r="43" spans="1:4" s="3" customFormat="1" ht="18.75" x14ac:dyDescent="0.3">
      <c r="A43" s="23">
        <v>9500</v>
      </c>
      <c r="B43" s="29">
        <f t="shared" si="0"/>
        <v>575000</v>
      </c>
      <c r="C43" s="30">
        <f t="shared" si="1"/>
        <v>712500</v>
      </c>
      <c r="D43" s="35">
        <f t="shared" si="2"/>
        <v>137500</v>
      </c>
    </row>
    <row r="44" spans="1:4" s="3" customFormat="1" ht="18.75" x14ac:dyDescent="0.3">
      <c r="A44" s="23"/>
      <c r="B44" s="37"/>
      <c r="C44" s="37"/>
      <c r="D44" s="37"/>
    </row>
    <row r="55" spans="11:11" x14ac:dyDescent="0.25">
      <c r="K55"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M3" sqref="M3"/>
    </sheetView>
  </sheetViews>
  <sheetFormatPr defaultRowHeight="15" x14ac:dyDescent="0.25"/>
  <cols>
    <col min="11" max="11" width="15.28515625" customWidth="1"/>
    <col min="12" max="12" width="13.85546875" customWidth="1"/>
    <col min="13" max="13" width="15.140625" customWidth="1"/>
  </cols>
  <sheetData>
    <row r="1" spans="10:14" ht="18" x14ac:dyDescent="0.25">
      <c r="J1" s="44" t="s">
        <v>24</v>
      </c>
      <c r="K1" s="44"/>
      <c r="L1" s="44"/>
      <c r="M1" s="44"/>
    </row>
    <row r="2" spans="10:14" ht="36" x14ac:dyDescent="0.25">
      <c r="J2" s="26" t="s">
        <v>25</v>
      </c>
      <c r="K2" s="21" t="s">
        <v>26</v>
      </c>
      <c r="L2" s="21" t="s">
        <v>21</v>
      </c>
      <c r="M2" s="21" t="s">
        <v>22</v>
      </c>
    </row>
    <row r="3" spans="10:14" x14ac:dyDescent="0.25">
      <c r="J3" s="25">
        <v>0</v>
      </c>
      <c r="K3" s="33">
        <f>132000+60*J3</f>
        <v>132000</v>
      </c>
      <c r="L3" s="33">
        <f>120*J3</f>
        <v>0</v>
      </c>
      <c r="M3" s="33">
        <f>L3-K3</f>
        <v>-132000</v>
      </c>
    </row>
    <row r="4" spans="10:14" x14ac:dyDescent="0.25">
      <c r="J4" s="25">
        <v>1000</v>
      </c>
      <c r="K4" s="33">
        <f t="shared" ref="K4:K9" si="0">132000+60*J4</f>
        <v>192000</v>
      </c>
      <c r="L4" s="33">
        <f t="shared" ref="L4:L9" si="1">120*J4</f>
        <v>120000</v>
      </c>
      <c r="M4" s="33">
        <f t="shared" ref="M4:M9" si="2">L4-K4</f>
        <v>-72000</v>
      </c>
    </row>
    <row r="5" spans="10:14" x14ac:dyDescent="0.25">
      <c r="J5" s="25">
        <v>2000</v>
      </c>
      <c r="K5" s="33">
        <f t="shared" si="0"/>
        <v>252000</v>
      </c>
      <c r="L5" s="33">
        <f t="shared" si="1"/>
        <v>240000</v>
      </c>
      <c r="M5" s="33">
        <f t="shared" si="2"/>
        <v>-12000</v>
      </c>
    </row>
    <row r="6" spans="10:14" x14ac:dyDescent="0.25">
      <c r="J6" s="25">
        <v>3000</v>
      </c>
      <c r="K6" s="33">
        <f t="shared" si="0"/>
        <v>312000</v>
      </c>
      <c r="L6" s="33">
        <f t="shared" si="1"/>
        <v>360000</v>
      </c>
      <c r="M6" s="33">
        <f t="shared" si="2"/>
        <v>48000</v>
      </c>
    </row>
    <row r="7" spans="10:14" x14ac:dyDescent="0.25">
      <c r="J7" s="25">
        <v>4000</v>
      </c>
      <c r="K7" s="33">
        <f t="shared" si="0"/>
        <v>372000</v>
      </c>
      <c r="L7" s="33">
        <f t="shared" si="1"/>
        <v>480000</v>
      </c>
      <c r="M7" s="33">
        <f t="shared" si="2"/>
        <v>108000</v>
      </c>
    </row>
    <row r="8" spans="10:14" x14ac:dyDescent="0.25">
      <c r="J8" s="25">
        <v>5000</v>
      </c>
      <c r="K8" s="33">
        <f t="shared" si="0"/>
        <v>432000</v>
      </c>
      <c r="L8" s="33">
        <f t="shared" si="1"/>
        <v>600000</v>
      </c>
      <c r="M8" s="33">
        <f t="shared" si="2"/>
        <v>168000</v>
      </c>
    </row>
    <row r="9" spans="10:14" x14ac:dyDescent="0.25">
      <c r="J9" s="25">
        <v>6000</v>
      </c>
      <c r="K9" s="33">
        <f t="shared" si="0"/>
        <v>492000</v>
      </c>
      <c r="L9" s="33">
        <f t="shared" si="1"/>
        <v>720000</v>
      </c>
      <c r="M9" s="33">
        <f t="shared" si="2"/>
        <v>228000</v>
      </c>
    </row>
    <row r="11" spans="10:14" x14ac:dyDescent="0.25">
      <c r="J11" s="32">
        <f>(300000+60000)/6000</f>
        <v>60</v>
      </c>
      <c r="K11" t="s">
        <v>27</v>
      </c>
      <c r="M11" s="34"/>
    </row>
    <row r="14" spans="10:14" x14ac:dyDescent="0.25">
      <c r="J14" s="32">
        <f>(80000+40000)/2000</f>
        <v>60</v>
      </c>
      <c r="K14" t="s">
        <v>28</v>
      </c>
    </row>
    <row r="16" spans="10:14" ht="18" x14ac:dyDescent="0.25">
      <c r="J16" s="44" t="s">
        <v>29</v>
      </c>
      <c r="K16" s="44"/>
      <c r="L16" s="44"/>
      <c r="M16" s="44"/>
    </row>
    <row r="17" spans="10:14" ht="36" x14ac:dyDescent="0.25">
      <c r="J17" s="26" t="s">
        <v>25</v>
      </c>
      <c r="K17" s="21" t="s">
        <v>26</v>
      </c>
      <c r="L17" s="21" t="s">
        <v>21</v>
      </c>
      <c r="M17" s="21" t="s">
        <v>22</v>
      </c>
    </row>
    <row r="18" spans="10:14" x14ac:dyDescent="0.25">
      <c r="J18" s="25">
        <v>0</v>
      </c>
      <c r="K18" s="33">
        <f>44000+60*J18</f>
        <v>44000</v>
      </c>
      <c r="L18" s="33">
        <f>100*J18</f>
        <v>0</v>
      </c>
      <c r="M18" s="33">
        <f>L18-K18</f>
        <v>-44000</v>
      </c>
    </row>
    <row r="19" spans="10:14" x14ac:dyDescent="0.25">
      <c r="J19" s="25">
        <v>250</v>
      </c>
      <c r="K19" s="33">
        <f t="shared" ref="K19:K26" si="3">44000+60*J19</f>
        <v>59000</v>
      </c>
      <c r="L19" s="33">
        <f t="shared" ref="L19:L26" si="4">100*J19</f>
        <v>25000</v>
      </c>
      <c r="M19" s="33">
        <f t="shared" ref="M19:M26" si="5">L19-K19</f>
        <v>-34000</v>
      </c>
    </row>
    <row r="20" spans="10:14" x14ac:dyDescent="0.25">
      <c r="J20" s="25">
        <v>500</v>
      </c>
      <c r="K20" s="33">
        <f t="shared" si="3"/>
        <v>74000</v>
      </c>
      <c r="L20" s="33">
        <f t="shared" si="4"/>
        <v>50000</v>
      </c>
      <c r="M20" s="33">
        <f t="shared" si="5"/>
        <v>-24000</v>
      </c>
    </row>
    <row r="21" spans="10:14" x14ac:dyDescent="0.25">
      <c r="J21" s="25">
        <v>750</v>
      </c>
      <c r="K21" s="33">
        <f t="shared" si="3"/>
        <v>89000</v>
      </c>
      <c r="L21" s="33">
        <f t="shared" si="4"/>
        <v>75000</v>
      </c>
      <c r="M21" s="33">
        <f t="shared" si="5"/>
        <v>-14000</v>
      </c>
    </row>
    <row r="22" spans="10:14" x14ac:dyDescent="0.25">
      <c r="J22" s="25">
        <v>1000</v>
      </c>
      <c r="K22" s="33">
        <f t="shared" si="3"/>
        <v>104000</v>
      </c>
      <c r="L22" s="33">
        <f t="shared" si="4"/>
        <v>100000</v>
      </c>
      <c r="M22" s="33">
        <f t="shared" si="5"/>
        <v>-4000</v>
      </c>
    </row>
    <row r="23" spans="10:14" x14ac:dyDescent="0.25">
      <c r="J23" s="25">
        <v>1250</v>
      </c>
      <c r="K23" s="33">
        <f t="shared" si="3"/>
        <v>119000</v>
      </c>
      <c r="L23" s="33">
        <f t="shared" si="4"/>
        <v>125000</v>
      </c>
      <c r="M23" s="33">
        <f t="shared" si="5"/>
        <v>6000</v>
      </c>
    </row>
    <row r="24" spans="10:14" x14ac:dyDescent="0.25">
      <c r="J24" s="25">
        <v>1500</v>
      </c>
      <c r="K24" s="33">
        <f t="shared" si="3"/>
        <v>134000</v>
      </c>
      <c r="L24" s="33">
        <f t="shared" si="4"/>
        <v>150000</v>
      </c>
      <c r="M24" s="33">
        <f t="shared" si="5"/>
        <v>16000</v>
      </c>
    </row>
    <row r="25" spans="10:14" x14ac:dyDescent="0.25">
      <c r="J25" s="25">
        <v>1750</v>
      </c>
      <c r="K25" s="33">
        <f t="shared" si="3"/>
        <v>149000</v>
      </c>
      <c r="L25" s="33">
        <f t="shared" si="4"/>
        <v>175000</v>
      </c>
      <c r="M25" s="33">
        <f t="shared" si="5"/>
        <v>26000</v>
      </c>
    </row>
    <row r="26" spans="10:14" x14ac:dyDescent="0.25">
      <c r="J26" s="25">
        <v>2000</v>
      </c>
      <c r="K26" s="33">
        <f t="shared" si="3"/>
        <v>164000</v>
      </c>
      <c r="L26" s="33">
        <f t="shared" si="4"/>
        <v>200000</v>
      </c>
      <c r="M26" s="33">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F27"/>
  <sheetViews>
    <sheetView tabSelected="1" workbookViewId="0">
      <selection activeCell="N7" sqref="N7"/>
    </sheetView>
  </sheetViews>
  <sheetFormatPr defaultRowHeight="15" x14ac:dyDescent="0.25"/>
  <cols>
    <col min="1" max="1" width="21.140625" customWidth="1"/>
    <col min="2" max="2" width="28.140625" customWidth="1"/>
    <col min="3" max="3" width="21.7109375" customWidth="1"/>
  </cols>
  <sheetData>
    <row r="16" spans="1:4" ht="54" x14ac:dyDescent="0.25">
      <c r="A16" s="20" t="s">
        <v>30</v>
      </c>
      <c r="B16" s="20" t="s">
        <v>21</v>
      </c>
      <c r="C16" s="20" t="s">
        <v>22</v>
      </c>
    </row>
    <row r="17" spans="1:6" x14ac:dyDescent="0.25">
      <c r="A17" s="25">
        <v>0</v>
      </c>
      <c r="B17" s="31">
        <f>3*A17</f>
        <v>0</v>
      </c>
      <c r="C17" s="31">
        <f>1.25*Sorvete!A17</f>
        <v>0</v>
      </c>
    </row>
    <row r="18" spans="1:6" x14ac:dyDescent="0.25">
      <c r="A18" s="25">
        <v>500</v>
      </c>
      <c r="B18" s="31">
        <f t="shared" ref="B18:B27" si="0">3*A18</f>
        <v>1500</v>
      </c>
      <c r="C18" s="31">
        <f>1.25*Sorvete!A18</f>
        <v>625</v>
      </c>
    </row>
    <row r="19" spans="1:6" x14ac:dyDescent="0.25">
      <c r="A19" s="25">
        <v>1000</v>
      </c>
      <c r="B19" s="31">
        <f t="shared" si="0"/>
        <v>3000</v>
      </c>
      <c r="C19" s="31">
        <f>1.25*Sorvete!A19</f>
        <v>1250</v>
      </c>
    </row>
    <row r="20" spans="1:6" x14ac:dyDescent="0.25">
      <c r="A20" s="25">
        <v>1500</v>
      </c>
      <c r="B20" s="31">
        <f t="shared" si="0"/>
        <v>4500</v>
      </c>
      <c r="C20" s="31">
        <f>1.25*Sorvete!A20</f>
        <v>1875</v>
      </c>
    </row>
    <row r="21" spans="1:6" x14ac:dyDescent="0.25">
      <c r="A21" s="25">
        <v>2000</v>
      </c>
      <c r="B21" s="31">
        <f t="shared" si="0"/>
        <v>6000</v>
      </c>
      <c r="C21" s="31">
        <f>1.25*Sorvete!A21</f>
        <v>2500</v>
      </c>
    </row>
    <row r="22" spans="1:6" x14ac:dyDescent="0.25">
      <c r="A22" s="25">
        <v>2500</v>
      </c>
      <c r="B22" s="31">
        <f t="shared" si="0"/>
        <v>7500</v>
      </c>
      <c r="C22" s="31">
        <f>1.25*Sorvete!A22</f>
        <v>3125</v>
      </c>
    </row>
    <row r="23" spans="1:6" x14ac:dyDescent="0.25">
      <c r="A23" s="25">
        <v>3000</v>
      </c>
      <c r="B23" s="31">
        <f t="shared" si="0"/>
        <v>9000</v>
      </c>
      <c r="C23" s="31">
        <f>1.25*Sorvete!A23</f>
        <v>3750</v>
      </c>
    </row>
    <row r="24" spans="1:6" x14ac:dyDescent="0.25">
      <c r="A24" s="25">
        <v>3500</v>
      </c>
      <c r="B24" s="31">
        <f t="shared" si="0"/>
        <v>10500</v>
      </c>
      <c r="C24" s="45">
        <f>1.25*Sorvete!A24</f>
        <v>4375</v>
      </c>
      <c r="F24" s="46"/>
    </row>
    <row r="25" spans="1:6" x14ac:dyDescent="0.25">
      <c r="A25" s="25">
        <v>4000</v>
      </c>
      <c r="B25" s="31">
        <f t="shared" si="0"/>
        <v>12000</v>
      </c>
      <c r="C25" s="47">
        <f>1.25*Sorvete!A25</f>
        <v>5000</v>
      </c>
    </row>
    <row r="26" spans="1:6" x14ac:dyDescent="0.25">
      <c r="A26" s="25">
        <v>4500</v>
      </c>
      <c r="B26" s="31">
        <f t="shared" si="0"/>
        <v>13500</v>
      </c>
      <c r="C26" s="31">
        <f>1.25*Sorvete!A26</f>
        <v>5625</v>
      </c>
    </row>
    <row r="27" spans="1:6" x14ac:dyDescent="0.25">
      <c r="A27" s="25">
        <v>5000</v>
      </c>
      <c r="B27" s="31">
        <f t="shared" si="0"/>
        <v>15000</v>
      </c>
      <c r="C27" s="31">
        <f>1.25*Sorvete!A27</f>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C31EF8D21B89E489E02760682E7ACE0" ma:contentTypeVersion="3" ma:contentTypeDescription="Crie um novo documento." ma:contentTypeScope="" ma:versionID="bda68d90bd11809017d6ca27ed5750dc">
  <xsd:schema xmlns:xsd="http://www.w3.org/2001/XMLSchema" xmlns:xs="http://www.w3.org/2001/XMLSchema" xmlns:p="http://schemas.microsoft.com/office/2006/metadata/properties" xmlns:ns2="68fcbebd-d32a-4506-993e-5507abf60213" targetNamespace="http://schemas.microsoft.com/office/2006/metadata/properties" ma:root="true" ma:fieldsID="5ed144fda35c3ed96971811bbf81d839" ns2:_="">
    <xsd:import namespace="68fcbebd-d32a-4506-993e-5507abf6021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cbebd-d32a-4506-993e-5507abf60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ds:schemaRefs>
    <ds:schemaRef ds:uri="http://purl.org/dc/dcmitype/"/>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68fcbebd-d32a-4506-993e-5507abf60213"/>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B704DEF7-801F-4FBA-A489-1680FDB98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cbebd-d32a-4506-993e-5507abf602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C10457-FDC5-4164-8990-905B53C377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2025-05-30T23:18:25Z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0x010100EC31EF8D21B89E489E02760682E7ACE0</vt:lpwstr>
  </property>
</Properties>
</file>