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21355\Desktop\New folder (3)\petro_final\excel\"/>
    </mc:Choice>
  </mc:AlternateContent>
  <xr:revisionPtr revIDLastSave="0" documentId="13_ncr:1_{A9CF898B-5900-4033-9FD3-3B7AADD519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2-2024  " sheetId="76" r:id="rId1"/>
  </sheets>
  <definedNames>
    <definedName name="_xlnm.Print_Area" localSheetId="0">'02-2024  '!$A$1:$AP$105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8" i="76" l="1"/>
  <c r="AH19" i="76" s="1"/>
  <c r="AP90" i="76"/>
  <c r="AO90" i="76"/>
  <c r="AK90" i="76"/>
  <c r="AJ90" i="76"/>
  <c r="AI90" i="76"/>
  <c r="AP89" i="76"/>
  <c r="AO89" i="76"/>
  <c r="AK89" i="76"/>
  <c r="AJ89" i="76"/>
  <c r="AI89" i="76"/>
  <c r="AM89" i="76" s="1"/>
  <c r="AP88" i="76"/>
  <c r="AO88" i="76"/>
  <c r="AN88" i="76"/>
  <c r="AK88" i="76"/>
  <c r="AJ88" i="76"/>
  <c r="AI88" i="76"/>
  <c r="AM88" i="76" s="1"/>
  <c r="AP87" i="76"/>
  <c r="AO87" i="76"/>
  <c r="AK87" i="76"/>
  <c r="AJ87" i="76"/>
  <c r="AN87" i="76" s="1"/>
  <c r="AI87" i="76"/>
  <c r="AM87" i="76" s="1"/>
  <c r="AP86" i="76"/>
  <c r="AO86" i="76"/>
  <c r="AK86" i="76"/>
  <c r="AJ86" i="76"/>
  <c r="AI86" i="76"/>
  <c r="AM86" i="76" s="1"/>
  <c r="AP85" i="76"/>
  <c r="AO85" i="76"/>
  <c r="AK85" i="76"/>
  <c r="AJ85" i="76"/>
  <c r="AI85" i="76"/>
  <c r="AM85" i="76" s="1"/>
  <c r="AP84" i="76"/>
  <c r="AO84" i="76"/>
  <c r="AN84" i="76"/>
  <c r="AK84" i="76"/>
  <c r="AJ84" i="76"/>
  <c r="AI84" i="76"/>
  <c r="AM84" i="76" s="1"/>
  <c r="AP83" i="76"/>
  <c r="AO83" i="76"/>
  <c r="AK83" i="76"/>
  <c r="AJ83" i="76"/>
  <c r="AN83" i="76" s="1"/>
  <c r="AI83" i="76"/>
  <c r="AM83" i="76" s="1"/>
  <c r="AP82" i="76"/>
  <c r="AO82" i="76"/>
  <c r="AK82" i="76"/>
  <c r="AJ82" i="76"/>
  <c r="AI82" i="76"/>
  <c r="AM82" i="76" s="1"/>
  <c r="AP81" i="76"/>
  <c r="AO81" i="76"/>
  <c r="AK81" i="76"/>
  <c r="AJ81" i="76"/>
  <c r="AI81" i="76"/>
  <c r="AM81" i="76" s="1"/>
  <c r="AP80" i="76"/>
  <c r="AO80" i="76"/>
  <c r="AN80" i="76"/>
  <c r="AK80" i="76"/>
  <c r="AJ80" i="76"/>
  <c r="AI80" i="76"/>
  <c r="AM80" i="76" s="1"/>
  <c r="AP79" i="76"/>
  <c r="AO79" i="76"/>
  <c r="AK79" i="76"/>
  <c r="AJ79" i="76"/>
  <c r="AN79" i="76" s="1"/>
  <c r="AI79" i="76"/>
  <c r="AM79" i="76" s="1"/>
  <c r="AP78" i="76"/>
  <c r="AO78" i="76"/>
  <c r="AK78" i="76"/>
  <c r="AJ78" i="76"/>
  <c r="AI78" i="76"/>
  <c r="AM78" i="76" s="1"/>
  <c r="AP77" i="76"/>
  <c r="AO77" i="76"/>
  <c r="AK77" i="76"/>
  <c r="AJ77" i="76"/>
  <c r="AI77" i="76"/>
  <c r="AM77" i="76" s="1"/>
  <c r="AP76" i="76"/>
  <c r="AO76" i="76"/>
  <c r="AN76" i="76"/>
  <c r="AK76" i="76"/>
  <c r="AJ76" i="76"/>
  <c r="AI76" i="76"/>
  <c r="AM76" i="76" s="1"/>
  <c r="AP75" i="76"/>
  <c r="AO75" i="76"/>
  <c r="AM75" i="76"/>
  <c r="AJ75" i="76"/>
  <c r="AN75" i="76" s="1"/>
  <c r="AI75" i="76"/>
  <c r="AL75" i="76" s="1"/>
  <c r="AP74" i="76"/>
  <c r="AO74" i="76"/>
  <c r="AL74" i="76"/>
  <c r="AK74" i="76"/>
  <c r="AJ74" i="76"/>
  <c r="AI74" i="76"/>
  <c r="AN74" i="76" s="1"/>
  <c r="AP73" i="76"/>
  <c r="AO73" i="76"/>
  <c r="AL73" i="76"/>
  <c r="AK73" i="76"/>
  <c r="AJ73" i="76"/>
  <c r="AI73" i="76"/>
  <c r="AN73" i="76" s="1"/>
  <c r="AP72" i="76"/>
  <c r="AO72" i="76"/>
  <c r="AL72" i="76"/>
  <c r="AK72" i="76"/>
  <c r="AJ72" i="76"/>
  <c r="AI72" i="76"/>
  <c r="AN72" i="76" s="1"/>
  <c r="AP71" i="76"/>
  <c r="AO71" i="76"/>
  <c r="AL71" i="76"/>
  <c r="AK71" i="76"/>
  <c r="AJ71" i="76"/>
  <c r="AI71" i="76"/>
  <c r="AN71" i="76" s="1"/>
  <c r="AP70" i="76"/>
  <c r="AO70" i="76"/>
  <c r="AL70" i="76"/>
  <c r="AK70" i="76"/>
  <c r="AJ70" i="76"/>
  <c r="AI70" i="76"/>
  <c r="AN70" i="76" s="1"/>
  <c r="AP69" i="76"/>
  <c r="AO69" i="76"/>
  <c r="AL69" i="76"/>
  <c r="AK69" i="76"/>
  <c r="AJ69" i="76"/>
  <c r="AI69" i="76"/>
  <c r="AN69" i="76" s="1"/>
  <c r="AP68" i="76"/>
  <c r="AO68" i="76"/>
  <c r="AL68" i="76"/>
  <c r="AK68" i="76"/>
  <c r="AJ68" i="76"/>
  <c r="AI68" i="76"/>
  <c r="AN68" i="76" s="1"/>
  <c r="AP67" i="76"/>
  <c r="AO67" i="76"/>
  <c r="AL67" i="76"/>
  <c r="AK67" i="76"/>
  <c r="AJ67" i="76"/>
  <c r="AI67" i="76"/>
  <c r="AN67" i="76" s="1"/>
  <c r="AP66" i="76"/>
  <c r="AO66" i="76"/>
  <c r="AL66" i="76"/>
  <c r="AK66" i="76"/>
  <c r="AJ66" i="76"/>
  <c r="AI66" i="76"/>
  <c r="AN66" i="76" s="1"/>
  <c r="AP65" i="76"/>
  <c r="AO65" i="76"/>
  <c r="AL65" i="76"/>
  <c r="AK65" i="76"/>
  <c r="AJ65" i="76"/>
  <c r="AI65" i="76"/>
  <c r="AN65" i="76" s="1"/>
  <c r="AP64" i="76"/>
  <c r="AO64" i="76"/>
  <c r="AL64" i="76"/>
  <c r="AK64" i="76"/>
  <c r="AJ64" i="76"/>
  <c r="AI64" i="76"/>
  <c r="AN64" i="76" s="1"/>
  <c r="AP63" i="76"/>
  <c r="AO63" i="76"/>
  <c r="AL63" i="76"/>
  <c r="AK63" i="76"/>
  <c r="AJ63" i="76"/>
  <c r="AI63" i="76"/>
  <c r="AN63" i="76" s="1"/>
  <c r="AP62" i="76"/>
  <c r="AO62" i="76"/>
  <c r="AL62" i="76"/>
  <c r="AK62" i="76"/>
  <c r="AJ62" i="76"/>
  <c r="AI62" i="76"/>
  <c r="AN62" i="76" s="1"/>
  <c r="AP61" i="76"/>
  <c r="AO61" i="76"/>
  <c r="AL61" i="76"/>
  <c r="AK61" i="76"/>
  <c r="AJ61" i="76"/>
  <c r="AI61" i="76"/>
  <c r="AN61" i="76" s="1"/>
  <c r="AP60" i="76"/>
  <c r="AO60" i="76"/>
  <c r="AL60" i="76"/>
  <c r="AK60" i="76"/>
  <c r="AJ60" i="76"/>
  <c r="AI60" i="76"/>
  <c r="AN60" i="76" s="1"/>
  <c r="AP59" i="76"/>
  <c r="AO59" i="76"/>
  <c r="AL59" i="76"/>
  <c r="AK59" i="76"/>
  <c r="AJ59" i="76"/>
  <c r="AI59" i="76"/>
  <c r="AN59" i="76" s="1"/>
  <c r="AP58" i="76"/>
  <c r="AO58" i="76"/>
  <c r="AL58" i="76"/>
  <c r="AK58" i="76"/>
  <c r="AJ58" i="76"/>
  <c r="AI58" i="76"/>
  <c r="AN58" i="76" s="1"/>
  <c r="AP57" i="76"/>
  <c r="AO57" i="76"/>
  <c r="AL57" i="76"/>
  <c r="AK57" i="76"/>
  <c r="AJ57" i="76"/>
  <c r="AI57" i="76"/>
  <c r="AN57" i="76" s="1"/>
  <c r="AP56" i="76"/>
  <c r="AO56" i="76"/>
  <c r="AL56" i="76"/>
  <c r="AK56" i="76"/>
  <c r="AJ56" i="76"/>
  <c r="AI56" i="76"/>
  <c r="AN56" i="76" s="1"/>
  <c r="AP55" i="76"/>
  <c r="AO55" i="76"/>
  <c r="AL55" i="76"/>
  <c r="AK55" i="76"/>
  <c r="AJ55" i="76"/>
  <c r="AI55" i="76"/>
  <c r="AN55" i="76" s="1"/>
  <c r="AP54" i="76"/>
  <c r="AO54" i="76"/>
  <c r="AL54" i="76"/>
  <c r="AK54" i="76"/>
  <c r="AJ54" i="76"/>
  <c r="AI54" i="76"/>
  <c r="AN54" i="76" s="1"/>
  <c r="AP53" i="76"/>
  <c r="AO53" i="76"/>
  <c r="AL53" i="76"/>
  <c r="AK53" i="76"/>
  <c r="AJ53" i="76"/>
  <c r="AI53" i="76"/>
  <c r="AN53" i="76" s="1"/>
  <c r="AP52" i="76"/>
  <c r="AO52" i="76"/>
  <c r="AL52" i="76"/>
  <c r="AK52" i="76"/>
  <c r="AJ52" i="76"/>
  <c r="AI52" i="76"/>
  <c r="AN52" i="76" s="1"/>
  <c r="AP51" i="76"/>
  <c r="AO51" i="76"/>
  <c r="AL51" i="76"/>
  <c r="AK51" i="76"/>
  <c r="AJ51" i="76"/>
  <c r="AI51" i="76"/>
  <c r="AN51" i="76" s="1"/>
  <c r="AP50" i="76"/>
  <c r="AO50" i="76"/>
  <c r="AL50" i="76"/>
  <c r="AK50" i="76"/>
  <c r="AJ50" i="76"/>
  <c r="AI50" i="76"/>
  <c r="AN50" i="76" s="1"/>
  <c r="AP49" i="76"/>
  <c r="AO49" i="76"/>
  <c r="AL49" i="76"/>
  <c r="AK49" i="76"/>
  <c r="AJ49" i="76"/>
  <c r="AI49" i="76"/>
  <c r="AN49" i="76" s="1"/>
  <c r="AP48" i="76"/>
  <c r="AO48" i="76"/>
  <c r="AL48" i="76"/>
  <c r="AK48" i="76"/>
  <c r="AJ48" i="76"/>
  <c r="AI48" i="76"/>
  <c r="AN48" i="76" s="1"/>
  <c r="AP47" i="76"/>
  <c r="AO47" i="76"/>
  <c r="AL47" i="76"/>
  <c r="AK47" i="76"/>
  <c r="AJ47" i="76"/>
  <c r="AI47" i="76"/>
  <c r="AN47" i="76" s="1"/>
  <c r="AP46" i="76"/>
  <c r="AO46" i="76"/>
  <c r="AL46" i="76"/>
  <c r="AK46" i="76"/>
  <c r="AJ46" i="76"/>
  <c r="AI46" i="76"/>
  <c r="AN46" i="76" s="1"/>
  <c r="AP45" i="76"/>
  <c r="AO45" i="76"/>
  <c r="AL45" i="76"/>
  <c r="AK45" i="76"/>
  <c r="AJ45" i="76"/>
  <c r="AI45" i="76"/>
  <c r="AN45" i="76" s="1"/>
  <c r="AP44" i="76"/>
  <c r="AO44" i="76"/>
  <c r="AL44" i="76"/>
  <c r="AK44" i="76"/>
  <c r="AJ44" i="76"/>
  <c r="AI44" i="76"/>
  <c r="AN44" i="76" s="1"/>
  <c r="AP43" i="76"/>
  <c r="AO43" i="76"/>
  <c r="AL43" i="76"/>
  <c r="AK43" i="76"/>
  <c r="AJ43" i="76"/>
  <c r="AI43" i="76"/>
  <c r="AN43" i="76" s="1"/>
  <c r="AP42" i="76"/>
  <c r="AO42" i="76"/>
  <c r="AL42" i="76"/>
  <c r="AK42" i="76"/>
  <c r="AJ42" i="76"/>
  <c r="AI42" i="76"/>
  <c r="AN42" i="76" s="1"/>
  <c r="AP41" i="76"/>
  <c r="AO41" i="76"/>
  <c r="AL41" i="76"/>
  <c r="AK41" i="76"/>
  <c r="AJ41" i="76"/>
  <c r="AI41" i="76"/>
  <c r="AN41" i="76" s="1"/>
  <c r="AP40" i="76"/>
  <c r="AO40" i="76"/>
  <c r="AL40" i="76"/>
  <c r="AK40" i="76"/>
  <c r="AJ40" i="76"/>
  <c r="AI40" i="76"/>
  <c r="AN40" i="76" s="1"/>
  <c r="AP39" i="76"/>
  <c r="AO39" i="76"/>
  <c r="AL39" i="76"/>
  <c r="AK39" i="76"/>
  <c r="AJ39" i="76"/>
  <c r="AI39" i="76"/>
  <c r="AN39" i="76" s="1"/>
  <c r="AP38" i="76"/>
  <c r="AO38" i="76"/>
  <c r="AL38" i="76"/>
  <c r="AK38" i="76"/>
  <c r="AJ38" i="76"/>
  <c r="AI38" i="76"/>
  <c r="AN38" i="76" s="1"/>
  <c r="AP37" i="76"/>
  <c r="AO37" i="76"/>
  <c r="AL37" i="76"/>
  <c r="AK37" i="76"/>
  <c r="AJ37" i="76"/>
  <c r="AI37" i="76"/>
  <c r="AN37" i="76" s="1"/>
  <c r="AP36" i="76"/>
  <c r="AO36" i="76"/>
  <c r="AL36" i="76"/>
  <c r="AK36" i="76"/>
  <c r="AJ36" i="76"/>
  <c r="AI36" i="76"/>
  <c r="AN36" i="76" s="1"/>
  <c r="AP35" i="76"/>
  <c r="AO35" i="76"/>
  <c r="AL35" i="76"/>
  <c r="AK35" i="76"/>
  <c r="AJ35" i="76"/>
  <c r="AI35" i="76"/>
  <c r="AN35" i="76" s="1"/>
  <c r="AP34" i="76"/>
  <c r="AO34" i="76"/>
  <c r="AL34" i="76"/>
  <c r="AK34" i="76"/>
  <c r="AJ34" i="76"/>
  <c r="AI34" i="76"/>
  <c r="AN34" i="76" s="1"/>
  <c r="AP33" i="76"/>
  <c r="AO33" i="76"/>
  <c r="AL33" i="76"/>
  <c r="AK33" i="76"/>
  <c r="AJ33" i="76"/>
  <c r="AI33" i="76"/>
  <c r="AN33" i="76" s="1"/>
  <c r="AP32" i="76"/>
  <c r="AO32" i="76"/>
  <c r="AL32" i="76"/>
  <c r="AK32" i="76"/>
  <c r="AJ32" i="76"/>
  <c r="AI32" i="76"/>
  <c r="AN32" i="76" s="1"/>
  <c r="AP31" i="76"/>
  <c r="AO31" i="76"/>
  <c r="AL31" i="76"/>
  <c r="AK31" i="76"/>
  <c r="AJ31" i="76"/>
  <c r="AI31" i="76"/>
  <c r="AN31" i="76" s="1"/>
  <c r="AP30" i="76"/>
  <c r="AO30" i="76"/>
  <c r="AL30" i="76"/>
  <c r="AK30" i="76"/>
  <c r="AJ30" i="76"/>
  <c r="AI30" i="76"/>
  <c r="AN30" i="76" s="1"/>
  <c r="AP29" i="76"/>
  <c r="AO29" i="76"/>
  <c r="AL29" i="76"/>
  <c r="AK29" i="76"/>
  <c r="AJ29" i="76"/>
  <c r="AI29" i="76"/>
  <c r="AN29" i="76" s="1"/>
  <c r="AP28" i="76"/>
  <c r="AO28" i="76"/>
  <c r="AL28" i="76"/>
  <c r="AK28" i="76"/>
  <c r="AJ28" i="76"/>
  <c r="AI28" i="76"/>
  <c r="AN28" i="76" s="1"/>
  <c r="AP27" i="76"/>
  <c r="AO27" i="76"/>
  <c r="AL27" i="76"/>
  <c r="AK27" i="76"/>
  <c r="AJ27" i="76"/>
  <c r="AI27" i="76"/>
  <c r="AN27" i="76" s="1"/>
  <c r="AP26" i="76"/>
  <c r="AO26" i="76"/>
  <c r="AL26" i="76"/>
  <c r="AK26" i="76"/>
  <c r="AJ26" i="76"/>
  <c r="AI26" i="76"/>
  <c r="AN26" i="76" s="1"/>
  <c r="AP25" i="76"/>
  <c r="AO25" i="76"/>
  <c r="AK25" i="76"/>
  <c r="AJ25" i="76"/>
  <c r="AI25" i="76"/>
  <c r="AN25" i="76" s="1"/>
  <c r="AP24" i="76"/>
  <c r="AO24" i="76"/>
  <c r="AK24" i="76"/>
  <c r="AJ24" i="76"/>
  <c r="AI24" i="76"/>
  <c r="AN24" i="76" s="1"/>
  <c r="AP23" i="76"/>
  <c r="AO23" i="76"/>
  <c r="AK23" i="76"/>
  <c r="AJ23" i="76"/>
  <c r="AI23" i="76"/>
  <c r="AN23" i="76" s="1"/>
  <c r="AP22" i="76"/>
  <c r="AO22" i="76"/>
  <c r="AK22" i="76"/>
  <c r="AJ22" i="76"/>
  <c r="AI22" i="76"/>
  <c r="AN22" i="76" s="1"/>
  <c r="AP21" i="76"/>
  <c r="AO21" i="76"/>
  <c r="AK21" i="76"/>
  <c r="AJ21" i="76"/>
  <c r="AI21" i="76"/>
  <c r="AN21" i="76" s="1"/>
  <c r="AP20" i="76"/>
  <c r="AO20" i="76"/>
  <c r="AK20" i="76"/>
  <c r="AJ20" i="76"/>
  <c r="AI20" i="76"/>
  <c r="AN20" i="76" s="1"/>
  <c r="AG18" i="76"/>
  <c r="AG19" i="76" s="1"/>
  <c r="AF18" i="76"/>
  <c r="AF19" i="76" s="1"/>
  <c r="AE18" i="76"/>
  <c r="AE19" i="76" s="1"/>
  <c r="AD18" i="76"/>
  <c r="AD19" i="76" s="1"/>
  <c r="AC18" i="76"/>
  <c r="AC19" i="76" s="1"/>
  <c r="AB18" i="76"/>
  <c r="AB19" i="76" s="1"/>
  <c r="AA18" i="76"/>
  <c r="AA19" i="76" s="1"/>
  <c r="Z18" i="76"/>
  <c r="Z19" i="76" s="1"/>
  <c r="Y18" i="76"/>
  <c r="Y19" i="76" s="1"/>
  <c r="X18" i="76"/>
  <c r="X19" i="76" s="1"/>
  <c r="W18" i="76"/>
  <c r="W19" i="76" s="1"/>
  <c r="V18" i="76"/>
  <c r="V19" i="76" s="1"/>
  <c r="U18" i="76"/>
  <c r="U19" i="76" s="1"/>
  <c r="T18" i="76"/>
  <c r="T19" i="76" s="1"/>
  <c r="S18" i="76"/>
  <c r="S19" i="76" s="1"/>
  <c r="R18" i="76"/>
  <c r="R19" i="76" s="1"/>
  <c r="Q18" i="76"/>
  <c r="Q19" i="76" s="1"/>
  <c r="P18" i="76"/>
  <c r="P19" i="76" s="1"/>
  <c r="O18" i="76"/>
  <c r="O19" i="76" s="1"/>
  <c r="N18" i="76"/>
  <c r="N19" i="76" s="1"/>
  <c r="M18" i="76"/>
  <c r="M19" i="76" s="1"/>
  <c r="L18" i="76"/>
  <c r="L19" i="76" s="1"/>
  <c r="K18" i="76"/>
  <c r="K19" i="76" s="1"/>
  <c r="J18" i="76"/>
  <c r="J19" i="76" s="1"/>
  <c r="I18" i="76"/>
  <c r="I19" i="76" s="1"/>
  <c r="H18" i="76"/>
  <c r="H19" i="76" s="1"/>
  <c r="G18" i="76"/>
  <c r="G19" i="76" s="1"/>
  <c r="F18" i="76"/>
  <c r="F19" i="76" s="1"/>
  <c r="AI6" i="76"/>
  <c r="AN77" i="76" l="1"/>
  <c r="AN81" i="76"/>
  <c r="AN85" i="76"/>
  <c r="AN89" i="76"/>
  <c r="AN90" i="76"/>
  <c r="AL21" i="76"/>
  <c r="AL25" i="76"/>
  <c r="AL20" i="76"/>
  <c r="AL23" i="76"/>
  <c r="AM20" i="76"/>
  <c r="AM21" i="76"/>
  <c r="AM22" i="76"/>
  <c r="AM23" i="76"/>
  <c r="AM24" i="76"/>
  <c r="AM25" i="76"/>
  <c r="AM26" i="76"/>
  <c r="AM27" i="76"/>
  <c r="AM28" i="76"/>
  <c r="AM29" i="76"/>
  <c r="AM30" i="76"/>
  <c r="AM31" i="76"/>
  <c r="AM32" i="76"/>
  <c r="AM33" i="76"/>
  <c r="AM34" i="76"/>
  <c r="AM35" i="76"/>
  <c r="AM36" i="76"/>
  <c r="AM37" i="76"/>
  <c r="AM38" i="76"/>
  <c r="AM39" i="76"/>
  <c r="AM40" i="76"/>
  <c r="AM41" i="76"/>
  <c r="AM42" i="76"/>
  <c r="AM43" i="76"/>
  <c r="AM44" i="76"/>
  <c r="AM45" i="76"/>
  <c r="AM46" i="76"/>
  <c r="AM47" i="76"/>
  <c r="AM48" i="76"/>
  <c r="AM49" i="76"/>
  <c r="AM50" i="76"/>
  <c r="AM51" i="76"/>
  <c r="AM52" i="76"/>
  <c r="AM53" i="76"/>
  <c r="AM54" i="76"/>
  <c r="AM55" i="76"/>
  <c r="AM56" i="76"/>
  <c r="AM57" i="76"/>
  <c r="AM58" i="76"/>
  <c r="AM59" i="76"/>
  <c r="AM60" i="76"/>
  <c r="AM61" i="76"/>
  <c r="AM62" i="76"/>
  <c r="AM63" i="76"/>
  <c r="AM64" i="76"/>
  <c r="AM65" i="76"/>
  <c r="AM66" i="76"/>
  <c r="AM67" i="76"/>
  <c r="AM68" i="76"/>
  <c r="AM69" i="76"/>
  <c r="AM70" i="76"/>
  <c r="AM71" i="76"/>
  <c r="AM72" i="76"/>
  <c r="AM73" i="76"/>
  <c r="AM74" i="76"/>
  <c r="AN78" i="76"/>
  <c r="AN82" i="76"/>
  <c r="AN86" i="76"/>
  <c r="AL22" i="76"/>
  <c r="AL24" i="76"/>
  <c r="AL76" i="76"/>
  <c r="AL77" i="76"/>
  <c r="AL78" i="76"/>
  <c r="AL79" i="76"/>
  <c r="AL80" i="76"/>
  <c r="AL81" i="76"/>
  <c r="AL82" i="76"/>
  <c r="AL83" i="76"/>
  <c r="AL84" i="76"/>
  <c r="AL85" i="76"/>
  <c r="AL86" i="76"/>
  <c r="AL87" i="76"/>
  <c r="AL88" i="76"/>
  <c r="AL89" i="76"/>
  <c r="AL90" i="76"/>
  <c r="AM90" i="76"/>
</calcChain>
</file>

<file path=xl/sharedStrings.xml><?xml version="1.0" encoding="utf-8"?>
<sst xmlns="http://schemas.openxmlformats.org/spreadsheetml/2006/main" count="122" uniqueCount="115">
  <si>
    <t>CHOIX DU MOIS</t>
  </si>
  <si>
    <t>change juste la date au 01 du mois voulu</t>
  </si>
  <si>
    <t xml:space="preserve">F  I  C  H  E     D E      P  O  I  N  T  A  G  E </t>
  </si>
  <si>
    <t>Fin de semaine avec salaire et sans panier</t>
  </si>
  <si>
    <t>FDS</t>
  </si>
  <si>
    <t>Travaillés sur site</t>
  </si>
  <si>
    <t>T</t>
  </si>
  <si>
    <t>Congé paye</t>
  </si>
  <si>
    <t>C</t>
  </si>
  <si>
    <t xml:space="preserve">DIRECTION GENERALE ALGER </t>
  </si>
  <si>
    <t>Recuperation système</t>
  </si>
  <si>
    <t>RS</t>
  </si>
  <si>
    <t>Absence non autorisée</t>
  </si>
  <si>
    <t>Absence autorisée</t>
  </si>
  <si>
    <t>Maladie</t>
  </si>
  <si>
    <t>M</t>
  </si>
  <si>
    <t>Mission avec IZCV et reliquat</t>
  </si>
  <si>
    <t>Mission avec IZCV et CR sans IZCV</t>
  </si>
  <si>
    <t>Jour férié avec salair et sans panier</t>
  </si>
  <si>
    <t>JF</t>
  </si>
  <si>
    <t>Pont</t>
  </si>
  <si>
    <t>PNT</t>
  </si>
  <si>
    <t>Congé special (naissance, mariage, deces, …...)</t>
  </si>
  <si>
    <t>congé Sans Solde</t>
  </si>
  <si>
    <t>CSS</t>
  </si>
  <si>
    <t>Mise en disponibilité</t>
  </si>
  <si>
    <t>7D</t>
  </si>
  <si>
    <t>Reye du contrat</t>
  </si>
  <si>
    <t>RDC</t>
  </si>
  <si>
    <t xml:space="preserve">Jours du mois </t>
  </si>
  <si>
    <t>Retenu a la</t>
  </si>
  <si>
    <t xml:space="preserve">Total </t>
  </si>
  <si>
    <t>MAT</t>
  </si>
  <si>
    <t xml:space="preserve">Liste du Personnel </t>
  </si>
  <si>
    <t xml:space="preserve">source/prêt </t>
  </si>
  <si>
    <t>Fonction</t>
  </si>
  <si>
    <t>Jrs T</t>
  </si>
  <si>
    <t>Jrs Congé</t>
  </si>
  <si>
    <t>Jrs Abs</t>
  </si>
  <si>
    <t>Jrs AA</t>
  </si>
  <si>
    <t>Jrs RS</t>
  </si>
  <si>
    <t>Jrs eve fam</t>
  </si>
  <si>
    <t>Jrs Mission</t>
  </si>
  <si>
    <t>Jrs Maladie</t>
  </si>
  <si>
    <t>005</t>
  </si>
  <si>
    <t>053</t>
  </si>
  <si>
    <t>086</t>
  </si>
  <si>
    <t>135</t>
  </si>
  <si>
    <t>136</t>
  </si>
  <si>
    <t>139</t>
  </si>
  <si>
    <t>143</t>
  </si>
  <si>
    <t>160</t>
  </si>
  <si>
    <t>165</t>
  </si>
  <si>
    <t>176</t>
  </si>
  <si>
    <t>177</t>
  </si>
  <si>
    <t>189</t>
  </si>
  <si>
    <t>194</t>
  </si>
  <si>
    <t>196</t>
  </si>
  <si>
    <t>202</t>
  </si>
  <si>
    <t>203</t>
  </si>
  <si>
    <t>213</t>
  </si>
  <si>
    <t>214</t>
  </si>
  <si>
    <t>224</t>
  </si>
  <si>
    <t>225</t>
  </si>
  <si>
    <t>226</t>
  </si>
  <si>
    <t>227</t>
  </si>
  <si>
    <t>228</t>
  </si>
  <si>
    <t>234</t>
  </si>
  <si>
    <t>237</t>
  </si>
  <si>
    <t>238</t>
  </si>
  <si>
    <t>239</t>
  </si>
  <si>
    <t>240</t>
  </si>
  <si>
    <t>241</t>
  </si>
  <si>
    <t>242</t>
  </si>
  <si>
    <t>244</t>
  </si>
  <si>
    <t>247</t>
  </si>
  <si>
    <t>251</t>
  </si>
  <si>
    <t>254</t>
  </si>
  <si>
    <t>255</t>
  </si>
  <si>
    <t>256</t>
  </si>
  <si>
    <t>257</t>
  </si>
  <si>
    <t>260</t>
  </si>
  <si>
    <t>261</t>
  </si>
  <si>
    <t>262</t>
  </si>
  <si>
    <t>263</t>
  </si>
  <si>
    <t>264</t>
  </si>
  <si>
    <t>265</t>
  </si>
  <si>
    <t>267</t>
  </si>
  <si>
    <t>269</t>
  </si>
  <si>
    <t>270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</si>
  <si>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</si>
  <si>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</si>
  <si>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</si>
  <si>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</si>
  <si>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</si>
  <si>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</si>
  <si>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</si>
  <si>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</si>
  <si>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</si>
  <si>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</si>
  <si>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</si>
  <si>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</si>
  <si>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287</t>
  </si>
  <si>
    <t>289</t>
  </si>
  <si>
    <t>290</t>
  </si>
  <si>
    <t>291</t>
  </si>
  <si>
    <t>292</t>
  </si>
  <si>
    <t>297</t>
  </si>
  <si>
    <t>299</t>
  </si>
  <si>
    <t>300</t>
  </si>
  <si>
    <t>301</t>
  </si>
  <si>
    <t>302</t>
  </si>
  <si>
    <t>305</t>
  </si>
  <si>
    <t>306</t>
  </si>
  <si>
    <t>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</si>
</sst>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mmmm\ yyyy"/>
    <numFmt numFmtId="166" formatCode="dd"/>
    <numFmt numFmtId="167" formatCode="ddd"/>
  </numFmts>
  <fonts count="20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rgb="FFFFFF00"/>
      <name val="Calibri"/>
      <charset val="134"/>
      <scheme val="minor"/>
    </font>
    <font>
      <b/>
      <i/>
      <sz val="16"/>
      <color theme="1"/>
      <name val="Calibri"/>
      <charset val="134"/>
      <scheme val="minor"/>
    </font>
    <font>
      <i/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8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name val="Calibri"/>
      <charset val="134"/>
      <scheme val="minor"/>
    </font>
    <font>
      <sz val="16"/>
      <color indexed="8"/>
      <name val="Calibri"/>
      <charset val="134"/>
      <scheme val="minor"/>
    </font>
    <font>
      <sz val="8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6"/>
      <name val="Arial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8" fillId="0" borderId="0" applyFont="0" applyFill="0" applyBorder="0" applyAlignment="0" applyProtection="0"/>
    <xf numFmtId="0" fontId="19" fillId="0" borderId="0"/>
  </cellStyleXfs>
  <cellXfs count="53">
    <xf numFmtId="0" fontId="0" fillId="0" borderId="0" xfId="0"/>
    <xf numFmtId="0" fontId="1" fillId="0" borderId="0" xfId="0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5" fillId="0" borderId="1" xfId="0" applyFont="1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6" fillId="4" borderId="1" xfId="0" applyFont="1" applyFill="1" applyBorder="1" applyAlignment="1" applyProtection="1">
      <alignment horizontal="center" vertical="top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66" fontId="10" fillId="0" borderId="5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9" fillId="0" borderId="6" xfId="0" applyFont="1" applyBorder="1" applyProtection="1"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167" fontId="10" fillId="0" borderId="10" xfId="0" applyNumberFormat="1" applyFont="1" applyBorder="1" applyAlignment="1">
      <alignment horizontal="center" vertical="center"/>
    </xf>
    <xf numFmtId="0" fontId="11" fillId="0" borderId="0" xfId="0" applyFont="1" applyProtection="1">
      <protection locked="0"/>
    </xf>
    <xf numFmtId="0" fontId="12" fillId="0" borderId="12" xfId="2" applyFont="1" applyBorder="1" applyProtection="1">
      <protection locked="0"/>
    </xf>
    <xf numFmtId="4" fontId="13" fillId="0" borderId="13" xfId="2" applyNumberFormat="1" applyFont="1" applyBorder="1" applyAlignment="1" applyProtection="1">
      <alignment horizontal="center"/>
      <protection locked="0"/>
    </xf>
    <xf numFmtId="0" fontId="13" fillId="12" borderId="12" xfId="2" applyFont="1" applyFill="1" applyBorder="1" applyProtection="1">
      <protection locked="0"/>
    </xf>
    <xf numFmtId="0" fontId="10" fillId="0" borderId="1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top"/>
      <protection locked="0"/>
    </xf>
    <xf numFmtId="14" fontId="14" fillId="0" borderId="0" xfId="0" applyNumberFormat="1" applyFont="1" applyAlignment="1">
      <alignment horizontal="center" vertical="center"/>
    </xf>
    <xf numFmtId="49" fontId="10" fillId="0" borderId="17" xfId="0" applyNumberFormat="1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9" fillId="0" borderId="1" xfId="1" applyNumberFormat="1" applyFont="1" applyBorder="1" applyAlignment="1" applyProtection="1">
      <alignment horizontal="center" vertical="center"/>
    </xf>
    <xf numFmtId="0" fontId="10" fillId="0" borderId="18" xfId="0" applyFont="1" applyBorder="1" applyAlignment="1" applyProtection="1">
      <alignment horizontal="center" vertical="center" wrapText="1"/>
      <protection locked="0"/>
    </xf>
    <xf numFmtId="0" fontId="15" fillId="0" borderId="0" xfId="0" applyFont="1"/>
    <xf numFmtId="0" fontId="12" fillId="0" borderId="0" xfId="2" applyFont="1" applyProtection="1">
      <protection locked="0"/>
    </xf>
    <xf numFmtId="0" fontId="16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4" borderId="11" xfId="0" quotePrefix="1" applyFont="1" applyFill="1" applyBorder="1" applyProtection="1">
      <protection locked="0"/>
    </xf>
    <xf numFmtId="0" fontId="9" fillId="4" borderId="15" xfId="0" quotePrefix="1" applyFont="1" applyFill="1" applyBorder="1" applyProtection="1">
      <protection locked="0"/>
    </xf>
    <xf numFmtId="0" fontId="9" fillId="4" borderId="16" xfId="0" quotePrefix="1" applyFont="1" applyFill="1" applyBorder="1" applyProtection="1">
      <protection locked="0"/>
    </xf>
    <xf numFmtId="0" fontId="4" fillId="0" borderId="0" xfId="0" applyFont="1" applyAlignment="1" applyProtection="1">
      <alignment horizontal="center" vertical="top"/>
      <protection locked="0"/>
    </xf>
    <xf numFmtId="165" fontId="7" fillId="0" borderId="0" xfId="0" applyNumberFormat="1" applyFont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00000000-0005-0000-0000-000031000000}"/>
  </cellStyles>
  <dxfs count="9">
    <dxf>
      <fill>
        <patternFill patternType="solid">
          <bgColor theme="0" tint="-0.34998626667073579"/>
        </patternFill>
      </fill>
    </dxf>
    <dxf>
      <font>
        <color theme="0"/>
      </font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0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2"/>
  <sheetViews>
    <sheetView tabSelected="1" view="pageBreakPreview" topLeftCell="F1" zoomScale="70" zoomScaleNormal="100" workbookViewId="0">
      <selection activeCell="AK76" sqref="AK76"/>
    </sheetView>
  </sheetViews>
  <sheetFormatPr defaultColWidth="11.44140625" defaultRowHeight="12"/>
  <cols>
    <col min="1" max="1" width="4.109375" style="2" customWidth="1"/>
    <col min="2" max="2" width="6.44140625" style="2" customWidth="1"/>
    <col min="3" max="3" width="32" style="4" customWidth="1"/>
    <col min="4" max="4" width="16.33203125" style="3" customWidth="1"/>
    <col min="5" max="5" width="33.88671875" style="4" customWidth="1"/>
    <col min="6" max="34" width="7.44140625" style="3" customWidth="1"/>
    <col min="35" max="36" width="8.109375" style="3" customWidth="1"/>
    <col min="37" max="41" width="8" style="3" customWidth="1"/>
    <col min="42" max="42" width="7.88671875" style="3" customWidth="1"/>
    <col min="43" max="43" width="11.44140625" style="4" customWidth="1"/>
    <col min="44" max="16384" width="11.44140625" style="4"/>
  </cols>
  <sheetData>
    <row r="1" spans="1:42">
      <c r="C1" s="5" t="s">
        <v>0</v>
      </c>
      <c r="D1" s="6" t="s">
        <v>1</v>
      </c>
      <c r="E1" s="5"/>
      <c r="F1" s="51" t="s">
        <v>2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</row>
    <row r="2" spans="1:42">
      <c r="C2" s="7" t="s">
        <v>3</v>
      </c>
      <c r="D2" s="8" t="s">
        <v>4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</row>
    <row r="3" spans="1:42" s="1" customFormat="1" ht="10.5" customHeight="1">
      <c r="A3" s="9"/>
      <c r="B3" s="9"/>
      <c r="C3" s="10" t="s">
        <v>5</v>
      </c>
      <c r="D3" s="11" t="s">
        <v>6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36"/>
      <c r="AJ3" s="36"/>
      <c r="AK3" s="36"/>
      <c r="AL3" s="36"/>
      <c r="AM3" s="36"/>
      <c r="AN3" s="36"/>
      <c r="AO3" s="36"/>
      <c r="AP3" s="36"/>
    </row>
    <row r="4" spans="1:42">
      <c r="C4" s="7" t="s">
        <v>7</v>
      </c>
      <c r="D4" s="12" t="s">
        <v>8</v>
      </c>
      <c r="F4" s="51" t="s">
        <v>9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42">
      <c r="C5" s="7" t="s">
        <v>10</v>
      </c>
      <c r="D5" s="13" t="s">
        <v>11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42">
      <c r="C6" s="7" t="s">
        <v>12</v>
      </c>
      <c r="D6" s="14">
        <v>8</v>
      </c>
      <c r="F6" s="52">
        <v>45323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37">
        <f>EOMONTH(F6,0)</f>
        <v>45351</v>
      </c>
    </row>
    <row r="7" spans="1:42">
      <c r="C7" s="7" t="s">
        <v>13</v>
      </c>
      <c r="D7" s="14">
        <v>7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37"/>
    </row>
    <row r="8" spans="1:42">
      <c r="C8" s="7" t="s">
        <v>14</v>
      </c>
      <c r="D8" s="14" t="s">
        <v>15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37"/>
    </row>
    <row r="9" spans="1:42">
      <c r="C9" s="7" t="s">
        <v>16</v>
      </c>
      <c r="D9" s="16">
        <v>3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37"/>
    </row>
    <row r="10" spans="1:42">
      <c r="C10" s="7" t="s">
        <v>17</v>
      </c>
      <c r="D10" s="16">
        <v>5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37"/>
    </row>
    <row r="11" spans="1:42">
      <c r="C11" s="7" t="s">
        <v>18</v>
      </c>
      <c r="D11" s="17" t="s">
        <v>19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</row>
    <row r="12" spans="1:42" ht="11.25" customHeight="1">
      <c r="C12" s="7" t="s">
        <v>20</v>
      </c>
      <c r="D12" s="17" t="s">
        <v>21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42" ht="12.75" customHeight="1">
      <c r="C13" s="10" t="s">
        <v>22</v>
      </c>
      <c r="D13" s="18">
        <v>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42" ht="13.5" customHeight="1">
      <c r="C14" s="10" t="s">
        <v>23</v>
      </c>
      <c r="D14" s="19" t="s">
        <v>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42" ht="13.5" customHeight="1">
      <c r="C15" s="10" t="s">
        <v>25</v>
      </c>
      <c r="D15" s="19" t="s">
        <v>26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42" ht="13.5" customHeight="1">
      <c r="C16" s="10" t="s">
        <v>27</v>
      </c>
      <c r="D16" s="19" t="s">
        <v>28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42" ht="12.6" thickBot="1"/>
    <row r="18" spans="1:42" s="2" customFormat="1" ht="34.5" customHeight="1" thickBot="1">
      <c r="B18" s="20"/>
      <c r="C18" s="21" t="s">
        <v>29</v>
      </c>
      <c r="D18" s="22" t="s">
        <v>30</v>
      </c>
      <c r="E18" s="23"/>
      <c r="F18" s="24">
        <f>DATE(YEAR($F$6),MONTH($F$6),DAY($F$6))</f>
        <v>45323</v>
      </c>
      <c r="G18" s="24">
        <f>DATE(YEAR($F$6),MONTH($F$6),DAY($F$6)+1)</f>
        <v>45324</v>
      </c>
      <c r="H18" s="24">
        <f>DATE(YEAR($F$6),MONTH($F$6),DAY($F$6)+2)</f>
        <v>45325</v>
      </c>
      <c r="I18" s="24">
        <f>DATE(YEAR($F$6),MONTH($F$6),DAY($F$6)+3)</f>
        <v>45326</v>
      </c>
      <c r="J18" s="24">
        <f>DATE(YEAR($F$6),MONTH($F$6),DAY($F$6)+4)</f>
        <v>45327</v>
      </c>
      <c r="K18" s="24">
        <f>DATE(YEAR($F$6),MONTH($F$6),DAY($F$6)+5)</f>
        <v>45328</v>
      </c>
      <c r="L18" s="24">
        <f>DATE(YEAR($F$6),MONTH($F$6),DAY($F$6)+6)</f>
        <v>45329</v>
      </c>
      <c r="M18" s="24">
        <f>DATE(YEAR($F$6),MONTH($F$6),DAY($F$6)+7)</f>
        <v>45330</v>
      </c>
      <c r="N18" s="24">
        <f>DATE(YEAR($F$6),MONTH($F$6),DAY($F$6)+8)</f>
        <v>45331</v>
      </c>
      <c r="O18" s="24">
        <f>DATE(YEAR($F$6),MONTH($F$6),DAY($F$6)+9)</f>
        <v>45332</v>
      </c>
      <c r="P18" s="24">
        <f>DATE(YEAR($F$6),MONTH($F$6),DAY($F$6)+10)</f>
        <v>45333</v>
      </c>
      <c r="Q18" s="24">
        <f>DATE(YEAR($F$6),MONTH($F$6),DAY($F$6)+11)</f>
        <v>45334</v>
      </c>
      <c r="R18" s="24">
        <f>DATE(YEAR($F$6),MONTH($F$6),DAY($F$6)+12)</f>
        <v>45335</v>
      </c>
      <c r="S18" s="24">
        <f>DATE(YEAR($F$6),MONTH($F$6),DAY($F$6)+13)</f>
        <v>45336</v>
      </c>
      <c r="T18" s="24">
        <f>DATE(YEAR($F$6),MONTH($F$6),DAY($F$6)+14)</f>
        <v>45337</v>
      </c>
      <c r="U18" s="24">
        <f>DATE(YEAR($F$6),MONTH($F$6),DAY($F$6)+15)</f>
        <v>45338</v>
      </c>
      <c r="V18" s="24">
        <f>DATE(YEAR($F$6),MONTH($F$6),DAY($F$6)+16)</f>
        <v>45339</v>
      </c>
      <c r="W18" s="24">
        <f>DATE(YEAR($F$6),MONTH($F$6),DAY($F$6)+17)</f>
        <v>45340</v>
      </c>
      <c r="X18" s="24">
        <f>DATE(YEAR($F$6),MONTH($F$6),DAY($F$6)+18)</f>
        <v>45341</v>
      </c>
      <c r="Y18" s="24">
        <f>DATE(YEAR($F$6),MONTH($F$6),DAY($F$6)+19)</f>
        <v>45342</v>
      </c>
      <c r="Z18" s="24">
        <f>DATE(YEAR($F$6),MONTH($F$6),DAY($F$6)+20)</f>
        <v>45343</v>
      </c>
      <c r="AA18" s="24">
        <f>DATE(YEAR($F$6),MONTH($F$6),DAY($F$6)+21)</f>
        <v>45344</v>
      </c>
      <c r="AB18" s="24">
        <f>DATE(YEAR($F$6),MONTH($F$6),DAY($F$6)+22)</f>
        <v>45345</v>
      </c>
      <c r="AC18" s="24">
        <f>DATE(YEAR($F$6),MONTH($F$6),DAY($F$6)+23)</f>
        <v>45346</v>
      </c>
      <c r="AD18" s="24">
        <f>DATE(YEAR($F$6),MONTH($F$6),DAY($F$6)+24)</f>
        <v>45347</v>
      </c>
      <c r="AE18" s="24">
        <f>DATE(YEAR($F$6),MONTH($F$6),DAY($F$6)+25)</f>
        <v>45348</v>
      </c>
      <c r="AF18" s="24">
        <f>DATE(YEAR($F$6),MONTH($F$6),DAY($F$6)+26)</f>
        <v>45349</v>
      </c>
      <c r="AG18" s="24">
        <f>DATE(YEAR($F$6),MONTH($F$6),DAY($F$6)+27)</f>
        <v>45350</v>
      </c>
      <c r="AH18" s="24">
        <f>DATE(YEAR($F$6),MONTH($F$6),DAY($F$6)+28)</f>
        <v>45351</v>
      </c>
      <c r="AI18" s="38" t="s">
        <v>31</v>
      </c>
      <c r="AJ18" s="38" t="s">
        <v>31</v>
      </c>
      <c r="AK18" s="38" t="s">
        <v>31</v>
      </c>
      <c r="AL18" s="38" t="s">
        <v>31</v>
      </c>
      <c r="AM18" s="38" t="s">
        <v>31</v>
      </c>
      <c r="AN18" s="38" t="s">
        <v>31</v>
      </c>
      <c r="AO18" s="38" t="s">
        <v>31</v>
      </c>
      <c r="AP18" s="38" t="s">
        <v>31</v>
      </c>
    </row>
    <row r="19" spans="1:42" s="2" customFormat="1" ht="34.5" customHeight="1" thickBot="1">
      <c r="A19" s="25"/>
      <c r="B19" s="26" t="s">
        <v>32</v>
      </c>
      <c r="C19" s="27" t="s">
        <v>33</v>
      </c>
      <c r="D19" s="28" t="s">
        <v>34</v>
      </c>
      <c r="E19" s="29" t="s">
        <v>35</v>
      </c>
      <c r="F19" s="30">
        <f>IFERROR(WEEKDAY(F18,1),"")</f>
        <v>5</v>
      </c>
      <c r="G19" s="30">
        <f t="shared" ref="G19:AH19" si="0">IFERROR(WEEKDAY(G18,1),"")</f>
        <v>6</v>
      </c>
      <c r="H19" s="30">
        <f t="shared" si="0"/>
        <v>7</v>
      </c>
      <c r="I19" s="30">
        <f t="shared" si="0"/>
        <v>1</v>
      </c>
      <c r="J19" s="30">
        <f t="shared" si="0"/>
        <v>2</v>
      </c>
      <c r="K19" s="30">
        <f t="shared" si="0"/>
        <v>3</v>
      </c>
      <c r="L19" s="30">
        <f t="shared" si="0"/>
        <v>4</v>
      </c>
      <c r="M19" s="30">
        <f t="shared" si="0"/>
        <v>5</v>
      </c>
      <c r="N19" s="30">
        <f t="shared" si="0"/>
        <v>6</v>
      </c>
      <c r="O19" s="30">
        <f t="shared" si="0"/>
        <v>7</v>
      </c>
      <c r="P19" s="30">
        <f t="shared" si="0"/>
        <v>1</v>
      </c>
      <c r="Q19" s="30">
        <f t="shared" si="0"/>
        <v>2</v>
      </c>
      <c r="R19" s="30">
        <f t="shared" si="0"/>
        <v>3</v>
      </c>
      <c r="S19" s="30">
        <f t="shared" si="0"/>
        <v>4</v>
      </c>
      <c r="T19" s="30">
        <f t="shared" si="0"/>
        <v>5</v>
      </c>
      <c r="U19" s="30">
        <f t="shared" si="0"/>
        <v>6</v>
      </c>
      <c r="V19" s="30">
        <f t="shared" si="0"/>
        <v>7</v>
      </c>
      <c r="W19" s="30">
        <f t="shared" si="0"/>
        <v>1</v>
      </c>
      <c r="X19" s="30">
        <f t="shared" si="0"/>
        <v>2</v>
      </c>
      <c r="Y19" s="30">
        <f t="shared" si="0"/>
        <v>3</v>
      </c>
      <c r="Z19" s="30">
        <f t="shared" si="0"/>
        <v>4</v>
      </c>
      <c r="AA19" s="30">
        <f t="shared" si="0"/>
        <v>5</v>
      </c>
      <c r="AB19" s="30">
        <f t="shared" si="0"/>
        <v>6</v>
      </c>
      <c r="AC19" s="30">
        <f t="shared" si="0"/>
        <v>7</v>
      </c>
      <c r="AD19" s="30">
        <f t="shared" si="0"/>
        <v>1</v>
      </c>
      <c r="AE19" s="30">
        <f t="shared" si="0"/>
        <v>2</v>
      </c>
      <c r="AF19" s="30">
        <f t="shared" si="0"/>
        <v>3</v>
      </c>
      <c r="AG19" s="30">
        <f t="shared" si="0"/>
        <v>4</v>
      </c>
      <c r="AH19" s="30">
        <f t="shared" si="0"/>
        <v>5</v>
      </c>
      <c r="AI19" s="39" t="s">
        <v>36</v>
      </c>
      <c r="AJ19" s="39" t="s">
        <v>37</v>
      </c>
      <c r="AK19" s="39" t="s">
        <v>38</v>
      </c>
      <c r="AL19" s="39" t="s">
        <v>39</v>
      </c>
      <c r="AM19" s="39" t="s">
        <v>40</v>
      </c>
      <c r="AN19" s="39" t="s">
        <v>41</v>
      </c>
      <c r="AO19" s="41" t="s">
        <v>42</v>
      </c>
      <c r="AP19" s="41" t="s">
        <v>43</v>
      </c>
    </row>
    <row r="20" spans="1:42" s="2" customFormat="1" ht="28.5" customHeight="1" thickBot="1">
      <c r="A20" s="31">
        <v>1</v>
      </c>
      <c r="B20" s="48" t="s">
        <v>44</v>
      </c>
      <c r="C20" s="32"/>
      <c r="D20" s="33"/>
      <c r="E20" s="34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40">
        <f>COUNTIF($F20:AH20,"T")</f>
        <v>0</v>
      </c>
      <c r="AJ20" s="40">
        <f>COUNTIF($F20:AH20,"C")</f>
        <v>0</v>
      </c>
      <c r="AK20" s="40">
        <f>COUNTIF($F20:AH20,"8")</f>
        <v>0</v>
      </c>
      <c r="AL20" s="40">
        <f>COUNTIF($F20:AI20,"7")</f>
        <v>0</v>
      </c>
      <c r="AM20" s="40">
        <f>COUNTIF($F20:AI20,"RS")</f>
        <v>0</v>
      </c>
      <c r="AN20" s="40">
        <f>COUNTIF($F20:AJ20,"6")</f>
        <v>0</v>
      </c>
      <c r="AO20" s="40">
        <f>COUNTIF($F20:AH20,"MI")</f>
        <v>0</v>
      </c>
      <c r="AP20" s="40">
        <f>COUNTIF($F20:AH20,"M")</f>
        <v>0</v>
      </c>
    </row>
    <row r="21" spans="1:42" s="2" customFormat="1" ht="28.5" customHeight="1" thickBot="1">
      <c r="A21" s="31">
        <v>2</v>
      </c>
      <c r="B21" s="49" t="s">
        <v>45</v>
      </c>
      <c r="C21" s="32"/>
      <c r="D21" s="33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40">
        <f>COUNTIF($F21:AH21,"T")</f>
        <v>0</v>
      </c>
      <c r="AJ21" s="40">
        <f>COUNTIF($F21:AH21,"C")</f>
        <v>0</v>
      </c>
      <c r="AK21" s="40">
        <f>COUNTIF($F21:AH21,"8")</f>
        <v>0</v>
      </c>
      <c r="AL21" s="40">
        <f>COUNTIF($F21:AI21,"7")</f>
        <v>0</v>
      </c>
      <c r="AM21" s="40">
        <f>COUNTIF($F21:AI21,"RS")</f>
        <v>0</v>
      </c>
      <c r="AN21" s="40">
        <f>COUNTIF($F21:AJ21,"6")</f>
        <v>0</v>
      </c>
      <c r="AO21" s="40">
        <f>COUNTIF($F21:AH21,"MI")</f>
        <v>0</v>
      </c>
      <c r="AP21" s="40">
        <f>COUNTIF($F21:AH21,"M")</f>
        <v>0</v>
      </c>
    </row>
    <row r="22" spans="1:42" s="2" customFormat="1" ht="28.5" customHeight="1" thickBot="1">
      <c r="A22" s="31">
        <v>3</v>
      </c>
      <c r="B22" s="49" t="s">
        <v>46</v>
      </c>
      <c r="C22" s="32"/>
      <c r="D22" s="33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40">
        <f>COUNTIF($F22:AH22,"T")</f>
        <v>0</v>
      </c>
      <c r="AJ22" s="40">
        <f>COUNTIF($F22:AH22,"C")</f>
        <v>0</v>
      </c>
      <c r="AK22" s="40">
        <f>COUNTIF($F22:AH22,"8")</f>
        <v>0</v>
      </c>
      <c r="AL22" s="40">
        <f>COUNTIF($F22:AI22,"7")</f>
        <v>0</v>
      </c>
      <c r="AM22" s="40">
        <f>COUNTIF($F22:AI22,"RS")</f>
        <v>0</v>
      </c>
      <c r="AN22" s="40">
        <f>COUNTIF($F22:AJ22,"6")</f>
        <v>0</v>
      </c>
      <c r="AO22" s="40">
        <f>COUNTIF($F22:AH22,"MI")</f>
        <v>0</v>
      </c>
      <c r="AP22" s="40">
        <f>COUNTIF($F22:AH22,"M")</f>
        <v>0</v>
      </c>
    </row>
    <row r="23" spans="1:42" s="2" customFormat="1" ht="28.5" customHeight="1" thickBot="1">
      <c r="A23" s="31">
        <v>4</v>
      </c>
      <c r="B23" s="49" t="s">
        <v>47</v>
      </c>
      <c r="C23" s="32"/>
      <c r="D23" s="33"/>
      <c r="E23" s="34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40">
        <f>COUNTIF($F23:AH23,"T")</f>
        <v>0</v>
      </c>
      <c r="AJ23" s="40">
        <f>COUNTIF($F23:AH23,"C")</f>
        <v>0</v>
      </c>
      <c r="AK23" s="40">
        <f>COUNTIF($F23:AH23,"8")</f>
        <v>0</v>
      </c>
      <c r="AL23" s="40">
        <f>COUNTIF($F23:AI23,"7")</f>
        <v>0</v>
      </c>
      <c r="AM23" s="40">
        <f>COUNTIF($F23:AI23,"RS")</f>
        <v>0</v>
      </c>
      <c r="AN23" s="40">
        <f>COUNTIF($F23:AJ23,"6")</f>
        <v>0</v>
      </c>
      <c r="AO23" s="40">
        <f>COUNTIF($F23:AH23,"MI")</f>
        <v>0</v>
      </c>
      <c r="AP23" s="40">
        <f>COUNTIF($F23:AH23,"M")</f>
        <v>0</v>
      </c>
    </row>
    <row r="24" spans="1:42" s="2" customFormat="1" ht="28.5" customHeight="1" thickBot="1">
      <c r="A24" s="31">
        <v>5</v>
      </c>
      <c r="B24" s="49" t="s">
        <v>48</v>
      </c>
      <c r="C24" s="32"/>
      <c r="D24" s="33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40">
        <f>COUNTIF($F24:AH24,"T")</f>
        <v>0</v>
      </c>
      <c r="AJ24" s="40">
        <f>COUNTIF($F24:AH24,"C")</f>
        <v>0</v>
      </c>
      <c r="AK24" s="40">
        <f>COUNTIF($F24:AH24,"8")</f>
        <v>0</v>
      </c>
      <c r="AL24" s="40">
        <f>COUNTIF($F24:AI24,"7")</f>
        <v>0</v>
      </c>
      <c r="AM24" s="40">
        <f>COUNTIF($F24:AI24,"RS")</f>
        <v>0</v>
      </c>
      <c r="AN24" s="40">
        <f>COUNTIF($F24:AJ24,"6")</f>
        <v>0</v>
      </c>
      <c r="AO24" s="40">
        <f>COUNTIF($F24:AH24,"MI")</f>
        <v>0</v>
      </c>
      <c r="AP24" s="40">
        <f>COUNTIF($F24:AH24,"M")</f>
        <v>0</v>
      </c>
    </row>
    <row r="25" spans="1:42" s="2" customFormat="1" ht="28.5" customHeight="1" thickBot="1">
      <c r="A25" s="31">
        <v>6</v>
      </c>
      <c r="B25" s="49" t="s">
        <v>49</v>
      </c>
      <c r="C25" s="32"/>
      <c r="D25" s="33"/>
      <c r="E25" s="34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40">
        <f>COUNTIF($F25:AH25,"T")</f>
        <v>0</v>
      </c>
      <c r="AJ25" s="40">
        <f>COUNTIF($F25:AH25,"C")</f>
        <v>0</v>
      </c>
      <c r="AK25" s="40">
        <f>COUNTIF($F25:AH25,"8")</f>
        <v>0</v>
      </c>
      <c r="AL25" s="40">
        <f>COUNTIF($F25:AI25,"7")</f>
        <v>0</v>
      </c>
      <c r="AM25" s="40">
        <f>COUNTIF($F25:AI25,"RS")</f>
        <v>0</v>
      </c>
      <c r="AN25" s="40">
        <f>COUNTIF($F25:AJ25,"6")</f>
        <v>0</v>
      </c>
      <c r="AO25" s="40">
        <f>COUNTIF($F25:AH25,"MI")</f>
        <v>0</v>
      </c>
      <c r="AP25" s="40">
        <f>COUNTIF($F25:AH25,"M")</f>
        <v>0</v>
      </c>
    </row>
    <row r="26" spans="1:42" s="2" customFormat="1" ht="28.5" customHeight="1" thickBot="1">
      <c r="A26" s="31">
        <v>7</v>
      </c>
      <c r="B26" s="49" t="s">
        <v>50</v>
      </c>
      <c r="C26" s="32"/>
      <c r="D26" s="33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40">
        <f>COUNTIF($F26:AH26,"T")</f>
        <v>0</v>
      </c>
      <c r="AJ26" s="40">
        <f>COUNTIF($F26:AH26,"C")</f>
        <v>0</v>
      </c>
      <c r="AK26" s="40">
        <f>COUNTIF($F26:AH26,"8")</f>
        <v>0</v>
      </c>
      <c r="AL26" s="40">
        <f>COUNTIF($F26:AI26,"7")</f>
        <v>0</v>
      </c>
      <c r="AM26" s="40">
        <f>COUNTIF($F26:AI26,"RS")</f>
        <v>0</v>
      </c>
      <c r="AN26" s="40">
        <f>COUNTIF($F26:AJ26,"6")</f>
        <v>0</v>
      </c>
      <c r="AO26" s="40">
        <f>COUNTIF($F26:AH26,"MI")</f>
        <v>0</v>
      </c>
      <c r="AP26" s="40">
        <f>COUNTIF($F26:AH26,"M")</f>
        <v>0</v>
      </c>
    </row>
    <row r="27" spans="1:42" s="2" customFormat="1" ht="28.5" customHeight="1" thickBot="1">
      <c r="A27" s="31">
        <v>8</v>
      </c>
      <c r="B27" s="49" t="s">
        <v>51</v>
      </c>
      <c r="C27" s="32"/>
      <c r="D27" s="33"/>
      <c r="E27" s="34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40">
        <f>COUNTIF($F27:AH27,"T")</f>
        <v>0</v>
      </c>
      <c r="AJ27" s="40">
        <f>COUNTIF($F27:AH27,"C")</f>
        <v>0</v>
      </c>
      <c r="AK27" s="40">
        <f>COUNTIF($F27:AH27,"8")</f>
        <v>0</v>
      </c>
      <c r="AL27" s="40">
        <f>COUNTIF($F27:AI27,"7")</f>
        <v>0</v>
      </c>
      <c r="AM27" s="40">
        <f>COUNTIF($F27:AI27,"RS")</f>
        <v>0</v>
      </c>
      <c r="AN27" s="40">
        <f>COUNTIF($F27:AJ27,"6")</f>
        <v>0</v>
      </c>
      <c r="AO27" s="40">
        <f>COUNTIF($F27:AH27,"MI")</f>
        <v>0</v>
      </c>
      <c r="AP27" s="40">
        <f>COUNTIF($F27:AH27,"M")</f>
        <v>0</v>
      </c>
    </row>
    <row r="28" spans="1:42" s="2" customFormat="1" ht="28.5" customHeight="1" thickBot="1">
      <c r="A28" s="31">
        <v>9</v>
      </c>
      <c r="B28" s="49" t="s">
        <v>52</v>
      </c>
      <c r="C28" s="32"/>
      <c r="D28" s="33"/>
      <c r="E28" s="3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40">
        <f>COUNTIF($F28:AH28,"T")</f>
        <v>0</v>
      </c>
      <c r="AJ28" s="40">
        <f>COUNTIF($F28:AH28,"C")</f>
        <v>0</v>
      </c>
      <c r="AK28" s="40">
        <f>COUNTIF($F28:AH28,"8")</f>
        <v>0</v>
      </c>
      <c r="AL28" s="40">
        <f>COUNTIF($F28:AI28,"7")</f>
        <v>0</v>
      </c>
      <c r="AM28" s="40">
        <f>COUNTIF($F28:AI28,"RS")</f>
        <v>0</v>
      </c>
      <c r="AN28" s="40">
        <f>COUNTIF($F28:AJ28,"6")</f>
        <v>0</v>
      </c>
      <c r="AO28" s="40">
        <f>COUNTIF($F28:AH28,"MI")</f>
        <v>0</v>
      </c>
      <c r="AP28" s="40">
        <f>COUNTIF($F28:AH28,"M")</f>
        <v>0</v>
      </c>
    </row>
    <row r="29" spans="1:42" s="2" customFormat="1" ht="28.5" customHeight="1" thickBot="1">
      <c r="A29" s="31">
        <v>10</v>
      </c>
      <c r="B29" s="49" t="s">
        <v>53</v>
      </c>
      <c r="C29" s="32"/>
      <c r="D29" s="33"/>
      <c r="E29" s="34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40">
        <f>COUNTIF($F29:AH29,"T")</f>
        <v>0</v>
      </c>
      <c r="AJ29" s="40">
        <f>COUNTIF($F29:AH29,"C")</f>
        <v>0</v>
      </c>
      <c r="AK29" s="40">
        <f>COUNTIF($F29:AH29,"8")</f>
        <v>0</v>
      </c>
      <c r="AL29" s="40">
        <f>COUNTIF($F29:AI29,"7")</f>
        <v>0</v>
      </c>
      <c r="AM29" s="40">
        <f>COUNTIF($F29:AI29,"RS")</f>
        <v>0</v>
      </c>
      <c r="AN29" s="40">
        <f>COUNTIF($F29:AJ29,"6")</f>
        <v>0</v>
      </c>
      <c r="AO29" s="40">
        <f>COUNTIF($F29:AH29,"MI")</f>
        <v>0</v>
      </c>
      <c r="AP29" s="40">
        <f>COUNTIF($F29:AH29,"M")</f>
        <v>0</v>
      </c>
    </row>
    <row r="30" spans="1:42" s="2" customFormat="1" ht="28.5" customHeight="1" thickBot="1">
      <c r="A30" s="31">
        <v>11</v>
      </c>
      <c r="B30" s="49" t="s">
        <v>54</v>
      </c>
      <c r="C30" s="32"/>
      <c r="D30" s="33"/>
      <c r="E30" s="34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40">
        <f>COUNTIF($F30:AH30,"T")</f>
        <v>0</v>
      </c>
      <c r="AJ30" s="40">
        <f>COUNTIF($F30:AH30,"C")</f>
        <v>0</v>
      </c>
      <c r="AK30" s="40">
        <f>COUNTIF($F30:AH30,"8")</f>
        <v>0</v>
      </c>
      <c r="AL30" s="40">
        <f>COUNTIF($F30:AI30,"7")</f>
        <v>0</v>
      </c>
      <c r="AM30" s="40">
        <f>COUNTIF($F30:AI30,"RS")</f>
        <v>0</v>
      </c>
      <c r="AN30" s="40">
        <f>COUNTIF($F30:AJ30,"6")</f>
        <v>0</v>
      </c>
      <c r="AO30" s="40">
        <f>COUNTIF($F30:AH30,"MI")</f>
        <v>0</v>
      </c>
      <c r="AP30" s="40">
        <f>COUNTIF($F30:AH30,"M")</f>
        <v>0</v>
      </c>
    </row>
    <row r="31" spans="1:42" s="2" customFormat="1" ht="28.5" customHeight="1" thickBot="1">
      <c r="A31" s="31">
        <v>12</v>
      </c>
      <c r="B31" s="49" t="s">
        <v>55</v>
      </c>
      <c r="C31" s="32"/>
      <c r="D31" s="33"/>
      <c r="E31" s="34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40">
        <f>COUNTIF($F31:AH31,"T")</f>
        <v>0</v>
      </c>
      <c r="AJ31" s="40">
        <f>COUNTIF($F31:AH31,"C")</f>
        <v>0</v>
      </c>
      <c r="AK31" s="40">
        <f>COUNTIF($F31:AH31,"8")</f>
        <v>0</v>
      </c>
      <c r="AL31" s="40">
        <f>COUNTIF($F31:AI31,"7")</f>
        <v>0</v>
      </c>
      <c r="AM31" s="40">
        <f>COUNTIF($F31:AI31,"RS")</f>
        <v>0</v>
      </c>
      <c r="AN31" s="40">
        <f>COUNTIF($F31:AJ31,"6")</f>
        <v>0</v>
      </c>
      <c r="AO31" s="40">
        <f>COUNTIF($F31:AH31,"MI")</f>
        <v>0</v>
      </c>
      <c r="AP31" s="40">
        <f>COUNTIF($F31:AH31,"M")</f>
        <v>0</v>
      </c>
    </row>
    <row r="32" spans="1:42" s="2" customFormat="1" ht="28.5" customHeight="1" thickBot="1">
      <c r="A32" s="31">
        <v>13</v>
      </c>
      <c r="B32" s="49" t="s">
        <v>56</v>
      </c>
      <c r="C32" s="32"/>
      <c r="D32" s="33"/>
      <c r="E32" s="34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40">
        <f>COUNTIF($F32:AH32,"T")</f>
        <v>0</v>
      </c>
      <c r="AJ32" s="40">
        <f>COUNTIF($F32:AH32,"C")</f>
        <v>0</v>
      </c>
      <c r="AK32" s="40">
        <f>COUNTIF($F32:AH32,"8")</f>
        <v>0</v>
      </c>
      <c r="AL32" s="40">
        <f>COUNTIF($F32:AI32,"7")</f>
        <v>0</v>
      </c>
      <c r="AM32" s="40">
        <f>COUNTIF($F32:AI32,"RS")</f>
        <v>0</v>
      </c>
      <c r="AN32" s="40">
        <f>COUNTIF($F32:AJ32,"6")</f>
        <v>0</v>
      </c>
      <c r="AO32" s="40">
        <f>COUNTIF($F32:AH32,"MI")</f>
        <v>0</v>
      </c>
      <c r="AP32" s="40">
        <f>COUNTIF($F32:AH32,"M")</f>
        <v>0</v>
      </c>
    </row>
    <row r="33" spans="1:42" s="2" customFormat="1" ht="28.5" customHeight="1" thickBot="1">
      <c r="A33" s="31">
        <v>14</v>
      </c>
      <c r="B33" s="49" t="s">
        <v>57</v>
      </c>
      <c r="C33" s="32"/>
      <c r="D33" s="33"/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40">
        <f>COUNTIF($F33:AH33,"T")</f>
        <v>0</v>
      </c>
      <c r="AJ33" s="40">
        <f>COUNTIF($F33:AH33,"C")</f>
        <v>0</v>
      </c>
      <c r="AK33" s="40">
        <f>COUNTIF($F33:AH33,"8")</f>
        <v>0</v>
      </c>
      <c r="AL33" s="40">
        <f>COUNTIF($F33:AI33,"7")</f>
        <v>0</v>
      </c>
      <c r="AM33" s="40">
        <f>COUNTIF($F33:AI33,"RS")</f>
        <v>0</v>
      </c>
      <c r="AN33" s="40">
        <f>COUNTIF($F33:AJ33,"6")</f>
        <v>0</v>
      </c>
      <c r="AO33" s="40">
        <f>COUNTIF($F33:AH33,"MI")</f>
        <v>0</v>
      </c>
      <c r="AP33" s="40">
        <f>COUNTIF($F33:AH33,"M")</f>
        <v>0</v>
      </c>
    </row>
    <row r="34" spans="1:42" s="2" customFormat="1" ht="28.5" customHeight="1" thickBot="1">
      <c r="A34" s="31">
        <v>15</v>
      </c>
      <c r="B34" s="49" t="s">
        <v>58</v>
      </c>
      <c r="C34" s="32"/>
      <c r="D34" s="33"/>
      <c r="E34" s="34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40">
        <f>COUNTIF($F34:AH34,"T")</f>
        <v>0</v>
      </c>
      <c r="AJ34" s="40">
        <f>COUNTIF($F34:AH34,"C")</f>
        <v>0</v>
      </c>
      <c r="AK34" s="40">
        <f>COUNTIF($F34:AH34,"8")</f>
        <v>0</v>
      </c>
      <c r="AL34" s="40">
        <f>COUNTIF($F34:AI34,"7")</f>
        <v>0</v>
      </c>
      <c r="AM34" s="40">
        <f>COUNTIF($F34:AI34,"RS")</f>
        <v>0</v>
      </c>
      <c r="AN34" s="40">
        <f>COUNTIF($F34:AJ34,"6")</f>
        <v>0</v>
      </c>
      <c r="AO34" s="40">
        <f>COUNTIF($F34:AH34,"MI")</f>
        <v>0</v>
      </c>
      <c r="AP34" s="40">
        <f>COUNTIF($F34:AH34,"M")</f>
        <v>0</v>
      </c>
    </row>
    <row r="35" spans="1:42" s="2" customFormat="1" ht="28.5" customHeight="1" thickBot="1">
      <c r="A35" s="31">
        <v>16</v>
      </c>
      <c r="B35" s="49" t="s">
        <v>59</v>
      </c>
      <c r="C35" s="32"/>
      <c r="D35" s="33"/>
      <c r="E35" s="34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40">
        <f>COUNTIF($F35:AH35,"T")</f>
        <v>0</v>
      </c>
      <c r="AJ35" s="40">
        <f>COUNTIF($F35:AH35,"C")</f>
        <v>0</v>
      </c>
      <c r="AK35" s="40">
        <f>COUNTIF($F35:AH35,"8")</f>
        <v>0</v>
      </c>
      <c r="AL35" s="40">
        <f>COUNTIF($F35:AI35,"7")</f>
        <v>0</v>
      </c>
      <c r="AM35" s="40">
        <f>COUNTIF($F35:AI35,"RS")</f>
        <v>0</v>
      </c>
      <c r="AN35" s="40">
        <f>COUNTIF($F35:AJ35,"6")</f>
        <v>0</v>
      </c>
      <c r="AO35" s="40">
        <f>COUNTIF($F35:AH35,"MI")</f>
        <v>0</v>
      </c>
      <c r="AP35" s="40">
        <f>COUNTIF($F35:AH35,"M")</f>
        <v>0</v>
      </c>
    </row>
    <row r="36" spans="1:42" s="2" customFormat="1" ht="28.5" customHeight="1" thickBot="1">
      <c r="A36" s="31">
        <v>17</v>
      </c>
      <c r="B36" s="49" t="s">
        <v>60</v>
      </c>
      <c r="C36" s="32"/>
      <c r="D36" s="33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40">
        <f>COUNTIF($F36:AH36,"T")</f>
        <v>0</v>
      </c>
      <c r="AJ36" s="40">
        <f>COUNTIF($F36:AH36,"C")</f>
        <v>0</v>
      </c>
      <c r="AK36" s="40">
        <f>COUNTIF($F36:AH36,"8")</f>
        <v>0</v>
      </c>
      <c r="AL36" s="40">
        <f>COUNTIF($F36:AI36,"7")</f>
        <v>0</v>
      </c>
      <c r="AM36" s="40">
        <f>COUNTIF($F36:AI36,"RS")</f>
        <v>0</v>
      </c>
      <c r="AN36" s="40">
        <f>COUNTIF($F36:AJ36,"6")</f>
        <v>0</v>
      </c>
      <c r="AO36" s="40">
        <f>COUNTIF($F36:AH36,"MI")</f>
        <v>0</v>
      </c>
      <c r="AP36" s="40">
        <f>COUNTIF($F36:AH36,"M")</f>
        <v>0</v>
      </c>
    </row>
    <row r="37" spans="1:42" s="2" customFormat="1" ht="28.5" customHeight="1" thickBot="1">
      <c r="A37" s="31">
        <v>18</v>
      </c>
      <c r="B37" s="49" t="s">
        <v>61</v>
      </c>
      <c r="C37" s="32"/>
      <c r="D37" s="33"/>
      <c r="E37" s="34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40">
        <f>COUNTIF($F37:AH37,"T")</f>
        <v>0</v>
      </c>
      <c r="AJ37" s="40">
        <f>COUNTIF($F37:AH37,"C")</f>
        <v>0</v>
      </c>
      <c r="AK37" s="40">
        <f>COUNTIF($F37:AH37,"8")</f>
        <v>0</v>
      </c>
      <c r="AL37" s="40">
        <f>COUNTIF($F37:AI37,"7")</f>
        <v>0</v>
      </c>
      <c r="AM37" s="40">
        <f>COUNTIF($F37:AI37,"RS")</f>
        <v>0</v>
      </c>
      <c r="AN37" s="40">
        <f>COUNTIF($F37:AJ37,"6")</f>
        <v>0</v>
      </c>
      <c r="AO37" s="40">
        <f>COUNTIF($F37:AH37,"MI")</f>
        <v>0</v>
      </c>
      <c r="AP37" s="40">
        <f>COUNTIF($F37:AH37,"M")</f>
        <v>0</v>
      </c>
    </row>
    <row r="38" spans="1:42" s="2" customFormat="1" ht="28.5" customHeight="1" thickBot="1">
      <c r="A38" s="31">
        <v>19</v>
      </c>
      <c r="B38" s="49" t="s">
        <v>62</v>
      </c>
      <c r="C38" s="32"/>
      <c r="D38" s="33"/>
      <c r="E38" s="34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40">
        <f>COUNTIF($F38:AH38,"T")</f>
        <v>0</v>
      </c>
      <c r="AJ38" s="40">
        <f>COUNTIF($F38:AH38,"C")</f>
        <v>0</v>
      </c>
      <c r="AK38" s="40">
        <f>COUNTIF($F38:AH38,"8")</f>
        <v>0</v>
      </c>
      <c r="AL38" s="40">
        <f>COUNTIF($F38:AI38,"7")</f>
        <v>0</v>
      </c>
      <c r="AM38" s="40">
        <f>COUNTIF($F38:AI38,"RS")</f>
        <v>0</v>
      </c>
      <c r="AN38" s="40">
        <f>COUNTIF($F38:AJ38,"6")</f>
        <v>0</v>
      </c>
      <c r="AO38" s="40">
        <f>COUNTIF($F38:AH38,"MI")</f>
        <v>0</v>
      </c>
      <c r="AP38" s="40">
        <f>COUNTIF($F38:AH38,"M")</f>
        <v>0</v>
      </c>
    </row>
    <row r="39" spans="1:42" s="2" customFormat="1" ht="28.5" customHeight="1" thickBot="1">
      <c r="A39" s="31">
        <v>20</v>
      </c>
      <c r="B39" s="49" t="s">
        <v>63</v>
      </c>
      <c r="C39" s="32"/>
      <c r="D39" s="33"/>
      <c r="E39" s="34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40">
        <f>COUNTIF($F39:AH39,"T")</f>
        <v>0</v>
      </c>
      <c r="AJ39" s="40">
        <f>COUNTIF($F39:AH39,"C")</f>
        <v>0</v>
      </c>
      <c r="AK39" s="40">
        <f>COUNTIF($F39:AH39,"8")</f>
        <v>0</v>
      </c>
      <c r="AL39" s="40">
        <f>COUNTIF($F39:AI39,"7")</f>
        <v>0</v>
      </c>
      <c r="AM39" s="40">
        <f>COUNTIF($F39:AI39,"RS")</f>
        <v>0</v>
      </c>
      <c r="AN39" s="40">
        <f>COUNTIF($F39:AJ39,"6")</f>
        <v>0</v>
      </c>
      <c r="AO39" s="40">
        <f>COUNTIF($F39:AH39,"MI")</f>
        <v>0</v>
      </c>
      <c r="AP39" s="40">
        <f>COUNTIF($F39:AH39,"M")</f>
        <v>0</v>
      </c>
    </row>
    <row r="40" spans="1:42" s="2" customFormat="1" ht="28.5" customHeight="1" thickBot="1">
      <c r="A40" s="31">
        <v>21</v>
      </c>
      <c r="B40" s="49" t="s">
        <v>64</v>
      </c>
      <c r="C40" s="32"/>
      <c r="D40" s="33"/>
      <c r="E40" s="34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40">
        <f>COUNTIF($F40:AH40,"T")</f>
        <v>0</v>
      </c>
      <c r="AJ40" s="40">
        <f>COUNTIF($F40:AH40,"C")</f>
        <v>0</v>
      </c>
      <c r="AK40" s="40">
        <f>COUNTIF($F40:AH40,"8")</f>
        <v>0</v>
      </c>
      <c r="AL40" s="40">
        <f>COUNTIF($F40:AI40,"7")</f>
        <v>0</v>
      </c>
      <c r="AM40" s="40">
        <f>COUNTIF($F40:AI40,"RS")</f>
        <v>0</v>
      </c>
      <c r="AN40" s="40">
        <f>COUNTIF($F40:AJ40,"6")</f>
        <v>0</v>
      </c>
      <c r="AO40" s="40">
        <f>COUNTIF($F40:AH40,"MI")</f>
        <v>0</v>
      </c>
      <c r="AP40" s="40">
        <f>COUNTIF($F40:AH40,"M")</f>
        <v>0</v>
      </c>
    </row>
    <row r="41" spans="1:42" s="2" customFormat="1" ht="28.5" customHeight="1" thickBot="1">
      <c r="A41" s="31">
        <v>22</v>
      </c>
      <c r="B41" s="49" t="s">
        <v>65</v>
      </c>
      <c r="C41" s="32"/>
      <c r="D41" s="33"/>
      <c r="E41" s="34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40">
        <f>COUNTIF($F41:AH41,"T")</f>
        <v>0</v>
      </c>
      <c r="AJ41" s="40">
        <f>COUNTIF($F41:AH41,"C")</f>
        <v>0</v>
      </c>
      <c r="AK41" s="40">
        <f>COUNTIF($F41:AH41,"8")</f>
        <v>0</v>
      </c>
      <c r="AL41" s="40">
        <f>COUNTIF($F41:AI41,"7")</f>
        <v>0</v>
      </c>
      <c r="AM41" s="40">
        <f>COUNTIF($F41:AI41,"RS")</f>
        <v>0</v>
      </c>
      <c r="AN41" s="40">
        <f>COUNTIF($F41:AJ41,"6")</f>
        <v>0</v>
      </c>
      <c r="AO41" s="40">
        <f>COUNTIF($F41:AH41,"MI")</f>
        <v>0</v>
      </c>
      <c r="AP41" s="40">
        <f>COUNTIF($F41:AH41,"M")</f>
        <v>0</v>
      </c>
    </row>
    <row r="42" spans="1:42" s="2" customFormat="1" ht="28.5" customHeight="1" thickBot="1">
      <c r="A42" s="31">
        <v>23</v>
      </c>
      <c r="B42" s="49" t="s">
        <v>66</v>
      </c>
      <c r="C42" s="32"/>
      <c r="D42" s="33"/>
      <c r="E42" s="34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40">
        <f>COUNTIF($F42:AH42,"T")</f>
        <v>0</v>
      </c>
      <c r="AJ42" s="40">
        <f>COUNTIF($F42:AH42,"C")</f>
        <v>0</v>
      </c>
      <c r="AK42" s="40">
        <f>COUNTIF($F42:AH42,"8")</f>
        <v>0</v>
      </c>
      <c r="AL42" s="40">
        <f>COUNTIF($F42:AI42,"7")</f>
        <v>0</v>
      </c>
      <c r="AM42" s="40">
        <f>COUNTIF($F42:AI42,"RS")</f>
        <v>0</v>
      </c>
      <c r="AN42" s="40">
        <f>COUNTIF($F42:AJ42,"6")</f>
        <v>0</v>
      </c>
      <c r="AO42" s="40">
        <f>COUNTIF($F42:AH42,"MI")</f>
        <v>0</v>
      </c>
      <c r="AP42" s="40">
        <f>COUNTIF($F42:AH42,"M")</f>
        <v>0</v>
      </c>
    </row>
    <row r="43" spans="1:42" s="2" customFormat="1" ht="28.5" customHeight="1" thickBot="1">
      <c r="A43" s="31">
        <v>24</v>
      </c>
      <c r="B43" s="49" t="s">
        <v>67</v>
      </c>
      <c r="C43" s="32"/>
      <c r="D43" s="33"/>
      <c r="E43" s="34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40">
        <f>COUNTIF($F43:AH43,"T")</f>
        <v>0</v>
      </c>
      <c r="AJ43" s="40">
        <f>COUNTIF($F43:AH43,"C")</f>
        <v>0</v>
      </c>
      <c r="AK43" s="40">
        <f>COUNTIF($F43:AH43,"8")</f>
        <v>0</v>
      </c>
      <c r="AL43" s="40">
        <f>COUNTIF($F43:AI43,"7")</f>
        <v>0</v>
      </c>
      <c r="AM43" s="40">
        <f>COUNTIF($F43:AI43,"RS")</f>
        <v>0</v>
      </c>
      <c r="AN43" s="40">
        <f>COUNTIF($F43:AJ43,"6")</f>
        <v>0</v>
      </c>
      <c r="AO43" s="40">
        <f>COUNTIF($F43:AH43,"MI")</f>
        <v>0</v>
      </c>
      <c r="AP43" s="40">
        <f>COUNTIF($F43:AH43,"M")</f>
        <v>0</v>
      </c>
    </row>
    <row r="44" spans="1:42" s="2" customFormat="1" ht="28.5" customHeight="1" thickBot="1">
      <c r="A44" s="31">
        <v>25</v>
      </c>
      <c r="B44" s="49" t="s">
        <v>68</v>
      </c>
      <c r="C44" s="32"/>
      <c r="D44" s="33"/>
      <c r="E44" s="3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40">
        <f>COUNTIF($F44:AH44,"T")</f>
        <v>0</v>
      </c>
      <c r="AJ44" s="40">
        <f>COUNTIF($F44:AH44,"C")</f>
        <v>0</v>
      </c>
      <c r="AK44" s="40">
        <f>COUNTIF($F44:AH44,"8")</f>
        <v>0</v>
      </c>
      <c r="AL44" s="40">
        <f>COUNTIF($F44:AI44,"7")</f>
        <v>0</v>
      </c>
      <c r="AM44" s="40">
        <f>COUNTIF($F44:AI44,"RS")</f>
        <v>0</v>
      </c>
      <c r="AN44" s="40">
        <f>COUNTIF($F44:AJ44,"6")</f>
        <v>0</v>
      </c>
      <c r="AO44" s="40">
        <f>COUNTIF($F44:AH44,"MI")</f>
        <v>0</v>
      </c>
      <c r="AP44" s="40">
        <f>COUNTIF($F44:AH44,"M")</f>
        <v>0</v>
      </c>
    </row>
    <row r="45" spans="1:42" s="2" customFormat="1" ht="28.5" customHeight="1" thickBot="1">
      <c r="A45" s="31">
        <v>26</v>
      </c>
      <c r="B45" s="49" t="s">
        <v>69</v>
      </c>
      <c r="C45" s="32"/>
      <c r="D45" s="33"/>
      <c r="E45" s="34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40">
        <f>COUNTIF($F45:AH45,"T")</f>
        <v>0</v>
      </c>
      <c r="AJ45" s="40">
        <f>COUNTIF($F45:AH45,"C")</f>
        <v>0</v>
      </c>
      <c r="AK45" s="40">
        <f>COUNTIF($F45:AH45,"8")</f>
        <v>0</v>
      </c>
      <c r="AL45" s="40">
        <f>COUNTIF($F45:AI45,"7")</f>
        <v>0</v>
      </c>
      <c r="AM45" s="40">
        <f>COUNTIF($F45:AI45,"RS")</f>
        <v>0</v>
      </c>
      <c r="AN45" s="40">
        <f>COUNTIF($F45:AJ45,"6")</f>
        <v>0</v>
      </c>
      <c r="AO45" s="40">
        <f>COUNTIF($F45:AH45,"MI")</f>
        <v>0</v>
      </c>
      <c r="AP45" s="40">
        <f>COUNTIF($F45:AH45,"M")</f>
        <v>0</v>
      </c>
    </row>
    <row r="46" spans="1:42" s="2" customFormat="1" ht="28.5" customHeight="1" thickBot="1">
      <c r="A46" s="31">
        <v>27</v>
      </c>
      <c r="B46" s="49" t="s">
        <v>70</v>
      </c>
      <c r="C46" s="32"/>
      <c r="D46" s="33"/>
      <c r="E46" s="34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40">
        <f>COUNTIF($F46:AH46,"T")</f>
        <v>0</v>
      </c>
      <c r="AJ46" s="40">
        <f>COUNTIF($F46:AH46,"C")</f>
        <v>0</v>
      </c>
      <c r="AK46" s="40">
        <f>COUNTIF($F46:AH46,"8")</f>
        <v>0</v>
      </c>
      <c r="AL46" s="40">
        <f>COUNTIF($F46:AI46,"7")</f>
        <v>0</v>
      </c>
      <c r="AM46" s="40">
        <f>COUNTIF($F46:AI46,"RS")</f>
        <v>0</v>
      </c>
      <c r="AN46" s="40">
        <f>COUNTIF($F46:AJ46,"6")</f>
        <v>0</v>
      </c>
      <c r="AO46" s="40">
        <f>COUNTIF($F46:AH46,"MI")</f>
        <v>0</v>
      </c>
      <c r="AP46" s="40">
        <f>COUNTIF($F46:AH46,"M")</f>
        <v>0</v>
      </c>
    </row>
    <row r="47" spans="1:42" s="2" customFormat="1" ht="28.5" customHeight="1" thickBot="1">
      <c r="A47" s="31">
        <v>28</v>
      </c>
      <c r="B47" s="49" t="s">
        <v>71</v>
      </c>
      <c r="C47" s="32"/>
      <c r="D47" s="33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40">
        <f>COUNTIF($F47:AH47,"T")</f>
        <v>0</v>
      </c>
      <c r="AJ47" s="40">
        <f>COUNTIF($F47:AH47,"C")</f>
        <v>0</v>
      </c>
      <c r="AK47" s="40">
        <f>COUNTIF($F47:AH47,"8")</f>
        <v>0</v>
      </c>
      <c r="AL47" s="40">
        <f>COUNTIF($F47:AI47,"7")</f>
        <v>0</v>
      </c>
      <c r="AM47" s="40">
        <f>COUNTIF($F47:AI47,"RS")</f>
        <v>0</v>
      </c>
      <c r="AN47" s="40">
        <f>COUNTIF($F47:AJ47,"6")</f>
        <v>0</v>
      </c>
      <c r="AO47" s="40">
        <f>COUNTIF($F47:AH47,"MI")</f>
        <v>0</v>
      </c>
      <c r="AP47" s="40">
        <f>COUNTIF($F47:AH47,"M")</f>
        <v>0</v>
      </c>
    </row>
    <row r="48" spans="1:42" s="2" customFormat="1" ht="28.5" customHeight="1" thickBot="1">
      <c r="A48" s="31">
        <v>29</v>
      </c>
      <c r="B48" s="49" t="s">
        <v>72</v>
      </c>
      <c r="C48" s="32"/>
      <c r="D48" s="33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40">
        <f>COUNTIF($F48:AH48,"T")</f>
        <v>0</v>
      </c>
      <c r="AJ48" s="40">
        <f>COUNTIF($F48:AH48,"C")</f>
        <v>0</v>
      </c>
      <c r="AK48" s="40">
        <f>COUNTIF($F48:AH48,"8")</f>
        <v>0</v>
      </c>
      <c r="AL48" s="40">
        <f>COUNTIF($F48:AI48,"7")</f>
        <v>0</v>
      </c>
      <c r="AM48" s="40">
        <f>COUNTIF($F48:AI48,"RS")</f>
        <v>0</v>
      </c>
      <c r="AN48" s="40">
        <f>COUNTIF($F48:AJ48,"6")</f>
        <v>0</v>
      </c>
      <c r="AO48" s="40">
        <f>COUNTIF($F48:AH48,"MI")</f>
        <v>0</v>
      </c>
      <c r="AP48" s="40">
        <f>COUNTIF($F48:AH48,"M")</f>
        <v>0</v>
      </c>
    </row>
    <row r="49" spans="1:46" s="2" customFormat="1" ht="28.5" customHeight="1" thickBot="1">
      <c r="A49" s="31">
        <v>30</v>
      </c>
      <c r="B49" s="49" t="s">
        <v>73</v>
      </c>
      <c r="C49" s="32"/>
      <c r="D49" s="33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40">
        <f>COUNTIF($F49:AH49,"T")</f>
        <v>0</v>
      </c>
      <c r="AJ49" s="40">
        <f>COUNTIF($F49:AH49,"C")</f>
        <v>0</v>
      </c>
      <c r="AK49" s="40">
        <f>COUNTIF($F49:AH49,"8")</f>
        <v>0</v>
      </c>
      <c r="AL49" s="40">
        <f>COUNTIF($F49:AI49,"7")</f>
        <v>0</v>
      </c>
      <c r="AM49" s="40">
        <f>COUNTIF($F49:AI49,"RS")</f>
        <v>0</v>
      </c>
      <c r="AN49" s="40">
        <f>COUNTIF($F49:AJ49,"6")</f>
        <v>0</v>
      </c>
      <c r="AO49" s="40">
        <f>COUNTIF($F49:AH49,"MI")</f>
        <v>0</v>
      </c>
      <c r="AP49" s="40">
        <f>COUNTIF($F49:AH49,"M")</f>
        <v>0</v>
      </c>
    </row>
    <row r="50" spans="1:46" s="2" customFormat="1" ht="28.5" customHeight="1" thickBot="1">
      <c r="A50" s="31">
        <v>31</v>
      </c>
      <c r="B50" s="49" t="s">
        <v>74</v>
      </c>
      <c r="C50" s="32"/>
      <c r="D50" s="33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40">
        <f>COUNTIF($F50:AH50,"T")</f>
        <v>0</v>
      </c>
      <c r="AJ50" s="40">
        <f>COUNTIF($F50:AH50,"C")</f>
        <v>0</v>
      </c>
      <c r="AK50" s="40">
        <f>COUNTIF($F50:AH50,"8")</f>
        <v>0</v>
      </c>
      <c r="AL50" s="40">
        <f>COUNTIF($F50:AI50,"7")</f>
        <v>0</v>
      </c>
      <c r="AM50" s="40">
        <f>COUNTIF($F50:AI50,"RS")</f>
        <v>0</v>
      </c>
      <c r="AN50" s="40">
        <f>COUNTIF($F50:AJ50,"6")</f>
        <v>0</v>
      </c>
      <c r="AO50" s="40">
        <f>COUNTIF($F50:AH50,"MI")</f>
        <v>0</v>
      </c>
      <c r="AP50" s="40">
        <f>COUNTIF($F50:AH50,"M")</f>
        <v>0</v>
      </c>
    </row>
    <row r="51" spans="1:46" s="2" customFormat="1" ht="28.5" customHeight="1" thickBot="1">
      <c r="A51" s="31">
        <v>32</v>
      </c>
      <c r="B51" s="50" t="s">
        <v>75</v>
      </c>
      <c r="C51" s="32"/>
      <c r="D51" s="33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40">
        <f>COUNTIF($F51:AH51,"T")</f>
        <v>0</v>
      </c>
      <c r="AJ51" s="40">
        <f>COUNTIF($F51:AH51,"C")</f>
        <v>0</v>
      </c>
      <c r="AK51" s="40">
        <f>COUNTIF($F51:AH51,"8")</f>
        <v>0</v>
      </c>
      <c r="AL51" s="40">
        <f>COUNTIF($F51:AI51,"7")</f>
        <v>0</v>
      </c>
      <c r="AM51" s="40">
        <f>COUNTIF($F51:AI51,"RS")</f>
        <v>0</v>
      </c>
      <c r="AN51" s="40">
        <f>COUNTIF($F51:AJ51,"6")</f>
        <v>0</v>
      </c>
      <c r="AO51" s="40">
        <f>COUNTIF($F51:AH51,"MI")</f>
        <v>0</v>
      </c>
      <c r="AP51" s="40">
        <f>COUNTIF($F51:AH51,"M")</f>
        <v>0</v>
      </c>
    </row>
    <row r="52" spans="1:46" ht="28.5" customHeight="1" thickBot="1">
      <c r="A52" s="31">
        <v>33</v>
      </c>
      <c r="B52" s="50" t="s">
        <v>76</v>
      </c>
      <c r="C52" s="32"/>
      <c r="D52" s="33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40">
        <f>COUNTIF($F52:AH52,"T")</f>
        <v>0</v>
      </c>
      <c r="AJ52" s="40">
        <f>COUNTIF($F52:AH52,"C")</f>
        <v>0</v>
      </c>
      <c r="AK52" s="40">
        <f>COUNTIF($F52:AH52,"8")</f>
        <v>0</v>
      </c>
      <c r="AL52" s="40">
        <f>COUNTIF($F52:AI52,"7")</f>
        <v>0</v>
      </c>
      <c r="AM52" s="40">
        <f>COUNTIF($F52:AI52,"RS")</f>
        <v>0</v>
      </c>
      <c r="AN52" s="40">
        <f>COUNTIF($F52:AJ52,"6")</f>
        <v>0</v>
      </c>
      <c r="AO52" s="40">
        <f>COUNTIF($F52:AH52,"MI")</f>
        <v>0</v>
      </c>
      <c r="AP52" s="40">
        <f>COUNTIF($F52:AH52,"M")</f>
        <v>0</v>
      </c>
    </row>
    <row r="53" spans="1:46" ht="28.5" customHeight="1" thickBot="1">
      <c r="A53" s="31">
        <v>34</v>
      </c>
      <c r="B53" s="50" t="s">
        <v>77</v>
      </c>
      <c r="C53" s="32"/>
      <c r="D53" s="33"/>
      <c r="E53" s="34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40">
        <f>COUNTIF($F53:AH53,"T")</f>
        <v>0</v>
      </c>
      <c r="AJ53" s="40">
        <f>COUNTIF($F53:AH53,"C")</f>
        <v>0</v>
      </c>
      <c r="AK53" s="40">
        <f>COUNTIF($F53:AH53,"8")</f>
        <v>0</v>
      </c>
      <c r="AL53" s="40">
        <f>COUNTIF($F53:AI53,"7")</f>
        <v>0</v>
      </c>
      <c r="AM53" s="40">
        <f>COUNTIF($F53:AI53,"RS")</f>
        <v>0</v>
      </c>
      <c r="AN53" s="40">
        <f>COUNTIF($F53:AJ53,"6")</f>
        <v>0</v>
      </c>
      <c r="AO53" s="40">
        <f>COUNTIF($F53:AH53,"MI")</f>
        <v>0</v>
      </c>
      <c r="AP53" s="40">
        <f>COUNTIF($F53:AH53,"M")</f>
        <v>0</v>
      </c>
    </row>
    <row r="54" spans="1:46" ht="28.5" customHeight="1" thickBot="1">
      <c r="A54" s="31">
        <v>35</v>
      </c>
      <c r="B54" s="50" t="s">
        <v>78</v>
      </c>
      <c r="C54" s="32"/>
      <c r="D54" s="33"/>
      <c r="E54" s="3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40">
        <f>COUNTIF($F54:AH54,"T")</f>
        <v>0</v>
      </c>
      <c r="AJ54" s="40">
        <f>COUNTIF($F54:AH54,"C")</f>
        <v>0</v>
      </c>
      <c r="AK54" s="40">
        <f>COUNTIF($F54:AH54,"8")</f>
        <v>0</v>
      </c>
      <c r="AL54" s="40">
        <f>COUNTIF($F54:AI54,"7")</f>
        <v>0</v>
      </c>
      <c r="AM54" s="40">
        <f>COUNTIF($F54:AI54,"RS")</f>
        <v>0</v>
      </c>
      <c r="AN54" s="40">
        <f>COUNTIF($F54:AJ54,"6")</f>
        <v>0</v>
      </c>
      <c r="AO54" s="40">
        <f>COUNTIF($F54:AH54,"MI")</f>
        <v>0</v>
      </c>
      <c r="AP54" s="40">
        <f>COUNTIF($F54:AH54,"M")</f>
        <v>0</v>
      </c>
    </row>
    <row r="55" spans="1:46" ht="28.5" customHeight="1" thickBot="1">
      <c r="A55" s="31">
        <v>36</v>
      </c>
      <c r="B55" s="50" t="s">
        <v>79</v>
      </c>
      <c r="C55" s="32"/>
      <c r="D55" s="33"/>
      <c r="E55" s="34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40">
        <f>COUNTIF($F55:AH55,"T")</f>
        <v>0</v>
      </c>
      <c r="AJ55" s="40">
        <f>COUNTIF($F55:AH55,"C")</f>
        <v>0</v>
      </c>
      <c r="AK55" s="40">
        <f>COUNTIF($F55:AH55,"8")</f>
        <v>0</v>
      </c>
      <c r="AL55" s="40">
        <f>COUNTIF($F55:AI55,"7")</f>
        <v>0</v>
      </c>
      <c r="AM55" s="40">
        <f>COUNTIF($F55:AI55,"RS")</f>
        <v>0</v>
      </c>
      <c r="AN55" s="40">
        <f>COUNTIF($F55:AJ55,"6")</f>
        <v>0</v>
      </c>
      <c r="AO55" s="40">
        <f>COUNTIF($F55:AH55,"MI")</f>
        <v>0</v>
      </c>
      <c r="AP55" s="40">
        <f>COUNTIF($F55:AH55,"M")</f>
        <v>0</v>
      </c>
    </row>
    <row r="56" spans="1:46" ht="28.5" customHeight="1" thickBot="1">
      <c r="A56" s="31">
        <v>37</v>
      </c>
      <c r="B56" s="50" t="s">
        <v>80</v>
      </c>
      <c r="C56" s="32"/>
      <c r="D56" s="33"/>
      <c r="E56" s="34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40">
        <f>COUNTIF($F56:AH56,"T")</f>
        <v>0</v>
      </c>
      <c r="AJ56" s="40">
        <f>COUNTIF($F56:AH56,"C")</f>
        <v>0</v>
      </c>
      <c r="AK56" s="40">
        <f>COUNTIF($F56:AH56,"8")</f>
        <v>0</v>
      </c>
      <c r="AL56" s="40">
        <f>COUNTIF($F56:AI56,"7")</f>
        <v>0</v>
      </c>
      <c r="AM56" s="40">
        <f>COUNTIF($F56:AI56,"RS")</f>
        <v>0</v>
      </c>
      <c r="AN56" s="40">
        <f>COUNTIF($F56:AJ56,"6")</f>
        <v>0</v>
      </c>
      <c r="AO56" s="40">
        <f>COUNTIF($F56:AH56,"MI")</f>
        <v>0</v>
      </c>
      <c r="AP56" s="40">
        <f>COUNTIF($F56:AH56,"M")</f>
        <v>0</v>
      </c>
    </row>
    <row r="57" spans="1:46" ht="28.5" customHeight="1" thickBot="1">
      <c r="A57" s="31">
        <v>38</v>
      </c>
      <c r="B57" s="50" t="s">
        <v>81</v>
      </c>
      <c r="C57" s="32"/>
      <c r="D57" s="33"/>
      <c r="E57" s="34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40">
        <f>COUNTIF($F57:AH57,"T")</f>
        <v>0</v>
      </c>
      <c r="AJ57" s="40">
        <f>COUNTIF($F57:AH57,"C")</f>
        <v>0</v>
      </c>
      <c r="AK57" s="40">
        <f>COUNTIF($F57:AH57,"8")</f>
        <v>0</v>
      </c>
      <c r="AL57" s="40">
        <f>COUNTIF($F57:AI57,"7")</f>
        <v>0</v>
      </c>
      <c r="AM57" s="40">
        <f>COUNTIF($F57:AI57,"RS")</f>
        <v>0</v>
      </c>
      <c r="AN57" s="40">
        <f>COUNTIF($F57:AJ57,"6")</f>
        <v>0</v>
      </c>
      <c r="AO57" s="40">
        <f>COUNTIF($F57:AH57,"MI")</f>
        <v>0</v>
      </c>
      <c r="AP57" s="40">
        <f>COUNTIF($F57:AH57,"M")</f>
        <v>0</v>
      </c>
    </row>
    <row r="58" spans="1:46" ht="28.5" customHeight="1" thickBot="1">
      <c r="A58" s="31">
        <v>39</v>
      </c>
      <c r="B58" s="50" t="s">
        <v>82</v>
      </c>
      <c r="C58" s="32"/>
      <c r="D58" s="33"/>
      <c r="E58" s="34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40">
        <f>COUNTIF($F58:AH58,"T")</f>
        <v>0</v>
      </c>
      <c r="AJ58" s="40">
        <f>COUNTIF($F58:AH58,"C")</f>
        <v>0</v>
      </c>
      <c r="AK58" s="40">
        <f>COUNTIF($F58:AH58,"8")</f>
        <v>0</v>
      </c>
      <c r="AL58" s="40">
        <f>COUNTIF($F58:AI58,"7")</f>
        <v>0</v>
      </c>
      <c r="AM58" s="40">
        <f>COUNTIF($F58:AI58,"RS")</f>
        <v>0</v>
      </c>
      <c r="AN58" s="40">
        <f>COUNTIF($F58:AJ58,"6")</f>
        <v>0</v>
      </c>
      <c r="AO58" s="40">
        <f>COUNTIF($F58:AH58,"MI")</f>
        <v>0</v>
      </c>
      <c r="AP58" s="40">
        <f>COUNTIF($F58:AH58,"M")</f>
        <v>0</v>
      </c>
    </row>
    <row r="59" spans="1:46" ht="28.5" customHeight="1" thickBot="1">
      <c r="A59" s="31">
        <v>40</v>
      </c>
      <c r="B59" s="50" t="s">
        <v>83</v>
      </c>
      <c r="C59" s="32"/>
      <c r="D59" s="33"/>
      <c r="E59" s="3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40">
        <f>COUNTIF($F59:AH59,"T")</f>
        <v>0</v>
      </c>
      <c r="AJ59" s="40">
        <f>COUNTIF($F59:AH59,"C")</f>
        <v>0</v>
      </c>
      <c r="AK59" s="40">
        <f>COUNTIF($F59:AH59,"8")</f>
        <v>0</v>
      </c>
      <c r="AL59" s="40">
        <f>COUNTIF($F59:AI59,"7")</f>
        <v>0</v>
      </c>
      <c r="AM59" s="40">
        <f>COUNTIF($F59:AI59,"RS")</f>
        <v>0</v>
      </c>
      <c r="AN59" s="40">
        <f>COUNTIF($F59:AJ59,"6")</f>
        <v>0</v>
      </c>
      <c r="AO59" s="40">
        <f>COUNTIF($F59:AH59,"MI")</f>
        <v>0</v>
      </c>
      <c r="AP59" s="40">
        <f>COUNTIF($F59:AH59,"M")</f>
        <v>0</v>
      </c>
    </row>
    <row r="60" spans="1:46" ht="28.5" customHeight="1" thickBot="1">
      <c r="A60" s="31">
        <v>41</v>
      </c>
      <c r="B60" s="50" t="s">
        <v>84</v>
      </c>
      <c r="C60" s="32"/>
      <c r="D60" s="33"/>
      <c r="E60" s="34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40">
        <f>COUNTIF($F60:AH60,"T")</f>
        <v>0</v>
      </c>
      <c r="AJ60" s="40">
        <f>COUNTIF($F60:AH60,"C")</f>
        <v>0</v>
      </c>
      <c r="AK60" s="40">
        <f>COUNTIF($F60:AH60,"8")</f>
        <v>0</v>
      </c>
      <c r="AL60" s="40">
        <f>COUNTIF($F60:AI60,"7")</f>
        <v>0</v>
      </c>
      <c r="AM60" s="40">
        <f>COUNTIF($F60:AI60,"RS")</f>
        <v>0</v>
      </c>
      <c r="AN60" s="40">
        <f>COUNTIF($F60:AJ60,"6")</f>
        <v>0</v>
      </c>
      <c r="AO60" s="40">
        <f>COUNTIF($F60:AH60,"MI")</f>
        <v>0</v>
      </c>
      <c r="AP60" s="40">
        <f>COUNTIF($F60:AH60,"M")</f>
        <v>0</v>
      </c>
    </row>
    <row r="61" spans="1:46" ht="28.5" customHeight="1" thickBot="1">
      <c r="A61" s="31">
        <v>42</v>
      </c>
      <c r="B61" s="50" t="s">
        <v>85</v>
      </c>
      <c r="C61" s="32"/>
      <c r="D61" s="33"/>
      <c r="E61" s="34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40">
        <f>COUNTIF($F61:AH61,"T")</f>
        <v>0</v>
      </c>
      <c r="AJ61" s="40">
        <f>COUNTIF($F61:AH61,"C")</f>
        <v>0</v>
      </c>
      <c r="AK61" s="40">
        <f>COUNTIF($F61:AH61,"8")</f>
        <v>0</v>
      </c>
      <c r="AL61" s="40">
        <f>COUNTIF($F61:AI61,"7")</f>
        <v>0</v>
      </c>
      <c r="AM61" s="40">
        <f>COUNTIF($F61:AI61,"RS")</f>
        <v>0</v>
      </c>
      <c r="AN61" s="40">
        <f>COUNTIF($F61:AJ61,"6")</f>
        <v>0</v>
      </c>
      <c r="AO61" s="40">
        <f>COUNTIF($F61:AH61,"MI")</f>
        <v>0</v>
      </c>
      <c r="AP61" s="40">
        <f>COUNTIF($F61:AH61,"M")</f>
        <v>0</v>
      </c>
    </row>
    <row r="62" spans="1:46" ht="28.5" customHeight="1" thickBot="1">
      <c r="A62" s="31">
        <v>43</v>
      </c>
      <c r="B62" s="50" t="s">
        <v>86</v>
      </c>
      <c r="C62" s="32"/>
      <c r="D62" s="33"/>
      <c r="E62" s="34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40">
        <f>COUNTIF($F62:AH62,"T")</f>
        <v>0</v>
      </c>
      <c r="AJ62" s="40">
        <f>COUNTIF($F62:AH62,"C")</f>
        <v>0</v>
      </c>
      <c r="AK62" s="40">
        <f>COUNTIF($F62:AH62,"8")</f>
        <v>0</v>
      </c>
      <c r="AL62" s="40">
        <f>COUNTIF($F62:AI62,"7")</f>
        <v>0</v>
      </c>
      <c r="AM62" s="40">
        <f>COUNTIF($F62:AI62,"RS")</f>
        <v>0</v>
      </c>
      <c r="AN62" s="40">
        <f>COUNTIF($F62:AJ62,"6")</f>
        <v>0</v>
      </c>
      <c r="AO62" s="40">
        <f>COUNTIF($F62:AH62,"MI")</f>
        <v>0</v>
      </c>
      <c r="AP62" s="40">
        <f>COUNTIF($F62:AH62,"M")</f>
        <v>0</v>
      </c>
    </row>
    <row r="63" spans="1:46" ht="28.5" customHeight="1" thickBot="1">
      <c r="A63" s="31">
        <v>44</v>
      </c>
      <c r="B63" s="50" t="s">
        <v>87</v>
      </c>
      <c r="C63" s="32"/>
      <c r="D63" s="33"/>
      <c r="E63" s="34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40">
        <f>COUNTIF($F63:AH63,"T")</f>
        <v>0</v>
      </c>
      <c r="AJ63" s="40">
        <f>COUNTIF($F63:AH63,"C")</f>
        <v>0</v>
      </c>
      <c r="AK63" s="40">
        <f>COUNTIF($F63:AH63,"8")</f>
        <v>0</v>
      </c>
      <c r="AL63" s="40">
        <f>COUNTIF($F63:AI63,"7")</f>
        <v>0</v>
      </c>
      <c r="AM63" s="40">
        <f>COUNTIF($F63:AI63,"RS")</f>
        <v>0</v>
      </c>
      <c r="AN63" s="40">
        <f>COUNTIF($F63:AJ63,"6")</f>
        <v>0</v>
      </c>
      <c r="AO63" s="40">
        <f>COUNTIF($F63:AH63,"MI")</f>
        <v>0</v>
      </c>
      <c r="AP63" s="40">
        <f>COUNTIF($F63:AH63,"M")</f>
        <v>0</v>
      </c>
      <c r="AQ63" s="42"/>
      <c r="AR63" s="42"/>
      <c r="AS63" s="42"/>
      <c r="AT63" s="42"/>
    </row>
    <row r="64" spans="1:46" ht="28.5" customHeight="1" thickBot="1">
      <c r="A64" s="31">
        <v>45</v>
      </c>
      <c r="B64" s="50" t="s">
        <v>88</v>
      </c>
      <c r="C64" s="32"/>
      <c r="D64" s="33"/>
      <c r="E64" s="3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40">
        <f>COUNTIF($F64:AH64,"T")</f>
        <v>0</v>
      </c>
      <c r="AJ64" s="40">
        <f>COUNTIF($F64:AH64,"C")</f>
        <v>0</v>
      </c>
      <c r="AK64" s="40">
        <f>COUNTIF($F64:AH64,"8")</f>
        <v>0</v>
      </c>
      <c r="AL64" s="40">
        <f>COUNTIF($F64:AI64,"7")</f>
        <v>0</v>
      </c>
      <c r="AM64" s="40">
        <f>COUNTIF($F64:AI64,"RS")</f>
        <v>0</v>
      </c>
      <c r="AN64" s="40">
        <f>COUNTIF($F64:AJ64,"6")</f>
        <v>0</v>
      </c>
      <c r="AO64" s="40">
        <f>COUNTIF($F64:AH64,"MI")</f>
        <v>0</v>
      </c>
      <c r="AP64" s="40">
        <f>COUNTIF($F64:AH64,"M")</f>
        <v>0</v>
      </c>
      <c r="AQ64" s="42"/>
      <c r="AR64" s="42"/>
      <c r="AS64" s="42"/>
      <c r="AT64" s="42"/>
    </row>
    <row r="65" spans="1:50" ht="28.5" customHeight="1" thickBot="1">
      <c r="A65" s="31">
        <v>46</v>
      </c>
      <c r="B65" s="50" t="s">
        <v>89</v>
      </c>
      <c r="C65" s="32"/>
      <c r="D65" s="33"/>
      <c r="E65" s="34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40">
        <f>COUNTIF($F65:AH65,"T")</f>
        <v>0</v>
      </c>
      <c r="AJ65" s="40">
        <f>COUNTIF($F65:AH65,"C")</f>
        <v>0</v>
      </c>
      <c r="AK65" s="40">
        <f>COUNTIF($F65:AH65,"8")</f>
        <v>0</v>
      </c>
      <c r="AL65" s="40">
        <f>COUNTIF($F65:AI65,"7")</f>
        <v>0</v>
      </c>
      <c r="AM65" s="40">
        <f>COUNTIF($F65:AI65,"RS")</f>
        <v>0</v>
      </c>
      <c r="AN65" s="40">
        <f>COUNTIF($F65:AJ65,"6")</f>
        <v>0</v>
      </c>
      <c r="AO65" s="40">
        <f>COUNTIF($F65:AH65,"MI")</f>
        <v>0</v>
      </c>
      <c r="AP65" s="40">
        <f>COUNTIF($F65:AH65,"M")</f>
        <v>0</v>
      </c>
      <c r="AQ65" s="42"/>
      <c r="AR65" s="42"/>
      <c r="AS65" s="42"/>
      <c r="AT65" s="42"/>
    </row>
    <row r="66" spans="1:50" ht="28.5" customHeight="1" thickBot="1">
      <c r="A66" s="31">
        <v>47</v>
      </c>
      <c r="B66" s="50" t="s">
        <v>90</v>
      </c>
      <c r="C66" s="32"/>
      <c r="D66" s="33"/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40">
        <f>COUNTIF($F66:AH66,"T")</f>
        <v>0</v>
      </c>
      <c r="AJ66" s="40">
        <f>COUNTIF($F66:AH66,"C")</f>
        <v>0</v>
      </c>
      <c r="AK66" s="40">
        <f>COUNTIF($F66:AH66,"8")</f>
        <v>0</v>
      </c>
      <c r="AL66" s="40">
        <f>COUNTIF($F66:AI66,"7")</f>
        <v>0</v>
      </c>
      <c r="AM66" s="40">
        <f>COUNTIF($F66:AI66,"RS")</f>
        <v>0</v>
      </c>
      <c r="AN66" s="40">
        <f>COUNTIF($F66:AJ66,"6")</f>
        <v>0</v>
      </c>
      <c r="AO66" s="40">
        <f>COUNTIF($F66:AH66,"MI")</f>
        <v>0</v>
      </c>
      <c r="AP66" s="40">
        <f>COUNTIF($F66:AH66,"M")</f>
        <v>0</v>
      </c>
      <c r="AQ66" s="42"/>
      <c r="AR66" s="42"/>
      <c r="AS66" s="42"/>
      <c r="AT66" s="42"/>
    </row>
    <row r="67" spans="1:50" ht="28.5" customHeight="1" thickBot="1">
      <c r="A67" s="31">
        <v>48</v>
      </c>
      <c r="B67" s="50" t="s">
        <v>91</v>
      </c>
      <c r="C67" s="32"/>
      <c r="D67" s="33"/>
      <c r="E67" s="34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40">
        <f>COUNTIF($F67:AH67,"T")</f>
        <v>0</v>
      </c>
      <c r="AJ67" s="40">
        <f>COUNTIF($F67:AH67,"C")</f>
        <v>0</v>
      </c>
      <c r="AK67" s="40">
        <f>COUNTIF($F67:AH67,"8")</f>
        <v>0</v>
      </c>
      <c r="AL67" s="40">
        <f>COUNTIF($F67:AI67,"7")</f>
        <v>0</v>
      </c>
      <c r="AM67" s="40">
        <f>COUNTIF($F67:AI67,"RS")</f>
        <v>0</v>
      </c>
      <c r="AN67" s="40">
        <f>COUNTIF($F67:AJ67,"6")</f>
        <v>0</v>
      </c>
      <c r="AO67" s="40">
        <f>COUNTIF($F67:AH67,"MI")</f>
        <v>0</v>
      </c>
      <c r="AP67" s="40">
        <f>COUNTIF($F67:AH67,"M")</f>
        <v>0</v>
      </c>
      <c r="AQ67" s="42"/>
      <c r="AR67" s="42"/>
      <c r="AS67" s="42"/>
      <c r="AT67" s="42"/>
    </row>
    <row r="68" spans="1:50" ht="28.5" customHeight="1" thickBot="1">
      <c r="A68" s="31">
        <v>49</v>
      </c>
      <c r="B68" s="50" t="s">
        <v>92</v>
      </c>
      <c r="C68" s="32"/>
      <c r="D68" s="33"/>
      <c r="E68" s="34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40">
        <f>COUNTIF($F68:AH68,"T")</f>
        <v>0</v>
      </c>
      <c r="AJ68" s="40">
        <f>COUNTIF($F68:AH68,"C")</f>
        <v>0</v>
      </c>
      <c r="AK68" s="40">
        <f>COUNTIF($F68:AH68,"8")</f>
        <v>0</v>
      </c>
      <c r="AL68" s="40">
        <f>COUNTIF($F68:AI68,"7")</f>
        <v>0</v>
      </c>
      <c r="AM68" s="40">
        <f>COUNTIF($F68:AI68,"RS")</f>
        <v>0</v>
      </c>
      <c r="AN68" s="40">
        <f>COUNTIF($F68:AJ68,"6")</f>
        <v>0</v>
      </c>
      <c r="AO68" s="40">
        <f>COUNTIF($F68:AH68,"MI")</f>
        <v>0</v>
      </c>
      <c r="AP68" s="40">
        <f>COUNTIF($F68:AH68,"M")</f>
        <v>0</v>
      </c>
      <c r="AQ68" s="42"/>
      <c r="AR68" s="42"/>
      <c r="AS68" s="42"/>
      <c r="AT68" s="42"/>
    </row>
    <row r="69" spans="1:50" ht="28.5" customHeight="1" thickBot="1">
      <c r="A69" s="31">
        <v>50</v>
      </c>
      <c r="B69" s="50" t="s">
        <v>93</v>
      </c>
      <c r="C69" s="32"/>
      <c r="D69" s="33"/>
      <c r="E69" s="3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40">
        <f>COUNTIF($F69:AH69,"T")</f>
        <v>0</v>
      </c>
      <c r="AJ69" s="40">
        <f>COUNTIF($F69:AH69,"C")</f>
        <v>0</v>
      </c>
      <c r="AK69" s="40">
        <f>COUNTIF($F69:AH69,"8")</f>
        <v>0</v>
      </c>
      <c r="AL69" s="40">
        <f>COUNTIF($F69:AI69,"7")</f>
        <v>0</v>
      </c>
      <c r="AM69" s="40">
        <f>COUNTIF($F69:AI69,"RS")</f>
        <v>0</v>
      </c>
      <c r="AN69" s="40">
        <f>COUNTIF($F69:AJ69,"6")</f>
        <v>0</v>
      </c>
      <c r="AO69" s="40">
        <f>COUNTIF($F69:AH69,"MI")</f>
        <v>0</v>
      </c>
      <c r="AP69" s="40">
        <f>COUNTIF($F69:AH69,"M")</f>
        <v>0</v>
      </c>
      <c r="AQ69" s="42"/>
      <c r="AR69" s="42"/>
      <c r="AS69" s="42"/>
      <c r="AT69" s="42"/>
    </row>
    <row r="70" spans="1:50" ht="28.5" customHeight="1" thickBot="1">
      <c r="A70" s="31">
        <v>51</v>
      </c>
      <c r="B70" s="50" t="s">
        <v>94</v>
      </c>
      <c r="C70" s="32"/>
      <c r="D70" s="33"/>
      <c r="E70" s="34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40">
        <f>COUNTIF($F70:AH70,"T")</f>
        <v>0</v>
      </c>
      <c r="AJ70" s="40">
        <f>COUNTIF($F70:AH70,"C")</f>
        <v>0</v>
      </c>
      <c r="AK70" s="40">
        <f>COUNTIF($F70:AH70,"8")</f>
        <v>0</v>
      </c>
      <c r="AL70" s="40">
        <f>COUNTIF($F70:AI70,"7")</f>
        <v>0</v>
      </c>
      <c r="AM70" s="40">
        <f>COUNTIF($F70:AI70,"RS")</f>
        <v>0</v>
      </c>
      <c r="AN70" s="40">
        <f>COUNTIF($F70:AJ70,"6")</f>
        <v>0</v>
      </c>
      <c r="AO70" s="40">
        <f>COUNTIF($F70:AH70,"MI")</f>
        <v>0</v>
      </c>
      <c r="AP70" s="40">
        <f>COUNTIF($F70:AH70,"M")</f>
        <v>0</v>
      </c>
      <c r="AQ70" s="42"/>
      <c r="AR70" s="42"/>
      <c r="AS70" s="42"/>
      <c r="AT70" s="42"/>
    </row>
    <row r="71" spans="1:50" ht="28.5" customHeight="1" thickBot="1">
      <c r="A71" s="31">
        <v>52</v>
      </c>
      <c r="B71" s="50" t="s">
        <v>95</v>
      </c>
      <c r="C71" s="32"/>
      <c r="D71" s="33"/>
      <c r="E71" s="34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40">
        <f>COUNTIF($F71:AH71,"T")</f>
        <v>0</v>
      </c>
      <c r="AJ71" s="40">
        <f>COUNTIF($F71:AH71,"C")</f>
        <v>0</v>
      </c>
      <c r="AK71" s="40">
        <f>COUNTIF($F71:AH71,"8")</f>
        <v>0</v>
      </c>
      <c r="AL71" s="40">
        <f>COUNTIF($F71:AI71,"7")</f>
        <v>0</v>
      </c>
      <c r="AM71" s="40">
        <f>COUNTIF($F71:AI71,"RS")</f>
        <v>0</v>
      </c>
      <c r="AN71" s="40">
        <f>COUNTIF($F71:AJ71,"6")</f>
        <v>0</v>
      </c>
      <c r="AO71" s="40">
        <f>COUNTIF($F71:AH71,"MI")</f>
        <v>0</v>
      </c>
      <c r="AP71" s="40">
        <f>COUNTIF($F71:AH71,"M")</f>
        <v>0</v>
      </c>
      <c r="AQ71" s="42"/>
      <c r="AR71" s="42"/>
      <c r="AS71" s="42"/>
      <c r="AT71" s="42"/>
    </row>
    <row r="72" spans="1:50" ht="28.5" customHeight="1" thickBot="1">
      <c r="A72" s="31">
        <v>53</v>
      </c>
      <c r="B72" s="50" t="s">
        <v>96</v>
      </c>
      <c r="C72" s="32"/>
      <c r="D72" s="33"/>
      <c r="E72" s="34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40">
        <f>COUNTIF($F72:AH72,"T")</f>
        <v>0</v>
      </c>
      <c r="AJ72" s="40">
        <f>COUNTIF($F72:AH72,"C")</f>
        <v>0</v>
      </c>
      <c r="AK72" s="40">
        <f>COUNTIF($F72:AH72,"8")</f>
        <v>0</v>
      </c>
      <c r="AL72" s="40">
        <f>COUNTIF($F72:AI72,"7")</f>
        <v>0</v>
      </c>
      <c r="AM72" s="40">
        <f>COUNTIF($F72:AI72,"RS")</f>
        <v>0</v>
      </c>
      <c r="AN72" s="40">
        <f>COUNTIF($F72:AJ72,"6")</f>
        <v>0</v>
      </c>
      <c r="AO72" s="40">
        <f>COUNTIF($F72:AH72,"MI")</f>
        <v>0</v>
      </c>
      <c r="AP72" s="40">
        <f>COUNTIF($F72:AH72,"M")</f>
        <v>0</v>
      </c>
      <c r="AQ72" s="42"/>
      <c r="AR72" s="42"/>
      <c r="AS72" s="42"/>
      <c r="AT72" s="42"/>
    </row>
    <row r="73" spans="1:50" ht="28.5" customHeight="1" thickBot="1">
      <c r="A73" s="31">
        <v>54</v>
      </c>
      <c r="B73" s="50" t="s">
        <v>97</v>
      </c>
      <c r="C73" s="32"/>
      <c r="D73" s="33"/>
      <c r="E73" s="34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40">
        <f>COUNTIF($F73:AH73,"T")</f>
        <v>0</v>
      </c>
      <c r="AJ73" s="40">
        <f>COUNTIF($F73:AH73,"C")</f>
        <v>0</v>
      </c>
      <c r="AK73" s="40">
        <f>COUNTIF($F73:AH73,"8")</f>
        <v>0</v>
      </c>
      <c r="AL73" s="40">
        <f>COUNTIF($F73:AI73,"7")</f>
        <v>0</v>
      </c>
      <c r="AM73" s="40">
        <f>COUNTIF($F73:AI73,"RS")</f>
        <v>0</v>
      </c>
      <c r="AN73" s="40">
        <f>COUNTIF($F73:AJ73,"6")</f>
        <v>0</v>
      </c>
      <c r="AO73" s="40">
        <f>COUNTIF($F73:AH73,"MI")</f>
        <v>0</v>
      </c>
      <c r="AP73" s="40">
        <f>COUNTIF($F73:AH73,"M")</f>
        <v>0</v>
      </c>
      <c r="AQ73" s="3"/>
      <c r="AR73" s="3"/>
      <c r="AS73" s="3"/>
      <c r="AT73" s="3"/>
      <c r="AU73" s="3"/>
      <c r="AW73" s="3"/>
      <c r="AX73" s="42"/>
    </row>
    <row r="74" spans="1:50" ht="28.5" customHeight="1" thickBot="1">
      <c r="A74" s="31">
        <v>55</v>
      </c>
      <c r="B74" s="50" t="s">
        <v>98</v>
      </c>
      <c r="C74" s="32"/>
      <c r="D74" s="33"/>
      <c r="E74" s="34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40">
        <f>COUNTIF($F74:AH74,"T")</f>
        <v>0</v>
      </c>
      <c r="AJ74" s="40">
        <f>COUNTIF($F74:AH74,"C")</f>
        <v>0</v>
      </c>
      <c r="AK74" s="40">
        <f>COUNTIF($F74:AH74,"8")</f>
        <v>0</v>
      </c>
      <c r="AL74" s="40">
        <f>COUNTIF($F74:AI74,"7")</f>
        <v>0</v>
      </c>
      <c r="AM74" s="40">
        <f>COUNTIF($F74:AI74,"RS")</f>
        <v>0</v>
      </c>
      <c r="AN74" s="40">
        <f>COUNTIF($F74:AJ74,"6")</f>
        <v>0</v>
      </c>
      <c r="AO74" s="40">
        <f>COUNTIF($F74:AH74,"MI")</f>
        <v>0</v>
      </c>
      <c r="AP74" s="40">
        <f>COUNTIF($F74:AH74,"M")</f>
        <v>0</v>
      </c>
      <c r="AQ74" s="3"/>
      <c r="AR74" s="3"/>
      <c r="AS74" s="3"/>
      <c r="AT74" s="3"/>
      <c r="AU74" s="3"/>
      <c r="AW74" s="3"/>
      <c r="AX74" s="42"/>
    </row>
    <row r="75" spans="1:50" ht="28.5" customHeight="1" thickBot="1">
      <c r="A75" s="31">
        <v>56</v>
      </c>
      <c r="B75" s="50" t="s">
        <v>99</v>
      </c>
      <c r="C75" s="32"/>
      <c r="D75" s="33"/>
      <c r="E75" s="34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40">
        <f>COUNTIF($F75:AH75,"T")</f>
        <v>0</v>
      </c>
      <c r="AJ75" s="40">
        <f>COUNTIF($F75:AH75,"C")</f>
        <v>0</v>
      </c>
      <c r="AK75" s="40"/>
      <c r="AL75" s="40">
        <f>COUNTIF($F75:AI75,"7")</f>
        <v>0</v>
      </c>
      <c r="AM75" s="40">
        <f>COUNTIF($F75:AI75,"RS")</f>
        <v>0</v>
      </c>
      <c r="AN75" s="40">
        <f>COUNTIF($F75:AJ75,"6")</f>
        <v>0</v>
      </c>
      <c r="AO75" s="40">
        <f>COUNTIF($F75:AH75,"MI")</f>
        <v>0</v>
      </c>
      <c r="AP75" s="40">
        <f>COUNTIF($F75:AH75,"M")</f>
        <v>0</v>
      </c>
      <c r="AQ75" s="3"/>
      <c r="AR75" s="3"/>
      <c r="AS75" s="3"/>
      <c r="AT75" s="3"/>
      <c r="AU75" s="3"/>
      <c r="AW75" s="3"/>
      <c r="AX75" s="42"/>
    </row>
    <row r="76" spans="1:50" ht="28.5" customHeight="1" thickBot="1">
      <c r="A76" s="31">
        <v>57</v>
      </c>
      <c r="B76" s="50" t="s">
        <v>100</v>
      </c>
      <c r="C76" s="32"/>
      <c r="D76" s="33"/>
      <c r="E76" s="34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40">
        <f>COUNTIF($F76:AH76,"T")</f>
        <v>0</v>
      </c>
      <c r="AJ76" s="40">
        <f>COUNTIF($F76:AH76,"C")</f>
        <v>0</v>
      </c>
      <c r="AK76" s="40">
        <f>COUNTIF($F76:AH76,"8")</f>
        <v>0</v>
      </c>
      <c r="AL76" s="40">
        <f>COUNTIF($F76:AI76,"7")</f>
        <v>0</v>
      </c>
      <c r="AM76" s="40">
        <f>COUNTIF($F76:AI76,"RS")</f>
        <v>0</v>
      </c>
      <c r="AN76" s="40">
        <f>COUNTIF($F76:AJ76,"6")</f>
        <v>0</v>
      </c>
      <c r="AO76" s="40">
        <f>COUNTIF($F76:AH76,"MI")</f>
        <v>0</v>
      </c>
      <c r="AP76" s="40">
        <f>COUNTIF($F76:AH76,"M")</f>
        <v>0</v>
      </c>
      <c r="AQ76" s="3"/>
      <c r="AR76" s="3"/>
      <c r="AS76" s="3"/>
      <c r="AT76" s="3"/>
      <c r="AU76" s="3"/>
      <c r="AW76" s="3"/>
      <c r="AX76" s="42"/>
    </row>
    <row r="77" spans="1:50" ht="28.5" customHeight="1" thickBot="1">
      <c r="A77" s="31">
        <v>58</v>
      </c>
      <c r="B77" s="50" t="s">
        <v>101</v>
      </c>
      <c r="C77" s="32"/>
      <c r="D77" s="33"/>
      <c r="E77" s="34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40">
        <f>COUNTIF($F77:AH77,"T")</f>
        <v>0</v>
      </c>
      <c r="AJ77" s="40">
        <f>COUNTIF($F77:AH77,"C")</f>
        <v>0</v>
      </c>
      <c r="AK77" s="40">
        <f>COUNTIF($F77:AH77,"8")</f>
        <v>0</v>
      </c>
      <c r="AL77" s="40">
        <f>COUNTIF($F77:AI77,"7")</f>
        <v>0</v>
      </c>
      <c r="AM77" s="40">
        <f>COUNTIF($F77:AI77,"RS")</f>
        <v>0</v>
      </c>
      <c r="AN77" s="40">
        <f>COUNTIF($F77:AJ77,"6")</f>
        <v>0</v>
      </c>
      <c r="AO77" s="40">
        <f>COUNTIF($F77:AH77,"MI")</f>
        <v>0</v>
      </c>
      <c r="AP77" s="40">
        <f>COUNTIF($F77:AH77,"M")</f>
        <v>0</v>
      </c>
      <c r="AQ77" s="3"/>
      <c r="AR77" s="3"/>
      <c r="AS77" s="3"/>
      <c r="AT77" s="3"/>
      <c r="AU77" s="3"/>
      <c r="AW77" s="3"/>
      <c r="AX77" s="42"/>
    </row>
    <row r="78" spans="1:50" ht="28.5" customHeight="1" thickBot="1">
      <c r="A78" s="31">
        <v>59</v>
      </c>
      <c r="B78" s="50" t="s">
        <v>102</v>
      </c>
      <c r="C78" s="32"/>
      <c r="D78" s="33"/>
      <c r="E78" s="34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40">
        <f>COUNTIF($F78:AH78,"T")</f>
        <v>0</v>
      </c>
      <c r="AJ78" s="40">
        <f>COUNTIF($F78:AH78,"C")</f>
        <v>0</v>
      </c>
      <c r="AK78" s="40">
        <f>COUNTIF($F78:AH78,"8")</f>
        <v>0</v>
      </c>
      <c r="AL78" s="40">
        <f>COUNTIF($F78:AI78,"7")</f>
        <v>0</v>
      </c>
      <c r="AM78" s="40">
        <f>COUNTIF($F78:AI78,"RS")</f>
        <v>0</v>
      </c>
      <c r="AN78" s="40">
        <f>COUNTIF($F78:AJ78,"6")</f>
        <v>0</v>
      </c>
      <c r="AO78" s="40">
        <f>COUNTIF($F78:AH78,"MI")</f>
        <v>0</v>
      </c>
      <c r="AP78" s="40">
        <f>COUNTIF($F78:AH78,"M")</f>
        <v>0</v>
      </c>
      <c r="AQ78" s="3"/>
      <c r="AR78" s="3"/>
      <c r="AS78" s="3"/>
      <c r="AT78" s="3"/>
      <c r="AU78" s="3"/>
      <c r="AW78" s="3"/>
      <c r="AX78" s="42"/>
    </row>
    <row r="79" spans="1:50" ht="28.5" customHeight="1" thickBot="1">
      <c r="A79" s="31">
        <v>60</v>
      </c>
      <c r="B79" s="50" t="s">
        <v>103</v>
      </c>
      <c r="C79" s="32"/>
      <c r="D79" s="33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40">
        <f>COUNTIF($F79:AH79,"T")</f>
        <v>0</v>
      </c>
      <c r="AJ79" s="40">
        <f>COUNTIF($F79:AH79,"C")</f>
        <v>0</v>
      </c>
      <c r="AK79" s="40">
        <f>COUNTIF($F79:AH79,"8")</f>
        <v>0</v>
      </c>
      <c r="AL79" s="40">
        <f>COUNTIF($F79:AI79,"7")</f>
        <v>0</v>
      </c>
      <c r="AM79" s="40">
        <f>COUNTIF($F79:AI79,"RS")</f>
        <v>0</v>
      </c>
      <c r="AN79" s="40">
        <f>COUNTIF($F79:AJ79,"6")</f>
        <v>0</v>
      </c>
      <c r="AO79" s="40">
        <f>COUNTIF($F79:AH79,"MI")</f>
        <v>0</v>
      </c>
      <c r="AP79" s="40">
        <f>COUNTIF($F79:AH79,"M")</f>
        <v>0</v>
      </c>
      <c r="AQ79" s="3"/>
      <c r="AR79" s="3"/>
      <c r="AS79" s="3"/>
      <c r="AT79" s="3"/>
      <c r="AU79" s="3"/>
      <c r="AW79" s="3"/>
      <c r="AX79" s="42"/>
    </row>
    <row r="80" spans="1:50" ht="28.5" customHeight="1" thickBot="1">
      <c r="A80" s="31">
        <v>61</v>
      </c>
      <c r="B80" s="50" t="s">
        <v>104</v>
      </c>
      <c r="C80" s="32"/>
      <c r="D80" s="33"/>
      <c r="E80" s="34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40">
        <f>COUNTIF($F80:AH80,"T")</f>
        <v>0</v>
      </c>
      <c r="AJ80" s="40">
        <f>COUNTIF($F80:AH80,"C")</f>
        <v>0</v>
      </c>
      <c r="AK80" s="40">
        <f>COUNTIF($F80:AH80,"8")</f>
        <v>0</v>
      </c>
      <c r="AL80" s="40">
        <f>COUNTIF($F80:AI80,"7")</f>
        <v>0</v>
      </c>
      <c r="AM80" s="40">
        <f>COUNTIF($F80:AI80,"RS")</f>
        <v>0</v>
      </c>
      <c r="AN80" s="40">
        <f>COUNTIF($F80:AJ80,"6")</f>
        <v>0</v>
      </c>
      <c r="AO80" s="40">
        <f>COUNTIF($F80:AH80,"MI")</f>
        <v>0</v>
      </c>
      <c r="AP80" s="40">
        <f>COUNTIF($F80:AH80,"M")</f>
        <v>0</v>
      </c>
      <c r="AQ80" s="3"/>
      <c r="AR80" s="3"/>
      <c r="AS80" s="3"/>
      <c r="AT80" s="3"/>
      <c r="AU80" s="3"/>
      <c r="AW80" s="42"/>
      <c r="AX80" s="42"/>
    </row>
    <row r="81" spans="1:50" ht="28.5" customHeight="1" thickBot="1">
      <c r="A81" s="31">
        <v>62</v>
      </c>
      <c r="B81" s="50" t="s">
        <v>105</v>
      </c>
      <c r="C81" s="32"/>
      <c r="D81" s="33"/>
      <c r="E81" s="34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40">
        <f>COUNTIF($F81:AH81,"T")</f>
        <v>0</v>
      </c>
      <c r="AJ81" s="40">
        <f>COUNTIF($F81:AH81,"C")</f>
        <v>0</v>
      </c>
      <c r="AK81" s="40">
        <f>COUNTIF($F81:AH81,"8")</f>
        <v>0</v>
      </c>
      <c r="AL81" s="40">
        <f>COUNTIF($F81:AI81,"7")</f>
        <v>0</v>
      </c>
      <c r="AM81" s="40">
        <f>COUNTIF($F81:AI81,"RS")</f>
        <v>0</v>
      </c>
      <c r="AN81" s="40">
        <f>COUNTIF($F81:AJ81,"6")</f>
        <v>0</v>
      </c>
      <c r="AO81" s="40">
        <f>COUNTIF($F81:AH81,"MI")</f>
        <v>0</v>
      </c>
      <c r="AP81" s="40">
        <f>COUNTIF($F81:AH81,"M")</f>
        <v>0</v>
      </c>
      <c r="AQ81" s="3"/>
      <c r="AR81" s="3"/>
      <c r="AS81" s="3"/>
      <c r="AT81" s="3"/>
      <c r="AU81" s="3"/>
      <c r="AW81" s="42"/>
      <c r="AX81" s="42"/>
    </row>
    <row r="82" spans="1:50" ht="28.5" customHeight="1" thickBot="1">
      <c r="A82" s="31">
        <v>63</v>
      </c>
      <c r="B82" s="50" t="s">
        <v>106</v>
      </c>
      <c r="C82" s="32"/>
      <c r="D82" s="33"/>
      <c r="E82" s="34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40">
        <f>COUNTIF($F82:AH82,"T")</f>
        <v>0</v>
      </c>
      <c r="AJ82" s="40">
        <f>COUNTIF($F82:AH82,"C")</f>
        <v>0</v>
      </c>
      <c r="AK82" s="40">
        <f>COUNTIF($F82:AH82,"8")</f>
        <v>0</v>
      </c>
      <c r="AL82" s="40">
        <f>COUNTIF($F82:AI82,"7")</f>
        <v>0</v>
      </c>
      <c r="AM82" s="40">
        <f>COUNTIF($F82:AI82,"RS")</f>
        <v>0</v>
      </c>
      <c r="AN82" s="40">
        <f>COUNTIF($F82:AJ82,"6")</f>
        <v>0</v>
      </c>
      <c r="AO82" s="40">
        <f>COUNTIF($F82:AH82,"MI")</f>
        <v>0</v>
      </c>
      <c r="AP82" s="40">
        <f>COUNTIF($F82:AH82,"M")</f>
        <v>0</v>
      </c>
      <c r="AQ82" s="3"/>
      <c r="AR82" s="3"/>
      <c r="AS82" s="3"/>
      <c r="AT82" s="3"/>
      <c r="AU82" s="3"/>
      <c r="AW82" s="42"/>
      <c r="AX82" s="42"/>
    </row>
    <row r="83" spans="1:50" ht="28.5" customHeight="1" thickBot="1">
      <c r="A83" s="31">
        <v>64</v>
      </c>
      <c r="B83" s="50" t="s">
        <v>107</v>
      </c>
      <c r="C83" s="32"/>
      <c r="D83" s="33"/>
      <c r="E83" s="34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40">
        <f>COUNTIF($F83:AH83,"T")</f>
        <v>0</v>
      </c>
      <c r="AJ83" s="40">
        <f>COUNTIF($F83:AH83,"C")</f>
        <v>0</v>
      </c>
      <c r="AK83" s="40">
        <f>COUNTIF($F83:AH83,"8")</f>
        <v>0</v>
      </c>
      <c r="AL83" s="40">
        <f>COUNTIF($F83:AI83,"7")</f>
        <v>0</v>
      </c>
      <c r="AM83" s="40">
        <f>COUNTIF($F83:AI83,"RS")</f>
        <v>0</v>
      </c>
      <c r="AN83" s="40">
        <f>COUNTIF($F83:AJ83,"6")</f>
        <v>0</v>
      </c>
      <c r="AO83" s="40">
        <f>COUNTIF($F83:AH83,"MI")</f>
        <v>0</v>
      </c>
      <c r="AP83" s="40">
        <f>COUNTIF($F83:AH83,"M")</f>
        <v>0</v>
      </c>
      <c r="AQ83" s="3"/>
      <c r="AR83" s="3"/>
      <c r="AS83" s="3"/>
      <c r="AT83" s="3"/>
      <c r="AU83" s="3"/>
      <c r="AW83" s="42"/>
      <c r="AX83" s="42"/>
    </row>
    <row r="84" spans="1:50" s="3" customFormat="1" ht="28.5" customHeight="1" thickBot="1">
      <c r="A84" s="31">
        <v>65</v>
      </c>
      <c r="B84" s="50" t="s">
        <v>108</v>
      </c>
      <c r="C84" s="32"/>
      <c r="D84" s="33"/>
      <c r="E84" s="3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40">
        <f>COUNTIF($F84:AH84,"T")</f>
        <v>0</v>
      </c>
      <c r="AJ84" s="40">
        <f>COUNTIF($F84:AH84,"C")</f>
        <v>0</v>
      </c>
      <c r="AK84" s="40">
        <f>COUNTIF($F84:AH84,"8")</f>
        <v>0</v>
      </c>
      <c r="AL84" s="40">
        <f>COUNTIF($F84:AI84,"7")</f>
        <v>0</v>
      </c>
      <c r="AM84" s="40">
        <f>COUNTIF($F84:AI84,"RS")</f>
        <v>0</v>
      </c>
      <c r="AN84" s="40">
        <f>COUNTIF($F84:AJ84,"6")</f>
        <v>0</v>
      </c>
      <c r="AO84" s="40">
        <f>COUNTIF($F84:AH84,"MI")</f>
        <v>0</v>
      </c>
      <c r="AP84" s="40">
        <f>COUNTIF($F84:AH84,"M")</f>
        <v>0</v>
      </c>
      <c r="AQ84" s="4"/>
      <c r="AR84" s="4"/>
      <c r="AS84" s="4"/>
      <c r="AT84" s="4"/>
      <c r="AU84" s="4"/>
    </row>
    <row r="85" spans="1:50" s="3" customFormat="1" ht="27.75" customHeight="1" thickBot="1">
      <c r="A85" s="31">
        <v>66</v>
      </c>
      <c r="B85" s="50" t="s">
        <v>109</v>
      </c>
      <c r="C85" s="32"/>
      <c r="D85" s="33"/>
      <c r="E85" s="34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40">
        <f>COUNTIF($F85:AH85,"T")</f>
        <v>0</v>
      </c>
      <c r="AJ85" s="40">
        <f>COUNTIF($F85:AH85,"C")</f>
        <v>0</v>
      </c>
      <c r="AK85" s="40">
        <f>COUNTIF($F85:AH85,"8")</f>
        <v>0</v>
      </c>
      <c r="AL85" s="40">
        <f>COUNTIF($F85:AI85,"7")</f>
        <v>0</v>
      </c>
      <c r="AM85" s="40">
        <f>COUNTIF($F85:AI85,"RS")</f>
        <v>0</v>
      </c>
      <c r="AN85" s="40">
        <f>COUNTIF($F85:AJ85,"6")</f>
        <v>0</v>
      </c>
      <c r="AO85" s="40">
        <f>COUNTIF($F85:AH85,"MI")</f>
        <v>0</v>
      </c>
      <c r="AP85" s="40">
        <f>COUNTIF($F85:AH85,"M")</f>
        <v>0</v>
      </c>
      <c r="AQ85" s="4"/>
      <c r="AR85" s="4"/>
      <c r="AS85" s="4"/>
      <c r="AT85" s="4"/>
      <c r="AU85" s="4"/>
    </row>
    <row r="86" spans="1:50" s="3" customFormat="1" ht="27.75" customHeight="1" thickBot="1">
      <c r="A86" s="31">
        <v>67</v>
      </c>
      <c r="B86" s="50" t="s">
        <v>110</v>
      </c>
      <c r="C86" s="32"/>
      <c r="D86" s="33"/>
      <c r="E86" s="3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40">
        <f>COUNTIF($F86:AH86,"T")</f>
        <v>0</v>
      </c>
      <c r="AJ86" s="40">
        <f>COUNTIF($F86:AH86,"C")</f>
        <v>0</v>
      </c>
      <c r="AK86" s="40">
        <f>COUNTIF($F86:AH86,"8")</f>
        <v>0</v>
      </c>
      <c r="AL86" s="40">
        <f>COUNTIF($F86:AI86,"7")</f>
        <v>0</v>
      </c>
      <c r="AM86" s="40">
        <f>COUNTIF($F86:AI86,"RS")</f>
        <v>0</v>
      </c>
      <c r="AN86" s="40">
        <f>COUNTIF($F86:AJ86,"6")</f>
        <v>0</v>
      </c>
      <c r="AO86" s="40">
        <f>COUNTIF($F86:AH86,"MI")</f>
        <v>0</v>
      </c>
      <c r="AP86" s="40">
        <f>COUNTIF($F86:AH86,"M")</f>
        <v>0</v>
      </c>
      <c r="AQ86" s="4"/>
      <c r="AR86" s="4"/>
      <c r="AS86" s="4"/>
      <c r="AT86" s="4"/>
      <c r="AU86" s="4"/>
    </row>
    <row r="87" spans="1:50" s="3" customFormat="1" ht="27.75" customHeight="1" thickBot="1">
      <c r="A87" s="31">
        <v>68</v>
      </c>
      <c r="B87" s="50" t="s">
        <v>111</v>
      </c>
      <c r="C87" s="32"/>
      <c r="D87" s="33"/>
      <c r="E87" s="34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40">
        <f>COUNTIF($F87:AH87,"T")</f>
        <v>0</v>
      </c>
      <c r="AJ87" s="40">
        <f>COUNTIF($F87:AH87,"C")</f>
        <v>0</v>
      </c>
      <c r="AK87" s="40">
        <f>COUNTIF($F87:AH87,"8")</f>
        <v>0</v>
      </c>
      <c r="AL87" s="40">
        <f>COUNTIF($F87:AI87,"7")</f>
        <v>0</v>
      </c>
      <c r="AM87" s="40">
        <f>COUNTIF($F87:AI87,"RS")</f>
        <v>0</v>
      </c>
      <c r="AN87" s="40">
        <f>COUNTIF($F87:AJ87,"6")</f>
        <v>0</v>
      </c>
      <c r="AO87" s="40">
        <f>COUNTIF($F87:AH87,"MI")</f>
        <v>0</v>
      </c>
      <c r="AP87" s="40">
        <f>COUNTIF($F87:AH87,"M")</f>
        <v>0</v>
      </c>
      <c r="AQ87" s="4"/>
      <c r="AR87" s="4"/>
      <c r="AS87" s="4"/>
      <c r="AT87" s="4"/>
      <c r="AU87" s="4"/>
    </row>
    <row r="88" spans="1:50" s="3" customFormat="1" ht="27.75" customHeight="1" thickBot="1">
      <c r="A88" s="31">
        <v>69</v>
      </c>
      <c r="B88" s="50" t="s">
        <v>112</v>
      </c>
      <c r="C88" s="32"/>
      <c r="D88" s="33"/>
      <c r="E88" s="34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40">
        <f>COUNTIF($F88:AH88,"T")</f>
        <v>0</v>
      </c>
      <c r="AJ88" s="40">
        <f>COUNTIF($F88:AH88,"C")</f>
        <v>0</v>
      </c>
      <c r="AK88" s="40">
        <f>COUNTIF($F88:AH88,"8")</f>
        <v>0</v>
      </c>
      <c r="AL88" s="40">
        <f>COUNTIF($F88:AI88,"7")</f>
        <v>0</v>
      </c>
      <c r="AM88" s="40">
        <f>COUNTIF($F88:AI88,"RS")</f>
        <v>0</v>
      </c>
      <c r="AN88" s="40">
        <f>COUNTIF($F88:AJ88,"6")</f>
        <v>0</v>
      </c>
      <c r="AO88" s="40">
        <f>COUNTIF($F88:AH88,"MI")</f>
        <v>0</v>
      </c>
      <c r="AP88" s="40">
        <f>COUNTIF($F88:AH88,"M")</f>
        <v>0</v>
      </c>
      <c r="AQ88" s="4"/>
      <c r="AR88" s="4"/>
      <c r="AS88" s="4"/>
      <c r="AT88" s="4"/>
      <c r="AU88" s="4"/>
    </row>
    <row r="89" spans="1:50" s="3" customFormat="1" ht="27.75" customHeight="1" thickBot="1">
      <c r="A89" s="31">
        <v>70</v>
      </c>
      <c r="B89" s="50" t="s">
        <v>113</v>
      </c>
      <c r="C89" s="32"/>
      <c r="D89" s="33"/>
      <c r="E89" s="3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40">
        <f>COUNTIF($F89:AH89,"T")</f>
        <v>0</v>
      </c>
      <c r="AJ89" s="40">
        <f>COUNTIF($F89:AH89,"C")</f>
        <v>0</v>
      </c>
      <c r="AK89" s="40">
        <f>COUNTIF($F89:AH89,"8")</f>
        <v>0</v>
      </c>
      <c r="AL89" s="40">
        <f>COUNTIF($F89:AI89,"7")</f>
        <v>0</v>
      </c>
      <c r="AM89" s="40">
        <f>COUNTIF($F89:AI89,"RS")</f>
        <v>0</v>
      </c>
      <c r="AN89" s="40">
        <f>COUNTIF($F89:AJ89,"6")</f>
        <v>0</v>
      </c>
      <c r="AO89" s="40">
        <f>COUNTIF($F89:AH89,"MI")</f>
        <v>0</v>
      </c>
      <c r="AP89" s="40">
        <f>COUNTIF($F89:AH89,"M")</f>
        <v>0</v>
      </c>
      <c r="AQ89" s="4"/>
      <c r="AR89" s="4"/>
      <c r="AS89" s="4"/>
      <c r="AT89" s="4"/>
      <c r="AU89" s="4"/>
    </row>
    <row r="90" spans="1:50" s="3" customFormat="1" ht="27.75" customHeight="1">
      <c r="A90" s="31">
        <v>71</v>
      </c>
      <c r="B90" s="50" t="s">
        <v>114</v>
      </c>
      <c r="C90" s="32"/>
      <c r="D90" s="33"/>
      <c r="E90" s="34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40">
        <f>COUNTIF($F90:AH90,"T")</f>
        <v>0</v>
      </c>
      <c r="AJ90" s="40">
        <f>COUNTIF($F90:AH90,"C")</f>
        <v>0</v>
      </c>
      <c r="AK90" s="40">
        <f>COUNTIF($F90:AH90,"8")</f>
        <v>0</v>
      </c>
      <c r="AL90" s="40">
        <f>COUNTIF($F90:AI90,"7")</f>
        <v>0</v>
      </c>
      <c r="AM90" s="40">
        <f>COUNTIF($F90:AI90,"RS")</f>
        <v>0</v>
      </c>
      <c r="AN90" s="40">
        <f>COUNTIF($F90:AJ90,"6")</f>
        <v>0</v>
      </c>
      <c r="AO90" s="40">
        <f>COUNTIF($F90:AH90,"MI")</f>
        <v>0</v>
      </c>
      <c r="AP90" s="40">
        <f>COUNTIF($F90:AH90,"M")</f>
        <v>0</v>
      </c>
      <c r="AQ90" s="4"/>
      <c r="AR90" s="4"/>
      <c r="AS90" s="4"/>
      <c r="AT90" s="4"/>
      <c r="AU90" s="4"/>
    </row>
    <row r="91" spans="1:50" ht="21" customHeight="1">
      <c r="AI91" s="46"/>
      <c r="AJ91" s="46"/>
      <c r="AK91" s="46"/>
      <c r="AL91" s="46"/>
      <c r="AM91" s="46"/>
      <c r="AN91" s="46"/>
      <c r="AO91" s="46"/>
      <c r="AP91" s="46"/>
    </row>
    <row r="92" spans="1:50" ht="21" customHeight="1"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5"/>
      <c r="AD92" s="45"/>
      <c r="AE92" s="45"/>
      <c r="AF92" s="45"/>
      <c r="AG92" s="45"/>
      <c r="AH92" s="45"/>
      <c r="AI92" s="46"/>
      <c r="AJ92" s="46"/>
      <c r="AK92" s="46"/>
      <c r="AL92" s="46"/>
      <c r="AM92" s="46"/>
      <c r="AN92" s="46"/>
      <c r="AO92" s="46"/>
      <c r="AP92" s="46"/>
    </row>
    <row r="93" spans="1:50" ht="21" customHeight="1"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5"/>
      <c r="AD93" s="45"/>
      <c r="AE93" s="45"/>
      <c r="AF93" s="45"/>
      <c r="AG93" s="45"/>
      <c r="AH93" s="45"/>
      <c r="AI93" s="46"/>
      <c r="AJ93" s="46"/>
      <c r="AK93" s="46"/>
      <c r="AL93" s="46"/>
      <c r="AM93" s="46"/>
      <c r="AN93" s="46"/>
      <c r="AO93" s="46"/>
      <c r="AP93" s="46"/>
    </row>
    <row r="94" spans="1:50" ht="21" customHeight="1"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5"/>
      <c r="AD94" s="45"/>
      <c r="AE94" s="45"/>
      <c r="AF94" s="45"/>
      <c r="AG94" s="45"/>
      <c r="AH94" s="45"/>
      <c r="AI94" s="46"/>
      <c r="AJ94" s="46"/>
      <c r="AK94" s="46"/>
      <c r="AL94" s="46"/>
      <c r="AM94" s="46"/>
      <c r="AN94" s="46"/>
      <c r="AO94" s="46"/>
      <c r="AP94" s="46"/>
    </row>
    <row r="95" spans="1:50" s="3" customFormat="1" ht="21" customHeight="1">
      <c r="A95" s="2"/>
      <c r="B95" s="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5"/>
      <c r="AD95" s="45"/>
      <c r="AE95" s="45"/>
      <c r="AF95" s="45"/>
      <c r="AG95" s="45"/>
      <c r="AH95" s="45"/>
      <c r="AI95" s="46"/>
      <c r="AJ95" s="46"/>
      <c r="AK95" s="46"/>
      <c r="AL95" s="46"/>
      <c r="AM95" s="46"/>
      <c r="AN95" s="46"/>
      <c r="AO95" s="46"/>
      <c r="AP95" s="46"/>
      <c r="AQ95" s="4"/>
      <c r="AR95" s="4"/>
      <c r="AS95" s="4"/>
      <c r="AT95" s="4"/>
      <c r="AU95" s="4"/>
      <c r="AV95" s="4"/>
      <c r="AW95" s="4"/>
      <c r="AX95" s="4"/>
    </row>
    <row r="96" spans="1:50" s="3" customFormat="1" ht="21" customHeight="1">
      <c r="A96" s="2"/>
      <c r="B96" s="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5"/>
      <c r="AD96" s="45"/>
      <c r="AE96" s="45"/>
      <c r="AF96" s="45"/>
      <c r="AG96" s="45"/>
      <c r="AH96" s="45"/>
      <c r="AI96" s="47"/>
      <c r="AJ96" s="47"/>
      <c r="AQ96" s="4"/>
      <c r="AR96" s="4"/>
      <c r="AS96" s="4"/>
      <c r="AT96" s="4"/>
      <c r="AU96" s="4"/>
      <c r="AV96" s="4"/>
      <c r="AW96" s="4"/>
      <c r="AX96" s="4"/>
    </row>
    <row r="97" spans="1:50" s="3" customFormat="1" ht="21" customHeight="1">
      <c r="A97" s="2"/>
      <c r="B97" s="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5"/>
      <c r="AD97" s="45"/>
      <c r="AE97" s="45"/>
      <c r="AF97" s="45"/>
      <c r="AG97" s="45"/>
      <c r="AH97" s="45"/>
      <c r="AI97" s="47"/>
      <c r="AJ97" s="47"/>
      <c r="AQ97" s="4"/>
      <c r="AR97" s="4"/>
      <c r="AS97" s="4"/>
      <c r="AT97" s="4"/>
      <c r="AU97" s="4"/>
      <c r="AV97" s="4"/>
      <c r="AW97" s="4"/>
      <c r="AX97" s="4"/>
    </row>
    <row r="98" spans="1:50" s="3" customFormat="1" ht="21" customHeight="1">
      <c r="A98" s="2"/>
      <c r="B98" s="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5"/>
      <c r="AD98" s="45"/>
      <c r="AE98" s="45"/>
      <c r="AF98" s="45"/>
      <c r="AG98" s="45"/>
      <c r="AH98" s="45"/>
      <c r="AQ98" s="4"/>
      <c r="AR98" s="4"/>
      <c r="AS98" s="4"/>
      <c r="AT98" s="4"/>
      <c r="AU98" s="4"/>
      <c r="AV98" s="4"/>
      <c r="AW98" s="4"/>
      <c r="AX98" s="4"/>
    </row>
    <row r="99" spans="1:50" s="3" customFormat="1" ht="21" customHeight="1">
      <c r="A99" s="2"/>
      <c r="B99" s="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5"/>
      <c r="AD99" s="45"/>
      <c r="AE99" s="45"/>
      <c r="AF99" s="45"/>
      <c r="AG99" s="45"/>
      <c r="AH99" s="45"/>
      <c r="AQ99" s="4"/>
      <c r="AR99" s="4"/>
      <c r="AS99" s="4"/>
      <c r="AT99" s="4"/>
      <c r="AU99" s="4"/>
      <c r="AV99" s="4"/>
      <c r="AW99" s="4"/>
      <c r="AX99" s="4"/>
    </row>
    <row r="100" spans="1:50" s="3" customFormat="1" ht="21" customHeight="1">
      <c r="A100" s="2"/>
      <c r="B100" s="2"/>
      <c r="C100" s="4"/>
      <c r="D100" s="44"/>
      <c r="N100" s="44"/>
      <c r="AQ100" s="4"/>
      <c r="AR100" s="4"/>
      <c r="AS100" s="4"/>
      <c r="AT100" s="4"/>
      <c r="AU100" s="4"/>
      <c r="AV100" s="4"/>
      <c r="AW100" s="4"/>
      <c r="AX100" s="4"/>
    </row>
    <row r="101" spans="1:50" s="3" customFormat="1" ht="21">
      <c r="A101" s="2"/>
      <c r="B101" s="2"/>
      <c r="C101" s="4"/>
      <c r="D101" s="44"/>
      <c r="Z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N102" s="4"/>
    </row>
  </sheetData>
  <mergeCells count="4">
    <mergeCell ref="F3:AH3"/>
    <mergeCell ref="F1:AH2"/>
    <mergeCell ref="F4:AH5"/>
    <mergeCell ref="F6:AH11"/>
  </mergeCells>
  <conditionalFormatting sqref="F19:AH90">
    <cfRule type="expression" dxfId="8" priority="62">
      <formula>OR(F$19=6,F$19=7)</formula>
    </cfRule>
  </conditionalFormatting>
  <conditionalFormatting sqref="X20:AH90">
    <cfRule type="expression" dxfId="7" priority="101">
      <formula>OR(A$19=6,A$19=7)</formula>
    </cfRule>
  </conditionalFormatting>
  <conditionalFormatting sqref="F20:AH90">
    <cfRule type="cellIs" dxfId="6" priority="64" operator="equal">
      <formula>"M"</formula>
    </cfRule>
    <cfRule type="cellIs" dxfId="5" priority="65" operator="equal">
      <formula>"R"</formula>
    </cfRule>
    <cfRule type="cellIs" dxfId="4" priority="66" operator="equal">
      <formula>"C"</formula>
    </cfRule>
    <cfRule type="cellIs" dxfId="3" priority="67" operator="equal">
      <formula>"T"</formula>
    </cfRule>
    <cfRule type="cellIs" priority="68" operator="equal">
      <formula>"TD"</formula>
    </cfRule>
    <cfRule type="cellIs" dxfId="2" priority="69" operator="equal">
      <formula>"A"</formula>
    </cfRule>
  </conditionalFormatting>
  <conditionalFormatting sqref="AI20:AP90">
    <cfRule type="cellIs" dxfId="1" priority="71" operator="equal">
      <formula>0</formula>
    </cfRule>
  </conditionalFormatting>
  <conditionalFormatting sqref="F20:W90">
    <cfRule type="expression" dxfId="0" priority="103">
      <formula>OR(XEK$19=6,XEK$19=7)</formula>
    </cfRule>
  </conditionalFormatting>
  <pageMargins left="0.59055118110236204" right="0" top="0" bottom="0" header="0" footer="0"/>
  <pageSetup paperSize="9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02-2024  </vt:lpstr>
      <vt:lpstr>'02-2024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</dc:creator>
  <cp:lastModifiedBy>Abacha Ala Eddine Salah</cp:lastModifiedBy>
  <cp:lastPrinted>2024-02-19T12:59:00Z</cp:lastPrinted>
  <dcterms:created xsi:type="dcterms:W3CDTF">2017-12-21T00:35:00Z</dcterms:created>
  <dcterms:modified xsi:type="dcterms:W3CDTF">2024-03-03T17:27:08Z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B336275B7B3747B29806B2D3CD93AC6E_12</vt:lpwstr>
  </property>
  <property fmtid="{D5CDD505-2E9C-101B-9397-08002B2CF9AE}" pid="3" name="KSOProductBuildVer">
    <vt:lpwstr>2057-12.2.0.13431</vt:lpwstr>
  </property>
</Properties>
</file>