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02-2024  " sheetId="1" state="visible" r:id="rId1"/>
  </sheets>
  <definedNames>
    <definedName name="_xlnm.Print_Area" localSheetId="0">'02-2024  '!$A$1:$AQ$105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mmmm\ yyyy"/>
    <numFmt numFmtId="165" formatCode="dd"/>
    <numFmt numFmtId="166" formatCode="ddd"/>
    <numFmt numFmtId="167" formatCode="_-* #,##0.00\ _€_-;\-* #,##0.00\ _€_-;_-* &quot;-&quot;??\ _€_-;_-@_-"/>
  </numFmts>
  <fonts count="20">
    <font>
      <name val="Calibri"/>
      <charset val="134"/>
      <color theme="1"/>
      <sz val="11"/>
      <scheme val="minor"/>
    </font>
    <font>
      <name val="Calibri"/>
      <charset val="134"/>
      <color theme="1"/>
      <sz val="8"/>
      <scheme val="minor"/>
    </font>
    <font>
      <name val="Calibri"/>
      <charset val="134"/>
      <color theme="1"/>
      <sz val="9"/>
      <scheme val="minor"/>
    </font>
    <font>
      <name val="Calibri"/>
      <charset val="134"/>
      <b val="1"/>
      <color rgb="FFFFFF00"/>
      <sz val="8"/>
      <scheme val="minor"/>
    </font>
    <font>
      <name val="Calibri"/>
      <charset val="134"/>
      <b val="1"/>
      <i val="1"/>
      <color theme="1"/>
      <sz val="16"/>
      <scheme val="minor"/>
    </font>
    <font>
      <name val="Calibri"/>
      <charset val="134"/>
      <i val="1"/>
      <color theme="1"/>
      <sz val="9"/>
      <scheme val="minor"/>
    </font>
    <font>
      <name val="Calibri"/>
      <charset val="134"/>
      <b val="1"/>
      <color theme="1"/>
      <sz val="8"/>
      <scheme val="minor"/>
    </font>
    <font>
      <name val="Calibri"/>
      <charset val="134"/>
      <b val="1"/>
      <color theme="1"/>
      <sz val="18"/>
      <scheme val="minor"/>
    </font>
    <font>
      <name val="Calibri"/>
      <charset val="134"/>
      <b val="1"/>
      <sz val="8"/>
      <scheme val="minor"/>
    </font>
    <font>
      <name val="Calibri"/>
      <charset val="134"/>
      <color theme="1"/>
      <sz val="16"/>
      <scheme val="minor"/>
    </font>
    <font>
      <name val="Calibri"/>
      <charset val="134"/>
      <b val="1"/>
      <color theme="1"/>
      <sz val="16"/>
      <scheme val="minor"/>
    </font>
    <font>
      <name val="Calibri"/>
      <charset val="134"/>
      <color theme="1"/>
      <sz val="14"/>
      <scheme val="minor"/>
    </font>
    <font>
      <name val="Calibri"/>
      <charset val="134"/>
      <sz val="16"/>
      <scheme val="minor"/>
    </font>
    <font>
      <name val="Calibri"/>
      <charset val="134"/>
      <color indexed="8"/>
      <sz val="16"/>
      <scheme val="minor"/>
    </font>
    <font>
      <name val="Calibri"/>
      <charset val="134"/>
      <color theme="0"/>
      <sz val="8"/>
      <scheme val="minor"/>
    </font>
    <font>
      <name val="Calibri"/>
      <charset val="134"/>
      <color theme="1"/>
      <sz val="10"/>
      <scheme val="minor"/>
    </font>
    <font>
      <name val="Arial"/>
      <charset val="134"/>
      <b val="1"/>
      <sz val="16"/>
    </font>
    <font>
      <name val="Calibri"/>
      <charset val="134"/>
      <color theme="1"/>
      <sz val="12"/>
      <scheme val="minor"/>
    </font>
    <font>
      <name val="Calibri"/>
      <charset val="134"/>
      <color theme="1"/>
      <sz val="11"/>
      <scheme val="minor"/>
    </font>
    <font>
      <name val="Arial"/>
      <charset val="134"/>
      <color indexed="8"/>
      <sz val="10"/>
    </font>
  </fonts>
  <fills count="1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450666829432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18" fillId="0" borderId="0"/>
    <xf numFmtId="167" fontId="18" fillId="0" borderId="0"/>
    <xf numFmtId="0" fontId="19" fillId="0" borderId="0"/>
  </cellStyleXfs>
  <cellXfs count="58">
    <xf numFmtId="0" fontId="0" fillId="0" borderId="0" pivotButton="0" quotePrefix="0" xfId="0"/>
    <xf numFmtId="0" fontId="1" fillId="0" borderId="0" applyAlignment="1" applyProtection="1" pivotButton="0" quotePrefix="0" xfId="0">
      <alignment vertical="top"/>
      <protection locked="0" hidden="0"/>
    </xf>
    <xf numFmtId="0" fontId="2" fillId="0" borderId="0" applyProtection="1" pivotButton="0" quotePrefix="0" xfId="0"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1" fillId="0" borderId="0" applyProtection="1" pivotButton="0" quotePrefix="0" xfId="0">
      <protection locked="0" hidden="0"/>
    </xf>
    <xf numFmtId="0" fontId="3" fillId="2" borderId="0" applyAlignment="1" applyProtection="1" pivotButton="0" quotePrefix="0" xfId="0">
      <alignment horizontal="center" vertical="center"/>
      <protection locked="0" hidden="0"/>
    </xf>
    <xf numFmtId="0" fontId="3" fillId="2" borderId="0" applyAlignment="1" applyProtection="1" pivotButton="0" quotePrefix="0" xfId="0">
      <alignment horizontal="left" vertical="center"/>
      <protection locked="0" hidden="0"/>
    </xf>
    <xf numFmtId="0" fontId="5" fillId="0" borderId="1" applyProtection="1" pivotButton="0" quotePrefix="0" xfId="0">
      <protection locked="0" hidden="0"/>
    </xf>
    <xf numFmtId="0" fontId="6" fillId="3" borderId="1" applyAlignment="1" applyProtection="1" pivotButton="0" quotePrefix="0" xfId="0">
      <alignment horizontal="center" vertical="center"/>
      <protection locked="0" hidden="0"/>
    </xf>
    <xf numFmtId="0" fontId="2" fillId="0" borderId="0" applyAlignment="1" applyProtection="1" pivotButton="0" quotePrefix="0" xfId="0">
      <alignment vertical="top"/>
      <protection locked="0" hidden="0"/>
    </xf>
    <xf numFmtId="0" fontId="5" fillId="0" borderId="1" applyAlignment="1" applyProtection="1" pivotButton="0" quotePrefix="0" xfId="0">
      <alignment vertical="top"/>
      <protection locked="0" hidden="0"/>
    </xf>
    <xf numFmtId="0" fontId="6" fillId="4" borderId="1" applyAlignment="1" applyProtection="1" pivotButton="0" quotePrefix="0" xfId="0">
      <alignment horizontal="center" vertical="top"/>
      <protection locked="0" hidden="0"/>
    </xf>
    <xf numFmtId="0" fontId="6" fillId="5" borderId="1" applyAlignment="1" applyProtection="1" pivotButton="0" quotePrefix="0" xfId="0">
      <alignment horizontal="center" vertical="center"/>
      <protection locked="0" hidden="0"/>
    </xf>
    <xf numFmtId="0" fontId="6" fillId="6" borderId="1" applyAlignment="1" applyProtection="1" pivotButton="0" quotePrefix="0" xfId="0">
      <alignment horizontal="center" vertical="center"/>
      <protection locked="0" hidden="0"/>
    </xf>
    <xf numFmtId="0" fontId="6" fillId="7" borderId="1" applyAlignment="1" applyProtection="1" pivotButton="0" quotePrefix="0" xfId="0">
      <alignment horizontal="center" vertical="center"/>
      <protection locked="0" hidden="0"/>
    </xf>
    <xf numFmtId="164" fontId="7" fillId="0" borderId="0" applyAlignment="1" applyProtection="1" pivotButton="0" quotePrefix="0" xfId="0">
      <alignment horizontal="center" vertical="center"/>
      <protection locked="0" hidden="0"/>
    </xf>
    <xf numFmtId="0" fontId="6" fillId="8" borderId="1" applyAlignment="1" applyProtection="1" pivotButton="0" quotePrefix="0" xfId="0">
      <alignment horizontal="center" vertical="center"/>
      <protection locked="0" hidden="0"/>
    </xf>
    <xf numFmtId="0" fontId="6" fillId="9" borderId="1" applyAlignment="1" applyProtection="1" pivotButton="0" quotePrefix="0" xfId="0">
      <alignment horizontal="center" vertical="center"/>
      <protection locked="0" hidden="0"/>
    </xf>
    <xf numFmtId="0" fontId="6" fillId="10" borderId="1" applyAlignment="1" applyProtection="1" pivotButton="0" quotePrefix="0" xfId="0">
      <alignment horizontal="center" vertical="center"/>
      <protection locked="0" hidden="0"/>
    </xf>
    <xf numFmtId="0" fontId="8" fillId="11" borderId="1" applyAlignment="1" applyProtection="1" pivotButton="0" quotePrefix="0" xfId="0">
      <alignment horizontal="center" vertical="center"/>
      <protection locked="0" hidden="0"/>
    </xf>
    <xf numFmtId="0" fontId="9" fillId="0" borderId="0" applyProtection="1" pivotButton="0" quotePrefix="0" xfId="0">
      <protection locked="0" hidden="0"/>
    </xf>
    <xf numFmtId="0" fontId="10" fillId="0" borderId="2" applyAlignment="1" applyProtection="1" pivotButton="0" quotePrefix="0" xfId="0">
      <alignment horizontal="center" vertical="center"/>
      <protection locked="0" hidden="0"/>
    </xf>
    <xf numFmtId="0" fontId="10" fillId="0" borderId="3" applyAlignment="1" applyProtection="1" pivotButton="0" quotePrefix="0" xfId="0">
      <alignment horizontal="center" vertical="center"/>
      <protection locked="0" hidden="0"/>
    </xf>
    <xf numFmtId="0" fontId="10" fillId="0" borderId="4" applyAlignment="1" applyProtection="1" pivotButton="0" quotePrefix="0" xfId="0">
      <alignment horizontal="center" vertical="center"/>
      <protection locked="0" hidden="0"/>
    </xf>
    <xf numFmtId="165" fontId="10" fillId="0" borderId="5" applyAlignment="1" pivotButton="0" quotePrefix="0" xfId="0">
      <alignment horizontal="center" vertical="center"/>
    </xf>
    <xf numFmtId="0" fontId="0" fillId="0" borderId="0" applyProtection="1" pivotButton="0" quotePrefix="0" xfId="0">
      <protection locked="0" hidden="0"/>
    </xf>
    <xf numFmtId="0" fontId="9" fillId="0" borderId="6" applyProtection="1" pivotButton="0" quotePrefix="0" xfId="0">
      <protection locked="0" hidden="0"/>
    </xf>
    <xf numFmtId="0" fontId="10" fillId="0" borderId="7" applyAlignment="1" applyProtection="1" pivotButton="0" quotePrefix="0" xfId="0">
      <alignment horizontal="center" vertical="center"/>
      <protection locked="0" hidden="0"/>
    </xf>
    <xf numFmtId="0" fontId="10" fillId="0" borderId="8" applyAlignment="1" applyProtection="1" pivotButton="0" quotePrefix="0" xfId="0">
      <alignment horizontal="center" vertical="center"/>
      <protection locked="0" hidden="0"/>
    </xf>
    <xf numFmtId="0" fontId="10" fillId="0" borderId="9" applyAlignment="1" applyProtection="1" pivotButton="0" quotePrefix="0" xfId="0">
      <alignment horizontal="center" vertical="center"/>
      <protection locked="0" hidden="0"/>
    </xf>
    <xf numFmtId="166" fontId="10" fillId="0" borderId="10" applyAlignment="1" pivotButton="0" quotePrefix="0" xfId="0">
      <alignment horizontal="center" vertical="center"/>
    </xf>
    <xf numFmtId="0" fontId="11" fillId="0" borderId="0" applyProtection="1" pivotButton="0" quotePrefix="0" xfId="0">
      <protection locked="0" hidden="0"/>
    </xf>
    <xf numFmtId="0" fontId="12" fillId="0" borderId="12" applyProtection="1" pivotButton="0" quotePrefix="0" xfId="2">
      <protection locked="0" hidden="0"/>
    </xf>
    <xf numFmtId="4" fontId="13" fillId="0" borderId="13" applyAlignment="1" applyProtection="1" pivotButton="0" quotePrefix="0" xfId="2">
      <alignment horizontal="center"/>
      <protection locked="0" hidden="0"/>
    </xf>
    <xf numFmtId="0" fontId="13" fillId="12" borderId="12" applyProtection="1" pivotButton="0" quotePrefix="0" xfId="2">
      <protection locked="0" hidden="0"/>
    </xf>
    <xf numFmtId="0" fontId="10" fillId="0" borderId="14" applyAlignment="1" applyProtection="1" pivotButton="0" quotePrefix="0" xfId="0">
      <alignment horizontal="center"/>
      <protection locked="0" hidden="0"/>
    </xf>
    <xf numFmtId="0" fontId="1" fillId="0" borderId="0" applyAlignment="1" applyProtection="1" pivotButton="0" quotePrefix="0" xfId="0">
      <alignment horizontal="center" vertical="top"/>
      <protection locked="0" hidden="0"/>
    </xf>
    <xf numFmtId="14" fontId="14" fillId="0" borderId="0" applyAlignment="1" pivotButton="0" quotePrefix="0" xfId="0">
      <alignment horizontal="center" vertical="center"/>
    </xf>
    <xf numFmtId="49" fontId="10" fillId="0" borderId="17" applyAlignment="1" applyProtection="1" pivotButton="0" quotePrefix="0" xfId="0">
      <alignment horizontal="center" vertical="center"/>
      <protection locked="0" hidden="0"/>
    </xf>
    <xf numFmtId="0" fontId="10" fillId="0" borderId="18" applyAlignment="1" applyProtection="1" pivotButton="0" quotePrefix="0" xfId="0">
      <alignment horizontal="center" vertical="center"/>
      <protection locked="0" hidden="0"/>
    </xf>
    <xf numFmtId="0" fontId="9" fillId="0" borderId="1" applyAlignment="1" pivotButton="0" quotePrefix="0" xfId="1">
      <alignment horizontal="center" vertical="center"/>
    </xf>
    <xf numFmtId="0" fontId="10" fillId="0" borderId="18" applyAlignment="1" applyProtection="1" pivotButton="0" quotePrefix="0" xfId="0">
      <alignment horizontal="center" vertical="center" wrapText="1"/>
      <protection locked="0" hidden="0"/>
    </xf>
    <xf numFmtId="0" fontId="15" fillId="0" borderId="0" pivotButton="0" quotePrefix="0" xfId="0"/>
    <xf numFmtId="0" fontId="12" fillId="0" borderId="0" applyProtection="1" pivotButton="0" quotePrefix="0" xfId="2">
      <protection locked="0" hidden="0"/>
    </xf>
    <xf numFmtId="0" fontId="16" fillId="0" borderId="0" applyAlignment="1" pivotButton="0" quotePrefix="0" xfId="0">
      <alignment horizontal="left" vertical="center"/>
    </xf>
    <xf numFmtId="0" fontId="9" fillId="0" borderId="0" applyAlignment="1" applyProtection="1" pivotButton="0" quotePrefix="0" xfId="0">
      <alignment horizontal="center" vertical="center"/>
      <protection locked="0" hidden="0"/>
    </xf>
    <xf numFmtId="0" fontId="17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9" fillId="4" borderId="11" applyProtection="1" pivotButton="0" quotePrefix="1" xfId="0">
      <protection locked="0" hidden="0"/>
    </xf>
    <xf numFmtId="0" fontId="9" fillId="4" borderId="15" applyProtection="1" pivotButton="0" quotePrefix="1" xfId="0">
      <protection locked="0" hidden="0"/>
    </xf>
    <xf numFmtId="0" fontId="9" fillId="4" borderId="16" applyProtection="1" pivotButton="0" quotePrefix="1" xfId="0">
      <protection locked="0" hidden="0"/>
    </xf>
    <xf numFmtId="0" fontId="4" fillId="0" borderId="0" applyAlignment="1" applyProtection="1" pivotButton="0" quotePrefix="0" xfId="0">
      <alignment horizontal="center" vertical="top"/>
      <protection locked="0" hidden="0"/>
    </xf>
    <xf numFmtId="164" fontId="7" fillId="0" borderId="0" applyAlignment="1" applyProtection="1" pivotButton="0" quotePrefix="0" xfId="0">
      <alignment horizontal="center" vertical="center"/>
      <protection locked="0" hidden="0"/>
    </xf>
    <xf numFmtId="164" fontId="7" fillId="0" borderId="0" applyAlignment="1" applyProtection="1" pivotButton="0" quotePrefix="0" xfId="0">
      <alignment horizontal="center" vertical="center"/>
      <protection locked="0" hidden="0"/>
    </xf>
    <xf numFmtId="165" fontId="10" fillId="0" borderId="5" applyAlignment="1" pivotButton="0" quotePrefix="0" xfId="0">
      <alignment horizontal="center" vertical="center"/>
    </xf>
    <xf numFmtId="166" fontId="10" fillId="0" borderId="10" applyAlignment="1" pivotButton="0" quotePrefix="0" xfId="0">
      <alignment horizontal="center" vertical="center"/>
    </xf>
    <xf numFmtId="0" fontId="0" fillId="0" borderId="21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</cellXfs>
  <cellStyles count="3">
    <cellStyle name="Normal" xfId="0" builtinId="0"/>
    <cellStyle name="Comma" xfId="1" builtinId="3"/>
    <cellStyle name="Normal 2" xfId="2"/>
  </cellStyles>
  <dxfs count="16">
    <dxf>
      <fill>
        <patternFill patternType="solid">
          <bgColor theme="0" tint="-0.3499862666707358"/>
        </patternFill>
      </fill>
    </dxf>
    <dxf>
      <font>
        <color rgb="FFFF0000"/>
      </font>
    </dxf>
    <dxf>
      <font>
        <color auto="1"/>
      </font>
    </dxf>
    <dxf>
      <font>
        <color rgb="FF7030A0"/>
      </font>
    </dxf>
    <dxf>
      <font>
        <color rgb="FF00B0F0"/>
      </font>
    </dxf>
    <dxf>
      <font>
        <color theme="5" tint="-0.249946592608417"/>
      </font>
    </dxf>
    <dxf>
      <fill>
        <patternFill patternType="solid">
          <bgColor theme="0" tint="-0.3499862666707358"/>
        </patternFill>
      </fill>
    </dxf>
    <dxf>
      <fill>
        <patternFill patternType="solid">
          <bgColor theme="0" tint="-0.3499862666707358"/>
        </patternFill>
      </fill>
    </dxf>
    <dxf>
      <font>
        <color theme="0"/>
      </font>
    </dxf>
    <dxf>
      <font>
        <color rgb="FFFF0000"/>
      </font>
    </dxf>
    <dxf>
      <font>
        <color auto="1"/>
      </font>
    </dxf>
    <dxf>
      <font>
        <color rgb="FF7030A0"/>
      </font>
    </dxf>
    <dxf>
      <font>
        <color rgb="FF00B0F0"/>
      </font>
    </dxf>
    <dxf>
      <font>
        <color theme="5" tint="-0.249946592608417"/>
      </font>
    </dxf>
    <dxf>
      <fill>
        <patternFill patternType="solid">
          <bgColor theme="0" tint="-0.3499862666707358"/>
        </patternFill>
      </fill>
    </dxf>
    <dxf>
      <fill>
        <patternFill patternType="solid">
          <bgColor theme="0" tint="-0.349986266670735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02"/>
  <sheetViews>
    <sheetView tabSelected="1" view="pageBreakPreview" zoomScale="53" zoomScaleNormal="100" workbookViewId="0">
      <selection activeCell="AL76" sqref="AL76"/>
    </sheetView>
  </sheetViews>
  <sheetFormatPr baseColWidth="8" defaultColWidth="11.44140625" defaultRowHeight="12"/>
  <cols>
    <col width="4.109375" customWidth="1" style="2" min="1" max="1"/>
    <col width="6.44140625" customWidth="1" style="2" min="2" max="2"/>
    <col width="32" customWidth="1" style="4" min="3" max="3"/>
    <col width="16.33203125" customWidth="1" style="3" min="4" max="4"/>
    <col width="33.88671875" customWidth="1" style="4" min="5" max="5"/>
    <col width="7.44140625" customWidth="1" style="3" min="6" max="35"/>
    <col width="8.109375" customWidth="1" style="3" min="36" max="37"/>
    <col width="8" customWidth="1" style="3" min="38" max="42"/>
    <col width="7.88671875" customWidth="1" style="3" min="43" max="43"/>
    <col width="11.44140625" customWidth="1" style="4" min="44" max="44"/>
    <col width="11.44140625" customWidth="1" style="4" min="45" max="16384"/>
  </cols>
  <sheetData>
    <row r="1" ht="14.4" customHeight="1">
      <c r="C1" s="5" t="inlineStr">
        <is>
          <t>CHOIX DU MOIS</t>
        </is>
      </c>
      <c r="D1" s="6" t="inlineStr">
        <is>
          <t>change juste la date au 01 du mois voulu</t>
        </is>
      </c>
      <c r="E1" s="5" t="n"/>
      <c r="F1" s="51" t="inlineStr">
        <is>
          <t xml:space="preserve">F  I  C  H  E     D E      P  O  I  N  T  A  G  E </t>
        </is>
      </c>
      <c r="G1" s="25" t="n"/>
      <c r="H1" s="25" t="n"/>
      <c r="I1" s="25" t="n"/>
      <c r="J1" s="25" t="n"/>
      <c r="K1" s="25" t="n"/>
      <c r="L1" s="25" t="n"/>
      <c r="M1" s="25" t="n"/>
      <c r="N1" s="25" t="n"/>
      <c r="O1" s="25" t="n"/>
      <c r="P1" s="25" t="n"/>
      <c r="Q1" s="25" t="n"/>
      <c r="R1" s="25" t="n"/>
      <c r="S1" s="25" t="n"/>
      <c r="T1" s="25" t="n"/>
      <c r="U1" s="25" t="n"/>
      <c r="V1" s="25" t="n"/>
      <c r="W1" s="25" t="n"/>
      <c r="X1" s="25" t="n"/>
      <c r="Y1" s="25" t="n"/>
      <c r="Z1" s="25" t="n"/>
      <c r="AA1" s="25" t="n"/>
      <c r="AB1" s="25" t="n"/>
      <c r="AC1" s="25" t="n"/>
      <c r="AD1" s="25" t="n"/>
      <c r="AE1" s="25" t="n"/>
      <c r="AF1" s="25" t="n"/>
      <c r="AG1" s="25" t="n"/>
      <c r="AH1" s="25" t="n"/>
    </row>
    <row r="2" ht="14.4" customHeight="1">
      <c r="C2" s="7" t="inlineStr">
        <is>
          <t>Fin de semaine avec salaire et sans panier</t>
        </is>
      </c>
      <c r="D2" s="8" t="inlineStr">
        <is>
          <t>FDS</t>
        </is>
      </c>
      <c r="F2" s="25" t="n"/>
      <c r="G2" s="25" t="n"/>
      <c r="H2" s="25" t="n"/>
      <c r="I2" s="25" t="n"/>
      <c r="J2" s="25" t="n"/>
      <c r="K2" s="25" t="n"/>
      <c r="L2" s="25" t="n"/>
      <c r="M2" s="25" t="n"/>
      <c r="N2" s="25" t="n"/>
      <c r="O2" s="25" t="n"/>
      <c r="P2" s="25" t="n"/>
      <c r="Q2" s="25" t="n"/>
      <c r="R2" s="25" t="n"/>
      <c r="S2" s="25" t="n"/>
      <c r="T2" s="25" t="n"/>
      <c r="U2" s="25" t="n"/>
      <c r="V2" s="25" t="n"/>
      <c r="W2" s="25" t="n"/>
      <c r="X2" s="25" t="n"/>
      <c r="Y2" s="25" t="n"/>
      <c r="Z2" s="25" t="n"/>
      <c r="AA2" s="25" t="n"/>
      <c r="AB2" s="25" t="n"/>
      <c r="AC2" s="25" t="n"/>
      <c r="AD2" s="25" t="n"/>
      <c r="AE2" s="25" t="n"/>
      <c r="AF2" s="25" t="n"/>
      <c r="AG2" s="25" t="n"/>
      <c r="AH2" s="25" t="n"/>
    </row>
    <row r="3" ht="10.5" customFormat="1" customHeight="1" s="1">
      <c r="A3" s="9" t="n"/>
      <c r="B3" s="9" t="n"/>
      <c r="C3" s="10" t="inlineStr">
        <is>
          <t>Travaillés sur site</t>
        </is>
      </c>
      <c r="D3" s="11" t="inlineStr">
        <is>
          <t>T</t>
        </is>
      </c>
      <c r="F3" s="51" t="n"/>
      <c r="G3" s="25" t="n"/>
      <c r="H3" s="25" t="n"/>
      <c r="I3" s="25" t="n"/>
      <c r="J3" s="25" t="n"/>
      <c r="K3" s="25" t="n"/>
      <c r="L3" s="25" t="n"/>
      <c r="M3" s="25" t="n"/>
      <c r="N3" s="25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J3" s="36" t="n"/>
      <c r="AK3" s="36" t="n"/>
      <c r="AL3" s="36" t="n"/>
      <c r="AM3" s="36" t="n"/>
      <c r="AN3" s="36" t="n"/>
      <c r="AO3" s="36" t="n"/>
      <c r="AP3" s="36" t="n"/>
      <c r="AQ3" s="36" t="n"/>
    </row>
    <row r="4" ht="14.4" customHeight="1">
      <c r="C4" s="7" t="inlineStr">
        <is>
          <t>Congé paye</t>
        </is>
      </c>
      <c r="D4" s="12" t="inlineStr">
        <is>
          <t>C</t>
        </is>
      </c>
      <c r="F4" s="51" t="inlineStr">
        <is>
          <t xml:space="preserve">DIRECTION GENERALE ALGER </t>
        </is>
      </c>
      <c r="G4" s="25" t="n"/>
      <c r="H4" s="25" t="n"/>
      <c r="I4" s="25" t="n"/>
      <c r="J4" s="25" t="n"/>
      <c r="K4" s="25" t="n"/>
      <c r="L4" s="25" t="n"/>
      <c r="M4" s="25" t="n"/>
      <c r="N4" s="25" t="n"/>
      <c r="O4" s="25" t="n"/>
      <c r="P4" s="25" t="n"/>
      <c r="Q4" s="25" t="n"/>
      <c r="R4" s="25" t="n"/>
      <c r="S4" s="25" t="n"/>
      <c r="T4" s="25" t="n"/>
      <c r="U4" s="25" t="n"/>
      <c r="V4" s="25" t="n"/>
      <c r="W4" s="25" t="n"/>
      <c r="X4" s="25" t="n"/>
      <c r="Y4" s="25" t="n"/>
      <c r="Z4" s="25" t="n"/>
      <c r="AA4" s="25" t="n"/>
      <c r="AB4" s="25" t="n"/>
      <c r="AC4" s="25" t="n"/>
      <c r="AD4" s="25" t="n"/>
      <c r="AE4" s="25" t="n"/>
      <c r="AF4" s="25" t="n"/>
      <c r="AG4" s="25" t="n"/>
      <c r="AH4" s="25" t="n"/>
    </row>
    <row r="5" ht="14.4" customHeight="1">
      <c r="C5" s="7" t="inlineStr">
        <is>
          <t>Recuperation système</t>
        </is>
      </c>
      <c r="D5" s="13" t="inlineStr">
        <is>
          <t>RS</t>
        </is>
      </c>
      <c r="F5" s="25" t="n"/>
      <c r="G5" s="25" t="n"/>
      <c r="H5" s="25" t="n"/>
      <c r="I5" s="25" t="n"/>
      <c r="J5" s="25" t="n"/>
      <c r="K5" s="25" t="n"/>
      <c r="L5" s="25" t="n"/>
      <c r="M5" s="25" t="n"/>
      <c r="N5" s="25" t="n"/>
      <c r="O5" s="25" t="n"/>
      <c r="P5" s="25" t="n"/>
      <c r="Q5" s="25" t="n"/>
      <c r="R5" s="25" t="n"/>
      <c r="S5" s="25" t="n"/>
      <c r="T5" s="25" t="n"/>
      <c r="U5" s="25" t="n"/>
      <c r="V5" s="25" t="n"/>
      <c r="W5" s="25" t="n"/>
      <c r="X5" s="25" t="n"/>
      <c r="Y5" s="25" t="n"/>
      <c r="Z5" s="25" t="n"/>
      <c r="AA5" s="25" t="n"/>
      <c r="AB5" s="25" t="n"/>
      <c r="AC5" s="25" t="n"/>
      <c r="AD5" s="25" t="n"/>
      <c r="AE5" s="25" t="n"/>
      <c r="AF5" s="25" t="n"/>
      <c r="AG5" s="25" t="n"/>
      <c r="AH5" s="25" t="n"/>
    </row>
    <row r="6" ht="14.4" customHeight="1">
      <c r="C6" s="7" t="inlineStr">
        <is>
          <t>Absence non autorisée</t>
        </is>
      </c>
      <c r="D6" s="14" t="n">
        <v>8</v>
      </c>
      <c r="F6" s="53" t="inlineStr">
        <is>
          <t>2024-06-01</t>
        </is>
      </c>
      <c r="G6" s="25" t="n"/>
      <c r="H6" s="25" t="n"/>
      <c r="I6" s="25" t="n"/>
      <c r="J6" s="25" t="n"/>
      <c r="K6" s="25" t="n"/>
      <c r="L6" s="25" t="n"/>
      <c r="M6" s="25" t="n"/>
      <c r="N6" s="25" t="n"/>
      <c r="O6" s="25" t="n"/>
      <c r="P6" s="25" t="n"/>
      <c r="Q6" s="25" t="n"/>
      <c r="R6" s="25" t="n"/>
      <c r="S6" s="25" t="n"/>
      <c r="T6" s="25" t="n"/>
      <c r="U6" s="25" t="n"/>
      <c r="V6" s="25" t="n"/>
      <c r="W6" s="25" t="n"/>
      <c r="X6" s="25" t="n"/>
      <c r="Y6" s="25" t="n"/>
      <c r="Z6" s="25" t="n"/>
      <c r="AA6" s="25" t="n"/>
      <c r="AB6" s="25" t="n"/>
      <c r="AC6" s="25" t="n"/>
      <c r="AD6" s="25" t="n"/>
      <c r="AE6" s="25" t="n"/>
      <c r="AF6" s="25" t="n"/>
      <c r="AG6" s="25" t="n"/>
      <c r="AH6" s="25" t="n"/>
      <c r="AJ6" s="37">
        <f>EOMONTH(F6,0)</f>
        <v/>
      </c>
    </row>
    <row r="7" ht="14.4" customHeight="1">
      <c r="C7" s="7" t="inlineStr">
        <is>
          <t>Absence autorisée</t>
        </is>
      </c>
      <c r="D7" s="14" t="n">
        <v>7</v>
      </c>
      <c r="F7" s="25" t="n"/>
      <c r="G7" s="25" t="n"/>
      <c r="H7" s="25" t="n"/>
      <c r="I7" s="25" t="n"/>
      <c r="J7" s="25" t="n"/>
      <c r="K7" s="25" t="n"/>
      <c r="L7" s="25" t="n"/>
      <c r="M7" s="25" t="n"/>
      <c r="N7" s="25" t="n"/>
      <c r="O7" s="25" t="n"/>
      <c r="P7" s="25" t="n"/>
      <c r="Q7" s="25" t="n"/>
      <c r="R7" s="25" t="n"/>
      <c r="S7" s="25" t="n"/>
      <c r="T7" s="25" t="n"/>
      <c r="U7" s="25" t="n"/>
      <c r="V7" s="25" t="n"/>
      <c r="W7" s="25" t="n"/>
      <c r="X7" s="25" t="n"/>
      <c r="Y7" s="25" t="n"/>
      <c r="Z7" s="25" t="n"/>
      <c r="AA7" s="25" t="n"/>
      <c r="AB7" s="25" t="n"/>
      <c r="AC7" s="25" t="n"/>
      <c r="AD7" s="25" t="n"/>
      <c r="AE7" s="25" t="n"/>
      <c r="AF7" s="25" t="n"/>
      <c r="AG7" s="25" t="n"/>
      <c r="AH7" s="25" t="n"/>
      <c r="AJ7" s="37" t="n"/>
    </row>
    <row r="8" ht="14.4" customHeight="1">
      <c r="C8" s="7" t="inlineStr">
        <is>
          <t>Maladie</t>
        </is>
      </c>
      <c r="D8" s="14" t="inlineStr">
        <is>
          <t>M</t>
        </is>
      </c>
      <c r="F8" s="25" t="n"/>
      <c r="G8" s="25" t="n"/>
      <c r="H8" s="25" t="n"/>
      <c r="I8" s="25" t="n"/>
      <c r="J8" s="25" t="n"/>
      <c r="K8" s="25" t="n"/>
      <c r="L8" s="25" t="n"/>
      <c r="M8" s="25" t="n"/>
      <c r="N8" s="25" t="n"/>
      <c r="O8" s="25" t="n"/>
      <c r="P8" s="25" t="n"/>
      <c r="Q8" s="25" t="n"/>
      <c r="R8" s="25" t="n"/>
      <c r="S8" s="25" t="n"/>
      <c r="T8" s="25" t="n"/>
      <c r="U8" s="25" t="n"/>
      <c r="V8" s="25" t="n"/>
      <c r="W8" s="25" t="n"/>
      <c r="X8" s="25" t="n"/>
      <c r="Y8" s="25" t="n"/>
      <c r="Z8" s="25" t="n"/>
      <c r="AA8" s="25" t="n"/>
      <c r="AB8" s="25" t="n"/>
      <c r="AC8" s="25" t="n"/>
      <c r="AD8" s="25" t="n"/>
      <c r="AE8" s="25" t="n"/>
      <c r="AF8" s="25" t="n"/>
      <c r="AG8" s="25" t="n"/>
      <c r="AH8" s="25" t="n"/>
      <c r="AJ8" s="37" t="n"/>
    </row>
    <row r="9" ht="14.4" customHeight="1">
      <c r="C9" s="7" t="inlineStr">
        <is>
          <t>Mission avec IZCV et reliquat</t>
        </is>
      </c>
      <c r="D9" s="16" t="n">
        <v>3</v>
      </c>
      <c r="F9" s="25" t="n"/>
      <c r="G9" s="25" t="n"/>
      <c r="H9" s="25" t="n"/>
      <c r="I9" s="25" t="n"/>
      <c r="J9" s="25" t="n"/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J9" s="37" t="n"/>
    </row>
    <row r="10" ht="14.4" customHeight="1">
      <c r="C10" s="7" t="inlineStr">
        <is>
          <t>Mission avec IZCV et CR sans IZCV</t>
        </is>
      </c>
      <c r="D10" s="16" t="n">
        <v>5</v>
      </c>
      <c r="F10" s="25" t="n"/>
      <c r="G10" s="25" t="n"/>
      <c r="H10" s="25" t="n"/>
      <c r="I10" s="25" t="n"/>
      <c r="J10" s="25" t="n"/>
      <c r="K10" s="25" t="n"/>
      <c r="L10" s="25" t="n"/>
      <c r="M10" s="25" t="n"/>
      <c r="N10" s="25" t="n"/>
      <c r="O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  <c r="AC10" s="25" t="n"/>
      <c r="AD10" s="25" t="n"/>
      <c r="AE10" s="25" t="n"/>
      <c r="AF10" s="25" t="n"/>
      <c r="AG10" s="25" t="n"/>
      <c r="AH10" s="25" t="n"/>
      <c r="AJ10" s="37" t="n"/>
    </row>
    <row r="11" ht="14.4" customHeight="1">
      <c r="C11" s="7" t="inlineStr">
        <is>
          <t>Jour férié avec salair et sans panier</t>
        </is>
      </c>
      <c r="D11" s="17" t="inlineStr">
        <is>
          <t>JF</t>
        </is>
      </c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O11" s="25" t="n"/>
      <c r="P11" s="25" t="n"/>
      <c r="Q11" s="25" t="n"/>
      <c r="R11" s="25" t="n"/>
      <c r="S11" s="25" t="n"/>
      <c r="T11" s="25" t="n"/>
      <c r="U11" s="25" t="n"/>
      <c r="V11" s="25" t="n"/>
      <c r="W11" s="25" t="n"/>
      <c r="X11" s="25" t="n"/>
      <c r="Y11" s="25" t="n"/>
      <c r="Z11" s="25" t="n"/>
      <c r="AA11" s="25" t="n"/>
      <c r="AB11" s="25" t="n"/>
      <c r="AC11" s="25" t="n"/>
      <c r="AD11" s="25" t="n"/>
      <c r="AE11" s="25" t="n"/>
      <c r="AF11" s="25" t="n"/>
      <c r="AG11" s="25" t="n"/>
      <c r="AH11" s="25" t="n"/>
    </row>
    <row r="12" ht="11.25" customHeight="1">
      <c r="C12" s="7" t="inlineStr">
        <is>
          <t>Pont</t>
        </is>
      </c>
      <c r="D12" s="17" t="inlineStr">
        <is>
          <t>PNT</t>
        </is>
      </c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</row>
    <row r="13" ht="12.75" customHeight="1">
      <c r="C13" s="10" t="inlineStr">
        <is>
          <t>Congé special (naissance, mariage, deces, …...)</t>
        </is>
      </c>
      <c r="D13" s="18" t="n">
        <v>6</v>
      </c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</row>
    <row r="14" ht="13.5" customHeight="1">
      <c r="C14" s="10" t="inlineStr">
        <is>
          <t>congé Sans Solde</t>
        </is>
      </c>
      <c r="D14" s="19" t="inlineStr">
        <is>
          <t>CSS</t>
        </is>
      </c>
      <c r="F14" s="53" t="n"/>
      <c r="G14" s="53" t="n"/>
      <c r="H14" s="53" t="n"/>
      <c r="I14" s="53" t="n"/>
      <c r="J14" s="53" t="n"/>
      <c r="K14" s="53" t="n"/>
      <c r="L14" s="53" t="n"/>
      <c r="M14" s="53" t="n"/>
      <c r="N14" s="53" t="n"/>
      <c r="O14" s="53" t="n"/>
      <c r="P14" s="53" t="n"/>
      <c r="Q14" s="53" t="n"/>
      <c r="R14" s="53" t="n"/>
      <c r="S14" s="53" t="n"/>
      <c r="T14" s="53" t="n"/>
      <c r="U14" s="53" t="n"/>
      <c r="V14" s="53" t="n"/>
      <c r="W14" s="53" t="n"/>
      <c r="X14" s="53" t="n"/>
      <c r="Y14" s="53" t="n"/>
      <c r="Z14" s="53" t="n"/>
      <c r="AA14" s="53" t="n"/>
      <c r="AB14" s="53" t="n"/>
      <c r="AC14" s="53" t="n"/>
      <c r="AD14" s="53" t="n"/>
      <c r="AE14" s="53" t="n"/>
      <c r="AF14" s="53" t="n"/>
      <c r="AG14" s="53" t="n"/>
      <c r="AH14" s="53" t="n"/>
      <c r="AI14" s="53" t="n"/>
    </row>
    <row r="15" ht="13.5" customHeight="1">
      <c r="C15" s="10" t="inlineStr">
        <is>
          <t>Mise en disponibilité</t>
        </is>
      </c>
      <c r="D15" s="19" t="inlineStr">
        <is>
          <t>7D</t>
        </is>
      </c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  <c r="V15" s="53" t="n"/>
      <c r="W15" s="53" t="n"/>
      <c r="X15" s="53" t="n"/>
      <c r="Y15" s="53" t="n"/>
      <c r="Z15" s="53" t="n"/>
      <c r="AA15" s="53" t="n"/>
      <c r="AB15" s="53" t="n"/>
      <c r="AC15" s="53" t="n"/>
      <c r="AD15" s="53" t="n"/>
      <c r="AE15" s="53" t="n"/>
      <c r="AF15" s="53" t="n"/>
      <c r="AG15" s="53" t="n"/>
      <c r="AH15" s="53" t="n"/>
      <c r="AI15" s="53" t="n"/>
    </row>
    <row r="16" ht="13.5" customHeight="1">
      <c r="C16" s="10" t="inlineStr">
        <is>
          <t>Reye du contrat</t>
        </is>
      </c>
      <c r="D16" s="19" t="inlineStr">
        <is>
          <t>RDC</t>
        </is>
      </c>
      <c r="F16" s="53" t="n"/>
      <c r="G16" s="53" t="n"/>
      <c r="H16" s="53" t="n"/>
      <c r="I16" s="53" t="n"/>
      <c r="J16" s="53" t="n"/>
      <c r="K16" s="53" t="n"/>
      <c r="L16" s="53" t="n"/>
      <c r="M16" s="53" t="n"/>
      <c r="N16" s="53" t="n"/>
      <c r="O16" s="53" t="n"/>
      <c r="P16" s="53" t="n"/>
      <c r="Q16" s="53" t="n"/>
      <c r="R16" s="53" t="n"/>
      <c r="S16" s="53" t="n"/>
      <c r="T16" s="53" t="n"/>
      <c r="U16" s="53" t="n"/>
      <c r="V16" s="53" t="n"/>
      <c r="W16" s="53" t="n"/>
      <c r="X16" s="53" t="n"/>
      <c r="Y16" s="53" t="n"/>
      <c r="Z16" s="53" t="n"/>
      <c r="AA16" s="53" t="n"/>
      <c r="AB16" s="53" t="n"/>
      <c r="AC16" s="53" t="n"/>
      <c r="AD16" s="53" t="n"/>
      <c r="AE16" s="53" t="n"/>
      <c r="AF16" s="53" t="n"/>
      <c r="AG16" s="53" t="n"/>
      <c r="AH16" s="53" t="n"/>
      <c r="AI16" s="53" t="n"/>
    </row>
    <row r="17" ht="12.6" customHeight="1" thickBot="1"/>
    <row r="18" ht="34.5" customFormat="1" customHeight="1" s="2" thickBot="1">
      <c r="B18" s="20" t="n"/>
      <c r="C18" s="21" t="inlineStr">
        <is>
          <t xml:space="preserve">Jours du mois </t>
        </is>
      </c>
      <c r="D18" s="22" t="inlineStr">
        <is>
          <t>Retenu a la</t>
        </is>
      </c>
      <c r="E18" s="23" t="n"/>
      <c r="F18" s="54">
        <f>DATE(YEAR($F$6),MONTH($F$6),DAY($F$6))</f>
        <v/>
      </c>
      <c r="G18" s="54">
        <f>DATE(YEAR($F$6),MONTH($F$6),DAY($F$6)+1)</f>
        <v/>
      </c>
      <c r="H18" s="54">
        <f>DATE(YEAR($F$6),MONTH($F$6),DAY($F$6)+2)</f>
        <v/>
      </c>
      <c r="I18" s="54">
        <f>DATE(YEAR($F$6),MONTH($F$6),DAY($F$6)+3)</f>
        <v/>
      </c>
      <c r="J18" s="54">
        <f>DATE(YEAR($F$6),MONTH($F$6),DAY($F$6)+4)</f>
        <v/>
      </c>
      <c r="K18" s="54">
        <f>DATE(YEAR($F$6),MONTH($F$6),DAY($F$6)+5)</f>
        <v/>
      </c>
      <c r="L18" s="54">
        <f>DATE(YEAR($F$6),MONTH($F$6),DAY($F$6)+6)</f>
        <v/>
      </c>
      <c r="M18" s="54">
        <f>DATE(YEAR($F$6),MONTH($F$6),DAY($F$6)+7)</f>
        <v/>
      </c>
      <c r="N18" s="54">
        <f>DATE(YEAR($F$6),MONTH($F$6),DAY($F$6)+8)</f>
        <v/>
      </c>
      <c r="O18" s="54">
        <f>DATE(YEAR($F$6),MONTH($F$6),DAY($F$6)+9)</f>
        <v/>
      </c>
      <c r="P18" s="54">
        <f>DATE(YEAR($F$6),MONTH($F$6),DAY($F$6)+10)</f>
        <v/>
      </c>
      <c r="Q18" s="54">
        <f>DATE(YEAR($F$6),MONTH($F$6),DAY($F$6)+11)</f>
        <v/>
      </c>
      <c r="R18" s="54">
        <f>DATE(YEAR($F$6),MONTH($F$6),DAY($F$6)+12)</f>
        <v/>
      </c>
      <c r="S18" s="54">
        <f>DATE(YEAR($F$6),MONTH($F$6),DAY($F$6)+13)</f>
        <v/>
      </c>
      <c r="T18" s="54">
        <f>DATE(YEAR($F$6),MONTH($F$6),DAY($F$6)+14)</f>
        <v/>
      </c>
      <c r="U18" s="54">
        <f>DATE(YEAR($F$6),MONTH($F$6),DAY($F$6)+15)</f>
        <v/>
      </c>
      <c r="V18" s="54">
        <f>DATE(YEAR($F$6),MONTH($F$6),DAY($F$6)+16)</f>
        <v/>
      </c>
      <c r="W18" s="54">
        <f>DATE(YEAR($F$6),MONTH($F$6),DAY($F$6)+17)</f>
        <v/>
      </c>
      <c r="X18" s="54">
        <f>DATE(YEAR($F$6),MONTH($F$6),DAY($F$6)+18)</f>
        <v/>
      </c>
      <c r="Y18" s="54">
        <f>DATE(YEAR($F$6),MONTH($F$6),DAY($F$6)+19)</f>
        <v/>
      </c>
      <c r="Z18" s="54">
        <f>DATE(YEAR($F$6),MONTH($F$6),DAY($F$6)+20)</f>
        <v/>
      </c>
      <c r="AA18" s="54">
        <f>DATE(YEAR($F$6),MONTH($F$6),DAY($F$6)+21)</f>
        <v/>
      </c>
      <c r="AB18" s="54">
        <f>DATE(YEAR($F$6),MONTH($F$6),DAY($F$6)+22)</f>
        <v/>
      </c>
      <c r="AC18" s="54">
        <f>DATE(YEAR($F$6),MONTH($F$6),DAY($F$6)+23)</f>
        <v/>
      </c>
      <c r="AD18" s="54">
        <f>DATE(YEAR($F$6),MONTH($F$6),DAY($F$6)+24)</f>
        <v/>
      </c>
      <c r="AE18" s="54">
        <f>DATE(YEAR($F$6),MONTH($F$6),DAY($F$6)+25)</f>
        <v/>
      </c>
      <c r="AF18" s="54">
        <f>DATE(YEAR($F$6),MONTH($F$6),DAY($F$6)+26)</f>
        <v/>
      </c>
      <c r="AG18" s="54">
        <f>DATE(YEAR($F$6),MONTH($F$6),DAY($F$6)+27)</f>
        <v/>
      </c>
      <c r="AH18" s="54">
        <f>DATE(YEAR($F$6),MONTH($F$6),DAY($F$6)+28)</f>
        <v/>
      </c>
      <c r="AI18" s="54">
        <f>DATE(YEAR($F$6),MONTH($F$6),DAY($F$6)+29)</f>
        <v/>
      </c>
      <c r="AJ18" s="38" t="inlineStr">
        <is>
          <t xml:space="preserve">Total </t>
        </is>
      </c>
      <c r="AK18" s="38" t="inlineStr">
        <is>
          <t xml:space="preserve">Total </t>
        </is>
      </c>
      <c r="AL18" s="38" t="inlineStr">
        <is>
          <t xml:space="preserve">Total </t>
        </is>
      </c>
      <c r="AM18" s="38" t="inlineStr">
        <is>
          <t xml:space="preserve">Total </t>
        </is>
      </c>
      <c r="AN18" s="38" t="inlineStr">
        <is>
          <t xml:space="preserve">Total </t>
        </is>
      </c>
      <c r="AO18" s="38" t="inlineStr">
        <is>
          <t xml:space="preserve">Total </t>
        </is>
      </c>
      <c r="AP18" s="38" t="inlineStr">
        <is>
          <t xml:space="preserve">Total </t>
        </is>
      </c>
      <c r="AQ18" s="38" t="inlineStr">
        <is>
          <t xml:space="preserve">Total </t>
        </is>
      </c>
    </row>
    <row r="19" ht="34.5" customFormat="1" customHeight="1" s="2" thickBot="1">
      <c r="A19" s="25" t="n"/>
      <c r="B19" s="26" t="inlineStr">
        <is>
          <t>MAT</t>
        </is>
      </c>
      <c r="C19" s="27" t="inlineStr">
        <is>
          <t xml:space="preserve">Liste du Personnel </t>
        </is>
      </c>
      <c r="D19" s="28" t="inlineStr">
        <is>
          <t xml:space="preserve">source/prêt </t>
        </is>
      </c>
      <c r="E19" s="29" t="inlineStr">
        <is>
          <t>Fonction</t>
        </is>
      </c>
      <c r="F19" s="55">
        <f>IFERROR(WEEKDAY(F18,1),"")</f>
        <v/>
      </c>
      <c r="G19" s="55">
        <f>IFERROR(WEEKDAY(G18,1),"")</f>
        <v/>
      </c>
      <c r="H19" s="55">
        <f>IFERROR(WEEKDAY(H18,1),"")</f>
        <v/>
      </c>
      <c r="I19" s="55">
        <f>IFERROR(WEEKDAY(I18,1),"")</f>
        <v/>
      </c>
      <c r="J19" s="55">
        <f>IFERROR(WEEKDAY(J18,1),"")</f>
        <v/>
      </c>
      <c r="K19" s="55">
        <f>IFERROR(WEEKDAY(K18,1),"")</f>
        <v/>
      </c>
      <c r="L19" s="55">
        <f>IFERROR(WEEKDAY(L18,1),"")</f>
        <v/>
      </c>
      <c r="M19" s="55">
        <f>IFERROR(WEEKDAY(M18,1),"")</f>
        <v/>
      </c>
      <c r="N19" s="55">
        <f>IFERROR(WEEKDAY(N18,1),"")</f>
        <v/>
      </c>
      <c r="O19" s="55">
        <f>IFERROR(WEEKDAY(O18,1),"")</f>
        <v/>
      </c>
      <c r="P19" s="55">
        <f>IFERROR(WEEKDAY(P18,1),"")</f>
        <v/>
      </c>
      <c r="Q19" s="55">
        <f>IFERROR(WEEKDAY(Q18,1),"")</f>
        <v/>
      </c>
      <c r="R19" s="55">
        <f>IFERROR(WEEKDAY(R18,1),"")</f>
        <v/>
      </c>
      <c r="S19" s="55">
        <f>IFERROR(WEEKDAY(S18,1),"")</f>
        <v/>
      </c>
      <c r="T19" s="55">
        <f>IFERROR(WEEKDAY(T18,1),"")</f>
        <v/>
      </c>
      <c r="U19" s="55">
        <f>IFERROR(WEEKDAY(U18,1),"")</f>
        <v/>
      </c>
      <c r="V19" s="55">
        <f>IFERROR(WEEKDAY(V18,1),"")</f>
        <v/>
      </c>
      <c r="W19" s="55">
        <f>IFERROR(WEEKDAY(W18,1),"")</f>
        <v/>
      </c>
      <c r="X19" s="55">
        <f>IFERROR(WEEKDAY(X18,1),"")</f>
        <v/>
      </c>
      <c r="Y19" s="55">
        <f>IFERROR(WEEKDAY(Y18,1),"")</f>
        <v/>
      </c>
      <c r="Z19" s="55">
        <f>IFERROR(WEEKDAY(Z18,1),"")</f>
        <v/>
      </c>
      <c r="AA19" s="55">
        <f>IFERROR(WEEKDAY(AA18,1),"")</f>
        <v/>
      </c>
      <c r="AB19" s="55">
        <f>IFERROR(WEEKDAY(AB18,1),"")</f>
        <v/>
      </c>
      <c r="AC19" s="55">
        <f>IFERROR(WEEKDAY(AC18,1),"")</f>
        <v/>
      </c>
      <c r="AD19" s="55">
        <f>IFERROR(WEEKDAY(AD18,1),"")</f>
        <v/>
      </c>
      <c r="AE19" s="55">
        <f>IFERROR(WEEKDAY(AE18,1),"")</f>
        <v/>
      </c>
      <c r="AF19" s="55">
        <f>IFERROR(WEEKDAY(AF18,1),"")</f>
        <v/>
      </c>
      <c r="AG19" s="55">
        <f>IFERROR(WEEKDAY(AG18,1),"")</f>
        <v/>
      </c>
      <c r="AH19" s="55">
        <f>IFERROR(WEEKDAY(AH18,1),"")</f>
        <v/>
      </c>
      <c r="AI19" s="55">
        <f>IFERROR(WEEKDAY(AI18,1),"")</f>
        <v/>
      </c>
      <c r="AJ19" s="39" t="inlineStr">
        <is>
          <t>Jrs T</t>
        </is>
      </c>
      <c r="AK19" s="39" t="inlineStr">
        <is>
          <t>Jrs Congé</t>
        </is>
      </c>
      <c r="AL19" s="39" t="inlineStr">
        <is>
          <t>Jrs Abs</t>
        </is>
      </c>
      <c r="AM19" s="39" t="inlineStr">
        <is>
          <t>Jrs AA</t>
        </is>
      </c>
      <c r="AN19" s="39" t="inlineStr">
        <is>
          <t>Jrs RS</t>
        </is>
      </c>
      <c r="AO19" s="39" t="inlineStr">
        <is>
          <t>Jrs eve fam</t>
        </is>
      </c>
      <c r="AP19" s="41" t="inlineStr">
        <is>
          <t>Jrs Mission</t>
        </is>
      </c>
      <c r="AQ19" s="41" t="inlineStr">
        <is>
          <t>Jrs Maladie</t>
        </is>
      </c>
    </row>
    <row r="20" ht="28.5" customFormat="1" customHeight="1" s="2" thickBot="1">
      <c r="A20" s="31" t="n">
        <v>1</v>
      </c>
      <c r="B20" s="48" t="n">
        <v>53</v>
      </c>
      <c r="C20" s="32" t="inlineStr">
        <is>
          <t>MAKHLOUFI ABDENACER</t>
        </is>
      </c>
      <c r="D20" s="33" t="n"/>
      <c r="E20" s="34" t="inlineStr">
        <is>
          <t>CHEF CELLULE GESTION DU PERSONNEL</t>
        </is>
      </c>
      <c r="F20" s="35" t="inlineStr">
        <is>
          <t>FDS</t>
        </is>
      </c>
      <c r="G20" s="35" t="inlineStr">
        <is>
          <t>T</t>
        </is>
      </c>
      <c r="H20" s="35" t="inlineStr">
        <is>
          <t>T</t>
        </is>
      </c>
      <c r="I20" s="35" t="inlineStr">
        <is>
          <t>T</t>
        </is>
      </c>
      <c r="J20" s="35" t="inlineStr">
        <is>
          <t>T</t>
        </is>
      </c>
      <c r="K20" s="35" t="inlineStr">
        <is>
          <t>T</t>
        </is>
      </c>
      <c r="L20" s="35" t="inlineStr">
        <is>
          <t>FDS</t>
        </is>
      </c>
      <c r="M20" s="35" t="inlineStr">
        <is>
          <t>FDS</t>
        </is>
      </c>
      <c r="N20" s="35" t="inlineStr">
        <is>
          <t>T</t>
        </is>
      </c>
      <c r="O20" s="35" t="inlineStr">
        <is>
          <t>T</t>
        </is>
      </c>
      <c r="P20" s="35" t="inlineStr">
        <is>
          <t>T</t>
        </is>
      </c>
      <c r="Q20" s="35" t="inlineStr">
        <is>
          <t>T</t>
        </is>
      </c>
      <c r="R20" s="35" t="inlineStr">
        <is>
          <t>T</t>
        </is>
      </c>
      <c r="S20" s="35" t="inlineStr">
        <is>
          <t>FDS</t>
        </is>
      </c>
      <c r="T20" s="35" t="inlineStr">
        <is>
          <t>FDS</t>
        </is>
      </c>
      <c r="U20" s="35" t="inlineStr">
        <is>
          <t>T</t>
        </is>
      </c>
      <c r="V20" s="35" t="inlineStr">
        <is>
          <t>T</t>
        </is>
      </c>
      <c r="W20" s="35" t="inlineStr">
        <is>
          <t>T</t>
        </is>
      </c>
      <c r="X20" s="35" t="inlineStr">
        <is>
          <t>T</t>
        </is>
      </c>
      <c r="Y20" s="35" t="inlineStr">
        <is>
          <t>T</t>
        </is>
      </c>
      <c r="Z20" s="35" t="inlineStr">
        <is>
          <t>FDS</t>
        </is>
      </c>
      <c r="AA20" s="35" t="inlineStr">
        <is>
          <t>FDS</t>
        </is>
      </c>
      <c r="AB20" s="35" t="inlineStr">
        <is>
          <t>T</t>
        </is>
      </c>
      <c r="AC20" s="35" t="inlineStr">
        <is>
          <t>T</t>
        </is>
      </c>
      <c r="AD20" s="35" t="inlineStr">
        <is>
          <t>T</t>
        </is>
      </c>
      <c r="AE20" s="35" t="inlineStr">
        <is>
          <t>T</t>
        </is>
      </c>
      <c r="AF20" s="35" t="inlineStr">
        <is>
          <t>T</t>
        </is>
      </c>
      <c r="AG20" s="35" t="inlineStr">
        <is>
          <t>T</t>
        </is>
      </c>
      <c r="AH20" s="35" t="inlineStr">
        <is>
          <t>T</t>
        </is>
      </c>
      <c r="AI20" s="35" t="inlineStr">
        <is>
          <t>T</t>
        </is>
      </c>
      <c r="AJ20" s="40">
        <f>COUNTIF($F20:AH20,"T")</f>
        <v/>
      </c>
      <c r="AK20" s="40">
        <f>COUNTIF($F20:AH20,"C")</f>
        <v/>
      </c>
      <c r="AL20" s="40">
        <f>COUNTIF($F20:AH20,"8")+0</f>
        <v/>
      </c>
      <c r="AM20" s="40">
        <f>COUNTIF($F20:AJ20,"7")+0</f>
        <v/>
      </c>
      <c r="AN20" s="40">
        <f>COUNTIF($F20:AJ20,"RS")+0</f>
        <v/>
      </c>
      <c r="AO20" s="40">
        <f>COUNTIF($F20:AK20,"6")+0</f>
        <v/>
      </c>
      <c r="AP20" s="40">
        <f>COUNTIF($F20:AH20,"MI")+0</f>
        <v/>
      </c>
      <c r="AQ20" s="40">
        <f>COUNTIF($F20:AH20,"M")+0</f>
        <v/>
      </c>
    </row>
    <row r="21" ht="28.5" customFormat="1" customHeight="1" s="2" thickBot="1">
      <c r="A21" s="31" t="n">
        <v>2</v>
      </c>
      <c r="B21" s="49" t="n">
        <v>86</v>
      </c>
      <c r="C21" s="32" t="inlineStr">
        <is>
          <t>BELKAI SOUAD</t>
        </is>
      </c>
      <c r="D21" s="33" t="n"/>
      <c r="E21" s="34" t="inlineStr">
        <is>
          <t>FEMME DE MENAGE</t>
        </is>
      </c>
      <c r="F21" s="35" t="inlineStr">
        <is>
          <t>FDS</t>
        </is>
      </c>
      <c r="G21" s="35" t="inlineStr">
        <is>
          <t>T</t>
        </is>
      </c>
      <c r="H21" s="35" t="inlineStr">
        <is>
          <t>T</t>
        </is>
      </c>
      <c r="I21" s="35" t="inlineStr">
        <is>
          <t>T</t>
        </is>
      </c>
      <c r="J21" s="35" t="inlineStr">
        <is>
          <t>T</t>
        </is>
      </c>
      <c r="K21" s="35" t="inlineStr">
        <is>
          <t>T</t>
        </is>
      </c>
      <c r="L21" s="35" t="inlineStr">
        <is>
          <t>FDS</t>
        </is>
      </c>
      <c r="M21" s="35" t="inlineStr">
        <is>
          <t>FDS</t>
        </is>
      </c>
      <c r="N21" s="35" t="inlineStr">
        <is>
          <t>T</t>
        </is>
      </c>
      <c r="O21" s="35" t="inlineStr">
        <is>
          <t>T</t>
        </is>
      </c>
      <c r="P21" s="35" t="inlineStr">
        <is>
          <t>T</t>
        </is>
      </c>
      <c r="Q21" s="35" t="inlineStr">
        <is>
          <t>T</t>
        </is>
      </c>
      <c r="R21" s="35" t="inlineStr">
        <is>
          <t>T</t>
        </is>
      </c>
      <c r="S21" s="35" t="inlineStr">
        <is>
          <t>FDS</t>
        </is>
      </c>
      <c r="T21" s="35" t="inlineStr">
        <is>
          <t>FDS</t>
        </is>
      </c>
      <c r="U21" s="35" t="inlineStr">
        <is>
          <t>T</t>
        </is>
      </c>
      <c r="V21" s="35" t="inlineStr">
        <is>
          <t>T</t>
        </is>
      </c>
      <c r="W21" s="35" t="inlineStr">
        <is>
          <t>T</t>
        </is>
      </c>
      <c r="X21" s="35" t="inlineStr">
        <is>
          <t>T</t>
        </is>
      </c>
      <c r="Y21" s="35" t="inlineStr">
        <is>
          <t>T</t>
        </is>
      </c>
      <c r="Z21" s="35" t="inlineStr">
        <is>
          <t>FDS</t>
        </is>
      </c>
      <c r="AA21" s="35" t="inlineStr">
        <is>
          <t>FDS</t>
        </is>
      </c>
      <c r="AB21" s="35" t="inlineStr">
        <is>
          <t>T</t>
        </is>
      </c>
      <c r="AC21" s="35" t="inlineStr">
        <is>
          <t>T</t>
        </is>
      </c>
      <c r="AD21" s="35" t="inlineStr">
        <is>
          <t>T</t>
        </is>
      </c>
      <c r="AE21" s="35" t="inlineStr">
        <is>
          <t>T</t>
        </is>
      </c>
      <c r="AF21" s="35" t="inlineStr">
        <is>
          <t>T</t>
        </is>
      </c>
      <c r="AG21" s="35" t="inlineStr">
        <is>
          <t>T</t>
        </is>
      </c>
      <c r="AH21" s="35" t="inlineStr">
        <is>
          <t>T</t>
        </is>
      </c>
      <c r="AI21" s="35" t="inlineStr">
        <is>
          <t>T</t>
        </is>
      </c>
      <c r="AJ21" s="40">
        <f>COUNTIF($F21:AH21,"T")</f>
        <v/>
      </c>
      <c r="AK21" s="40">
        <f>COUNTIF($F21:AH21,"C")</f>
        <v/>
      </c>
      <c r="AL21" s="40">
        <f>COUNTIF($F21:AH21,"8")+0</f>
        <v/>
      </c>
      <c r="AM21" s="40">
        <f>COUNTIF($F21:AJ21,"7")+0</f>
        <v/>
      </c>
      <c r="AN21" s="40">
        <f>COUNTIF($F21:AJ21,"RS")+0</f>
        <v/>
      </c>
      <c r="AO21" s="40">
        <f>COUNTIF($F21:AK21,"6")+0</f>
        <v/>
      </c>
      <c r="AP21" s="40">
        <f>COUNTIF($F21:AH21,"MI")+0</f>
        <v/>
      </c>
      <c r="AQ21" s="40">
        <f>COUNTIF($F21:AH21,"M")+0</f>
        <v/>
      </c>
    </row>
    <row r="22" ht="28.5" customFormat="1" customHeight="1" s="2" thickBot="1">
      <c r="A22" s="31" t="n">
        <v>3</v>
      </c>
      <c r="B22" s="49" t="n">
        <v>135</v>
      </c>
      <c r="C22" s="32" t="inlineStr">
        <is>
          <t>BADHBOUDA ABDELLAH</t>
        </is>
      </c>
      <c r="D22" s="33" t="n"/>
      <c r="E22" s="34" t="inlineStr">
        <is>
          <t>GARDIEN</t>
        </is>
      </c>
      <c r="F22" s="35" t="inlineStr">
        <is>
          <t>T</t>
        </is>
      </c>
      <c r="G22" s="35" t="inlineStr">
        <is>
          <t>RS</t>
        </is>
      </c>
      <c r="H22" s="35" t="inlineStr">
        <is>
          <t>T</t>
        </is>
      </c>
      <c r="I22" s="35" t="inlineStr">
        <is>
          <t>RS</t>
        </is>
      </c>
      <c r="J22" s="35" t="inlineStr">
        <is>
          <t>T</t>
        </is>
      </c>
      <c r="K22" s="35" t="inlineStr">
        <is>
          <t>RS</t>
        </is>
      </c>
      <c r="L22" s="35" t="inlineStr">
        <is>
          <t>T</t>
        </is>
      </c>
      <c r="M22" s="35" t="inlineStr">
        <is>
          <t>RS</t>
        </is>
      </c>
      <c r="N22" s="35" t="inlineStr">
        <is>
          <t>T</t>
        </is>
      </c>
      <c r="O22" s="35" t="inlineStr">
        <is>
          <t>RS</t>
        </is>
      </c>
      <c r="P22" s="35" t="inlineStr">
        <is>
          <t>T</t>
        </is>
      </c>
      <c r="Q22" s="35" t="inlineStr">
        <is>
          <t>RS</t>
        </is>
      </c>
      <c r="R22" s="35" t="inlineStr">
        <is>
          <t>T</t>
        </is>
      </c>
      <c r="S22" s="35" t="inlineStr">
        <is>
          <t>RS</t>
        </is>
      </c>
      <c r="T22" s="35" t="inlineStr">
        <is>
          <t>T</t>
        </is>
      </c>
      <c r="U22" s="35" t="inlineStr">
        <is>
          <t>RS</t>
        </is>
      </c>
      <c r="V22" s="35" t="inlineStr">
        <is>
          <t>T</t>
        </is>
      </c>
      <c r="W22" s="35" t="inlineStr">
        <is>
          <t>RS</t>
        </is>
      </c>
      <c r="X22" s="35" t="inlineStr">
        <is>
          <t>T</t>
        </is>
      </c>
      <c r="Y22" s="35" t="inlineStr">
        <is>
          <t>RS</t>
        </is>
      </c>
      <c r="Z22" s="35" t="inlineStr">
        <is>
          <t>T</t>
        </is>
      </c>
      <c r="AA22" s="35" t="inlineStr">
        <is>
          <t>RS</t>
        </is>
      </c>
      <c r="AB22" s="35" t="inlineStr">
        <is>
          <t>T</t>
        </is>
      </c>
      <c r="AC22" s="35" t="inlineStr">
        <is>
          <t>T</t>
        </is>
      </c>
      <c r="AD22" s="35" t="inlineStr">
        <is>
          <t>T</t>
        </is>
      </c>
      <c r="AE22" s="35" t="inlineStr">
        <is>
          <t>T</t>
        </is>
      </c>
      <c r="AF22" s="35" t="inlineStr">
        <is>
          <t>T</t>
        </is>
      </c>
      <c r="AG22" s="35" t="inlineStr">
        <is>
          <t>T</t>
        </is>
      </c>
      <c r="AH22" s="35" t="inlineStr">
        <is>
          <t>T</t>
        </is>
      </c>
      <c r="AI22" s="35" t="inlineStr">
        <is>
          <t>T</t>
        </is>
      </c>
      <c r="AJ22" s="40">
        <f>COUNTIF($F22:AH22,"T")</f>
        <v/>
      </c>
      <c r="AK22" s="40">
        <f>COUNTIF($F22:AH22,"C")</f>
        <v/>
      </c>
      <c r="AL22" s="40">
        <f>COUNTIF($F22:AH22,"8")</f>
        <v/>
      </c>
      <c r="AM22" s="40">
        <f>COUNTIF($F22:AJ22,"7")</f>
        <v/>
      </c>
      <c r="AN22" s="40">
        <f>COUNTIF($F22:AJ22,"RS")</f>
        <v/>
      </c>
      <c r="AO22" s="40">
        <f>COUNTIF($F22:AK22,"6")</f>
        <v/>
      </c>
      <c r="AP22" s="40">
        <f>COUNTIF($F22:AH22,"MI")</f>
        <v/>
      </c>
      <c r="AQ22" s="40">
        <f>COUNTIF($F22:AH22,"M")</f>
        <v/>
      </c>
    </row>
    <row r="23" ht="28.5" customFormat="1" customHeight="1" s="2" thickBot="1">
      <c r="A23" s="31" t="n">
        <v>4</v>
      </c>
      <c r="B23" s="49" t="n">
        <v>136</v>
      </c>
      <c r="C23" s="32" t="inlineStr">
        <is>
          <t>DAOUDAOUA ABDELKADER</t>
        </is>
      </c>
      <c r="D23" s="33" t="n"/>
      <c r="E23" s="34" t="inlineStr">
        <is>
          <t>CHEF STATION SERVICE</t>
        </is>
      </c>
      <c r="F23" s="35" t="inlineStr">
        <is>
          <t>FDS</t>
        </is>
      </c>
      <c r="G23" s="35" t="inlineStr">
        <is>
          <t>T</t>
        </is>
      </c>
      <c r="H23" s="35" t="inlineStr">
        <is>
          <t>T</t>
        </is>
      </c>
      <c r="I23" s="35" t="inlineStr">
        <is>
          <t>T</t>
        </is>
      </c>
      <c r="J23" s="35" t="inlineStr">
        <is>
          <t>T</t>
        </is>
      </c>
      <c r="K23" s="35" t="inlineStr">
        <is>
          <t>T</t>
        </is>
      </c>
      <c r="L23" s="35" t="inlineStr">
        <is>
          <t>FDS</t>
        </is>
      </c>
      <c r="M23" s="35" t="inlineStr">
        <is>
          <t>FDS</t>
        </is>
      </c>
      <c r="N23" s="35" t="inlineStr">
        <is>
          <t>CP</t>
        </is>
      </c>
      <c r="O23" s="35" t="inlineStr">
        <is>
          <t>CP</t>
        </is>
      </c>
      <c r="P23" s="35" t="inlineStr">
        <is>
          <t>CP</t>
        </is>
      </c>
      <c r="Q23" s="35" t="inlineStr">
        <is>
          <t>CP</t>
        </is>
      </c>
      <c r="R23" s="35" t="inlineStr">
        <is>
          <t>CP</t>
        </is>
      </c>
      <c r="S23" s="35" t="inlineStr">
        <is>
          <t>CP</t>
        </is>
      </c>
      <c r="T23" s="35" t="inlineStr">
        <is>
          <t>CP</t>
        </is>
      </c>
      <c r="U23" s="35" t="inlineStr">
        <is>
          <t>CP</t>
        </is>
      </c>
      <c r="V23" s="35" t="inlineStr">
        <is>
          <t>CP</t>
        </is>
      </c>
      <c r="W23" s="35" t="inlineStr">
        <is>
          <t>CP</t>
        </is>
      </c>
      <c r="X23" s="35" t="inlineStr">
        <is>
          <t>CP</t>
        </is>
      </c>
      <c r="Y23" s="35" t="inlineStr">
        <is>
          <t>CP</t>
        </is>
      </c>
      <c r="Z23" s="35" t="inlineStr">
        <is>
          <t>CP</t>
        </is>
      </c>
      <c r="AA23" s="35" t="inlineStr">
        <is>
          <t>CP</t>
        </is>
      </c>
      <c r="AB23" s="35" t="inlineStr">
        <is>
          <t>CP</t>
        </is>
      </c>
      <c r="AC23" s="35" t="inlineStr">
        <is>
          <t>T</t>
        </is>
      </c>
      <c r="AD23" s="35" t="inlineStr">
        <is>
          <t>T</t>
        </is>
      </c>
      <c r="AE23" s="35" t="inlineStr">
        <is>
          <t>T</t>
        </is>
      </c>
      <c r="AF23" s="35" t="inlineStr">
        <is>
          <t>T</t>
        </is>
      </c>
      <c r="AG23" s="35" t="inlineStr">
        <is>
          <t>T</t>
        </is>
      </c>
      <c r="AH23" s="35" t="inlineStr">
        <is>
          <t>T</t>
        </is>
      </c>
      <c r="AI23" s="35" t="inlineStr">
        <is>
          <t>T</t>
        </is>
      </c>
      <c r="AJ23" s="40">
        <f>COUNTIF($F23:AH23,"T")</f>
        <v/>
      </c>
      <c r="AK23" s="40">
        <f>COUNTIF($F23:AH23,"C")</f>
        <v/>
      </c>
      <c r="AL23" s="40">
        <f>COUNTIF($F23:AH23,"8")</f>
        <v/>
      </c>
      <c r="AM23" s="40">
        <f>COUNTIF($F23:AJ23,"7")</f>
        <v/>
      </c>
      <c r="AN23" s="40">
        <f>COUNTIF($F23:AJ23,"RS")</f>
        <v/>
      </c>
      <c r="AO23" s="40">
        <f>COUNTIF($F23:AK23,"6")</f>
        <v/>
      </c>
      <c r="AP23" s="40">
        <f>COUNTIF($F23:AH23,"MI")</f>
        <v/>
      </c>
      <c r="AQ23" s="40">
        <f>COUNTIF($F23:AH23,"M")</f>
        <v/>
      </c>
    </row>
    <row r="24" ht="28.5" customFormat="1" customHeight="1" s="2" thickBot="1">
      <c r="A24" s="31" t="n">
        <v>5</v>
      </c>
      <c r="B24" s="49" t="n">
        <v>139</v>
      </c>
      <c r="C24" s="32" t="inlineStr">
        <is>
          <t>HAMIDOUCHE ALI</t>
        </is>
      </c>
      <c r="D24" s="33" t="n"/>
      <c r="E24" s="34" t="inlineStr">
        <is>
          <t>GARDIEN</t>
        </is>
      </c>
      <c r="F24" s="35" t="inlineStr">
        <is>
          <t>RS</t>
        </is>
      </c>
      <c r="G24" s="35" t="inlineStr">
        <is>
          <t>T</t>
        </is>
      </c>
      <c r="H24" s="35" t="inlineStr">
        <is>
          <t>RS</t>
        </is>
      </c>
      <c r="I24" s="35" t="inlineStr">
        <is>
          <t>T</t>
        </is>
      </c>
      <c r="J24" s="35" t="inlineStr">
        <is>
          <t>RS</t>
        </is>
      </c>
      <c r="K24" s="35" t="inlineStr">
        <is>
          <t>T</t>
        </is>
      </c>
      <c r="L24" s="35" t="inlineStr">
        <is>
          <t>RS</t>
        </is>
      </c>
      <c r="M24" s="35" t="inlineStr">
        <is>
          <t>T</t>
        </is>
      </c>
      <c r="N24" s="35" t="inlineStr">
        <is>
          <t>RS</t>
        </is>
      </c>
      <c r="O24" s="35" t="inlineStr">
        <is>
          <t>T</t>
        </is>
      </c>
      <c r="P24" s="35" t="inlineStr">
        <is>
          <t>RS</t>
        </is>
      </c>
      <c r="Q24" s="35" t="inlineStr">
        <is>
          <t>T</t>
        </is>
      </c>
      <c r="R24" s="35" t="inlineStr">
        <is>
          <t>RS</t>
        </is>
      </c>
      <c r="S24" s="35" t="inlineStr">
        <is>
          <t>T</t>
        </is>
      </c>
      <c r="T24" s="35" t="inlineStr">
        <is>
          <t>RS</t>
        </is>
      </c>
      <c r="U24" s="35" t="inlineStr">
        <is>
          <t>T</t>
        </is>
      </c>
      <c r="V24" s="35" t="inlineStr">
        <is>
          <t>RS</t>
        </is>
      </c>
      <c r="W24" s="35" t="inlineStr">
        <is>
          <t>T</t>
        </is>
      </c>
      <c r="X24" s="35" t="inlineStr">
        <is>
          <t>RS</t>
        </is>
      </c>
      <c r="Y24" s="35" t="inlineStr">
        <is>
          <t>T</t>
        </is>
      </c>
      <c r="Z24" s="35" t="inlineStr">
        <is>
          <t>RS</t>
        </is>
      </c>
      <c r="AA24" s="35" t="inlineStr">
        <is>
          <t>T</t>
        </is>
      </c>
      <c r="AB24" s="35" t="inlineStr">
        <is>
          <t>RS</t>
        </is>
      </c>
      <c r="AC24" s="35" t="inlineStr">
        <is>
          <t>T</t>
        </is>
      </c>
      <c r="AD24" s="35" t="inlineStr">
        <is>
          <t>T</t>
        </is>
      </c>
      <c r="AE24" s="35" t="inlineStr">
        <is>
          <t>T</t>
        </is>
      </c>
      <c r="AF24" s="35" t="inlineStr">
        <is>
          <t>T</t>
        </is>
      </c>
      <c r="AG24" s="35" t="inlineStr">
        <is>
          <t>T</t>
        </is>
      </c>
      <c r="AH24" s="35" t="inlineStr">
        <is>
          <t>T</t>
        </is>
      </c>
      <c r="AI24" s="35" t="inlineStr">
        <is>
          <t>T</t>
        </is>
      </c>
      <c r="AJ24" s="40">
        <f>COUNTIF($F24:AH24,"T")</f>
        <v/>
      </c>
      <c r="AK24" s="40">
        <f>COUNTIF($F24:AH24,"C")</f>
        <v/>
      </c>
      <c r="AL24" s="40">
        <f>COUNTIF($F24:AH24,"8")</f>
        <v/>
      </c>
      <c r="AM24" s="40">
        <f>COUNTIF($F24:AJ24,"7")</f>
        <v/>
      </c>
      <c r="AN24" s="40">
        <f>COUNTIF($F24:AJ24,"RS")</f>
        <v/>
      </c>
      <c r="AO24" s="40">
        <f>COUNTIF($F24:AK24,"6")</f>
        <v/>
      </c>
      <c r="AP24" s="40">
        <f>COUNTIF($F24:AH24,"MI")</f>
        <v/>
      </c>
      <c r="AQ24" s="40">
        <f>COUNTIF($F24:AH24,"M")</f>
        <v/>
      </c>
    </row>
    <row r="25" ht="28.5" customFormat="1" customHeight="1" s="2" thickBot="1">
      <c r="A25" s="31" t="n">
        <v>6</v>
      </c>
      <c r="B25" s="49" t="n">
        <v>143</v>
      </c>
      <c r="C25" s="32" t="inlineStr">
        <is>
          <t>BENDIB LIAMINE</t>
        </is>
      </c>
      <c r="D25" s="33" t="n"/>
      <c r="E25" s="34" t="inlineStr">
        <is>
          <t>ACHETEUR DEMARCHEUR</t>
        </is>
      </c>
      <c r="F25" s="35" t="inlineStr">
        <is>
          <t>FDS</t>
        </is>
      </c>
      <c r="G25" s="35" t="inlineStr">
        <is>
          <t>T</t>
        </is>
      </c>
      <c r="H25" s="35" t="inlineStr">
        <is>
          <t>T</t>
        </is>
      </c>
      <c r="I25" s="35" t="inlineStr">
        <is>
          <t>T</t>
        </is>
      </c>
      <c r="J25" s="35" t="inlineStr">
        <is>
          <t>T</t>
        </is>
      </c>
      <c r="K25" s="35" t="inlineStr">
        <is>
          <t>T</t>
        </is>
      </c>
      <c r="L25" s="35" t="inlineStr">
        <is>
          <t>FDS</t>
        </is>
      </c>
      <c r="M25" s="35" t="inlineStr">
        <is>
          <t>FDS</t>
        </is>
      </c>
      <c r="N25" s="35" t="inlineStr">
        <is>
          <t>T</t>
        </is>
      </c>
      <c r="O25" s="35" t="inlineStr">
        <is>
          <t>T</t>
        </is>
      </c>
      <c r="P25" s="35" t="inlineStr">
        <is>
          <t>T</t>
        </is>
      </c>
      <c r="Q25" s="35" t="inlineStr">
        <is>
          <t>T</t>
        </is>
      </c>
      <c r="R25" s="35" t="inlineStr">
        <is>
          <t>T</t>
        </is>
      </c>
      <c r="S25" s="35" t="inlineStr">
        <is>
          <t>FDS</t>
        </is>
      </c>
      <c r="T25" s="35" t="inlineStr">
        <is>
          <t>FDS</t>
        </is>
      </c>
      <c r="U25" s="35" t="inlineStr">
        <is>
          <t>T</t>
        </is>
      </c>
      <c r="V25" s="35" t="inlineStr">
        <is>
          <t>T</t>
        </is>
      </c>
      <c r="W25" s="35" t="inlineStr">
        <is>
          <t>T</t>
        </is>
      </c>
      <c r="X25" s="35" t="inlineStr">
        <is>
          <t>T</t>
        </is>
      </c>
      <c r="Y25" s="35" t="inlineStr">
        <is>
          <t>T</t>
        </is>
      </c>
      <c r="Z25" s="35" t="inlineStr">
        <is>
          <t>FDS</t>
        </is>
      </c>
      <c r="AA25" s="35" t="inlineStr">
        <is>
          <t>FDS</t>
        </is>
      </c>
      <c r="AB25" s="35" t="inlineStr">
        <is>
          <t>T</t>
        </is>
      </c>
      <c r="AC25" s="35" t="inlineStr">
        <is>
          <t>T</t>
        </is>
      </c>
      <c r="AD25" s="35" t="inlineStr">
        <is>
          <t>T</t>
        </is>
      </c>
      <c r="AE25" s="35" t="inlineStr">
        <is>
          <t>T</t>
        </is>
      </c>
      <c r="AF25" s="35" t="inlineStr">
        <is>
          <t>T</t>
        </is>
      </c>
      <c r="AG25" s="35" t="inlineStr">
        <is>
          <t>T</t>
        </is>
      </c>
      <c r="AH25" s="35" t="inlineStr">
        <is>
          <t>T</t>
        </is>
      </c>
      <c r="AI25" s="35" t="inlineStr">
        <is>
          <t>T</t>
        </is>
      </c>
      <c r="AJ25" s="40">
        <f>COUNTIF($F25:AH25,"T")</f>
        <v/>
      </c>
      <c r="AK25" s="40">
        <f>COUNTIF($F25:AH25,"C")</f>
        <v/>
      </c>
      <c r="AL25" s="40">
        <f>COUNTIF($F25:AH25,"8")+0</f>
        <v/>
      </c>
      <c r="AM25" s="40">
        <f>COUNTIF($F25:AJ25,"7")+0</f>
        <v/>
      </c>
      <c r="AN25" s="40">
        <f>COUNTIF($F25:AJ25,"RS")+0</f>
        <v/>
      </c>
      <c r="AO25" s="40">
        <f>COUNTIF($F25:AK25,"6")+0</f>
        <v/>
      </c>
      <c r="AP25" s="40">
        <f>COUNTIF($F25:AH25,"MI")+0</f>
        <v/>
      </c>
      <c r="AQ25" s="40">
        <f>COUNTIF($F25:AH25,"M")+0</f>
        <v/>
      </c>
    </row>
    <row r="26" ht="28.5" customFormat="1" customHeight="1" s="2" thickBot="1">
      <c r="A26" s="31" t="n">
        <v>7</v>
      </c>
      <c r="B26" s="49" t="n">
        <v>160</v>
      </c>
      <c r="C26" s="32" t="inlineStr">
        <is>
          <t>KHAMAUIN AHMED</t>
        </is>
      </c>
      <c r="D26" s="33" t="n"/>
      <c r="E26" s="34" t="inlineStr">
        <is>
          <t>CHEF DE BRIGADE</t>
        </is>
      </c>
      <c r="F26" s="35" t="inlineStr">
        <is>
          <t>T</t>
        </is>
      </c>
      <c r="G26" s="35" t="inlineStr">
        <is>
          <t>RS</t>
        </is>
      </c>
      <c r="H26" s="35" t="inlineStr">
        <is>
          <t>RS</t>
        </is>
      </c>
      <c r="I26" s="35" t="inlineStr">
        <is>
          <t>T</t>
        </is>
      </c>
      <c r="J26" s="35" t="inlineStr">
        <is>
          <t>T</t>
        </is>
      </c>
      <c r="K26" s="35" t="inlineStr">
        <is>
          <t>RS</t>
        </is>
      </c>
      <c r="L26" s="35" t="inlineStr">
        <is>
          <t>RS</t>
        </is>
      </c>
      <c r="M26" s="35" t="inlineStr">
        <is>
          <t>T</t>
        </is>
      </c>
      <c r="N26" s="35" t="inlineStr">
        <is>
          <t>T</t>
        </is>
      </c>
      <c r="O26" s="35" t="inlineStr">
        <is>
          <t>RS</t>
        </is>
      </c>
      <c r="P26" s="35" t="inlineStr">
        <is>
          <t>RS</t>
        </is>
      </c>
      <c r="Q26" s="35" t="inlineStr">
        <is>
          <t>T</t>
        </is>
      </c>
      <c r="R26" s="35" t="inlineStr">
        <is>
          <t>T</t>
        </is>
      </c>
      <c r="S26" s="35" t="inlineStr">
        <is>
          <t>RS</t>
        </is>
      </c>
      <c r="T26" s="35" t="inlineStr">
        <is>
          <t>RS</t>
        </is>
      </c>
      <c r="U26" s="35" t="inlineStr">
        <is>
          <t>T</t>
        </is>
      </c>
      <c r="V26" s="35" t="inlineStr">
        <is>
          <t>T</t>
        </is>
      </c>
      <c r="W26" s="35" t="inlineStr">
        <is>
          <t>RS</t>
        </is>
      </c>
      <c r="X26" s="35" t="inlineStr">
        <is>
          <t>RS</t>
        </is>
      </c>
      <c r="Y26" s="35" t="inlineStr">
        <is>
          <t>T</t>
        </is>
      </c>
      <c r="Z26" s="35" t="inlineStr">
        <is>
          <t>T</t>
        </is>
      </c>
      <c r="AA26" s="35" t="inlineStr">
        <is>
          <t>RS</t>
        </is>
      </c>
      <c r="AB26" s="35" t="inlineStr">
        <is>
          <t>RS</t>
        </is>
      </c>
      <c r="AC26" s="35" t="inlineStr">
        <is>
          <t>T</t>
        </is>
      </c>
      <c r="AD26" s="35" t="inlineStr">
        <is>
          <t>T</t>
        </is>
      </c>
      <c r="AE26" s="35" t="inlineStr">
        <is>
          <t>T</t>
        </is>
      </c>
      <c r="AF26" s="35" t="inlineStr">
        <is>
          <t>T</t>
        </is>
      </c>
      <c r="AG26" s="35" t="inlineStr">
        <is>
          <t>T</t>
        </is>
      </c>
      <c r="AH26" s="35" t="inlineStr">
        <is>
          <t>T</t>
        </is>
      </c>
      <c r="AI26" s="35" t="inlineStr">
        <is>
          <t>T</t>
        </is>
      </c>
      <c r="AJ26" s="40">
        <f>COUNTIF($F26:AH26,"T")</f>
        <v/>
      </c>
      <c r="AK26" s="40">
        <f>COUNTIF($F26:AH26,"C")</f>
        <v/>
      </c>
      <c r="AL26" s="40">
        <f>COUNTIF($F26:AH26,"8")</f>
        <v/>
      </c>
      <c r="AM26" s="40">
        <f>COUNTIF($F26:AJ26,"7")</f>
        <v/>
      </c>
      <c r="AN26" s="40">
        <f>COUNTIF($F26:AJ26,"RS")</f>
        <v/>
      </c>
      <c r="AO26" s="40">
        <f>COUNTIF($F26:AK26,"6")</f>
        <v/>
      </c>
      <c r="AP26" s="40">
        <f>COUNTIF($F26:AH26,"MI")</f>
        <v/>
      </c>
      <c r="AQ26" s="40">
        <f>COUNTIF($F26:AH26,"M")</f>
        <v/>
      </c>
    </row>
    <row r="27" ht="28.5" customFormat="1" customHeight="1" s="2" thickBot="1">
      <c r="A27" s="31" t="n">
        <v>8</v>
      </c>
      <c r="B27" s="49" t="n">
        <v>165</v>
      </c>
      <c r="C27" s="32" t="inlineStr">
        <is>
          <t>SELLAMI Lakhdar</t>
        </is>
      </c>
      <c r="D27" s="33" t="n"/>
      <c r="E27" s="34" t="inlineStr">
        <is>
          <t>GARDIEN</t>
        </is>
      </c>
      <c r="F27" s="35" t="inlineStr">
        <is>
          <t>T</t>
        </is>
      </c>
      <c r="G27" s="35" t="inlineStr">
        <is>
          <t>RS</t>
        </is>
      </c>
      <c r="H27" s="35" t="inlineStr">
        <is>
          <t>RS</t>
        </is>
      </c>
      <c r="I27" s="35" t="inlineStr">
        <is>
          <t>RS</t>
        </is>
      </c>
      <c r="J27" s="35" t="inlineStr">
        <is>
          <t>RS</t>
        </is>
      </c>
      <c r="K27" s="35" t="inlineStr">
        <is>
          <t>RS</t>
        </is>
      </c>
      <c r="L27" s="35" t="inlineStr">
        <is>
          <t>RS</t>
        </is>
      </c>
      <c r="M27" s="35" t="inlineStr">
        <is>
          <t>RS</t>
        </is>
      </c>
      <c r="N27" s="35" t="inlineStr">
        <is>
          <t>RS</t>
        </is>
      </c>
      <c r="O27" s="35" t="inlineStr">
        <is>
          <t>RS</t>
        </is>
      </c>
      <c r="P27" s="35" t="inlineStr">
        <is>
          <t>RS</t>
        </is>
      </c>
      <c r="Q27" s="35" t="inlineStr">
        <is>
          <t>RS</t>
        </is>
      </c>
      <c r="R27" s="35" t="inlineStr">
        <is>
          <t>RS</t>
        </is>
      </c>
      <c r="S27" s="35" t="inlineStr">
        <is>
          <t>RS</t>
        </is>
      </c>
      <c r="T27" s="35" t="inlineStr">
        <is>
          <t>RS</t>
        </is>
      </c>
      <c r="U27" s="35" t="inlineStr">
        <is>
          <t> </t>
        </is>
      </c>
      <c r="V27" s="35" t="inlineStr">
        <is>
          <t> </t>
        </is>
      </c>
      <c r="W27" s="35" t="inlineStr">
        <is>
          <t> </t>
        </is>
      </c>
      <c r="X27" s="35" t="inlineStr">
        <is>
          <t> </t>
        </is>
      </c>
      <c r="Y27" s="35" t="inlineStr">
        <is>
          <t> </t>
        </is>
      </c>
      <c r="Z27" s="35" t="inlineStr">
        <is>
          <t> </t>
        </is>
      </c>
      <c r="AA27" s="35" t="inlineStr">
        <is>
          <t> </t>
        </is>
      </c>
      <c r="AB27" s="35" t="inlineStr">
        <is>
          <t> </t>
        </is>
      </c>
      <c r="AC27" s="35" t="inlineStr">
        <is>
          <t>T</t>
        </is>
      </c>
      <c r="AD27" s="35" t="inlineStr">
        <is>
          <t>T</t>
        </is>
      </c>
      <c r="AE27" s="35" t="inlineStr">
        <is>
          <t>T</t>
        </is>
      </c>
      <c r="AF27" s="35" t="inlineStr">
        <is>
          <t>T</t>
        </is>
      </c>
      <c r="AG27" s="35" t="inlineStr">
        <is>
          <t>T</t>
        </is>
      </c>
      <c r="AH27" s="35" t="inlineStr">
        <is>
          <t>T</t>
        </is>
      </c>
      <c r="AI27" s="35" t="inlineStr">
        <is>
          <t>T</t>
        </is>
      </c>
      <c r="AJ27" s="40">
        <f>COUNTIF($F27:AH27,"T")</f>
        <v/>
      </c>
      <c r="AK27" s="40">
        <f>COUNTIF($F27:AH27,"C")</f>
        <v/>
      </c>
      <c r="AL27" s="40">
        <f>COUNTIF($F27:AH27,"8")+0</f>
        <v/>
      </c>
      <c r="AM27" s="40">
        <f>COUNTIF($F27:AJ27,"7")+0</f>
        <v/>
      </c>
      <c r="AN27" s="40">
        <f>COUNTIF($F27:AJ27,"RS")+0</f>
        <v/>
      </c>
      <c r="AO27" s="40">
        <f>COUNTIF($F27:AK27,"6")+0</f>
        <v/>
      </c>
      <c r="AP27" s="40">
        <f>COUNTIF($F27:AH27,"MI")+0</f>
        <v/>
      </c>
      <c r="AQ27" s="40">
        <f>COUNTIF($F27:AH27,"M")+0</f>
        <v/>
      </c>
    </row>
    <row r="28" ht="28.5" customFormat="1" customHeight="1" s="2" thickBot="1">
      <c r="A28" s="31" t="n">
        <v>9</v>
      </c>
      <c r="B28" s="49" t="n">
        <v>176</v>
      </c>
      <c r="C28" s="32" t="inlineStr">
        <is>
          <t>BIRADI SELEMAN</t>
        </is>
      </c>
      <c r="D28" s="33" t="n"/>
      <c r="E28" s="34" t="inlineStr">
        <is>
          <t>CHEF DE BRIGADE</t>
        </is>
      </c>
      <c r="F28" s="35" t="inlineStr">
        <is>
          <t>RS</t>
        </is>
      </c>
      <c r="G28" s="35" t="inlineStr">
        <is>
          <t>T</t>
        </is>
      </c>
      <c r="H28" s="35" t="inlineStr">
        <is>
          <t>T</t>
        </is>
      </c>
      <c r="I28" s="35" t="inlineStr">
        <is>
          <t>RS</t>
        </is>
      </c>
      <c r="J28" s="35" t="inlineStr">
        <is>
          <t>RS</t>
        </is>
      </c>
      <c r="K28" s="35" t="inlineStr">
        <is>
          <t>T</t>
        </is>
      </c>
      <c r="L28" s="35" t="inlineStr">
        <is>
          <t>T</t>
        </is>
      </c>
      <c r="M28" s="35" t="inlineStr">
        <is>
          <t>RS</t>
        </is>
      </c>
      <c r="N28" s="35" t="inlineStr">
        <is>
          <t>RS</t>
        </is>
      </c>
      <c r="O28" s="35" t="inlineStr">
        <is>
          <t>T</t>
        </is>
      </c>
      <c r="P28" s="35" t="inlineStr">
        <is>
          <t>T</t>
        </is>
      </c>
      <c r="Q28" s="35" t="inlineStr">
        <is>
          <t>RS</t>
        </is>
      </c>
      <c r="R28" s="35" t="inlineStr">
        <is>
          <t>RS</t>
        </is>
      </c>
      <c r="S28" s="35" t="inlineStr">
        <is>
          <t>T</t>
        </is>
      </c>
      <c r="T28" s="35" t="inlineStr">
        <is>
          <t>T</t>
        </is>
      </c>
      <c r="U28" s="35" t="inlineStr">
        <is>
          <t>RS</t>
        </is>
      </c>
      <c r="V28" s="35" t="inlineStr">
        <is>
          <t>RS</t>
        </is>
      </c>
      <c r="W28" s="35" t="inlineStr">
        <is>
          <t>T</t>
        </is>
      </c>
      <c r="X28" s="35" t="inlineStr">
        <is>
          <t>T</t>
        </is>
      </c>
      <c r="Y28" s="35" t="inlineStr">
        <is>
          <t>RS</t>
        </is>
      </c>
      <c r="Z28" s="35" t="inlineStr">
        <is>
          <t>RS</t>
        </is>
      </c>
      <c r="AA28" s="35" t="inlineStr">
        <is>
          <t>T</t>
        </is>
      </c>
      <c r="AB28" s="35" t="inlineStr">
        <is>
          <t>T</t>
        </is>
      </c>
      <c r="AC28" s="35" t="inlineStr">
        <is>
          <t>T</t>
        </is>
      </c>
      <c r="AD28" s="35" t="inlineStr">
        <is>
          <t>T</t>
        </is>
      </c>
      <c r="AE28" s="35" t="inlineStr">
        <is>
          <t>T</t>
        </is>
      </c>
      <c r="AF28" s="35" t="inlineStr">
        <is>
          <t>T</t>
        </is>
      </c>
      <c r="AG28" s="35" t="inlineStr">
        <is>
          <t>T</t>
        </is>
      </c>
      <c r="AH28" s="35" t="inlineStr">
        <is>
          <t>T</t>
        </is>
      </c>
      <c r="AI28" s="35" t="inlineStr">
        <is>
          <t>T</t>
        </is>
      </c>
      <c r="AJ28" s="40">
        <f>COUNTIF($F28:AH28,"T")</f>
        <v/>
      </c>
      <c r="AK28" s="40">
        <f>COUNTIF($F28:AH28,"C")</f>
        <v/>
      </c>
      <c r="AL28" s="40">
        <f>COUNTIF($F28:AH28,"8")</f>
        <v/>
      </c>
      <c r="AM28" s="40">
        <f>COUNTIF($F28:AJ28,"7")</f>
        <v/>
      </c>
      <c r="AN28" s="40">
        <f>COUNTIF($F28:AJ28,"RS")</f>
        <v/>
      </c>
      <c r="AO28" s="40">
        <f>COUNTIF($F28:AK28,"6")</f>
        <v/>
      </c>
      <c r="AP28" s="40">
        <f>COUNTIF($F28:AH28,"MI")</f>
        <v/>
      </c>
      <c r="AQ28" s="40">
        <f>COUNTIF($F28:AH28,"M")</f>
        <v/>
      </c>
    </row>
    <row r="29" ht="28.5" customFormat="1" customHeight="1" s="2" thickBot="1">
      <c r="A29" s="31" t="n">
        <v>10</v>
      </c>
      <c r="B29" s="49" t="n">
        <v>177</v>
      </c>
      <c r="C29" s="32" t="inlineStr">
        <is>
          <t>HAMZA AMOUD</t>
        </is>
      </c>
      <c r="D29" s="33" t="n"/>
      <c r="E29" s="34" t="inlineStr">
        <is>
          <t>CHEF CELLULE MAINTENANCE</t>
        </is>
      </c>
      <c r="F29" s="35" t="inlineStr">
        <is>
          <t>FDS</t>
        </is>
      </c>
      <c r="G29" s="35" t="inlineStr">
        <is>
          <t>T</t>
        </is>
      </c>
      <c r="H29" s="35" t="inlineStr">
        <is>
          <t>T</t>
        </is>
      </c>
      <c r="I29" s="35" t="inlineStr">
        <is>
          <t>T</t>
        </is>
      </c>
      <c r="J29" s="35" t="inlineStr">
        <is>
          <t>T</t>
        </is>
      </c>
      <c r="K29" s="35" t="inlineStr">
        <is>
          <t>T</t>
        </is>
      </c>
      <c r="L29" s="35" t="inlineStr">
        <is>
          <t>FDS</t>
        </is>
      </c>
      <c r="M29" s="35" t="inlineStr">
        <is>
          <t>FDS</t>
        </is>
      </c>
      <c r="N29" s="35" t="inlineStr">
        <is>
          <t>T</t>
        </is>
      </c>
      <c r="O29" s="35" t="inlineStr">
        <is>
          <t>CP</t>
        </is>
      </c>
      <c r="P29" s="35" t="inlineStr">
        <is>
          <t>CP</t>
        </is>
      </c>
      <c r="Q29" s="35" t="inlineStr">
        <is>
          <t>CP</t>
        </is>
      </c>
      <c r="R29" s="35" t="inlineStr">
        <is>
          <t>CP</t>
        </is>
      </c>
      <c r="S29" s="35" t="inlineStr">
        <is>
          <t>CP</t>
        </is>
      </c>
      <c r="T29" s="35" t="inlineStr">
        <is>
          <t>CP</t>
        </is>
      </c>
      <c r="U29" s="35" t="inlineStr">
        <is>
          <t>CP</t>
        </is>
      </c>
      <c r="V29" s="35" t="inlineStr">
        <is>
          <t>CP</t>
        </is>
      </c>
      <c r="W29" s="35" t="inlineStr">
        <is>
          <t>CP</t>
        </is>
      </c>
      <c r="X29" s="35" t="inlineStr">
        <is>
          <t>CP</t>
        </is>
      </c>
      <c r="Y29" s="35" t="inlineStr">
        <is>
          <t>CP</t>
        </is>
      </c>
      <c r="Z29" s="35" t="inlineStr">
        <is>
          <t>CP</t>
        </is>
      </c>
      <c r="AA29" s="35" t="inlineStr">
        <is>
          <t>CP</t>
        </is>
      </c>
      <c r="AB29" s="35" t="inlineStr">
        <is>
          <t>CP</t>
        </is>
      </c>
      <c r="AC29" s="35" t="inlineStr">
        <is>
          <t>T</t>
        </is>
      </c>
      <c r="AD29" s="35" t="inlineStr">
        <is>
          <t>T</t>
        </is>
      </c>
      <c r="AE29" s="35" t="inlineStr">
        <is>
          <t>T</t>
        </is>
      </c>
      <c r="AF29" s="35" t="inlineStr">
        <is>
          <t>T</t>
        </is>
      </c>
      <c r="AG29" s="35" t="inlineStr">
        <is>
          <t>T</t>
        </is>
      </c>
      <c r="AH29" s="35" t="inlineStr">
        <is>
          <t>T</t>
        </is>
      </c>
      <c r="AI29" s="35" t="inlineStr">
        <is>
          <t>T</t>
        </is>
      </c>
      <c r="AJ29" s="40">
        <f>COUNTIF($F29:AH29,"T")</f>
        <v/>
      </c>
      <c r="AK29" s="40">
        <f>COUNTIF($F29:AH29,"C")</f>
        <v/>
      </c>
      <c r="AL29" s="40">
        <f>COUNTIF($F29:AH29,"8")</f>
        <v/>
      </c>
      <c r="AM29" s="40">
        <f>COUNTIF($F29:AJ29,"7")</f>
        <v/>
      </c>
      <c r="AN29" s="40">
        <f>COUNTIF($F29:AJ29,"RS")</f>
        <v/>
      </c>
      <c r="AO29" s="40">
        <f>COUNTIF($F29:AK29,"6")</f>
        <v/>
      </c>
      <c r="AP29" s="40">
        <f>COUNTIF($F29:AH29,"MI")</f>
        <v/>
      </c>
      <c r="AQ29" s="40">
        <f>COUNTIF($F29:AH29,"M")</f>
        <v/>
      </c>
    </row>
    <row r="30" ht="28.5" customFormat="1" customHeight="1" s="2" thickBot="1">
      <c r="A30" s="31" t="n">
        <v>11</v>
      </c>
      <c r="B30" s="49" t="n">
        <v>189</v>
      </c>
      <c r="C30" s="32" t="inlineStr">
        <is>
          <t>GOUSMI BILLAL</t>
        </is>
      </c>
      <c r="D30" s="33" t="n"/>
      <c r="E30" s="34" t="inlineStr">
        <is>
          <t>CHARGE DE LA GESTION ADMINISTRATIVE</t>
        </is>
      </c>
      <c r="F30" s="35" t="inlineStr">
        <is>
          <t>FDS</t>
        </is>
      </c>
      <c r="G30" s="35" t="inlineStr">
        <is>
          <t>T</t>
        </is>
      </c>
      <c r="H30" s="35" t="inlineStr">
        <is>
          <t>T</t>
        </is>
      </c>
      <c r="I30" s="35" t="inlineStr">
        <is>
          <t>T</t>
        </is>
      </c>
      <c r="J30" s="35" t="inlineStr">
        <is>
          <t>T</t>
        </is>
      </c>
      <c r="K30" s="35" t="inlineStr">
        <is>
          <t>T</t>
        </is>
      </c>
      <c r="L30" s="35" t="inlineStr">
        <is>
          <t>FDS</t>
        </is>
      </c>
      <c r="M30" s="35" t="inlineStr">
        <is>
          <t>FDS</t>
        </is>
      </c>
      <c r="N30" s="35" t="inlineStr">
        <is>
          <t>T</t>
        </is>
      </c>
      <c r="O30" s="35" t="inlineStr">
        <is>
          <t>T</t>
        </is>
      </c>
      <c r="P30" s="35" t="inlineStr">
        <is>
          <t>T</t>
        </is>
      </c>
      <c r="Q30" s="35" t="inlineStr">
        <is>
          <t>T</t>
        </is>
      </c>
      <c r="R30" s="35" t="inlineStr">
        <is>
          <t>T</t>
        </is>
      </c>
      <c r="S30" s="35" t="inlineStr">
        <is>
          <t>FDS</t>
        </is>
      </c>
      <c r="T30" s="35" t="inlineStr">
        <is>
          <t>FDS</t>
        </is>
      </c>
      <c r="U30" s="35" t="inlineStr">
        <is>
          <t>T</t>
        </is>
      </c>
      <c r="V30" s="35" t="inlineStr">
        <is>
          <t>T</t>
        </is>
      </c>
      <c r="W30" s="35" t="inlineStr">
        <is>
          <t>T</t>
        </is>
      </c>
      <c r="X30" s="35" t="inlineStr">
        <is>
          <t>T</t>
        </is>
      </c>
      <c r="Y30" s="35" t="inlineStr">
        <is>
          <t>T</t>
        </is>
      </c>
      <c r="Z30" s="35" t="inlineStr">
        <is>
          <t>FDS</t>
        </is>
      </c>
      <c r="AA30" s="35" t="inlineStr">
        <is>
          <t>FDS</t>
        </is>
      </c>
      <c r="AB30" s="35" t="inlineStr">
        <is>
          <t>T</t>
        </is>
      </c>
      <c r="AC30" s="35" t="inlineStr">
        <is>
          <t>T</t>
        </is>
      </c>
      <c r="AD30" s="35" t="inlineStr">
        <is>
          <t>T</t>
        </is>
      </c>
      <c r="AE30" s="35" t="inlineStr">
        <is>
          <t>T</t>
        </is>
      </c>
      <c r="AF30" s="35" t="inlineStr">
        <is>
          <t>T</t>
        </is>
      </c>
      <c r="AG30" s="35" t="inlineStr">
        <is>
          <t>T</t>
        </is>
      </c>
      <c r="AH30" s="35" t="inlineStr">
        <is>
          <t>T</t>
        </is>
      </c>
      <c r="AI30" s="35" t="inlineStr">
        <is>
          <t>T</t>
        </is>
      </c>
      <c r="AJ30" s="40">
        <f>COUNTIF($F30:AH30,"T")</f>
        <v/>
      </c>
      <c r="AK30" s="40">
        <f>COUNTIF($F30:AH30,"C")</f>
        <v/>
      </c>
      <c r="AL30" s="40">
        <f>COUNTIF($F30:AH30,"8")+0</f>
        <v/>
      </c>
      <c r="AM30" s="40">
        <f>COUNTIF($F30:AJ30,"7")+0</f>
        <v/>
      </c>
      <c r="AN30" s="40">
        <f>COUNTIF($F30:AJ30,"RS")+0</f>
        <v/>
      </c>
      <c r="AO30" s="40">
        <f>COUNTIF($F30:AK30,"6")+0</f>
        <v/>
      </c>
      <c r="AP30" s="40">
        <f>COUNTIF($F30:AH30,"MI")+0</f>
        <v/>
      </c>
      <c r="AQ30" s="40">
        <f>COUNTIF($F30:AH30,"M")+0</f>
        <v/>
      </c>
    </row>
    <row r="31" ht="28.5" customFormat="1" customHeight="1" s="2" thickBot="1">
      <c r="A31" s="31" t="n">
        <v>12</v>
      </c>
      <c r="B31" s="49" t="n">
        <v>194</v>
      </c>
      <c r="C31" s="32" t="inlineStr">
        <is>
          <t>OKBAOUI BOUNAMA</t>
        </is>
      </c>
      <c r="D31" s="33" t="n"/>
      <c r="E31" s="34" t="inlineStr">
        <is>
          <t>POMPISTE BRIGADE</t>
        </is>
      </c>
      <c r="F31" s="35" t="inlineStr">
        <is>
          <t>RS</t>
        </is>
      </c>
      <c r="G31" s="35" t="inlineStr">
        <is>
          <t>T</t>
        </is>
      </c>
      <c r="H31" s="35" t="inlineStr">
        <is>
          <t>T</t>
        </is>
      </c>
      <c r="I31" s="35" t="inlineStr">
        <is>
          <t>RS</t>
        </is>
      </c>
      <c r="J31" s="35" t="inlineStr">
        <is>
          <t>RS</t>
        </is>
      </c>
      <c r="K31" s="35" t="inlineStr">
        <is>
          <t>T</t>
        </is>
      </c>
      <c r="L31" s="35" t="inlineStr">
        <is>
          <t>T</t>
        </is>
      </c>
      <c r="M31" s="35" t="inlineStr">
        <is>
          <t>RS</t>
        </is>
      </c>
      <c r="N31" s="35" t="inlineStr">
        <is>
          <t>RS</t>
        </is>
      </c>
      <c r="O31" s="35" t="inlineStr">
        <is>
          <t>T</t>
        </is>
      </c>
      <c r="P31" s="35" t="inlineStr">
        <is>
          <t>T</t>
        </is>
      </c>
      <c r="Q31" s="35" t="inlineStr">
        <is>
          <t>RS</t>
        </is>
      </c>
      <c r="R31" s="35" t="inlineStr">
        <is>
          <t>RS</t>
        </is>
      </c>
      <c r="S31" s="35" t="inlineStr">
        <is>
          <t>T</t>
        </is>
      </c>
      <c r="T31" s="35" t="inlineStr">
        <is>
          <t>T</t>
        </is>
      </c>
      <c r="U31" s="35" t="inlineStr">
        <is>
          <t>RS</t>
        </is>
      </c>
      <c r="V31" s="35" t="inlineStr">
        <is>
          <t>RS</t>
        </is>
      </c>
      <c r="W31" s="35" t="inlineStr">
        <is>
          <t>T</t>
        </is>
      </c>
      <c r="X31" s="35" t="inlineStr">
        <is>
          <t>T</t>
        </is>
      </c>
      <c r="Y31" s="35" t="inlineStr">
        <is>
          <t>RS</t>
        </is>
      </c>
      <c r="Z31" s="35" t="inlineStr">
        <is>
          <t>RS</t>
        </is>
      </c>
      <c r="AA31" s="35" t="inlineStr">
        <is>
          <t>T</t>
        </is>
      </c>
      <c r="AB31" s="35" t="inlineStr">
        <is>
          <t>T</t>
        </is>
      </c>
      <c r="AC31" s="35" t="inlineStr">
        <is>
          <t>T</t>
        </is>
      </c>
      <c r="AD31" s="35" t="inlineStr">
        <is>
          <t>T</t>
        </is>
      </c>
      <c r="AE31" s="35" t="inlineStr">
        <is>
          <t>T</t>
        </is>
      </c>
      <c r="AF31" s="35" t="inlineStr">
        <is>
          <t>T</t>
        </is>
      </c>
      <c r="AG31" s="35" t="inlineStr">
        <is>
          <t>T</t>
        </is>
      </c>
      <c r="AH31" s="35" t="inlineStr">
        <is>
          <t>T</t>
        </is>
      </c>
      <c r="AI31" s="35" t="inlineStr">
        <is>
          <t>T</t>
        </is>
      </c>
      <c r="AJ31" s="40">
        <f>COUNTIF($F31:AH31,"T")</f>
        <v/>
      </c>
      <c r="AK31" s="40">
        <f>COUNTIF($F31:AH31,"C")</f>
        <v/>
      </c>
      <c r="AL31" s="40">
        <f>COUNTIF($F31:AH31,"8")</f>
        <v/>
      </c>
      <c r="AM31" s="40">
        <f>COUNTIF($F31:AJ31,"7")</f>
        <v/>
      </c>
      <c r="AN31" s="40">
        <f>COUNTIF($F31:AJ31,"RS")</f>
        <v/>
      </c>
      <c r="AO31" s="40">
        <f>COUNTIF($F31:AK31,"6")</f>
        <v/>
      </c>
      <c r="AP31" s="40">
        <f>COUNTIF($F31:AH31,"MI")</f>
        <v/>
      </c>
      <c r="AQ31" s="40">
        <f>COUNTIF($F31:AH31,"M")</f>
        <v/>
      </c>
    </row>
    <row r="32" ht="28.5" customFormat="1" customHeight="1" s="2" thickBot="1">
      <c r="A32" s="31" t="n">
        <v>13</v>
      </c>
      <c r="B32" s="49" t="n">
        <v>196</v>
      </c>
      <c r="C32" s="32" t="inlineStr">
        <is>
          <t>RADJAA HOUARI</t>
        </is>
      </c>
      <c r="D32" s="33" t="n"/>
      <c r="E32" s="34" t="inlineStr">
        <is>
          <t>CHEF DE BRIGADE</t>
        </is>
      </c>
      <c r="F32" s="35" t="inlineStr">
        <is>
          <t>RS</t>
        </is>
      </c>
      <c r="G32" s="35" t="inlineStr">
        <is>
          <t>T</t>
        </is>
      </c>
      <c r="H32" s="35" t="inlineStr">
        <is>
          <t>T</t>
        </is>
      </c>
      <c r="I32" s="35" t="inlineStr">
        <is>
          <t>RS</t>
        </is>
      </c>
      <c r="J32" s="35" t="inlineStr">
        <is>
          <t>RS</t>
        </is>
      </c>
      <c r="K32" s="35" t="inlineStr">
        <is>
          <t>T</t>
        </is>
      </c>
      <c r="L32" s="35" t="inlineStr">
        <is>
          <t>T</t>
        </is>
      </c>
      <c r="M32" s="35" t="inlineStr">
        <is>
          <t>RS</t>
        </is>
      </c>
      <c r="N32" s="35" t="inlineStr">
        <is>
          <t>RS</t>
        </is>
      </c>
      <c r="O32" s="35" t="inlineStr">
        <is>
          <t>T</t>
        </is>
      </c>
      <c r="P32" s="35" t="inlineStr">
        <is>
          <t>T</t>
        </is>
      </c>
      <c r="Q32" s="35" t="inlineStr">
        <is>
          <t>RS</t>
        </is>
      </c>
      <c r="R32" s="35" t="inlineStr">
        <is>
          <t>RS</t>
        </is>
      </c>
      <c r="S32" s="35" t="inlineStr">
        <is>
          <t>T</t>
        </is>
      </c>
      <c r="T32" s="35" t="inlineStr">
        <is>
          <t>T</t>
        </is>
      </c>
      <c r="U32" s="35" t="inlineStr">
        <is>
          <t>RS</t>
        </is>
      </c>
      <c r="V32" s="35" t="inlineStr">
        <is>
          <t>RS</t>
        </is>
      </c>
      <c r="W32" s="35" t="inlineStr">
        <is>
          <t>T</t>
        </is>
      </c>
      <c r="X32" s="35" t="inlineStr">
        <is>
          <t>T</t>
        </is>
      </c>
      <c r="Y32" s="35" t="inlineStr">
        <is>
          <t>RS</t>
        </is>
      </c>
      <c r="Z32" s="35" t="inlineStr">
        <is>
          <t>RS</t>
        </is>
      </c>
      <c r="AA32" s="35" t="inlineStr">
        <is>
          <t>T</t>
        </is>
      </c>
      <c r="AB32" s="35" t="inlineStr">
        <is>
          <t>T</t>
        </is>
      </c>
      <c r="AC32" s="35" t="inlineStr">
        <is>
          <t>T</t>
        </is>
      </c>
      <c r="AD32" s="35" t="inlineStr">
        <is>
          <t>T</t>
        </is>
      </c>
      <c r="AE32" s="35" t="inlineStr">
        <is>
          <t>T</t>
        </is>
      </c>
      <c r="AF32" s="35" t="inlineStr">
        <is>
          <t>T</t>
        </is>
      </c>
      <c r="AG32" s="35" t="inlineStr">
        <is>
          <t>T</t>
        </is>
      </c>
      <c r="AH32" s="35" t="inlineStr">
        <is>
          <t>T</t>
        </is>
      </c>
      <c r="AI32" s="35" t="inlineStr">
        <is>
          <t>T</t>
        </is>
      </c>
      <c r="AJ32" s="40">
        <f>COUNTIF($F32:AH32,"T")</f>
        <v/>
      </c>
      <c r="AK32" s="40">
        <f>COUNTIF($F32:AH32,"C")</f>
        <v/>
      </c>
      <c r="AL32" s="40">
        <f>COUNTIF($F32:AH32,"8")</f>
        <v/>
      </c>
      <c r="AM32" s="40">
        <f>COUNTIF($F32:AJ32,"7")</f>
        <v/>
      </c>
      <c r="AN32" s="40">
        <f>COUNTIF($F32:AJ32,"RS")</f>
        <v/>
      </c>
      <c r="AO32" s="40">
        <f>COUNTIF($F32:AK32,"6")</f>
        <v/>
      </c>
      <c r="AP32" s="40">
        <f>COUNTIF($F32:AH32,"MI")</f>
        <v/>
      </c>
      <c r="AQ32" s="40">
        <f>COUNTIF($F32:AH32,"M")</f>
        <v/>
      </c>
    </row>
    <row r="33" ht="28.5" customFormat="1" customHeight="1" s="2" thickBot="1">
      <c r="A33" s="31" t="n">
        <v>14</v>
      </c>
      <c r="B33" s="49" t="n">
        <v>203</v>
      </c>
      <c r="C33" s="32" t="inlineStr">
        <is>
          <t>OKBAOUI MOHAMED KHALIFA</t>
        </is>
      </c>
      <c r="D33" s="33" t="n"/>
      <c r="E33" s="34" t="inlineStr">
        <is>
          <t>CADRE GESTION INFORMATIQUE</t>
        </is>
      </c>
      <c r="F33" s="35" t="inlineStr">
        <is>
          <t>FDS</t>
        </is>
      </c>
      <c r="G33" s="35" t="inlineStr">
        <is>
          <t>T</t>
        </is>
      </c>
      <c r="H33" s="35" t="inlineStr">
        <is>
          <t>T</t>
        </is>
      </c>
      <c r="I33" s="35" t="inlineStr">
        <is>
          <t>T</t>
        </is>
      </c>
      <c r="J33" s="35" t="inlineStr">
        <is>
          <t>T</t>
        </is>
      </c>
      <c r="K33" s="35" t="inlineStr">
        <is>
          <t>T</t>
        </is>
      </c>
      <c r="L33" s="35" t="inlineStr">
        <is>
          <t>FDS</t>
        </is>
      </c>
      <c r="M33" s="35" t="inlineStr">
        <is>
          <t>FDS</t>
        </is>
      </c>
      <c r="N33" s="35" t="inlineStr">
        <is>
          <t>T</t>
        </is>
      </c>
      <c r="O33" s="35" t="inlineStr">
        <is>
          <t>T</t>
        </is>
      </c>
      <c r="P33" s="35" t="inlineStr">
        <is>
          <t>T</t>
        </is>
      </c>
      <c r="Q33" s="35" t="inlineStr">
        <is>
          <t>T</t>
        </is>
      </c>
      <c r="R33" s="35" t="inlineStr">
        <is>
          <t>T</t>
        </is>
      </c>
      <c r="S33" s="35" t="inlineStr">
        <is>
          <t>RS</t>
        </is>
      </c>
      <c r="T33" s="35" t="inlineStr">
        <is>
          <t>RS</t>
        </is>
      </c>
      <c r="U33" s="35" t="inlineStr">
        <is>
          <t>T</t>
        </is>
      </c>
      <c r="V33" s="35" t="inlineStr">
        <is>
          <t>T</t>
        </is>
      </c>
      <c r="W33" s="35" t="inlineStr">
        <is>
          <t>T</t>
        </is>
      </c>
      <c r="X33" s="35" t="inlineStr">
        <is>
          <t>T</t>
        </is>
      </c>
      <c r="Y33" s="35" t="inlineStr">
        <is>
          <t>T</t>
        </is>
      </c>
      <c r="Z33" s="35" t="inlineStr">
        <is>
          <t>RS</t>
        </is>
      </c>
      <c r="AA33" s="35" t="inlineStr">
        <is>
          <t>RS</t>
        </is>
      </c>
      <c r="AB33" s="35" t="inlineStr">
        <is>
          <t>T</t>
        </is>
      </c>
      <c r="AC33" s="35" t="inlineStr">
        <is>
          <t>T</t>
        </is>
      </c>
      <c r="AD33" s="35" t="inlineStr">
        <is>
          <t>T</t>
        </is>
      </c>
      <c r="AE33" s="35" t="inlineStr">
        <is>
          <t>T</t>
        </is>
      </c>
      <c r="AF33" s="35" t="inlineStr">
        <is>
          <t>T</t>
        </is>
      </c>
      <c r="AG33" s="35" t="inlineStr">
        <is>
          <t>T</t>
        </is>
      </c>
      <c r="AH33" s="35" t="inlineStr">
        <is>
          <t>T</t>
        </is>
      </c>
      <c r="AI33" s="35" t="inlineStr">
        <is>
          <t>T</t>
        </is>
      </c>
      <c r="AJ33" s="40">
        <f>COUNTIF($F33:AH33,"T")</f>
        <v/>
      </c>
      <c r="AK33" s="40">
        <f>COUNTIF($F33:AH33,"C")</f>
        <v/>
      </c>
      <c r="AL33" s="40">
        <f>COUNTIF($F33:AH33,"8")</f>
        <v/>
      </c>
      <c r="AM33" s="40">
        <f>COUNTIF($F33:AJ33,"7")</f>
        <v/>
      </c>
      <c r="AN33" s="40">
        <f>COUNTIF($F33:AJ33,"RS")</f>
        <v/>
      </c>
      <c r="AO33" s="40">
        <f>COUNTIF($F33:AK33,"6")</f>
        <v/>
      </c>
      <c r="AP33" s="40">
        <f>COUNTIF($F33:AH33,"MI")</f>
        <v/>
      </c>
      <c r="AQ33" s="40">
        <f>COUNTIF($F33:AH33,"M")</f>
        <v/>
      </c>
    </row>
    <row r="34" ht="28.5" customFormat="1" customHeight="1" s="2" thickBot="1">
      <c r="A34" s="31" t="n">
        <v>15</v>
      </c>
      <c r="B34" s="49" t="n">
        <v>213</v>
      </c>
      <c r="C34" s="32" t="inlineStr">
        <is>
          <t>OKBAOUI LAHBIB</t>
        </is>
      </c>
      <c r="D34" s="33" t="n"/>
      <c r="E34" s="34" t="inlineStr">
        <is>
          <t>POMPISTE BRIGADE</t>
        </is>
      </c>
      <c r="F34" s="35" t="inlineStr">
        <is>
          <t>T</t>
        </is>
      </c>
      <c r="G34" s="35" t="inlineStr">
        <is>
          <t>RS</t>
        </is>
      </c>
      <c r="H34" s="35" t="inlineStr">
        <is>
          <t>RS</t>
        </is>
      </c>
      <c r="I34" s="35" t="inlineStr">
        <is>
          <t>T</t>
        </is>
      </c>
      <c r="J34" s="35" t="inlineStr">
        <is>
          <t>T</t>
        </is>
      </c>
      <c r="K34" s="35" t="inlineStr">
        <is>
          <t>RS</t>
        </is>
      </c>
      <c r="L34" s="35" t="inlineStr">
        <is>
          <t>RS</t>
        </is>
      </c>
      <c r="M34" s="35" t="inlineStr">
        <is>
          <t>T</t>
        </is>
      </c>
      <c r="N34" s="35" t="inlineStr">
        <is>
          <t>T</t>
        </is>
      </c>
      <c r="O34" s="35" t="inlineStr">
        <is>
          <t>RS</t>
        </is>
      </c>
      <c r="P34" s="35" t="inlineStr">
        <is>
          <t>RS</t>
        </is>
      </c>
      <c r="Q34" s="35" t="inlineStr">
        <is>
          <t>T</t>
        </is>
      </c>
      <c r="R34" s="35" t="inlineStr">
        <is>
          <t>T</t>
        </is>
      </c>
      <c r="S34" s="35" t="inlineStr">
        <is>
          <t>RS</t>
        </is>
      </c>
      <c r="T34" s="35" t="inlineStr">
        <is>
          <t>RS</t>
        </is>
      </c>
      <c r="U34" s="35" t="inlineStr">
        <is>
          <t>T</t>
        </is>
      </c>
      <c r="V34" s="35" t="inlineStr">
        <is>
          <t>T</t>
        </is>
      </c>
      <c r="W34" s="35" t="inlineStr">
        <is>
          <t>RS</t>
        </is>
      </c>
      <c r="X34" s="35" t="inlineStr">
        <is>
          <t>RS</t>
        </is>
      </c>
      <c r="Y34" s="35" t="inlineStr">
        <is>
          <t>T</t>
        </is>
      </c>
      <c r="Z34" s="35" t="inlineStr">
        <is>
          <t>T</t>
        </is>
      </c>
      <c r="AA34" s="35" t="inlineStr">
        <is>
          <t>RS</t>
        </is>
      </c>
      <c r="AB34" s="35" t="inlineStr">
        <is>
          <t>RS</t>
        </is>
      </c>
      <c r="AC34" s="35" t="inlineStr">
        <is>
          <t>T</t>
        </is>
      </c>
      <c r="AD34" s="35" t="inlineStr">
        <is>
          <t>T</t>
        </is>
      </c>
      <c r="AE34" s="35" t="inlineStr">
        <is>
          <t>T</t>
        </is>
      </c>
      <c r="AF34" s="35" t="inlineStr">
        <is>
          <t>T</t>
        </is>
      </c>
      <c r="AG34" s="35" t="inlineStr">
        <is>
          <t>T</t>
        </is>
      </c>
      <c r="AH34" s="35" t="inlineStr">
        <is>
          <t>T</t>
        </is>
      </c>
      <c r="AI34" s="35" t="inlineStr">
        <is>
          <t>T</t>
        </is>
      </c>
      <c r="AJ34" s="40">
        <f>COUNTIF($F34:AH34,"T")</f>
        <v/>
      </c>
      <c r="AK34" s="40">
        <f>COUNTIF($F34:AH34,"C")</f>
        <v/>
      </c>
      <c r="AL34" s="40">
        <f>COUNTIF($F34:AH34,"8")</f>
        <v/>
      </c>
      <c r="AM34" s="40">
        <f>COUNTIF($F34:AJ34,"7")</f>
        <v/>
      </c>
      <c r="AN34" s="40">
        <f>COUNTIF($F34:AJ34,"RS")</f>
        <v/>
      </c>
      <c r="AO34" s="40">
        <f>COUNTIF($F34:AK34,"6")</f>
        <v/>
      </c>
      <c r="AP34" s="40">
        <f>COUNTIF($F34:AH34,"MI")</f>
        <v/>
      </c>
      <c r="AQ34" s="40">
        <f>COUNTIF($F34:AH34,"M")</f>
        <v/>
      </c>
    </row>
    <row r="35" ht="28.5" customFormat="1" customHeight="1" s="2" thickBot="1">
      <c r="A35" s="31" t="n">
        <v>16</v>
      </c>
      <c r="B35" s="49" t="n">
        <v>214</v>
      </c>
      <c r="C35" s="32" t="inlineStr">
        <is>
          <t>HAMZA MOHAMMED</t>
        </is>
      </c>
      <c r="D35" s="33" t="n"/>
      <c r="E35" s="34" t="inlineStr">
        <is>
          <t>POMPISTE BRIGADE</t>
        </is>
      </c>
      <c r="F35" s="35" t="inlineStr">
        <is>
          <t>RS</t>
        </is>
      </c>
      <c r="G35" s="35" t="inlineStr">
        <is>
          <t>T</t>
        </is>
      </c>
      <c r="H35" s="35" t="inlineStr">
        <is>
          <t>T</t>
        </is>
      </c>
      <c r="I35" s="35" t="inlineStr">
        <is>
          <t>RS</t>
        </is>
      </c>
      <c r="J35" s="35" t="inlineStr">
        <is>
          <t>RS</t>
        </is>
      </c>
      <c r="K35" s="35" t="inlineStr">
        <is>
          <t>T</t>
        </is>
      </c>
      <c r="L35" s="35" t="inlineStr">
        <is>
          <t>T</t>
        </is>
      </c>
      <c r="M35" s="35" t="inlineStr">
        <is>
          <t>RS</t>
        </is>
      </c>
      <c r="N35" s="35" t="inlineStr">
        <is>
          <t>RS</t>
        </is>
      </c>
      <c r="O35" s="35" t="inlineStr">
        <is>
          <t>T</t>
        </is>
      </c>
      <c r="P35" s="35" t="inlineStr">
        <is>
          <t>T</t>
        </is>
      </c>
      <c r="Q35" s="35" t="inlineStr">
        <is>
          <t>RS</t>
        </is>
      </c>
      <c r="R35" s="35" t="inlineStr">
        <is>
          <t>RS</t>
        </is>
      </c>
      <c r="S35" s="35" t="inlineStr">
        <is>
          <t>T</t>
        </is>
      </c>
      <c r="T35" s="35" t="inlineStr">
        <is>
          <t>T</t>
        </is>
      </c>
      <c r="U35" s="35" t="inlineStr">
        <is>
          <t>RS</t>
        </is>
      </c>
      <c r="V35" s="35" t="inlineStr">
        <is>
          <t>RS</t>
        </is>
      </c>
      <c r="W35" s="35" t="inlineStr">
        <is>
          <t>T</t>
        </is>
      </c>
      <c r="X35" s="35" t="inlineStr">
        <is>
          <t>T</t>
        </is>
      </c>
      <c r="Y35" s="35" t="inlineStr">
        <is>
          <t>RS</t>
        </is>
      </c>
      <c r="Z35" s="35" t="inlineStr">
        <is>
          <t>RS</t>
        </is>
      </c>
      <c r="AA35" s="35" t="inlineStr">
        <is>
          <t>T</t>
        </is>
      </c>
      <c r="AB35" s="35" t="inlineStr">
        <is>
          <t>T</t>
        </is>
      </c>
      <c r="AC35" s="35" t="inlineStr">
        <is>
          <t>T</t>
        </is>
      </c>
      <c r="AD35" s="35" t="inlineStr">
        <is>
          <t>T</t>
        </is>
      </c>
      <c r="AE35" s="35" t="inlineStr">
        <is>
          <t>T</t>
        </is>
      </c>
      <c r="AF35" s="35" t="inlineStr">
        <is>
          <t>T</t>
        </is>
      </c>
      <c r="AG35" s="35" t="inlineStr">
        <is>
          <t>T</t>
        </is>
      </c>
      <c r="AH35" s="35" t="inlineStr">
        <is>
          <t>T</t>
        </is>
      </c>
      <c r="AI35" s="35" t="inlineStr">
        <is>
          <t>T</t>
        </is>
      </c>
      <c r="AJ35" s="40">
        <f>COUNTIF($F35:AH35,"T")</f>
        <v/>
      </c>
      <c r="AK35" s="40">
        <f>COUNTIF($F35:AH35,"C")</f>
        <v/>
      </c>
      <c r="AL35" s="40">
        <f>COUNTIF($F35:AH35,"8")</f>
        <v/>
      </c>
      <c r="AM35" s="40">
        <f>COUNTIF($F35:AJ35,"7")</f>
        <v/>
      </c>
      <c r="AN35" s="40">
        <f>COUNTIF($F35:AJ35,"RS")</f>
        <v/>
      </c>
      <c r="AO35" s="40">
        <f>COUNTIF($F35:AK35,"6")</f>
        <v/>
      </c>
      <c r="AP35" s="40">
        <f>COUNTIF($F35:AH35,"MI")</f>
        <v/>
      </c>
      <c r="AQ35" s="40">
        <f>COUNTIF($F35:AH35,"M")</f>
        <v/>
      </c>
    </row>
    <row r="36" ht="28.5" customFormat="1" customHeight="1" s="2" thickBot="1">
      <c r="A36" s="31" t="n">
        <v>17</v>
      </c>
      <c r="B36" s="49" t="n">
        <v>224</v>
      </c>
      <c r="C36" s="32" t="inlineStr">
        <is>
          <t>BLAL MUSTAPHA</t>
        </is>
      </c>
      <c r="D36" s="33" t="n"/>
      <c r="E36" s="34" t="inlineStr">
        <is>
          <t>OPERATEUR PRODUIT</t>
        </is>
      </c>
      <c r="F36" s="35" t="inlineStr">
        <is>
          <t>FDS</t>
        </is>
      </c>
      <c r="G36" s="35" t="inlineStr">
        <is>
          <t>T</t>
        </is>
      </c>
      <c r="H36" s="35" t="inlineStr">
        <is>
          <t>T</t>
        </is>
      </c>
      <c r="I36" s="35" t="inlineStr">
        <is>
          <t>T</t>
        </is>
      </c>
      <c r="J36" s="35" t="inlineStr">
        <is>
          <t>T</t>
        </is>
      </c>
      <c r="K36" s="35" t="inlineStr">
        <is>
          <t>T</t>
        </is>
      </c>
      <c r="L36" s="35" t="inlineStr">
        <is>
          <t>FDS</t>
        </is>
      </c>
      <c r="M36" s="35" t="inlineStr">
        <is>
          <t>FDS</t>
        </is>
      </c>
      <c r="N36" s="35" t="inlineStr">
        <is>
          <t>T</t>
        </is>
      </c>
      <c r="O36" s="35" t="inlineStr">
        <is>
          <t>T</t>
        </is>
      </c>
      <c r="P36" s="35" t="inlineStr">
        <is>
          <t>T</t>
        </is>
      </c>
      <c r="Q36" s="35" t="inlineStr">
        <is>
          <t>T</t>
        </is>
      </c>
      <c r="R36" s="35" t="inlineStr">
        <is>
          <t>T</t>
        </is>
      </c>
      <c r="S36" s="35" t="inlineStr">
        <is>
          <t>FDS</t>
        </is>
      </c>
      <c r="T36" s="35" t="inlineStr">
        <is>
          <t>FDS</t>
        </is>
      </c>
      <c r="U36" s="35" t="inlineStr">
        <is>
          <t>JF</t>
        </is>
      </c>
      <c r="V36" s="35" t="inlineStr">
        <is>
          <t>JF</t>
        </is>
      </c>
      <c r="W36" s="35" t="inlineStr">
        <is>
          <t>JF</t>
        </is>
      </c>
      <c r="X36" s="35" t="inlineStr">
        <is>
          <t>T</t>
        </is>
      </c>
      <c r="Y36" s="35" t="inlineStr">
        <is>
          <t>T</t>
        </is>
      </c>
      <c r="Z36" s="35" t="inlineStr">
        <is>
          <t>FDS</t>
        </is>
      </c>
      <c r="AA36" s="35" t="inlineStr">
        <is>
          <t>FDS</t>
        </is>
      </c>
      <c r="AB36" s="35" t="inlineStr">
        <is>
          <t>T</t>
        </is>
      </c>
      <c r="AC36" s="35" t="inlineStr">
        <is>
          <t>T</t>
        </is>
      </c>
      <c r="AD36" s="35" t="inlineStr">
        <is>
          <t>T</t>
        </is>
      </c>
      <c r="AE36" s="35" t="inlineStr">
        <is>
          <t>T</t>
        </is>
      </c>
      <c r="AF36" s="35" t="inlineStr">
        <is>
          <t>T</t>
        </is>
      </c>
      <c r="AG36" s="35" t="inlineStr">
        <is>
          <t>T</t>
        </is>
      </c>
      <c r="AH36" s="35" t="inlineStr">
        <is>
          <t>T</t>
        </is>
      </c>
      <c r="AI36" s="35" t="inlineStr">
        <is>
          <t>T</t>
        </is>
      </c>
      <c r="AJ36" s="40">
        <f>COUNTIF($F36:AH36,"T")</f>
        <v/>
      </c>
      <c r="AK36" s="40">
        <f>COUNTIF($F36:AH36,"C")</f>
        <v/>
      </c>
      <c r="AL36" s="40">
        <f>COUNTIF($F36:AH36,"8")</f>
        <v/>
      </c>
      <c r="AM36" s="40">
        <f>COUNTIF($F36:AJ36,"7")</f>
        <v/>
      </c>
      <c r="AN36" s="40">
        <f>COUNTIF($F36:AJ36,"RS")</f>
        <v/>
      </c>
      <c r="AO36" s="40">
        <f>COUNTIF($F36:AK36,"6")</f>
        <v/>
      </c>
      <c r="AP36" s="40">
        <f>COUNTIF($F36:AH36,"MI")</f>
        <v/>
      </c>
      <c r="AQ36" s="40">
        <f>COUNTIF($F36:AH36,"M")</f>
        <v/>
      </c>
    </row>
    <row r="37" ht="28.5" customFormat="1" customHeight="1" s="2" thickBot="1">
      <c r="A37" s="31" t="n">
        <v>18</v>
      </c>
      <c r="B37" s="49" t="n">
        <v>225</v>
      </c>
      <c r="C37" s="32" t="inlineStr">
        <is>
          <t>DJEDID BOUAMAMA</t>
        </is>
      </c>
      <c r="D37" s="33" t="n"/>
      <c r="E37" s="34" t="inlineStr">
        <is>
          <t>AGENT D'ASSAINISSEMENT</t>
        </is>
      </c>
      <c r="F37" s="35" t="inlineStr">
        <is>
          <t>FDS</t>
        </is>
      </c>
      <c r="G37" s="35" t="inlineStr">
        <is>
          <t>T</t>
        </is>
      </c>
      <c r="H37" s="35" t="inlineStr">
        <is>
          <t>T</t>
        </is>
      </c>
      <c r="I37" s="35" t="inlineStr">
        <is>
          <t>T</t>
        </is>
      </c>
      <c r="J37" s="35" t="inlineStr">
        <is>
          <t>T</t>
        </is>
      </c>
      <c r="K37" s="35" t="inlineStr">
        <is>
          <t>T</t>
        </is>
      </c>
      <c r="L37" s="35" t="inlineStr">
        <is>
          <t>FDS</t>
        </is>
      </c>
      <c r="M37" s="35" t="inlineStr">
        <is>
          <t>FDS</t>
        </is>
      </c>
      <c r="N37" s="35" t="inlineStr">
        <is>
          <t>T</t>
        </is>
      </c>
      <c r="O37" s="35" t="inlineStr">
        <is>
          <t>T</t>
        </is>
      </c>
      <c r="P37" s="35" t="inlineStr">
        <is>
          <t>T</t>
        </is>
      </c>
      <c r="Q37" s="35" t="inlineStr">
        <is>
          <t>T</t>
        </is>
      </c>
      <c r="R37" s="35" t="inlineStr">
        <is>
          <t>T</t>
        </is>
      </c>
      <c r="S37" s="35" t="inlineStr">
        <is>
          <t>FDS</t>
        </is>
      </c>
      <c r="T37" s="35" t="inlineStr">
        <is>
          <t>FDS</t>
        </is>
      </c>
      <c r="U37" s="35" t="inlineStr">
        <is>
          <t>JF</t>
        </is>
      </c>
      <c r="V37" s="35" t="inlineStr">
        <is>
          <t>JF</t>
        </is>
      </c>
      <c r="W37" s="35" t="inlineStr">
        <is>
          <t>JF</t>
        </is>
      </c>
      <c r="X37" s="35" t="inlineStr">
        <is>
          <t>T</t>
        </is>
      </c>
      <c r="Y37" s="35" t="inlineStr">
        <is>
          <t>T</t>
        </is>
      </c>
      <c r="Z37" s="35" t="inlineStr">
        <is>
          <t>FDS</t>
        </is>
      </c>
      <c r="AA37" s="35" t="inlineStr">
        <is>
          <t>FDS</t>
        </is>
      </c>
      <c r="AB37" s="35" t="inlineStr">
        <is>
          <t>T</t>
        </is>
      </c>
      <c r="AC37" s="35" t="inlineStr">
        <is>
          <t>T</t>
        </is>
      </c>
      <c r="AD37" s="35" t="inlineStr">
        <is>
          <t>T</t>
        </is>
      </c>
      <c r="AE37" s="35" t="inlineStr">
        <is>
          <t>T</t>
        </is>
      </c>
      <c r="AF37" s="35" t="inlineStr">
        <is>
          <t>T</t>
        </is>
      </c>
      <c r="AG37" s="35" t="inlineStr">
        <is>
          <t>T</t>
        </is>
      </c>
      <c r="AH37" s="35" t="inlineStr">
        <is>
          <t>T</t>
        </is>
      </c>
      <c r="AI37" s="35" t="inlineStr">
        <is>
          <t>T</t>
        </is>
      </c>
      <c r="AJ37" s="40">
        <f>COUNTIF($F37:AH37,"T")</f>
        <v/>
      </c>
      <c r="AK37" s="40">
        <f>COUNTIF($F37:AH37,"C")</f>
        <v/>
      </c>
      <c r="AL37" s="40">
        <f>COUNTIF($F37:AH37,"8")</f>
        <v/>
      </c>
      <c r="AM37" s="40">
        <f>COUNTIF($F37:AJ37,"7")</f>
        <v/>
      </c>
      <c r="AN37" s="40">
        <f>COUNTIF($F37:AJ37,"RS")</f>
        <v/>
      </c>
      <c r="AO37" s="40">
        <f>COUNTIF($F37:AK37,"6")</f>
        <v/>
      </c>
      <c r="AP37" s="40">
        <f>COUNTIF($F37:AH37,"MI")</f>
        <v/>
      </c>
      <c r="AQ37" s="40">
        <f>COUNTIF($F37:AH37,"M")</f>
        <v/>
      </c>
    </row>
    <row r="38" ht="28.5" customFormat="1" customHeight="1" s="2" thickBot="1">
      <c r="A38" s="31" t="n">
        <v>19</v>
      </c>
      <c r="B38" s="49" t="n">
        <v>226</v>
      </c>
      <c r="C38" s="32" t="inlineStr">
        <is>
          <t>BAGHDADI SEHLI</t>
        </is>
      </c>
      <c r="D38" s="33" t="n"/>
      <c r="E38" s="34" t="inlineStr">
        <is>
          <t>OUVRIER CHAINE</t>
        </is>
      </c>
      <c r="F38" s="35" t="inlineStr">
        <is>
          <t>T</t>
        </is>
      </c>
      <c r="G38" s="35" t="inlineStr">
        <is>
          <t>T</t>
        </is>
      </c>
      <c r="H38" s="35" t="inlineStr">
        <is>
          <t>RS</t>
        </is>
      </c>
      <c r="I38" s="35" t="inlineStr">
        <is>
          <t>RS</t>
        </is>
      </c>
      <c r="J38" s="35" t="inlineStr">
        <is>
          <t>RS</t>
        </is>
      </c>
      <c r="K38" s="35" t="inlineStr">
        <is>
          <t>RS</t>
        </is>
      </c>
      <c r="L38" s="35" t="inlineStr">
        <is>
          <t>RS</t>
        </is>
      </c>
      <c r="M38" s="35" t="inlineStr">
        <is>
          <t>RS</t>
        </is>
      </c>
      <c r="N38" s="35" t="inlineStr">
        <is>
          <t>RS</t>
        </is>
      </c>
      <c r="O38" s="35" t="inlineStr">
        <is>
          <t>T</t>
        </is>
      </c>
      <c r="P38" s="35" t="inlineStr">
        <is>
          <t>T</t>
        </is>
      </c>
      <c r="Q38" s="35" t="inlineStr">
        <is>
          <t>T</t>
        </is>
      </c>
      <c r="R38" s="35" t="inlineStr">
        <is>
          <t>T</t>
        </is>
      </c>
      <c r="S38" s="35" t="inlineStr">
        <is>
          <t>T</t>
        </is>
      </c>
      <c r="T38" s="35" t="inlineStr">
        <is>
          <t>T</t>
        </is>
      </c>
      <c r="U38" s="35" t="inlineStr">
        <is>
          <t>T</t>
        </is>
      </c>
      <c r="V38" s="35" t="inlineStr">
        <is>
          <t>RS</t>
        </is>
      </c>
      <c r="W38" s="35" t="inlineStr">
        <is>
          <t>RS</t>
        </is>
      </c>
      <c r="X38" s="35" t="inlineStr">
        <is>
          <t>RS</t>
        </is>
      </c>
      <c r="Y38" s="35" t="inlineStr">
        <is>
          <t>RS</t>
        </is>
      </c>
      <c r="Z38" s="35" t="inlineStr">
        <is>
          <t>RS</t>
        </is>
      </c>
      <c r="AA38" s="35" t="inlineStr">
        <is>
          <t>RS</t>
        </is>
      </c>
      <c r="AB38" s="35" t="inlineStr">
        <is>
          <t>RS</t>
        </is>
      </c>
      <c r="AC38" s="35" t="inlineStr">
        <is>
          <t>T</t>
        </is>
      </c>
      <c r="AD38" s="35" t="inlineStr">
        <is>
          <t>T</t>
        </is>
      </c>
      <c r="AE38" s="35" t="inlineStr">
        <is>
          <t>T</t>
        </is>
      </c>
      <c r="AF38" s="35" t="inlineStr">
        <is>
          <t>T</t>
        </is>
      </c>
      <c r="AG38" s="35" t="inlineStr">
        <is>
          <t>T</t>
        </is>
      </c>
      <c r="AH38" s="35" t="inlineStr">
        <is>
          <t>T</t>
        </is>
      </c>
      <c r="AI38" s="35" t="inlineStr">
        <is>
          <t>T</t>
        </is>
      </c>
      <c r="AJ38" s="40">
        <f>COUNTIF($F38:AH38,"T")</f>
        <v/>
      </c>
      <c r="AK38" s="40">
        <f>COUNTIF($F38:AH38,"C")</f>
        <v/>
      </c>
      <c r="AL38" s="40">
        <f>COUNTIF($F38:AH38,"8")</f>
        <v/>
      </c>
      <c r="AM38" s="40">
        <f>COUNTIF($F38:AJ38,"7")</f>
        <v/>
      </c>
      <c r="AN38" s="40">
        <f>COUNTIF($F38:AJ38,"RS")</f>
        <v/>
      </c>
      <c r="AO38" s="40">
        <f>COUNTIF($F38:AK38,"6")</f>
        <v/>
      </c>
      <c r="AP38" s="40">
        <f>COUNTIF($F38:AH38,"MI")</f>
        <v/>
      </c>
      <c r="AQ38" s="40">
        <f>COUNTIF($F38:AH38,"M")</f>
        <v/>
      </c>
    </row>
    <row r="39" ht="28.5" customFormat="1" customHeight="1" s="2" thickBot="1">
      <c r="A39" s="31" t="n">
        <v>20</v>
      </c>
      <c r="B39" s="49" t="n">
        <v>227</v>
      </c>
      <c r="C39" s="32" t="inlineStr">
        <is>
          <t>BENALLAL BENMILOUD</t>
        </is>
      </c>
      <c r="D39" s="33" t="n"/>
      <c r="E39" s="34" t="inlineStr">
        <is>
          <t>OUVRIER CHAINE</t>
        </is>
      </c>
      <c r="F39" s="35" t="inlineStr">
        <is>
          <t>FDS</t>
        </is>
      </c>
      <c r="G39" s="35" t="inlineStr">
        <is>
          <t>T</t>
        </is>
      </c>
      <c r="H39" s="35" t="inlineStr">
        <is>
          <t>T</t>
        </is>
      </c>
      <c r="I39" s="35" t="inlineStr">
        <is>
          <t>T</t>
        </is>
      </c>
      <c r="J39" s="35" t="inlineStr">
        <is>
          <t>T</t>
        </is>
      </c>
      <c r="K39" s="35" t="inlineStr">
        <is>
          <t>T</t>
        </is>
      </c>
      <c r="L39" s="35" t="inlineStr">
        <is>
          <t>FDS</t>
        </is>
      </c>
      <c r="M39" s="35" t="inlineStr">
        <is>
          <t>FDS</t>
        </is>
      </c>
      <c r="N39" s="35" t="inlineStr">
        <is>
          <t>T</t>
        </is>
      </c>
      <c r="O39" s="35" t="inlineStr">
        <is>
          <t>T</t>
        </is>
      </c>
      <c r="P39" s="35" t="inlineStr">
        <is>
          <t>T</t>
        </is>
      </c>
      <c r="Q39" s="35" t="inlineStr">
        <is>
          <t>T</t>
        </is>
      </c>
      <c r="R39" s="35" t="inlineStr">
        <is>
          <t>T</t>
        </is>
      </c>
      <c r="S39" s="35" t="inlineStr">
        <is>
          <t>FDS</t>
        </is>
      </c>
      <c r="T39" s="35" t="inlineStr">
        <is>
          <t>FDS</t>
        </is>
      </c>
      <c r="U39" s="35" t="inlineStr">
        <is>
          <t>JF</t>
        </is>
      </c>
      <c r="V39" s="35" t="inlineStr">
        <is>
          <t>JF</t>
        </is>
      </c>
      <c r="W39" s="35" t="inlineStr">
        <is>
          <t>JF</t>
        </is>
      </c>
      <c r="X39" s="35" t="inlineStr">
        <is>
          <t>T</t>
        </is>
      </c>
      <c r="Y39" s="35" t="inlineStr">
        <is>
          <t>T</t>
        </is>
      </c>
      <c r="Z39" s="35" t="inlineStr">
        <is>
          <t>FDS</t>
        </is>
      </c>
      <c r="AA39" s="35" t="inlineStr">
        <is>
          <t>FDS</t>
        </is>
      </c>
      <c r="AB39" s="35" t="inlineStr">
        <is>
          <t>T</t>
        </is>
      </c>
      <c r="AC39" s="35" t="inlineStr">
        <is>
          <t>T</t>
        </is>
      </c>
      <c r="AD39" s="35" t="inlineStr">
        <is>
          <t>T</t>
        </is>
      </c>
      <c r="AE39" s="35" t="inlineStr">
        <is>
          <t>T</t>
        </is>
      </c>
      <c r="AF39" s="35" t="inlineStr">
        <is>
          <t>T</t>
        </is>
      </c>
      <c r="AG39" s="35" t="inlineStr">
        <is>
          <t>T</t>
        </is>
      </c>
      <c r="AH39" s="35" t="inlineStr">
        <is>
          <t>T</t>
        </is>
      </c>
      <c r="AI39" s="35" t="inlineStr">
        <is>
          <t>T</t>
        </is>
      </c>
      <c r="AJ39" s="40">
        <f>COUNTIF($F39:AH39,"T")</f>
        <v/>
      </c>
      <c r="AK39" s="40">
        <f>COUNTIF($F39:AH39,"C")</f>
        <v/>
      </c>
      <c r="AL39" s="40">
        <f>COUNTIF($F39:AH39,"8")</f>
        <v/>
      </c>
      <c r="AM39" s="40">
        <f>COUNTIF($F39:AJ39,"7")</f>
        <v/>
      </c>
      <c r="AN39" s="40">
        <f>COUNTIF($F39:AJ39,"RS")</f>
        <v/>
      </c>
      <c r="AO39" s="40">
        <f>COUNTIF($F39:AK39,"6")</f>
        <v/>
      </c>
      <c r="AP39" s="40">
        <f>COUNTIF($F39:AH39,"MI")</f>
        <v/>
      </c>
      <c r="AQ39" s="40">
        <f>COUNTIF($F39:AH39,"M")</f>
        <v/>
      </c>
    </row>
    <row r="40" ht="28.5" customFormat="1" customHeight="1" s="2" thickBot="1">
      <c r="A40" s="31" t="n">
        <v>21</v>
      </c>
      <c r="B40" s="49" t="n">
        <v>228</v>
      </c>
      <c r="C40" s="32" t="inlineStr">
        <is>
          <t>SAIAH MOHAMMED</t>
        </is>
      </c>
      <c r="D40" s="33" t="n"/>
      <c r="E40" s="34" t="inlineStr">
        <is>
          <t>CHEF DE PROJET</t>
        </is>
      </c>
      <c r="F40" s="35" t="inlineStr">
        <is>
          <t>CR</t>
        </is>
      </c>
      <c r="G40" s="35" t="inlineStr">
        <is>
          <t>CR</t>
        </is>
      </c>
      <c r="H40" s="35" t="inlineStr">
        <is>
          <t>CR</t>
        </is>
      </c>
      <c r="I40" s="35" t="inlineStr">
        <is>
          <t>CR</t>
        </is>
      </c>
      <c r="J40" s="35" t="inlineStr">
        <is>
          <t>CR</t>
        </is>
      </c>
      <c r="K40" s="35" t="inlineStr">
        <is>
          <t>CR</t>
        </is>
      </c>
      <c r="L40" s="35" t="inlineStr">
        <is>
          <t>CR</t>
        </is>
      </c>
      <c r="M40" s="35" t="inlineStr">
        <is>
          <t>CR</t>
        </is>
      </c>
      <c r="N40" s="35" t="inlineStr">
        <is>
          <t>CR</t>
        </is>
      </c>
      <c r="O40" s="35" t="inlineStr">
        <is>
          <t>CR</t>
        </is>
      </c>
      <c r="P40" s="35" t="inlineStr">
        <is>
          <t>CR</t>
        </is>
      </c>
      <c r="Q40" s="35" t="inlineStr">
        <is>
          <t>CR</t>
        </is>
      </c>
      <c r="R40" s="35" t="inlineStr">
        <is>
          <t>CR</t>
        </is>
      </c>
      <c r="S40" s="35" t="inlineStr">
        <is>
          <t>CR</t>
        </is>
      </c>
      <c r="T40" s="35" t="inlineStr">
        <is>
          <t>CR</t>
        </is>
      </c>
      <c r="U40" s="35" t="inlineStr">
        <is>
          <t>CR</t>
        </is>
      </c>
      <c r="V40" s="35" t="inlineStr">
        <is>
          <t>CR</t>
        </is>
      </c>
      <c r="W40" s="35" t="inlineStr">
        <is>
          <t>CR</t>
        </is>
      </c>
      <c r="X40" s="35" t="inlineStr">
        <is>
          <t>CR</t>
        </is>
      </c>
      <c r="Y40" s="35" t="inlineStr">
        <is>
          <t>CR</t>
        </is>
      </c>
      <c r="Z40" s="35" t="inlineStr">
        <is>
          <t>CR</t>
        </is>
      </c>
      <c r="AA40" s="35" t="inlineStr">
        <is>
          <t>CR</t>
        </is>
      </c>
      <c r="AB40" s="35" t="inlineStr">
        <is>
          <t>CR</t>
        </is>
      </c>
      <c r="AC40" s="35" t="inlineStr">
        <is>
          <t>T</t>
        </is>
      </c>
      <c r="AD40" s="35" t="inlineStr">
        <is>
          <t>T</t>
        </is>
      </c>
      <c r="AE40" s="35" t="inlineStr">
        <is>
          <t>T</t>
        </is>
      </c>
      <c r="AF40" s="35" t="inlineStr">
        <is>
          <t>T</t>
        </is>
      </c>
      <c r="AG40" s="35" t="inlineStr">
        <is>
          <t>T</t>
        </is>
      </c>
      <c r="AH40" s="35" t="inlineStr">
        <is>
          <t>T</t>
        </is>
      </c>
      <c r="AI40" s="35" t="inlineStr">
        <is>
          <t>T</t>
        </is>
      </c>
      <c r="AJ40" s="40">
        <f>COUNTIF($F40:AH40,"T")</f>
        <v/>
      </c>
      <c r="AK40" s="40">
        <f>COUNTIF($F40:AH40,"C")</f>
        <v/>
      </c>
      <c r="AL40" s="40">
        <f>COUNTIF($F40:AH40,"8")</f>
        <v/>
      </c>
      <c r="AM40" s="40">
        <f>COUNTIF($F40:AJ40,"7")</f>
        <v/>
      </c>
      <c r="AN40" s="40">
        <f>COUNTIF($F40:AJ40,"RS")</f>
        <v/>
      </c>
      <c r="AO40" s="40">
        <f>COUNTIF($F40:AK40,"6")</f>
        <v/>
      </c>
      <c r="AP40" s="40">
        <f>COUNTIF($F40:AH40,"MI")</f>
        <v/>
      </c>
      <c r="AQ40" s="40">
        <f>COUNTIF($F40:AH40,"M")</f>
        <v/>
      </c>
    </row>
    <row r="41" ht="28.5" customFormat="1" customHeight="1" s="2" thickBot="1">
      <c r="A41" s="31" t="n">
        <v>22</v>
      </c>
      <c r="B41" s="49" t="n">
        <v>234</v>
      </c>
      <c r="C41" s="32" t="inlineStr">
        <is>
          <t>DRICI AHMED</t>
        </is>
      </c>
      <c r="D41" s="33" t="n"/>
      <c r="E41" s="34" t="inlineStr">
        <is>
          <t>SOUDEUR</t>
        </is>
      </c>
      <c r="F41" s="35" t="inlineStr">
        <is>
          <t>FDS</t>
        </is>
      </c>
      <c r="G41" s="35" t="inlineStr">
        <is>
          <t>V</t>
        </is>
      </c>
      <c r="H41" s="35" t="inlineStr">
        <is>
          <t>V</t>
        </is>
      </c>
      <c r="I41" s="35" t="inlineStr">
        <is>
          <t>2</t>
        </is>
      </c>
      <c r="J41" s="35" t="inlineStr">
        <is>
          <t>2</t>
        </is>
      </c>
      <c r="K41" s="35" t="inlineStr">
        <is>
          <t>2</t>
        </is>
      </c>
      <c r="L41" s="35" t="inlineStr">
        <is>
          <t>2</t>
        </is>
      </c>
      <c r="M41" s="35" t="inlineStr">
        <is>
          <t>2</t>
        </is>
      </c>
      <c r="N41" s="35" t="inlineStr">
        <is>
          <t>2</t>
        </is>
      </c>
      <c r="O41" s="35" t="inlineStr">
        <is>
          <t>2</t>
        </is>
      </c>
      <c r="P41" s="35" t="inlineStr">
        <is>
          <t>2</t>
        </is>
      </c>
      <c r="Q41" s="35" t="inlineStr">
        <is>
          <t>V</t>
        </is>
      </c>
      <c r="R41" s="35" t="inlineStr">
        <is>
          <t>RS</t>
        </is>
      </c>
      <c r="S41" s="35" t="inlineStr">
        <is>
          <t>FDS</t>
        </is>
      </c>
      <c r="T41" s="35" t="inlineStr">
        <is>
          <t>FDS</t>
        </is>
      </c>
      <c r="U41" s="35" t="inlineStr">
        <is>
          <t>JF</t>
        </is>
      </c>
      <c r="V41" s="35" t="inlineStr">
        <is>
          <t>JF</t>
        </is>
      </c>
      <c r="W41" s="35" t="inlineStr">
        <is>
          <t>JF</t>
        </is>
      </c>
      <c r="X41" s="35" t="inlineStr">
        <is>
          <t>T</t>
        </is>
      </c>
      <c r="Y41" s="35" t="inlineStr">
        <is>
          <t>T</t>
        </is>
      </c>
      <c r="Z41" s="35" t="inlineStr">
        <is>
          <t>FDS</t>
        </is>
      </c>
      <c r="AA41" s="35" t="inlineStr">
        <is>
          <t>FDS</t>
        </is>
      </c>
      <c r="AB41" s="35" t="inlineStr">
        <is>
          <t>RS</t>
        </is>
      </c>
      <c r="AC41" s="35" t="inlineStr">
        <is>
          <t>T</t>
        </is>
      </c>
      <c r="AD41" s="35" t="inlineStr">
        <is>
          <t>T</t>
        </is>
      </c>
      <c r="AE41" s="35" t="inlineStr">
        <is>
          <t>T</t>
        </is>
      </c>
      <c r="AF41" s="35" t="inlineStr">
        <is>
          <t>T</t>
        </is>
      </c>
      <c r="AG41" s="35" t="inlineStr">
        <is>
          <t>T</t>
        </is>
      </c>
      <c r="AH41" s="35" t="inlineStr">
        <is>
          <t>T</t>
        </is>
      </c>
      <c r="AI41" s="35" t="inlineStr">
        <is>
          <t>T</t>
        </is>
      </c>
      <c r="AJ41" s="40">
        <f>COUNTIF($F41:AH41,"T")</f>
        <v/>
      </c>
      <c r="AK41" s="40">
        <f>COUNTIF($F41:AH41,"C")</f>
        <v/>
      </c>
      <c r="AL41" s="40">
        <f>COUNTIF($F41:AH41,"8")</f>
        <v/>
      </c>
      <c r="AM41" s="40">
        <f>COUNTIF($F41:AJ41,"7")</f>
        <v/>
      </c>
      <c r="AN41" s="40">
        <f>COUNTIF($F41:AJ41,"RS")</f>
        <v/>
      </c>
      <c r="AO41" s="40">
        <f>COUNTIF($F41:AK41,"6")</f>
        <v/>
      </c>
      <c r="AP41" s="40">
        <f>COUNTIF($F41:AH41,"MI")</f>
        <v/>
      </c>
      <c r="AQ41" s="40">
        <f>COUNTIF($F41:AH41,"M")</f>
        <v/>
      </c>
    </row>
    <row r="42" ht="28.5" customFormat="1" customHeight="1" s="2" thickBot="1">
      <c r="A42" s="31" t="n">
        <v>23</v>
      </c>
      <c r="B42" s="49" t="n">
        <v>237</v>
      </c>
      <c r="C42" s="32" t="inlineStr">
        <is>
          <t>ABDELALI ABDELKADER</t>
        </is>
      </c>
      <c r="D42" s="33" t="n"/>
      <c r="E42" s="34" t="inlineStr">
        <is>
          <t>POMPISTE BRIGADE</t>
        </is>
      </c>
      <c r="F42" s="35" t="inlineStr">
        <is>
          <t>T</t>
        </is>
      </c>
      <c r="G42" s="35" t="inlineStr">
        <is>
          <t>RS</t>
        </is>
      </c>
      <c r="H42" s="35" t="inlineStr">
        <is>
          <t>RS</t>
        </is>
      </c>
      <c r="I42" s="35" t="inlineStr">
        <is>
          <t>RS</t>
        </is>
      </c>
      <c r="J42" s="35" t="inlineStr">
        <is>
          <t>RS</t>
        </is>
      </c>
      <c r="K42" s="35" t="inlineStr">
        <is>
          <t>RS</t>
        </is>
      </c>
      <c r="L42" s="35" t="inlineStr">
        <is>
          <t>RS</t>
        </is>
      </c>
      <c r="M42" s="35" t="inlineStr">
        <is>
          <t>T</t>
        </is>
      </c>
      <c r="N42" s="35" t="inlineStr">
        <is>
          <t>T</t>
        </is>
      </c>
      <c r="O42" s="35" t="inlineStr">
        <is>
          <t>T</t>
        </is>
      </c>
      <c r="P42" s="35" t="inlineStr">
        <is>
          <t>T</t>
        </is>
      </c>
      <c r="Q42" s="35" t="inlineStr">
        <is>
          <t>T</t>
        </is>
      </c>
      <c r="R42" s="35" t="inlineStr">
        <is>
          <t>T</t>
        </is>
      </c>
      <c r="S42" s="35" t="inlineStr">
        <is>
          <t>T</t>
        </is>
      </c>
      <c r="T42" s="35" t="inlineStr">
        <is>
          <t>RS</t>
        </is>
      </c>
      <c r="U42" s="35" t="inlineStr">
        <is>
          <t> </t>
        </is>
      </c>
      <c r="V42" s="35" t="inlineStr">
        <is>
          <t> </t>
        </is>
      </c>
      <c r="W42" s="35" t="inlineStr">
        <is>
          <t> </t>
        </is>
      </c>
      <c r="X42" s="35" t="inlineStr">
        <is>
          <t> </t>
        </is>
      </c>
      <c r="Y42" s="35" t="inlineStr">
        <is>
          <t> </t>
        </is>
      </c>
      <c r="Z42" s="35" t="inlineStr">
        <is>
          <t> </t>
        </is>
      </c>
      <c r="AA42" s="35" t="inlineStr">
        <is>
          <t> </t>
        </is>
      </c>
      <c r="AB42" s="35" t="inlineStr">
        <is>
          <t> </t>
        </is>
      </c>
      <c r="AC42" s="35" t="inlineStr">
        <is>
          <t>T</t>
        </is>
      </c>
      <c r="AD42" s="35" t="inlineStr">
        <is>
          <t>T</t>
        </is>
      </c>
      <c r="AE42" s="35" t="inlineStr">
        <is>
          <t>T</t>
        </is>
      </c>
      <c r="AF42" s="35" t="inlineStr">
        <is>
          <t>T</t>
        </is>
      </c>
      <c r="AG42" s="35" t="inlineStr">
        <is>
          <t>T</t>
        </is>
      </c>
      <c r="AH42" s="35" t="inlineStr">
        <is>
          <t>T</t>
        </is>
      </c>
      <c r="AI42" s="35" t="inlineStr">
        <is>
          <t>T</t>
        </is>
      </c>
      <c r="AJ42" s="40">
        <f>COUNTIF($F42:AH42,"T")</f>
        <v/>
      </c>
      <c r="AK42" s="40">
        <f>COUNTIF($F42:AH42,"C")</f>
        <v/>
      </c>
      <c r="AL42" s="40">
        <f>COUNTIF($F42:AH42,"8")+0</f>
        <v/>
      </c>
      <c r="AM42" s="40">
        <f>COUNTIF($F42:AJ42,"7")+0</f>
        <v/>
      </c>
      <c r="AN42" s="40">
        <f>COUNTIF($F42:AJ42,"RS")+0</f>
        <v/>
      </c>
      <c r="AO42" s="40">
        <f>COUNTIF($F42:AK42,"6")+0</f>
        <v/>
      </c>
      <c r="AP42" s="40">
        <f>COUNTIF($F42:AH42,"MI")+0</f>
        <v/>
      </c>
      <c r="AQ42" s="40">
        <f>COUNTIF($F42:AH42,"M")+0</f>
        <v/>
      </c>
    </row>
    <row r="43" ht="28.5" customFormat="1" customHeight="1" s="2" thickBot="1">
      <c r="A43" s="31" t="n">
        <v>24</v>
      </c>
      <c r="B43" s="49" t="n">
        <v>238</v>
      </c>
      <c r="C43" s="32" t="inlineStr">
        <is>
          <t>CHAFI ABOUBKR</t>
        </is>
      </c>
      <c r="D43" s="33" t="n"/>
      <c r="E43" s="34" t="inlineStr">
        <is>
          <t>POMPISTE BRIGADE</t>
        </is>
      </c>
      <c r="F43" s="35" t="inlineStr">
        <is>
          <t>RS</t>
        </is>
      </c>
      <c r="G43" s="35" t="inlineStr">
        <is>
          <t>T</t>
        </is>
      </c>
      <c r="H43" s="35" t="inlineStr">
        <is>
          <t>T</t>
        </is>
      </c>
      <c r="I43" s="35" t="inlineStr">
        <is>
          <t>T</t>
        </is>
      </c>
      <c r="J43" s="35" t="inlineStr">
        <is>
          <t>T</t>
        </is>
      </c>
      <c r="K43" s="35" t="inlineStr">
        <is>
          <t>T</t>
        </is>
      </c>
      <c r="L43" s="35" t="inlineStr">
        <is>
          <t>T</t>
        </is>
      </c>
      <c r="M43" s="35" t="inlineStr">
        <is>
          <t>T</t>
        </is>
      </c>
      <c r="N43" s="35" t="inlineStr">
        <is>
          <t>RS</t>
        </is>
      </c>
      <c r="O43" s="35" t="inlineStr">
        <is>
          <t>RS</t>
        </is>
      </c>
      <c r="P43" s="35" t="inlineStr">
        <is>
          <t>RS</t>
        </is>
      </c>
      <c r="Q43" s="35" t="inlineStr">
        <is>
          <t>RS</t>
        </is>
      </c>
      <c r="R43" s="35" t="inlineStr">
        <is>
          <t>RS</t>
        </is>
      </c>
      <c r="S43" s="35" t="inlineStr">
        <is>
          <t>RS</t>
        </is>
      </c>
      <c r="T43" s="35" t="inlineStr">
        <is>
          <t>RS</t>
        </is>
      </c>
      <c r="U43" s="35" t="inlineStr">
        <is>
          <t> </t>
        </is>
      </c>
      <c r="V43" s="35" t="inlineStr">
        <is>
          <t> </t>
        </is>
      </c>
      <c r="W43" s="35" t="inlineStr">
        <is>
          <t> </t>
        </is>
      </c>
      <c r="X43" s="35" t="inlineStr">
        <is>
          <t> </t>
        </is>
      </c>
      <c r="Y43" s="35" t="inlineStr">
        <is>
          <t> </t>
        </is>
      </c>
      <c r="Z43" s="35" t="inlineStr">
        <is>
          <t> </t>
        </is>
      </c>
      <c r="AA43" s="35" t="inlineStr">
        <is>
          <t> </t>
        </is>
      </c>
      <c r="AB43" s="35" t="inlineStr">
        <is>
          <t> </t>
        </is>
      </c>
      <c r="AC43" s="35" t="inlineStr">
        <is>
          <t>T</t>
        </is>
      </c>
      <c r="AD43" s="35" t="inlineStr">
        <is>
          <t>T</t>
        </is>
      </c>
      <c r="AE43" s="35" t="inlineStr">
        <is>
          <t>T</t>
        </is>
      </c>
      <c r="AF43" s="35" t="inlineStr">
        <is>
          <t>T</t>
        </is>
      </c>
      <c r="AG43" s="35" t="inlineStr">
        <is>
          <t>T</t>
        </is>
      </c>
      <c r="AH43" s="35" t="inlineStr">
        <is>
          <t>T</t>
        </is>
      </c>
      <c r="AI43" s="35" t="inlineStr">
        <is>
          <t>T</t>
        </is>
      </c>
      <c r="AJ43" s="40">
        <f>COUNTIF($F43:AH43,"T")</f>
        <v/>
      </c>
      <c r="AK43" s="40">
        <f>COUNTIF($F43:AH43,"C")</f>
        <v/>
      </c>
      <c r="AL43" s="40">
        <f>COUNTIF($F43:AH43,"8")+0</f>
        <v/>
      </c>
      <c r="AM43" s="40">
        <f>COUNTIF($F43:AJ43,"7")+0</f>
        <v/>
      </c>
      <c r="AN43" s="40">
        <f>COUNTIF($F43:AJ43,"RS")+0</f>
        <v/>
      </c>
      <c r="AO43" s="40">
        <f>COUNTIF($F43:AK43,"6")+0</f>
        <v/>
      </c>
      <c r="AP43" s="40">
        <f>COUNTIF($F43:AH43,"MI")+0</f>
        <v/>
      </c>
      <c r="AQ43" s="40">
        <f>COUNTIF($F43:AH43,"M")+0</f>
        <v/>
      </c>
    </row>
    <row r="44" ht="28.5" customFormat="1" customHeight="1" s="2" thickBot="1">
      <c r="A44" s="31" t="n">
        <v>25</v>
      </c>
      <c r="B44" s="49" t="n">
        <v>239</v>
      </c>
      <c r="C44" s="32" t="inlineStr">
        <is>
          <t>BENZIANE SEHLI</t>
        </is>
      </c>
      <c r="D44" s="33" t="n"/>
      <c r="E44" s="34" t="inlineStr">
        <is>
          <t>POMPISTE</t>
        </is>
      </c>
      <c r="F44" s="35" t="inlineStr">
        <is>
          <t>FDS</t>
        </is>
      </c>
      <c r="G44" s="35" t="inlineStr">
        <is>
          <t>T</t>
        </is>
      </c>
      <c r="H44" s="35" t="inlineStr">
        <is>
          <t>T</t>
        </is>
      </c>
      <c r="I44" s="35" t="inlineStr">
        <is>
          <t>T</t>
        </is>
      </c>
      <c r="J44" s="35" t="inlineStr">
        <is>
          <t>T</t>
        </is>
      </c>
      <c r="K44" s="35" t="inlineStr">
        <is>
          <t>T</t>
        </is>
      </c>
      <c r="L44" s="35" t="inlineStr">
        <is>
          <t>FDS</t>
        </is>
      </c>
      <c r="M44" s="35" t="inlineStr">
        <is>
          <t>FDS</t>
        </is>
      </c>
      <c r="N44" s="35" t="inlineStr">
        <is>
          <t>T</t>
        </is>
      </c>
      <c r="O44" s="35" t="inlineStr">
        <is>
          <t>T</t>
        </is>
      </c>
      <c r="P44" s="35" t="inlineStr">
        <is>
          <t>T</t>
        </is>
      </c>
      <c r="Q44" s="35" t="inlineStr">
        <is>
          <t>T</t>
        </is>
      </c>
      <c r="R44" s="35" t="inlineStr">
        <is>
          <t>T</t>
        </is>
      </c>
      <c r="S44" s="35" t="inlineStr">
        <is>
          <t> </t>
        </is>
      </c>
      <c r="T44" s="35" t="inlineStr">
        <is>
          <t> </t>
        </is>
      </c>
      <c r="U44" s="35" t="inlineStr">
        <is>
          <t> </t>
        </is>
      </c>
      <c r="V44" s="35" t="inlineStr">
        <is>
          <t> </t>
        </is>
      </c>
      <c r="W44" s="35" t="inlineStr">
        <is>
          <t> </t>
        </is>
      </c>
      <c r="X44" s="35" t="inlineStr">
        <is>
          <t> </t>
        </is>
      </c>
      <c r="Y44" s="35" t="inlineStr">
        <is>
          <t> </t>
        </is>
      </c>
      <c r="Z44" s="35" t="inlineStr">
        <is>
          <t> </t>
        </is>
      </c>
      <c r="AA44" s="35" t="inlineStr">
        <is>
          <t> </t>
        </is>
      </c>
      <c r="AB44" s="35" t="inlineStr">
        <is>
          <t> </t>
        </is>
      </c>
      <c r="AC44" s="35" t="inlineStr">
        <is>
          <t>T</t>
        </is>
      </c>
      <c r="AD44" s="35" t="inlineStr">
        <is>
          <t>T</t>
        </is>
      </c>
      <c r="AE44" s="35" t="inlineStr">
        <is>
          <t>T</t>
        </is>
      </c>
      <c r="AF44" s="35" t="inlineStr">
        <is>
          <t>T</t>
        </is>
      </c>
      <c r="AG44" s="35" t="inlineStr">
        <is>
          <t>T</t>
        </is>
      </c>
      <c r="AH44" s="35" t="inlineStr">
        <is>
          <t>T</t>
        </is>
      </c>
      <c r="AI44" s="35" t="inlineStr">
        <is>
          <t>T</t>
        </is>
      </c>
      <c r="AJ44" s="40">
        <f>COUNTIF($F44:AH44,"T")</f>
        <v/>
      </c>
      <c r="AK44" s="40">
        <f>COUNTIF($F44:AH44,"C")</f>
        <v/>
      </c>
      <c r="AL44" s="40">
        <f>COUNTIF($F44:AH44,"8")+0</f>
        <v/>
      </c>
      <c r="AM44" s="40">
        <f>COUNTIF($F44:AJ44,"7")+0</f>
        <v/>
      </c>
      <c r="AN44" s="40">
        <f>COUNTIF($F44:AJ44,"RS")+0</f>
        <v/>
      </c>
      <c r="AO44" s="40">
        <f>COUNTIF($F44:AK44,"6")+0</f>
        <v/>
      </c>
      <c r="AP44" s="40">
        <f>COUNTIF($F44:AH44,"MI")+0</f>
        <v/>
      </c>
      <c r="AQ44" s="40">
        <f>COUNTIF($F44:AH44,"M")+0</f>
        <v/>
      </c>
    </row>
    <row r="45" ht="28.5" customFormat="1" customHeight="1" s="2" thickBot="1">
      <c r="A45" s="31" t="n">
        <v>26</v>
      </c>
      <c r="B45" s="49" t="n">
        <v>240</v>
      </c>
      <c r="C45" s="32" t="inlineStr">
        <is>
          <t>MELLOUL CHILENE</t>
        </is>
      </c>
      <c r="D45" s="33" t="n"/>
      <c r="E45" s="34" t="inlineStr">
        <is>
          <t>GARDIEN</t>
        </is>
      </c>
      <c r="F45" s="35" t="inlineStr">
        <is>
          <t>RS</t>
        </is>
      </c>
      <c r="G45" s="35" t="inlineStr">
        <is>
          <t>T</t>
        </is>
      </c>
      <c r="H45" s="35" t="inlineStr">
        <is>
          <t>RS</t>
        </is>
      </c>
      <c r="I45" s="35" t="inlineStr">
        <is>
          <t>T</t>
        </is>
      </c>
      <c r="J45" s="35" t="inlineStr">
        <is>
          <t>RS</t>
        </is>
      </c>
      <c r="K45" s="35" t="inlineStr">
        <is>
          <t>T</t>
        </is>
      </c>
      <c r="L45" s="35" t="inlineStr">
        <is>
          <t>RS</t>
        </is>
      </c>
      <c r="M45" s="35" t="inlineStr">
        <is>
          <t>T</t>
        </is>
      </c>
      <c r="N45" s="35" t="inlineStr">
        <is>
          <t>RS</t>
        </is>
      </c>
      <c r="O45" s="35" t="inlineStr">
        <is>
          <t>T</t>
        </is>
      </c>
      <c r="P45" s="35" t="inlineStr">
        <is>
          <t>RS</t>
        </is>
      </c>
      <c r="Q45" s="35" t="inlineStr">
        <is>
          <t>T</t>
        </is>
      </c>
      <c r="R45" s="35" t="inlineStr">
        <is>
          <t>RS</t>
        </is>
      </c>
      <c r="S45" s="35" t="inlineStr">
        <is>
          <t>T</t>
        </is>
      </c>
      <c r="T45" s="35" t="inlineStr">
        <is>
          <t>RS</t>
        </is>
      </c>
      <c r="U45" s="35" t="inlineStr">
        <is>
          <t>T</t>
        </is>
      </c>
      <c r="V45" s="35" t="inlineStr">
        <is>
          <t>RS</t>
        </is>
      </c>
      <c r="W45" s="35" t="inlineStr">
        <is>
          <t>T</t>
        </is>
      </c>
      <c r="X45" s="35" t="inlineStr">
        <is>
          <t>RS</t>
        </is>
      </c>
      <c r="Y45" s="35" t="inlineStr">
        <is>
          <t>T</t>
        </is>
      </c>
      <c r="Z45" s="35" t="inlineStr">
        <is>
          <t>RS</t>
        </is>
      </c>
      <c r="AA45" s="35" t="inlineStr">
        <is>
          <t>T</t>
        </is>
      </c>
      <c r="AB45" s="35" t="inlineStr">
        <is>
          <t>RS</t>
        </is>
      </c>
      <c r="AC45" s="35" t="inlineStr">
        <is>
          <t>T</t>
        </is>
      </c>
      <c r="AD45" s="35" t="inlineStr">
        <is>
          <t>T</t>
        </is>
      </c>
      <c r="AE45" s="35" t="inlineStr">
        <is>
          <t>T</t>
        </is>
      </c>
      <c r="AF45" s="35" t="inlineStr">
        <is>
          <t>T</t>
        </is>
      </c>
      <c r="AG45" s="35" t="inlineStr">
        <is>
          <t>T</t>
        </is>
      </c>
      <c r="AH45" s="35" t="inlineStr">
        <is>
          <t>T</t>
        </is>
      </c>
      <c r="AI45" s="35" t="inlineStr">
        <is>
          <t>T</t>
        </is>
      </c>
      <c r="AJ45" s="40">
        <f>COUNTIF($F45:AH45,"T")</f>
        <v/>
      </c>
      <c r="AK45" s="40">
        <f>COUNTIF($F45:AH45,"C")</f>
        <v/>
      </c>
      <c r="AL45" s="40">
        <f>COUNTIF($F45:AH45,"8")</f>
        <v/>
      </c>
      <c r="AM45" s="40">
        <f>COUNTIF($F45:AJ45,"7")</f>
        <v/>
      </c>
      <c r="AN45" s="40">
        <f>COUNTIF($F45:AJ45,"RS")</f>
        <v/>
      </c>
      <c r="AO45" s="40">
        <f>COUNTIF($F45:AK45,"6")</f>
        <v/>
      </c>
      <c r="AP45" s="40">
        <f>COUNTIF($F45:AH45,"MI")</f>
        <v/>
      </c>
      <c r="AQ45" s="40">
        <f>COUNTIF($F45:AH45,"M")</f>
        <v/>
      </c>
    </row>
    <row r="46" ht="28.5" customFormat="1" customHeight="1" s="2" thickBot="1">
      <c r="A46" s="31" t="n">
        <v>27</v>
      </c>
      <c r="B46" s="49" t="n">
        <v>241</v>
      </c>
      <c r="C46" s="32" t="inlineStr">
        <is>
          <t>BAATMANI MOHAMMED</t>
        </is>
      </c>
      <c r="D46" s="33" t="n"/>
      <c r="E46" s="34" t="inlineStr">
        <is>
          <t>GARDIEN</t>
        </is>
      </c>
      <c r="F46" s="35" t="inlineStr">
        <is>
          <t>RS</t>
        </is>
      </c>
      <c r="G46" s="35" t="inlineStr">
        <is>
          <t>T</t>
        </is>
      </c>
      <c r="H46" s="35" t="inlineStr">
        <is>
          <t>RS</t>
        </is>
      </c>
      <c r="I46" s="35" t="inlineStr">
        <is>
          <t>T</t>
        </is>
      </c>
      <c r="J46" s="35" t="inlineStr">
        <is>
          <t>RS</t>
        </is>
      </c>
      <c r="K46" s="35" t="inlineStr">
        <is>
          <t>T</t>
        </is>
      </c>
      <c r="L46" s="35" t="inlineStr">
        <is>
          <t>RS</t>
        </is>
      </c>
      <c r="M46" s="35" t="inlineStr">
        <is>
          <t>T</t>
        </is>
      </c>
      <c r="N46" s="35" t="inlineStr">
        <is>
          <t>RS</t>
        </is>
      </c>
      <c r="O46" s="35" t="inlineStr">
        <is>
          <t>T</t>
        </is>
      </c>
      <c r="P46" s="35" t="inlineStr">
        <is>
          <t>RS</t>
        </is>
      </c>
      <c r="Q46" s="35" t="inlineStr">
        <is>
          <t>T</t>
        </is>
      </c>
      <c r="R46" s="35" t="inlineStr">
        <is>
          <t>RS</t>
        </is>
      </c>
      <c r="S46" s="35" t="inlineStr">
        <is>
          <t>T</t>
        </is>
      </c>
      <c r="T46" s="35" t="inlineStr">
        <is>
          <t>RS</t>
        </is>
      </c>
      <c r="U46" s="35" t="inlineStr">
        <is>
          <t>T</t>
        </is>
      </c>
      <c r="V46" s="35" t="inlineStr">
        <is>
          <t>RS</t>
        </is>
      </c>
      <c r="W46" s="35" t="inlineStr">
        <is>
          <t>T</t>
        </is>
      </c>
      <c r="X46" s="35" t="inlineStr">
        <is>
          <t>RS</t>
        </is>
      </c>
      <c r="Y46" s="35" t="inlineStr">
        <is>
          <t>T</t>
        </is>
      </c>
      <c r="Z46" s="35" t="inlineStr">
        <is>
          <t>RS</t>
        </is>
      </c>
      <c r="AA46" s="35" t="inlineStr">
        <is>
          <t>T</t>
        </is>
      </c>
      <c r="AB46" s="35" t="inlineStr">
        <is>
          <t>RS</t>
        </is>
      </c>
      <c r="AC46" s="35" t="inlineStr">
        <is>
          <t>T</t>
        </is>
      </c>
      <c r="AD46" s="35" t="inlineStr">
        <is>
          <t>T</t>
        </is>
      </c>
      <c r="AE46" s="35" t="inlineStr">
        <is>
          <t>T</t>
        </is>
      </c>
      <c r="AF46" s="35" t="inlineStr">
        <is>
          <t>T</t>
        </is>
      </c>
      <c r="AG46" s="35" t="inlineStr">
        <is>
          <t>T</t>
        </is>
      </c>
      <c r="AH46" s="35" t="inlineStr">
        <is>
          <t>T</t>
        </is>
      </c>
      <c r="AI46" s="35" t="inlineStr">
        <is>
          <t>T</t>
        </is>
      </c>
      <c r="AJ46" s="40">
        <f>COUNTIF($F46:AH46,"T")</f>
        <v/>
      </c>
      <c r="AK46" s="40">
        <f>COUNTIF($F46:AH46,"C")</f>
        <v/>
      </c>
      <c r="AL46" s="40">
        <f>COUNTIF($F46:AH46,"8")</f>
        <v/>
      </c>
      <c r="AM46" s="40">
        <f>COUNTIF($F46:AJ46,"7")</f>
        <v/>
      </c>
      <c r="AN46" s="40">
        <f>COUNTIF($F46:AJ46,"RS")</f>
        <v/>
      </c>
      <c r="AO46" s="40">
        <f>COUNTIF($F46:AK46,"6")</f>
        <v/>
      </c>
      <c r="AP46" s="40">
        <f>COUNTIF($F46:AH46,"MI")</f>
        <v/>
      </c>
      <c r="AQ46" s="40">
        <f>COUNTIF($F46:AH46,"M")</f>
        <v/>
      </c>
    </row>
    <row r="47" ht="28.5" customFormat="1" customHeight="1" s="2" thickBot="1">
      <c r="A47" s="31" t="n">
        <v>28</v>
      </c>
      <c r="B47" s="49" t="n">
        <v>242</v>
      </c>
      <c r="C47" s="32" t="inlineStr">
        <is>
          <t>CHEIKHI SAKI</t>
        </is>
      </c>
      <c r="D47" s="33" t="n"/>
      <c r="E47" s="34" t="inlineStr">
        <is>
          <t>GARDIEN</t>
        </is>
      </c>
      <c r="F47" s="35" t="inlineStr">
        <is>
          <t>T</t>
        </is>
      </c>
      <c r="G47" s="35" t="inlineStr">
        <is>
          <t>RS</t>
        </is>
      </c>
      <c r="H47" s="35" t="inlineStr">
        <is>
          <t>T</t>
        </is>
      </c>
      <c r="I47" s="35" t="inlineStr">
        <is>
          <t>RS</t>
        </is>
      </c>
      <c r="J47" s="35" t="inlineStr">
        <is>
          <t>T</t>
        </is>
      </c>
      <c r="K47" s="35" t="inlineStr">
        <is>
          <t>RS</t>
        </is>
      </c>
      <c r="L47" s="35" t="inlineStr">
        <is>
          <t>T</t>
        </is>
      </c>
      <c r="M47" s="35" t="inlineStr">
        <is>
          <t>RS</t>
        </is>
      </c>
      <c r="N47" s="35" t="inlineStr">
        <is>
          <t>T</t>
        </is>
      </c>
      <c r="O47" s="35" t="inlineStr">
        <is>
          <t>RS</t>
        </is>
      </c>
      <c r="P47" s="35" t="inlineStr">
        <is>
          <t>T</t>
        </is>
      </c>
      <c r="Q47" s="35" t="inlineStr">
        <is>
          <t>RS</t>
        </is>
      </c>
      <c r="R47" s="35" t="inlineStr">
        <is>
          <t>T</t>
        </is>
      </c>
      <c r="S47" s="35" t="inlineStr">
        <is>
          <t>RS</t>
        </is>
      </c>
      <c r="T47" s="35" t="inlineStr">
        <is>
          <t>T</t>
        </is>
      </c>
      <c r="U47" s="35" t="inlineStr">
        <is>
          <t>RS</t>
        </is>
      </c>
      <c r="V47" s="35" t="inlineStr">
        <is>
          <t>T</t>
        </is>
      </c>
      <c r="W47" s="35" t="inlineStr">
        <is>
          <t>RS</t>
        </is>
      </c>
      <c r="X47" s="35" t="inlineStr">
        <is>
          <t>T</t>
        </is>
      </c>
      <c r="Y47" s="35" t="inlineStr">
        <is>
          <t>RS</t>
        </is>
      </c>
      <c r="Z47" s="35" t="inlineStr">
        <is>
          <t>T</t>
        </is>
      </c>
      <c r="AA47" s="35" t="inlineStr">
        <is>
          <t>RS</t>
        </is>
      </c>
      <c r="AB47" s="35" t="inlineStr">
        <is>
          <t>T</t>
        </is>
      </c>
      <c r="AC47" s="35" t="inlineStr">
        <is>
          <t>T</t>
        </is>
      </c>
      <c r="AD47" s="35" t="inlineStr">
        <is>
          <t>T</t>
        </is>
      </c>
      <c r="AE47" s="35" t="inlineStr">
        <is>
          <t>T</t>
        </is>
      </c>
      <c r="AF47" s="35" t="inlineStr">
        <is>
          <t>T</t>
        </is>
      </c>
      <c r="AG47" s="35" t="inlineStr">
        <is>
          <t>T</t>
        </is>
      </c>
      <c r="AH47" s="35" t="inlineStr">
        <is>
          <t>T</t>
        </is>
      </c>
      <c r="AI47" s="35" t="inlineStr">
        <is>
          <t>T</t>
        </is>
      </c>
      <c r="AJ47" s="40">
        <f>COUNTIF($F47:AH47,"T")</f>
        <v/>
      </c>
      <c r="AK47" s="40">
        <f>COUNTIF($F47:AH47,"C")</f>
        <v/>
      </c>
      <c r="AL47" s="40">
        <f>COUNTIF($F47:AH47,"8")</f>
        <v/>
      </c>
      <c r="AM47" s="40">
        <f>COUNTIF($F47:AJ47,"7")</f>
        <v/>
      </c>
      <c r="AN47" s="40">
        <f>COUNTIF($F47:AJ47,"RS")</f>
        <v/>
      </c>
      <c r="AO47" s="40">
        <f>COUNTIF($F47:AK47,"6")</f>
        <v/>
      </c>
      <c r="AP47" s="40">
        <f>COUNTIF($F47:AH47,"MI")</f>
        <v/>
      </c>
      <c r="AQ47" s="40">
        <f>COUNTIF($F47:AH47,"M")</f>
        <v/>
      </c>
    </row>
    <row r="48" ht="28.5" customFormat="1" customHeight="1" s="2" thickBot="1">
      <c r="A48" s="31" t="n">
        <v>29</v>
      </c>
      <c r="B48" s="49" t="n">
        <v>244</v>
      </c>
      <c r="C48" s="32" t="inlineStr">
        <is>
          <t>SAADA HOUSSEYN</t>
        </is>
      </c>
      <c r="D48" s="33" t="n"/>
      <c r="E48" s="34" t="inlineStr">
        <is>
          <t>POMPISTE</t>
        </is>
      </c>
      <c r="F48" s="35" t="inlineStr">
        <is>
          <t>RS</t>
        </is>
      </c>
      <c r="G48" s="35" t="inlineStr">
        <is>
          <t>T</t>
        </is>
      </c>
      <c r="H48" s="35" t="inlineStr">
        <is>
          <t>T</t>
        </is>
      </c>
      <c r="I48" s="35" t="inlineStr">
        <is>
          <t>T</t>
        </is>
      </c>
      <c r="J48" s="35" t="inlineStr">
        <is>
          <t>T</t>
        </is>
      </c>
      <c r="K48" s="35" t="inlineStr">
        <is>
          <t>T</t>
        </is>
      </c>
      <c r="L48" s="35" t="inlineStr">
        <is>
          <t>T</t>
        </is>
      </c>
      <c r="M48" s="35" t="inlineStr">
        <is>
          <t>RS</t>
        </is>
      </c>
      <c r="N48" s="35" t="inlineStr">
        <is>
          <t>T</t>
        </is>
      </c>
      <c r="O48" s="35" t="inlineStr">
        <is>
          <t>T</t>
        </is>
      </c>
      <c r="P48" s="35" t="inlineStr">
        <is>
          <t>T</t>
        </is>
      </c>
      <c r="Q48" s="35" t="inlineStr">
        <is>
          <t>T</t>
        </is>
      </c>
      <c r="R48" s="35" t="inlineStr">
        <is>
          <t>T</t>
        </is>
      </c>
      <c r="S48" s="35" t="inlineStr">
        <is>
          <t>T</t>
        </is>
      </c>
      <c r="T48" s="35" t="inlineStr">
        <is>
          <t>T</t>
        </is>
      </c>
      <c r="U48" s="35" t="inlineStr">
        <is>
          <t> </t>
        </is>
      </c>
      <c r="V48" s="35" t="inlineStr">
        <is>
          <t> </t>
        </is>
      </c>
      <c r="W48" s="35" t="inlineStr">
        <is>
          <t> </t>
        </is>
      </c>
      <c r="X48" s="35" t="inlineStr">
        <is>
          <t> </t>
        </is>
      </c>
      <c r="Y48" s="35" t="inlineStr">
        <is>
          <t> </t>
        </is>
      </c>
      <c r="Z48" s="35" t="inlineStr">
        <is>
          <t> </t>
        </is>
      </c>
      <c r="AA48" s="35" t="inlineStr">
        <is>
          <t> </t>
        </is>
      </c>
      <c r="AB48" s="35" t="inlineStr">
        <is>
          <t> </t>
        </is>
      </c>
      <c r="AC48" s="35" t="inlineStr">
        <is>
          <t>T</t>
        </is>
      </c>
      <c r="AD48" s="35" t="inlineStr">
        <is>
          <t>T</t>
        </is>
      </c>
      <c r="AE48" s="35" t="inlineStr">
        <is>
          <t>T</t>
        </is>
      </c>
      <c r="AF48" s="35" t="inlineStr">
        <is>
          <t>T</t>
        </is>
      </c>
      <c r="AG48" s="35" t="inlineStr">
        <is>
          <t>T</t>
        </is>
      </c>
      <c r="AH48" s="35" t="inlineStr">
        <is>
          <t>T</t>
        </is>
      </c>
      <c r="AI48" s="35" t="inlineStr">
        <is>
          <t>T</t>
        </is>
      </c>
      <c r="AJ48" s="40">
        <f>COUNTIF($F48:AH48,"T")</f>
        <v/>
      </c>
      <c r="AK48" s="40">
        <f>COUNTIF($F48:AH48,"C")</f>
        <v/>
      </c>
      <c r="AL48" s="40">
        <f>COUNTIF($F48:AH48,"8")+0</f>
        <v/>
      </c>
      <c r="AM48" s="40">
        <f>COUNTIF($F48:AJ48,"7")+0</f>
        <v/>
      </c>
      <c r="AN48" s="40">
        <f>COUNTIF($F48:AJ48,"RS")+0</f>
        <v/>
      </c>
      <c r="AO48" s="40">
        <f>COUNTIF($F48:AK48,"6")+0</f>
        <v/>
      </c>
      <c r="AP48" s="40">
        <f>COUNTIF($F48:AH48,"MI")+0</f>
        <v/>
      </c>
      <c r="AQ48" s="40">
        <f>COUNTIF($F48:AH48,"M")+0</f>
        <v/>
      </c>
    </row>
    <row r="49" ht="28.5" customFormat="1" customHeight="1" s="2" thickBot="1">
      <c r="A49" s="31" t="n">
        <v>30</v>
      </c>
      <c r="B49" s="49" t="n">
        <v>247</v>
      </c>
      <c r="C49" s="32" t="inlineStr">
        <is>
          <t>ALLALI BOUAMAMA</t>
        </is>
      </c>
      <c r="D49" s="33" t="n"/>
      <c r="E49" s="34" t="inlineStr">
        <is>
          <t>GARDIEN</t>
        </is>
      </c>
      <c r="F49" s="35" t="inlineStr">
        <is>
          <t>FDS</t>
        </is>
      </c>
      <c r="G49" s="35" t="inlineStr">
        <is>
          <t>T</t>
        </is>
      </c>
      <c r="H49" s="35" t="inlineStr">
        <is>
          <t>T</t>
        </is>
      </c>
      <c r="I49" s="35" t="inlineStr">
        <is>
          <t>T</t>
        </is>
      </c>
      <c r="J49" s="35" t="inlineStr">
        <is>
          <t>T</t>
        </is>
      </c>
      <c r="K49" s="35" t="inlineStr">
        <is>
          <t>T</t>
        </is>
      </c>
      <c r="L49" s="35" t="inlineStr">
        <is>
          <t>FDS</t>
        </is>
      </c>
      <c r="M49" s="35" t="inlineStr">
        <is>
          <t>FDS</t>
        </is>
      </c>
      <c r="N49" s="35" t="inlineStr">
        <is>
          <t>T</t>
        </is>
      </c>
      <c r="O49" s="35" t="inlineStr">
        <is>
          <t>T</t>
        </is>
      </c>
      <c r="P49" s="35" t="inlineStr">
        <is>
          <t>T</t>
        </is>
      </c>
      <c r="Q49" s="35" t="inlineStr">
        <is>
          <t>T</t>
        </is>
      </c>
      <c r="R49" s="35" t="inlineStr">
        <is>
          <t>T</t>
        </is>
      </c>
      <c r="S49" s="35" t="inlineStr">
        <is>
          <t>FDS</t>
        </is>
      </c>
      <c r="T49" s="35" t="inlineStr">
        <is>
          <t>FDS</t>
        </is>
      </c>
      <c r="U49" s="35" t="inlineStr">
        <is>
          <t>T</t>
        </is>
      </c>
      <c r="V49" s="35" t="inlineStr">
        <is>
          <t>T</t>
        </is>
      </c>
      <c r="W49" s="35" t="inlineStr">
        <is>
          <t>T</t>
        </is>
      </c>
      <c r="X49" s="35" t="inlineStr">
        <is>
          <t>T</t>
        </is>
      </c>
      <c r="Y49" s="35" t="inlineStr">
        <is>
          <t>T</t>
        </is>
      </c>
      <c r="Z49" s="35" t="inlineStr">
        <is>
          <t>FDS</t>
        </is>
      </c>
      <c r="AA49" s="35" t="inlineStr">
        <is>
          <t>FDS</t>
        </is>
      </c>
      <c r="AB49" s="35" t="inlineStr">
        <is>
          <t>T</t>
        </is>
      </c>
      <c r="AC49" s="35" t="inlineStr">
        <is>
          <t>T</t>
        </is>
      </c>
      <c r="AD49" s="35" t="inlineStr">
        <is>
          <t>T</t>
        </is>
      </c>
      <c r="AE49" s="35" t="inlineStr">
        <is>
          <t>T</t>
        </is>
      </c>
      <c r="AF49" s="35" t="inlineStr">
        <is>
          <t>T</t>
        </is>
      </c>
      <c r="AG49" s="35" t="inlineStr">
        <is>
          <t>T</t>
        </is>
      </c>
      <c r="AH49" s="35" t="inlineStr">
        <is>
          <t>T</t>
        </is>
      </c>
      <c r="AI49" s="35" t="inlineStr">
        <is>
          <t>T</t>
        </is>
      </c>
      <c r="AJ49" s="40">
        <f>COUNTIF($F49:AH49,"T")</f>
        <v/>
      </c>
      <c r="AK49" s="40">
        <f>COUNTIF($F49:AH49,"C")</f>
        <v/>
      </c>
      <c r="AL49" s="40">
        <f>COUNTIF($F49:AH49,"8")+0</f>
        <v/>
      </c>
      <c r="AM49" s="40">
        <f>COUNTIF($F49:AJ49,"7")+0</f>
        <v/>
      </c>
      <c r="AN49" s="40">
        <f>COUNTIF($F49:AJ49,"RS")+0</f>
        <v/>
      </c>
      <c r="AO49" s="40">
        <f>COUNTIF($F49:AK49,"6")+0</f>
        <v/>
      </c>
      <c r="AP49" s="40">
        <f>COUNTIF($F49:AH49,"MI")+0</f>
        <v/>
      </c>
      <c r="AQ49" s="40">
        <f>COUNTIF($F49:AH49,"M")+0</f>
        <v/>
      </c>
    </row>
    <row r="50" ht="28.5" customFormat="1" customHeight="1" s="2" thickBot="1">
      <c r="A50" s="31" t="n">
        <v>31</v>
      </c>
      <c r="B50" s="49" t="n">
        <v>254</v>
      </c>
      <c r="C50" s="32" t="inlineStr">
        <is>
          <t>BOUIZZOUL YAZID</t>
        </is>
      </c>
      <c r="D50" s="33" t="n"/>
      <c r="E50" s="34" t="inlineStr">
        <is>
          <t>TECHNICIEN MAINTENANCE</t>
        </is>
      </c>
      <c r="F50" s="35" t="inlineStr">
        <is>
          <t>T</t>
        </is>
      </c>
      <c r="G50" s="35" t="inlineStr">
        <is>
          <t>V</t>
        </is>
      </c>
      <c r="H50" s="35" t="inlineStr">
        <is>
          <t>V</t>
        </is>
      </c>
      <c r="I50" s="35" t="inlineStr">
        <is>
          <t>2</t>
        </is>
      </c>
      <c r="J50" s="35" t="inlineStr">
        <is>
          <t>2</t>
        </is>
      </c>
      <c r="K50" s="35" t="inlineStr">
        <is>
          <t>2</t>
        </is>
      </c>
      <c r="L50" s="35" t="inlineStr">
        <is>
          <t>2</t>
        </is>
      </c>
      <c r="M50" s="35" t="inlineStr">
        <is>
          <t>2</t>
        </is>
      </c>
      <c r="N50" s="35" t="inlineStr">
        <is>
          <t>2</t>
        </is>
      </c>
      <c r="O50" s="35" t="inlineStr">
        <is>
          <t>2</t>
        </is>
      </c>
      <c r="P50" s="35" t="inlineStr">
        <is>
          <t>2</t>
        </is>
      </c>
      <c r="Q50" s="35" t="inlineStr">
        <is>
          <t>V</t>
        </is>
      </c>
      <c r="R50" s="35" t="inlineStr">
        <is>
          <t>T</t>
        </is>
      </c>
      <c r="S50" s="35" t="inlineStr">
        <is>
          <t>V</t>
        </is>
      </c>
      <c r="T50" s="35" t="inlineStr">
        <is>
          <t>CR</t>
        </is>
      </c>
      <c r="U50" s="35" t="inlineStr">
        <is>
          <t>CR</t>
        </is>
      </c>
      <c r="V50" s="35" t="inlineStr">
        <is>
          <t>CR</t>
        </is>
      </c>
      <c r="W50" s="35" t="inlineStr">
        <is>
          <t>CR</t>
        </is>
      </c>
      <c r="X50" s="35" t="inlineStr">
        <is>
          <t>CR</t>
        </is>
      </c>
      <c r="Y50" s="35" t="inlineStr">
        <is>
          <t>CR</t>
        </is>
      </c>
      <c r="Z50" s="35" t="inlineStr">
        <is>
          <t>CR</t>
        </is>
      </c>
      <c r="AA50" s="35" t="inlineStr">
        <is>
          <t>CR</t>
        </is>
      </c>
      <c r="AB50" s="35" t="inlineStr">
        <is>
          <t>CR</t>
        </is>
      </c>
      <c r="AC50" s="35" t="inlineStr">
        <is>
          <t>T</t>
        </is>
      </c>
      <c r="AD50" s="35" t="inlineStr">
        <is>
          <t>T</t>
        </is>
      </c>
      <c r="AE50" s="35" t="inlineStr">
        <is>
          <t>T</t>
        </is>
      </c>
      <c r="AF50" s="35" t="inlineStr">
        <is>
          <t>T</t>
        </is>
      </c>
      <c r="AG50" s="35" t="inlineStr">
        <is>
          <t>T</t>
        </is>
      </c>
      <c r="AH50" s="35" t="inlineStr">
        <is>
          <t>T</t>
        </is>
      </c>
      <c r="AI50" s="35" t="inlineStr">
        <is>
          <t>T</t>
        </is>
      </c>
      <c r="AJ50" s="40">
        <f>COUNTIF($F50:AH50,"T")</f>
        <v/>
      </c>
      <c r="AK50" s="40">
        <f>COUNTIF($F50:AH50,"C")</f>
        <v/>
      </c>
      <c r="AL50" s="40">
        <f>COUNTIF($F50:AH50,"8")</f>
        <v/>
      </c>
      <c r="AM50" s="40">
        <f>COUNTIF($F50:AJ50,"7")</f>
        <v/>
      </c>
      <c r="AN50" s="40">
        <f>COUNTIF($F50:AJ50,"RS")</f>
        <v/>
      </c>
      <c r="AO50" s="40">
        <f>COUNTIF($F50:AK50,"6")</f>
        <v/>
      </c>
      <c r="AP50" s="40">
        <f>COUNTIF($F50:AH50,"MI")</f>
        <v/>
      </c>
      <c r="AQ50" s="40">
        <f>COUNTIF($F50:AH50,"M")</f>
        <v/>
      </c>
    </row>
    <row r="51" ht="28.5" customFormat="1" customHeight="1" s="2" thickBot="1">
      <c r="A51" s="31" t="n">
        <v>32</v>
      </c>
      <c r="B51" s="50" t="n">
        <v>255</v>
      </c>
      <c r="C51" s="32" t="inlineStr">
        <is>
          <t>MOHAMMED ALI Med ABDELBASET</t>
        </is>
      </c>
      <c r="D51" s="33" t="n"/>
      <c r="E51" s="34" t="inlineStr">
        <is>
          <t>GARDIEN</t>
        </is>
      </c>
      <c r="F51" s="35" t="inlineStr">
        <is>
          <t>T</t>
        </is>
      </c>
      <c r="G51" s="35" t="inlineStr">
        <is>
          <t>RS</t>
        </is>
      </c>
      <c r="H51" s="35" t="inlineStr">
        <is>
          <t>T</t>
        </is>
      </c>
      <c r="I51" s="35" t="inlineStr">
        <is>
          <t>RS</t>
        </is>
      </c>
      <c r="J51" s="35" t="inlineStr">
        <is>
          <t>T</t>
        </is>
      </c>
      <c r="K51" s="35" t="inlineStr">
        <is>
          <t>RS</t>
        </is>
      </c>
      <c r="L51" s="35" t="inlineStr">
        <is>
          <t>T</t>
        </is>
      </c>
      <c r="M51" s="35" t="inlineStr">
        <is>
          <t>RS</t>
        </is>
      </c>
      <c r="N51" s="35" t="inlineStr">
        <is>
          <t>T</t>
        </is>
      </c>
      <c r="O51" s="35" t="inlineStr">
        <is>
          <t>RS</t>
        </is>
      </c>
      <c r="P51" s="35" t="inlineStr">
        <is>
          <t>T</t>
        </is>
      </c>
      <c r="Q51" s="35" t="inlineStr">
        <is>
          <t>RS</t>
        </is>
      </c>
      <c r="R51" s="35" t="inlineStr">
        <is>
          <t>T</t>
        </is>
      </c>
      <c r="S51" s="35" t="inlineStr">
        <is>
          <t>RS</t>
        </is>
      </c>
      <c r="T51" s="35" t="inlineStr">
        <is>
          <t>T</t>
        </is>
      </c>
      <c r="U51" s="35" t="inlineStr">
        <is>
          <t>RS</t>
        </is>
      </c>
      <c r="V51" s="35" t="inlineStr">
        <is>
          <t>T</t>
        </is>
      </c>
      <c r="W51" s="35" t="inlineStr">
        <is>
          <t>RS</t>
        </is>
      </c>
      <c r="X51" s="35" t="inlineStr">
        <is>
          <t>T</t>
        </is>
      </c>
      <c r="Y51" s="35" t="inlineStr">
        <is>
          <t>RS</t>
        </is>
      </c>
      <c r="Z51" s="35" t="inlineStr">
        <is>
          <t>T</t>
        </is>
      </c>
      <c r="AA51" s="35" t="inlineStr">
        <is>
          <t>RS</t>
        </is>
      </c>
      <c r="AB51" s="35" t="inlineStr">
        <is>
          <t>T</t>
        </is>
      </c>
      <c r="AC51" s="35" t="inlineStr">
        <is>
          <t>T</t>
        </is>
      </c>
      <c r="AD51" s="35" t="inlineStr">
        <is>
          <t>T</t>
        </is>
      </c>
      <c r="AE51" s="35" t="inlineStr">
        <is>
          <t>T</t>
        </is>
      </c>
      <c r="AF51" s="35" t="inlineStr">
        <is>
          <t>T</t>
        </is>
      </c>
      <c r="AG51" s="35" t="inlineStr">
        <is>
          <t>T</t>
        </is>
      </c>
      <c r="AH51" s="35" t="inlineStr">
        <is>
          <t>T</t>
        </is>
      </c>
      <c r="AI51" s="35" t="inlineStr">
        <is>
          <t>T</t>
        </is>
      </c>
      <c r="AJ51" s="40">
        <f>COUNTIF($F51:AH51,"T")</f>
        <v/>
      </c>
      <c r="AK51" s="40">
        <f>COUNTIF($F51:AH51,"C")</f>
        <v/>
      </c>
      <c r="AL51" s="40">
        <f>COUNTIF($F51:AH51,"8")</f>
        <v/>
      </c>
      <c r="AM51" s="40">
        <f>COUNTIF($F51:AJ51,"7")</f>
        <v/>
      </c>
      <c r="AN51" s="40">
        <f>COUNTIF($F51:AJ51,"RS")</f>
        <v/>
      </c>
      <c r="AO51" s="40">
        <f>COUNTIF($F51:AK51,"6")</f>
        <v/>
      </c>
      <c r="AP51" s="40">
        <f>COUNTIF($F51:AH51,"MI")</f>
        <v/>
      </c>
      <c r="AQ51" s="40">
        <f>COUNTIF($F51:AH51,"M")</f>
        <v/>
      </c>
    </row>
    <row r="52" ht="28.5" customHeight="1" thickBot="1">
      <c r="A52" s="31" t="n">
        <v>33</v>
      </c>
      <c r="B52" s="50" t="n">
        <v>256</v>
      </c>
      <c r="C52" s="32" t="inlineStr">
        <is>
          <t>DERRAB BACHIR</t>
        </is>
      </c>
      <c r="D52" s="33" t="n"/>
      <c r="E52" s="34" t="inlineStr">
        <is>
          <t>GARDIEN</t>
        </is>
      </c>
      <c r="F52" s="35" t="inlineStr">
        <is>
          <t>RS</t>
        </is>
      </c>
      <c r="G52" s="35" t="inlineStr">
        <is>
          <t>T</t>
        </is>
      </c>
      <c r="H52" s="35" t="inlineStr">
        <is>
          <t>T</t>
        </is>
      </c>
      <c r="I52" s="35" t="inlineStr">
        <is>
          <t>T</t>
        </is>
      </c>
      <c r="J52" s="35" t="inlineStr">
        <is>
          <t>T</t>
        </is>
      </c>
      <c r="K52" s="35" t="inlineStr">
        <is>
          <t>T</t>
        </is>
      </c>
      <c r="L52" s="35" t="inlineStr">
        <is>
          <t>T</t>
        </is>
      </c>
      <c r="M52" s="35" t="inlineStr">
        <is>
          <t>T</t>
        </is>
      </c>
      <c r="N52" s="35" t="inlineStr">
        <is>
          <t>T</t>
        </is>
      </c>
      <c r="O52" s="35" t="inlineStr">
        <is>
          <t>T</t>
        </is>
      </c>
      <c r="P52" s="35" t="inlineStr">
        <is>
          <t>T</t>
        </is>
      </c>
      <c r="Q52" s="35" t="inlineStr">
        <is>
          <t>T</t>
        </is>
      </c>
      <c r="R52" s="35" t="inlineStr">
        <is>
          <t>A</t>
        </is>
      </c>
      <c r="S52" s="35" t="inlineStr">
        <is>
          <t>A</t>
        </is>
      </c>
      <c r="T52" s="35" t="inlineStr">
        <is>
          <t>A</t>
        </is>
      </c>
      <c r="U52" s="35" t="inlineStr">
        <is>
          <t> </t>
        </is>
      </c>
      <c r="V52" s="35" t="inlineStr">
        <is>
          <t> </t>
        </is>
      </c>
      <c r="W52" s="35" t="inlineStr">
        <is>
          <t> </t>
        </is>
      </c>
      <c r="X52" s="35" t="inlineStr">
        <is>
          <t> </t>
        </is>
      </c>
      <c r="Y52" s="35" t="inlineStr">
        <is>
          <t> </t>
        </is>
      </c>
      <c r="Z52" s="35" t="inlineStr">
        <is>
          <t> </t>
        </is>
      </c>
      <c r="AA52" s="35" t="inlineStr">
        <is>
          <t> </t>
        </is>
      </c>
      <c r="AB52" s="35" t="inlineStr">
        <is>
          <t> </t>
        </is>
      </c>
      <c r="AC52" s="35" t="inlineStr">
        <is>
          <t>T</t>
        </is>
      </c>
      <c r="AD52" s="35" t="inlineStr">
        <is>
          <t>T</t>
        </is>
      </c>
      <c r="AE52" s="35" t="inlineStr">
        <is>
          <t>T</t>
        </is>
      </c>
      <c r="AF52" s="35" t="inlineStr">
        <is>
          <t>T</t>
        </is>
      </c>
      <c r="AG52" s="35" t="inlineStr">
        <is>
          <t>T</t>
        </is>
      </c>
      <c r="AH52" s="35" t="inlineStr">
        <is>
          <t>T</t>
        </is>
      </c>
      <c r="AI52" s="35" t="inlineStr">
        <is>
          <t>T</t>
        </is>
      </c>
      <c r="AJ52" s="40">
        <f>COUNTIF($F52:AH52,"T")</f>
        <v/>
      </c>
      <c r="AK52" s="40">
        <f>COUNTIF($F52:AH52,"C")</f>
        <v/>
      </c>
      <c r="AL52" s="40">
        <f>COUNTIF($F52:AH52,"8")+0</f>
        <v/>
      </c>
      <c r="AM52" s="40">
        <f>COUNTIF($F52:AJ52,"7")+0</f>
        <v/>
      </c>
      <c r="AN52" s="40">
        <f>COUNTIF($F52:AJ52,"RS")+0</f>
        <v/>
      </c>
      <c r="AO52" s="40">
        <f>COUNTIF($F52:AK52,"6")+0</f>
        <v/>
      </c>
      <c r="AP52" s="40">
        <f>COUNTIF($F52:AH52,"MI")+0</f>
        <v/>
      </c>
      <c r="AQ52" s="40">
        <f>COUNTIF($F52:AH52,"M")+0</f>
        <v/>
      </c>
    </row>
    <row r="53" ht="28.5" customHeight="1" thickBot="1">
      <c r="A53" s="31" t="n">
        <v>34</v>
      </c>
      <c r="B53" s="50" t="n">
        <v>257</v>
      </c>
      <c r="C53" s="32" t="inlineStr">
        <is>
          <t>BENBILA AZDOU</t>
        </is>
      </c>
      <c r="D53" s="33" t="n"/>
      <c r="E53" s="34" t="inlineStr">
        <is>
          <t>Maçon</t>
        </is>
      </c>
      <c r="F53" s="35" t="inlineStr">
        <is>
          <t>T</t>
        </is>
      </c>
      <c r="G53" s="35" t="inlineStr">
        <is>
          <t>RS</t>
        </is>
      </c>
      <c r="H53" s="35" t="inlineStr">
        <is>
          <t>T</t>
        </is>
      </c>
      <c r="I53" s="35" t="inlineStr">
        <is>
          <t>RS</t>
        </is>
      </c>
      <c r="J53" s="35" t="inlineStr">
        <is>
          <t>T</t>
        </is>
      </c>
      <c r="K53" s="35" t="inlineStr">
        <is>
          <t>RS</t>
        </is>
      </c>
      <c r="L53" s="35" t="inlineStr">
        <is>
          <t>T</t>
        </is>
      </c>
      <c r="M53" s="35" t="inlineStr">
        <is>
          <t>RS</t>
        </is>
      </c>
      <c r="N53" s="35" t="inlineStr">
        <is>
          <t>T</t>
        </is>
      </c>
      <c r="O53" s="35" t="inlineStr">
        <is>
          <t>RS</t>
        </is>
      </c>
      <c r="P53" s="35" t="inlineStr">
        <is>
          <t>T</t>
        </is>
      </c>
      <c r="Q53" s="35" t="inlineStr">
        <is>
          <t>RS</t>
        </is>
      </c>
      <c r="R53" s="35" t="inlineStr">
        <is>
          <t>T</t>
        </is>
      </c>
      <c r="S53" s="35" t="inlineStr">
        <is>
          <t>RS</t>
        </is>
      </c>
      <c r="T53" s="35" t="inlineStr">
        <is>
          <t>T</t>
        </is>
      </c>
      <c r="U53" s="35" t="inlineStr">
        <is>
          <t>RS</t>
        </is>
      </c>
      <c r="V53" s="35" t="inlineStr">
        <is>
          <t>T</t>
        </is>
      </c>
      <c r="W53" s="35" t="inlineStr">
        <is>
          <t>RS</t>
        </is>
      </c>
      <c r="X53" s="35" t="inlineStr">
        <is>
          <t>T</t>
        </is>
      </c>
      <c r="Y53" s="35" t="inlineStr">
        <is>
          <t>RS</t>
        </is>
      </c>
      <c r="Z53" s="35" t="inlineStr">
        <is>
          <t>T</t>
        </is>
      </c>
      <c r="AA53" s="35" t="inlineStr">
        <is>
          <t>RS</t>
        </is>
      </c>
      <c r="AB53" s="35" t="inlineStr">
        <is>
          <t>T</t>
        </is>
      </c>
      <c r="AC53" s="35" t="inlineStr">
        <is>
          <t>T</t>
        </is>
      </c>
      <c r="AD53" s="35" t="inlineStr">
        <is>
          <t>T</t>
        </is>
      </c>
      <c r="AE53" s="35" t="inlineStr">
        <is>
          <t>T</t>
        </is>
      </c>
      <c r="AF53" s="35" t="inlineStr">
        <is>
          <t>T</t>
        </is>
      </c>
      <c r="AG53" s="35" t="inlineStr">
        <is>
          <t>T</t>
        </is>
      </c>
      <c r="AH53" s="35" t="inlineStr">
        <is>
          <t>T</t>
        </is>
      </c>
      <c r="AI53" s="35" t="inlineStr">
        <is>
          <t>T</t>
        </is>
      </c>
      <c r="AJ53" s="40">
        <f>COUNTIF($F53:AH53,"T")</f>
        <v/>
      </c>
      <c r="AK53" s="40">
        <f>COUNTIF($F53:AH53,"C")</f>
        <v/>
      </c>
      <c r="AL53" s="40">
        <f>COUNTIF($F53:AH53,"8")</f>
        <v/>
      </c>
      <c r="AM53" s="40">
        <f>COUNTIF($F53:AJ53,"7")</f>
        <v/>
      </c>
      <c r="AN53" s="40">
        <f>COUNTIF($F53:AJ53,"RS")</f>
        <v/>
      </c>
      <c r="AO53" s="40">
        <f>COUNTIF($F53:AK53,"6")</f>
        <v/>
      </c>
      <c r="AP53" s="40">
        <f>COUNTIF($F53:AH53,"MI")</f>
        <v/>
      </c>
      <c r="AQ53" s="40">
        <f>COUNTIF($F53:AH53,"M")</f>
        <v/>
      </c>
    </row>
    <row r="54" ht="28.5" customHeight="1" thickBot="1">
      <c r="A54" s="31" t="n">
        <v>35</v>
      </c>
      <c r="B54" s="50" t="n">
        <v>260</v>
      </c>
      <c r="C54" s="32" t="inlineStr">
        <is>
          <t>BERRIAH ABDELBASSIT</t>
        </is>
      </c>
      <c r="D54" s="33" t="n"/>
      <c r="E54" s="34" t="inlineStr">
        <is>
          <t>AGENT SECURITE</t>
        </is>
      </c>
      <c r="F54" s="35" t="inlineStr">
        <is>
          <t>FDS</t>
        </is>
      </c>
      <c r="G54" s="35" t="inlineStr">
        <is>
          <t>T</t>
        </is>
      </c>
      <c r="H54" s="35" t="inlineStr">
        <is>
          <t>M</t>
        </is>
      </c>
      <c r="I54" s="35" t="inlineStr">
        <is>
          <t>M</t>
        </is>
      </c>
      <c r="J54" s="35" t="inlineStr">
        <is>
          <t>M</t>
        </is>
      </c>
      <c r="K54" s="35" t="inlineStr">
        <is>
          <t>T</t>
        </is>
      </c>
      <c r="L54" s="35" t="inlineStr">
        <is>
          <t>FDS</t>
        </is>
      </c>
      <c r="M54" s="35" t="inlineStr">
        <is>
          <t>FDS</t>
        </is>
      </c>
      <c r="N54" s="35" t="inlineStr">
        <is>
          <t>T</t>
        </is>
      </c>
      <c r="O54" s="35" t="inlineStr">
        <is>
          <t>T</t>
        </is>
      </c>
      <c r="P54" s="35" t="inlineStr">
        <is>
          <t>T</t>
        </is>
      </c>
      <c r="Q54" s="35" t="inlineStr">
        <is>
          <t>T</t>
        </is>
      </c>
      <c r="R54" s="35" t="inlineStr">
        <is>
          <t>T</t>
        </is>
      </c>
      <c r="S54" s="35" t="inlineStr">
        <is>
          <t>FDS</t>
        </is>
      </c>
      <c r="T54" s="35" t="inlineStr">
        <is>
          <t>FDS</t>
        </is>
      </c>
      <c r="U54" s="35" t="inlineStr">
        <is>
          <t>JF</t>
        </is>
      </c>
      <c r="V54" s="35" t="inlineStr">
        <is>
          <t>JF</t>
        </is>
      </c>
      <c r="W54" s="35" t="inlineStr">
        <is>
          <t>JF</t>
        </is>
      </c>
      <c r="X54" s="35" t="inlineStr">
        <is>
          <t>T</t>
        </is>
      </c>
      <c r="Y54" s="35" t="inlineStr">
        <is>
          <t>T</t>
        </is>
      </c>
      <c r="Z54" s="35" t="inlineStr">
        <is>
          <t>FDS</t>
        </is>
      </c>
      <c r="AA54" s="35" t="inlineStr">
        <is>
          <t>FDS</t>
        </is>
      </c>
      <c r="AB54" s="35" t="inlineStr">
        <is>
          <t>T</t>
        </is>
      </c>
      <c r="AC54" s="35" t="inlineStr">
        <is>
          <t>T</t>
        </is>
      </c>
      <c r="AD54" s="35" t="inlineStr">
        <is>
          <t>T</t>
        </is>
      </c>
      <c r="AE54" s="35" t="inlineStr">
        <is>
          <t>T</t>
        </is>
      </c>
      <c r="AF54" s="35" t="inlineStr">
        <is>
          <t>T</t>
        </is>
      </c>
      <c r="AG54" s="35" t="inlineStr">
        <is>
          <t>T</t>
        </is>
      </c>
      <c r="AH54" s="35" t="inlineStr">
        <is>
          <t>T</t>
        </is>
      </c>
      <c r="AI54" s="35" t="inlineStr">
        <is>
          <t>T</t>
        </is>
      </c>
      <c r="AJ54" s="40">
        <f>COUNTIF($F54:AH54,"T")</f>
        <v/>
      </c>
      <c r="AK54" s="40">
        <f>COUNTIF($F54:AH54,"C")</f>
        <v/>
      </c>
      <c r="AL54" s="40">
        <f>COUNTIF($F54:AH54,"8")</f>
        <v/>
      </c>
      <c r="AM54" s="40">
        <f>COUNTIF($F54:AJ54,"7")</f>
        <v/>
      </c>
      <c r="AN54" s="40">
        <f>COUNTIF($F54:AJ54,"RS")</f>
        <v/>
      </c>
      <c r="AO54" s="40">
        <f>COUNTIF($F54:AK54,"6")</f>
        <v/>
      </c>
      <c r="AP54" s="40">
        <f>COUNTIF($F54:AH54,"MI")</f>
        <v/>
      </c>
      <c r="AQ54" s="40">
        <f>COUNTIF($F54:AH54,"M")</f>
        <v/>
      </c>
    </row>
    <row r="55" ht="28.5" customHeight="1" thickBot="1">
      <c r="A55" s="31" t="n">
        <v>36</v>
      </c>
      <c r="B55" s="50" t="n">
        <v>261</v>
      </c>
      <c r="C55" s="32" t="inlineStr">
        <is>
          <t>CHIHA MERZOUG</t>
        </is>
      </c>
      <c r="D55" s="33" t="n"/>
      <c r="E55" s="34" t="inlineStr">
        <is>
          <t>AGENT SECURITE</t>
        </is>
      </c>
      <c r="F55" s="35" t="inlineStr">
        <is>
          <t>T</t>
        </is>
      </c>
      <c r="G55" s="35" t="inlineStr">
        <is>
          <t>T</t>
        </is>
      </c>
      <c r="H55" s="35" t="inlineStr">
        <is>
          <t>RS</t>
        </is>
      </c>
      <c r="I55" s="35" t="inlineStr">
        <is>
          <t>RS</t>
        </is>
      </c>
      <c r="J55" s="35" t="inlineStr">
        <is>
          <t>RS</t>
        </is>
      </c>
      <c r="K55" s="35" t="inlineStr">
        <is>
          <t>RS</t>
        </is>
      </c>
      <c r="L55" s="35" t="inlineStr">
        <is>
          <t>RS</t>
        </is>
      </c>
      <c r="M55" s="35" t="inlineStr">
        <is>
          <t>RS</t>
        </is>
      </c>
      <c r="N55" s="35" t="inlineStr">
        <is>
          <t>RS</t>
        </is>
      </c>
      <c r="O55" s="35" t="inlineStr">
        <is>
          <t>T</t>
        </is>
      </c>
      <c r="P55" s="35" t="inlineStr">
        <is>
          <t>T</t>
        </is>
      </c>
      <c r="Q55" s="35" t="inlineStr">
        <is>
          <t>T</t>
        </is>
      </c>
      <c r="R55" s="35" t="inlineStr">
        <is>
          <t>T</t>
        </is>
      </c>
      <c r="S55" s="35" t="inlineStr">
        <is>
          <t>T</t>
        </is>
      </c>
      <c r="T55" s="35" t="inlineStr">
        <is>
          <t>T</t>
        </is>
      </c>
      <c r="U55" s="35" t="inlineStr">
        <is>
          <t>T</t>
        </is>
      </c>
      <c r="V55" s="35" t="inlineStr">
        <is>
          <t>RS</t>
        </is>
      </c>
      <c r="W55" s="35" t="inlineStr">
        <is>
          <t>RS</t>
        </is>
      </c>
      <c r="X55" s="35" t="inlineStr">
        <is>
          <t>RS</t>
        </is>
      </c>
      <c r="Y55" s="35" t="inlineStr">
        <is>
          <t>RS</t>
        </is>
      </c>
      <c r="Z55" s="35" t="inlineStr">
        <is>
          <t>RS</t>
        </is>
      </c>
      <c r="AA55" s="35" t="inlineStr">
        <is>
          <t>RS</t>
        </is>
      </c>
      <c r="AB55" s="35" t="inlineStr">
        <is>
          <t>RS</t>
        </is>
      </c>
      <c r="AC55" s="35" t="inlineStr">
        <is>
          <t>T</t>
        </is>
      </c>
      <c r="AD55" s="35" t="inlineStr">
        <is>
          <t>T</t>
        </is>
      </c>
      <c r="AE55" s="35" t="inlineStr">
        <is>
          <t>T</t>
        </is>
      </c>
      <c r="AF55" s="35" t="inlineStr">
        <is>
          <t>T</t>
        </is>
      </c>
      <c r="AG55" s="35" t="inlineStr">
        <is>
          <t>T</t>
        </is>
      </c>
      <c r="AH55" s="35" t="inlineStr">
        <is>
          <t>T</t>
        </is>
      </c>
      <c r="AI55" s="35" t="inlineStr">
        <is>
          <t>T</t>
        </is>
      </c>
      <c r="AJ55" s="40">
        <f>COUNTIF($F55:AH55,"T")</f>
        <v/>
      </c>
      <c r="AK55" s="40">
        <f>COUNTIF($F55:AH55,"C")</f>
        <v/>
      </c>
      <c r="AL55" s="40">
        <f>COUNTIF($F55:AH55,"8")</f>
        <v/>
      </c>
      <c r="AM55" s="40">
        <f>COUNTIF($F55:AJ55,"7")</f>
        <v/>
      </c>
      <c r="AN55" s="40">
        <f>COUNTIF($F55:AJ55,"RS")</f>
        <v/>
      </c>
      <c r="AO55" s="40">
        <f>COUNTIF($F55:AK55,"6")</f>
        <v/>
      </c>
      <c r="AP55" s="40">
        <f>COUNTIF($F55:AH55,"MI")</f>
        <v/>
      </c>
      <c r="AQ55" s="40">
        <f>COUNTIF($F55:AH55,"M")</f>
        <v/>
      </c>
    </row>
    <row r="56" ht="28.5" customHeight="1" thickBot="1">
      <c r="A56" s="31" t="n">
        <v>37</v>
      </c>
      <c r="B56" s="50" t="n">
        <v>262</v>
      </c>
      <c r="C56" s="32" t="inlineStr">
        <is>
          <t>KEBOUCHA BENSOLTANE</t>
        </is>
      </c>
      <c r="D56" s="33" t="n"/>
      <c r="E56" s="34" t="inlineStr">
        <is>
          <t>AGENT SECURITE</t>
        </is>
      </c>
      <c r="F56" s="35" t="inlineStr">
        <is>
          <t>RS</t>
        </is>
      </c>
      <c r="G56" s="35" t="inlineStr">
        <is>
          <t>RS</t>
        </is>
      </c>
      <c r="H56" s="35" t="inlineStr">
        <is>
          <t>T</t>
        </is>
      </c>
      <c r="I56" s="35" t="inlineStr">
        <is>
          <t>T</t>
        </is>
      </c>
      <c r="J56" s="35" t="inlineStr">
        <is>
          <t>T</t>
        </is>
      </c>
      <c r="K56" s="35" t="inlineStr">
        <is>
          <t>T</t>
        </is>
      </c>
      <c r="L56" s="35" t="inlineStr">
        <is>
          <t>T</t>
        </is>
      </c>
      <c r="M56" s="35" t="inlineStr">
        <is>
          <t>T</t>
        </is>
      </c>
      <c r="N56" s="35" t="inlineStr">
        <is>
          <t>T</t>
        </is>
      </c>
      <c r="O56" s="35" t="inlineStr">
        <is>
          <t>RS</t>
        </is>
      </c>
      <c r="P56" s="35" t="inlineStr">
        <is>
          <t>RS</t>
        </is>
      </c>
      <c r="Q56" s="35" t="inlineStr">
        <is>
          <t>RS</t>
        </is>
      </c>
      <c r="R56" s="35" t="inlineStr">
        <is>
          <t>RS</t>
        </is>
      </c>
      <c r="S56" s="35" t="inlineStr">
        <is>
          <t>RS</t>
        </is>
      </c>
      <c r="T56" s="35" t="inlineStr">
        <is>
          <t>RS</t>
        </is>
      </c>
      <c r="U56" s="35" t="inlineStr">
        <is>
          <t>RS</t>
        </is>
      </c>
      <c r="V56" s="35" t="inlineStr">
        <is>
          <t>T</t>
        </is>
      </c>
      <c r="W56" s="35" t="inlineStr">
        <is>
          <t>T</t>
        </is>
      </c>
      <c r="X56" s="35" t="inlineStr">
        <is>
          <t>T</t>
        </is>
      </c>
      <c r="Y56" s="35" t="inlineStr">
        <is>
          <t>T</t>
        </is>
      </c>
      <c r="Z56" s="35" t="inlineStr">
        <is>
          <t>T</t>
        </is>
      </c>
      <c r="AA56" s="35" t="inlineStr">
        <is>
          <t>T</t>
        </is>
      </c>
      <c r="AB56" s="35" t="inlineStr">
        <is>
          <t>T</t>
        </is>
      </c>
      <c r="AC56" s="35" t="inlineStr">
        <is>
          <t>T</t>
        </is>
      </c>
      <c r="AD56" s="35" t="inlineStr">
        <is>
          <t>T</t>
        </is>
      </c>
      <c r="AE56" s="35" t="inlineStr">
        <is>
          <t>T</t>
        </is>
      </c>
      <c r="AF56" s="35" t="inlineStr">
        <is>
          <t>T</t>
        </is>
      </c>
      <c r="AG56" s="35" t="inlineStr">
        <is>
          <t>T</t>
        </is>
      </c>
      <c r="AH56" s="35" t="inlineStr">
        <is>
          <t>T</t>
        </is>
      </c>
      <c r="AI56" s="35" t="inlineStr">
        <is>
          <t>T</t>
        </is>
      </c>
      <c r="AJ56" s="40">
        <f>COUNTIF($F56:AH56,"T")</f>
        <v/>
      </c>
      <c r="AK56" s="40">
        <f>COUNTIF($F56:AH56,"C")</f>
        <v/>
      </c>
      <c r="AL56" s="40">
        <f>COUNTIF($F56:AH56,"8")</f>
        <v/>
      </c>
      <c r="AM56" s="40">
        <f>COUNTIF($F56:AJ56,"7")</f>
        <v/>
      </c>
      <c r="AN56" s="40">
        <f>COUNTIF($F56:AJ56,"RS")</f>
        <v/>
      </c>
      <c r="AO56" s="40">
        <f>COUNTIF($F56:AK56,"6")</f>
        <v/>
      </c>
      <c r="AP56" s="40">
        <f>COUNTIF($F56:AH56,"MI")</f>
        <v/>
      </c>
      <c r="AQ56" s="40">
        <f>COUNTIF($F56:AH56,"M")</f>
        <v/>
      </c>
    </row>
    <row r="57" ht="28.5" customHeight="1" thickBot="1">
      <c r="A57" s="31" t="n">
        <v>38</v>
      </c>
      <c r="B57" s="50" t="n">
        <v>263</v>
      </c>
      <c r="C57" s="32" t="inlineStr">
        <is>
          <t>KHELIFI ELHACHIMI</t>
        </is>
      </c>
      <c r="D57" s="33" t="n"/>
      <c r="E57" s="34" t="inlineStr">
        <is>
          <t>AGENT SECURITE</t>
        </is>
      </c>
      <c r="F57" s="35" t="inlineStr">
        <is>
          <t>T</t>
        </is>
      </c>
      <c r="G57" s="35" t="inlineStr">
        <is>
          <t>T</t>
        </is>
      </c>
      <c r="H57" s="35" t="inlineStr">
        <is>
          <t>RS</t>
        </is>
      </c>
      <c r="I57" s="35" t="inlineStr">
        <is>
          <t>RS</t>
        </is>
      </c>
      <c r="J57" s="35" t="inlineStr">
        <is>
          <t>RS</t>
        </is>
      </c>
      <c r="K57" s="35" t="inlineStr">
        <is>
          <t>RS</t>
        </is>
      </c>
      <c r="L57" s="35" t="inlineStr">
        <is>
          <t>RS</t>
        </is>
      </c>
      <c r="M57" s="35" t="inlineStr">
        <is>
          <t>RS</t>
        </is>
      </c>
      <c r="N57" s="35" t="inlineStr">
        <is>
          <t>RS</t>
        </is>
      </c>
      <c r="O57" s="35" t="inlineStr">
        <is>
          <t>T</t>
        </is>
      </c>
      <c r="P57" s="35" t="inlineStr">
        <is>
          <t>T</t>
        </is>
      </c>
      <c r="Q57" s="35" t="inlineStr">
        <is>
          <t>T</t>
        </is>
      </c>
      <c r="R57" s="35" t="inlineStr">
        <is>
          <t>T</t>
        </is>
      </c>
      <c r="S57" s="35" t="inlineStr">
        <is>
          <t>T</t>
        </is>
      </c>
      <c r="T57" s="35" t="inlineStr">
        <is>
          <t>T</t>
        </is>
      </c>
      <c r="U57" s="35" t="inlineStr">
        <is>
          <t>T</t>
        </is>
      </c>
      <c r="V57" s="35" t="inlineStr">
        <is>
          <t>RS</t>
        </is>
      </c>
      <c r="W57" s="35" t="inlineStr">
        <is>
          <t>RS</t>
        </is>
      </c>
      <c r="X57" s="35" t="inlineStr">
        <is>
          <t>RS</t>
        </is>
      </c>
      <c r="Y57" s="35" t="inlineStr">
        <is>
          <t>RS</t>
        </is>
      </c>
      <c r="Z57" s="35" t="inlineStr">
        <is>
          <t>RS</t>
        </is>
      </c>
      <c r="AA57" s="35" t="inlineStr">
        <is>
          <t>RS</t>
        </is>
      </c>
      <c r="AB57" s="35" t="inlineStr">
        <is>
          <t>RS</t>
        </is>
      </c>
      <c r="AC57" s="35" t="inlineStr">
        <is>
          <t>T</t>
        </is>
      </c>
      <c r="AD57" s="35" t="inlineStr">
        <is>
          <t>T</t>
        </is>
      </c>
      <c r="AE57" s="35" t="inlineStr">
        <is>
          <t>T</t>
        </is>
      </c>
      <c r="AF57" s="35" t="inlineStr">
        <is>
          <t>T</t>
        </is>
      </c>
      <c r="AG57" s="35" t="inlineStr">
        <is>
          <t>T</t>
        </is>
      </c>
      <c r="AH57" s="35" t="inlineStr">
        <is>
          <t>T</t>
        </is>
      </c>
      <c r="AI57" s="35" t="inlineStr">
        <is>
          <t>T</t>
        </is>
      </c>
      <c r="AJ57" s="40">
        <f>COUNTIF($F57:AH57,"T")</f>
        <v/>
      </c>
      <c r="AK57" s="40">
        <f>COUNTIF($F57:AH57,"C")</f>
        <v/>
      </c>
      <c r="AL57" s="40">
        <f>COUNTIF($F57:AH57,"8")</f>
        <v/>
      </c>
      <c r="AM57" s="40">
        <f>COUNTIF($F57:AJ57,"7")</f>
        <v/>
      </c>
      <c r="AN57" s="40">
        <f>COUNTIF($F57:AJ57,"RS")</f>
        <v/>
      </c>
      <c r="AO57" s="40">
        <f>COUNTIF($F57:AK57,"6")</f>
        <v/>
      </c>
      <c r="AP57" s="40">
        <f>COUNTIF($F57:AH57,"MI")</f>
        <v/>
      </c>
      <c r="AQ57" s="40">
        <f>COUNTIF($F57:AH57,"M")</f>
        <v/>
      </c>
    </row>
    <row r="58" ht="28.5" customHeight="1" thickBot="1">
      <c r="A58" s="31" t="n">
        <v>39</v>
      </c>
      <c r="B58" s="50" t="n">
        <v>264</v>
      </c>
      <c r="C58" s="32" t="inlineStr">
        <is>
          <t>BACHIKH AHMED</t>
        </is>
      </c>
      <c r="D58" s="33" t="n"/>
      <c r="E58" s="34" t="inlineStr">
        <is>
          <t>AGENT SECURITE</t>
        </is>
      </c>
      <c r="F58" s="35" t="inlineStr">
        <is>
          <t>RS</t>
        </is>
      </c>
      <c r="G58" s="35" t="inlineStr">
        <is>
          <t>RS</t>
        </is>
      </c>
      <c r="H58" s="35" t="inlineStr">
        <is>
          <t>T</t>
        </is>
      </c>
      <c r="I58" s="35" t="inlineStr">
        <is>
          <t>T</t>
        </is>
      </c>
      <c r="J58" s="35" t="inlineStr">
        <is>
          <t>T</t>
        </is>
      </c>
      <c r="K58" s="35" t="inlineStr">
        <is>
          <t>T</t>
        </is>
      </c>
      <c r="L58" s="35" t="inlineStr">
        <is>
          <t>T</t>
        </is>
      </c>
      <c r="M58" s="35" t="inlineStr">
        <is>
          <t>T</t>
        </is>
      </c>
      <c r="N58" s="35" t="inlineStr">
        <is>
          <t>T</t>
        </is>
      </c>
      <c r="O58" s="35" t="inlineStr">
        <is>
          <t>RS</t>
        </is>
      </c>
      <c r="P58" s="35" t="inlineStr">
        <is>
          <t>RS</t>
        </is>
      </c>
      <c r="Q58" s="35" t="inlineStr">
        <is>
          <t>RS</t>
        </is>
      </c>
      <c r="R58" s="35" t="inlineStr">
        <is>
          <t>RS</t>
        </is>
      </c>
      <c r="S58" s="35" t="inlineStr">
        <is>
          <t>RS</t>
        </is>
      </c>
      <c r="T58" s="35" t="inlineStr">
        <is>
          <t>RS</t>
        </is>
      </c>
      <c r="U58" s="35" t="inlineStr">
        <is>
          <t>RS</t>
        </is>
      </c>
      <c r="V58" s="35" t="inlineStr">
        <is>
          <t>T</t>
        </is>
      </c>
      <c r="W58" s="35" t="inlineStr">
        <is>
          <t>T</t>
        </is>
      </c>
      <c r="X58" s="35" t="inlineStr">
        <is>
          <t>T</t>
        </is>
      </c>
      <c r="Y58" s="35" t="inlineStr">
        <is>
          <t>T</t>
        </is>
      </c>
      <c r="Z58" s="35" t="inlineStr">
        <is>
          <t>T</t>
        </is>
      </c>
      <c r="AA58" s="35" t="inlineStr">
        <is>
          <t>T</t>
        </is>
      </c>
      <c r="AB58" s="35" t="inlineStr">
        <is>
          <t>T</t>
        </is>
      </c>
      <c r="AC58" s="35" t="inlineStr">
        <is>
          <t>T</t>
        </is>
      </c>
      <c r="AD58" s="35" t="inlineStr">
        <is>
          <t>T</t>
        </is>
      </c>
      <c r="AE58" s="35" t="inlineStr">
        <is>
          <t>T</t>
        </is>
      </c>
      <c r="AF58" s="35" t="inlineStr">
        <is>
          <t>T</t>
        </is>
      </c>
      <c r="AG58" s="35" t="inlineStr">
        <is>
          <t>T</t>
        </is>
      </c>
      <c r="AH58" s="35" t="inlineStr">
        <is>
          <t>T</t>
        </is>
      </c>
      <c r="AI58" s="35" t="inlineStr">
        <is>
          <t>T</t>
        </is>
      </c>
      <c r="AJ58" s="40">
        <f>COUNTIF($F58:AH58,"T")</f>
        <v/>
      </c>
      <c r="AK58" s="40">
        <f>COUNTIF($F58:AH58,"C")</f>
        <v/>
      </c>
      <c r="AL58" s="40">
        <f>COUNTIF($F58:AH58,"8")</f>
        <v/>
      </c>
      <c r="AM58" s="40">
        <f>COUNTIF($F58:AJ58,"7")</f>
        <v/>
      </c>
      <c r="AN58" s="40">
        <f>COUNTIF($F58:AJ58,"RS")</f>
        <v/>
      </c>
      <c r="AO58" s="40">
        <f>COUNTIF($F58:AK58,"6")</f>
        <v/>
      </c>
      <c r="AP58" s="40">
        <f>COUNTIF($F58:AH58,"MI")</f>
        <v/>
      </c>
      <c r="AQ58" s="40">
        <f>COUNTIF($F58:AH58,"M")</f>
        <v/>
      </c>
    </row>
    <row r="59" ht="28.5" customHeight="1" thickBot="1">
      <c r="A59" s="31" t="n">
        <v>40</v>
      </c>
      <c r="B59" s="50" t="n">
        <v>265</v>
      </c>
      <c r="C59" s="32" t="inlineStr">
        <is>
          <t>BENKERFA AHMED</t>
        </is>
      </c>
      <c r="D59" s="33" t="n"/>
      <c r="E59" s="34" t="inlineStr">
        <is>
          <t>AGENT POLYVALENT</t>
        </is>
      </c>
      <c r="F59" s="35" t="inlineStr">
        <is>
          <t>FDS</t>
        </is>
      </c>
      <c r="G59" s="35" t="inlineStr">
        <is>
          <t>T</t>
        </is>
      </c>
      <c r="H59" s="35" t="inlineStr">
        <is>
          <t>T</t>
        </is>
      </c>
      <c r="I59" s="35" t="inlineStr">
        <is>
          <t>T</t>
        </is>
      </c>
      <c r="J59" s="35" t="inlineStr">
        <is>
          <t>T</t>
        </is>
      </c>
      <c r="K59" s="35" t="inlineStr">
        <is>
          <t>T</t>
        </is>
      </c>
      <c r="L59" s="35" t="inlineStr">
        <is>
          <t>FDS</t>
        </is>
      </c>
      <c r="M59" s="35" t="inlineStr">
        <is>
          <t>FDS</t>
        </is>
      </c>
      <c r="N59" s="35" t="inlineStr">
        <is>
          <t>T</t>
        </is>
      </c>
      <c r="O59" s="35" t="inlineStr">
        <is>
          <t>T</t>
        </is>
      </c>
      <c r="P59" s="35" t="inlineStr">
        <is>
          <t>T</t>
        </is>
      </c>
      <c r="Q59" s="35" t="inlineStr">
        <is>
          <t>T</t>
        </is>
      </c>
      <c r="R59" s="35" t="inlineStr">
        <is>
          <t>T</t>
        </is>
      </c>
      <c r="S59" s="35" t="inlineStr">
        <is>
          <t>FDS</t>
        </is>
      </c>
      <c r="T59" s="35" t="inlineStr">
        <is>
          <t>FDS</t>
        </is>
      </c>
      <c r="U59" s="35" t="inlineStr">
        <is>
          <t> </t>
        </is>
      </c>
      <c r="V59" s="35" t="inlineStr">
        <is>
          <t> </t>
        </is>
      </c>
      <c r="W59" s="35" t="inlineStr">
        <is>
          <t> </t>
        </is>
      </c>
      <c r="X59" s="35" t="inlineStr">
        <is>
          <t> </t>
        </is>
      </c>
      <c r="Y59" s="35" t="inlineStr">
        <is>
          <t> </t>
        </is>
      </c>
      <c r="Z59" s="35" t="inlineStr">
        <is>
          <t> </t>
        </is>
      </c>
      <c r="AA59" s="35" t="inlineStr">
        <is>
          <t> </t>
        </is>
      </c>
      <c r="AB59" s="35" t="inlineStr">
        <is>
          <t> </t>
        </is>
      </c>
      <c r="AC59" s="35" t="inlineStr">
        <is>
          <t>T</t>
        </is>
      </c>
      <c r="AD59" s="35" t="inlineStr">
        <is>
          <t>T</t>
        </is>
      </c>
      <c r="AE59" s="35" t="inlineStr">
        <is>
          <t>T</t>
        </is>
      </c>
      <c r="AF59" s="35" t="inlineStr">
        <is>
          <t>T</t>
        </is>
      </c>
      <c r="AG59" s="35" t="inlineStr">
        <is>
          <t>T</t>
        </is>
      </c>
      <c r="AH59" s="35" t="inlineStr">
        <is>
          <t>T</t>
        </is>
      </c>
      <c r="AI59" s="35" t="inlineStr">
        <is>
          <t>T</t>
        </is>
      </c>
      <c r="AJ59" s="40">
        <f>COUNTIF($F59:AH59,"T")</f>
        <v/>
      </c>
      <c r="AK59" s="40">
        <f>COUNTIF($F59:AH59,"C")</f>
        <v/>
      </c>
      <c r="AL59" s="40">
        <f>COUNTIF($F59:AH59,"8")+0</f>
        <v/>
      </c>
      <c r="AM59" s="40">
        <f>COUNTIF($F59:AJ59,"7")+0</f>
        <v/>
      </c>
      <c r="AN59" s="40">
        <f>COUNTIF($F59:AJ59,"RS")+0</f>
        <v/>
      </c>
      <c r="AO59" s="40">
        <f>COUNTIF($F59:AK59,"6")+0</f>
        <v/>
      </c>
      <c r="AP59" s="40">
        <f>COUNTIF($F59:AH59,"MI")+0</f>
        <v/>
      </c>
      <c r="AQ59" s="40">
        <f>COUNTIF($F59:AH59,"M")+0</f>
        <v/>
      </c>
    </row>
    <row r="60" ht="28.5" customHeight="1" thickBot="1">
      <c r="A60" s="31" t="n">
        <v>41</v>
      </c>
      <c r="B60" s="50" t="n">
        <v>267</v>
      </c>
      <c r="C60" s="32" t="inlineStr">
        <is>
          <t>DAHNOUN RIADH</t>
        </is>
      </c>
      <c r="D60" s="33" t="n"/>
      <c r="E60" s="34" t="inlineStr">
        <is>
          <t>AGENT POLYVALANT</t>
        </is>
      </c>
      <c r="F60" s="35" t="inlineStr">
        <is>
          <t>FDS</t>
        </is>
      </c>
      <c r="G60" s="35" t="inlineStr">
        <is>
          <t>T</t>
        </is>
      </c>
      <c r="H60" s="35" t="inlineStr">
        <is>
          <t>T</t>
        </is>
      </c>
      <c r="I60" s="35" t="inlineStr">
        <is>
          <t>T</t>
        </is>
      </c>
      <c r="J60" s="35" t="inlineStr">
        <is>
          <t>T</t>
        </is>
      </c>
      <c r="K60" s="35" t="inlineStr">
        <is>
          <t>T</t>
        </is>
      </c>
      <c r="L60" s="35" t="inlineStr">
        <is>
          <t>FDS</t>
        </is>
      </c>
      <c r="M60" s="35" t="inlineStr">
        <is>
          <t>FDS</t>
        </is>
      </c>
      <c r="N60" s="35" t="inlineStr">
        <is>
          <t>T</t>
        </is>
      </c>
      <c r="O60" s="35" t="inlineStr">
        <is>
          <t>T</t>
        </is>
      </c>
      <c r="P60" s="35" t="inlineStr">
        <is>
          <t>T</t>
        </is>
      </c>
      <c r="Q60" s="35" t="inlineStr">
        <is>
          <t>T</t>
        </is>
      </c>
      <c r="R60" s="35" t="inlineStr">
        <is>
          <t>T</t>
        </is>
      </c>
      <c r="S60" s="35" t="inlineStr">
        <is>
          <t>FDS</t>
        </is>
      </c>
      <c r="T60" s="35" t="inlineStr">
        <is>
          <t>FDS</t>
        </is>
      </c>
      <c r="U60" s="35" t="inlineStr">
        <is>
          <t>T</t>
        </is>
      </c>
      <c r="V60" s="35" t="inlineStr">
        <is>
          <t>T</t>
        </is>
      </c>
      <c r="W60" s="35" t="inlineStr">
        <is>
          <t>T</t>
        </is>
      </c>
      <c r="X60" s="35" t="inlineStr">
        <is>
          <t>T</t>
        </is>
      </c>
      <c r="Y60" s="35" t="inlineStr">
        <is>
          <t>T</t>
        </is>
      </c>
      <c r="Z60" s="35" t="inlineStr">
        <is>
          <t>FDS</t>
        </is>
      </c>
      <c r="AA60" s="35" t="inlineStr">
        <is>
          <t>FDS</t>
        </is>
      </c>
      <c r="AB60" s="35" t="inlineStr">
        <is>
          <t>T</t>
        </is>
      </c>
      <c r="AC60" s="35" t="inlineStr">
        <is>
          <t>T</t>
        </is>
      </c>
      <c r="AD60" s="35" t="inlineStr">
        <is>
          <t>T</t>
        </is>
      </c>
      <c r="AE60" s="35" t="inlineStr">
        <is>
          <t>T</t>
        </is>
      </c>
      <c r="AF60" s="35" t="inlineStr">
        <is>
          <t>T</t>
        </is>
      </c>
      <c r="AG60" s="35" t="inlineStr">
        <is>
          <t>T</t>
        </is>
      </c>
      <c r="AH60" s="35" t="inlineStr">
        <is>
          <t>T</t>
        </is>
      </c>
      <c r="AI60" s="35" t="inlineStr">
        <is>
          <t>T</t>
        </is>
      </c>
      <c r="AJ60" s="40">
        <f>COUNTIF($F60:AH60,"T")</f>
        <v/>
      </c>
      <c r="AK60" s="40">
        <f>COUNTIF($F60:AH60,"C")</f>
        <v/>
      </c>
      <c r="AL60" s="40">
        <f>COUNTIF($F60:AH60,"8")+0</f>
        <v/>
      </c>
      <c r="AM60" s="40">
        <f>COUNTIF($F60:AJ60,"7")+0</f>
        <v/>
      </c>
      <c r="AN60" s="40">
        <f>COUNTIF($F60:AJ60,"RS")+0</f>
        <v/>
      </c>
      <c r="AO60" s="40">
        <f>COUNTIF($F60:AK60,"6")+0</f>
        <v/>
      </c>
      <c r="AP60" s="40">
        <f>COUNTIF($F60:AH60,"MI")+0</f>
        <v/>
      </c>
      <c r="AQ60" s="40">
        <f>COUNTIF($F60:AH60,"M")+0</f>
        <v/>
      </c>
    </row>
    <row r="61" ht="28.5" customHeight="1" thickBot="1">
      <c r="A61" s="31" t="n">
        <v>42</v>
      </c>
      <c r="B61" s="50" t="n">
        <v>269</v>
      </c>
      <c r="C61" s="32" t="inlineStr">
        <is>
          <t>TIDJINI HOUCINE</t>
        </is>
      </c>
      <c r="D61" s="33" t="n"/>
      <c r="E61" s="34" t="inlineStr">
        <is>
          <t>POMPISTE</t>
        </is>
      </c>
      <c r="F61" s="35" t="inlineStr">
        <is>
          <t>T</t>
        </is>
      </c>
      <c r="G61" s="35" t="inlineStr">
        <is>
          <t>RS</t>
        </is>
      </c>
      <c r="H61" s="35" t="inlineStr">
        <is>
          <t>RS</t>
        </is>
      </c>
      <c r="I61" s="35" t="inlineStr">
        <is>
          <t>RS</t>
        </is>
      </c>
      <c r="J61" s="35" t="inlineStr">
        <is>
          <t>RS</t>
        </is>
      </c>
      <c r="K61" s="35" t="inlineStr">
        <is>
          <t>RS</t>
        </is>
      </c>
      <c r="L61" s="35" t="inlineStr">
        <is>
          <t>RS</t>
        </is>
      </c>
      <c r="M61" s="35" t="inlineStr">
        <is>
          <t>RS</t>
        </is>
      </c>
      <c r="N61" s="35" t="inlineStr">
        <is>
          <t>RS</t>
        </is>
      </c>
      <c r="O61" s="35" t="inlineStr">
        <is>
          <t>RS</t>
        </is>
      </c>
      <c r="P61" s="35" t="inlineStr">
        <is>
          <t>RS</t>
        </is>
      </c>
      <c r="Q61" s="35" t="inlineStr">
        <is>
          <t>RS</t>
        </is>
      </c>
      <c r="R61" s="35" t="inlineStr">
        <is>
          <t>RS</t>
        </is>
      </c>
      <c r="S61" s="35" t="inlineStr">
        <is>
          <t>RS</t>
        </is>
      </c>
      <c r="T61" s="35" t="inlineStr">
        <is>
          <t>T</t>
        </is>
      </c>
      <c r="U61" s="35" t="inlineStr">
        <is>
          <t> </t>
        </is>
      </c>
      <c r="V61" s="35" t="inlineStr">
        <is>
          <t> </t>
        </is>
      </c>
      <c r="W61" s="35" t="inlineStr">
        <is>
          <t> </t>
        </is>
      </c>
      <c r="X61" s="35" t="inlineStr">
        <is>
          <t> </t>
        </is>
      </c>
      <c r="Y61" s="35" t="inlineStr">
        <is>
          <t> </t>
        </is>
      </c>
      <c r="Z61" s="35" t="inlineStr">
        <is>
          <t> </t>
        </is>
      </c>
      <c r="AA61" s="35" t="inlineStr">
        <is>
          <t> </t>
        </is>
      </c>
      <c r="AB61" s="35" t="inlineStr">
        <is>
          <t> </t>
        </is>
      </c>
      <c r="AC61" s="35" t="inlineStr">
        <is>
          <t>T</t>
        </is>
      </c>
      <c r="AD61" s="35" t="inlineStr">
        <is>
          <t>T</t>
        </is>
      </c>
      <c r="AE61" s="35" t="inlineStr">
        <is>
          <t>T</t>
        </is>
      </c>
      <c r="AF61" s="35" t="inlineStr">
        <is>
          <t>T</t>
        </is>
      </c>
      <c r="AG61" s="35" t="inlineStr">
        <is>
          <t>T</t>
        </is>
      </c>
      <c r="AH61" s="35" t="inlineStr">
        <is>
          <t>T</t>
        </is>
      </c>
      <c r="AI61" s="35" t="inlineStr">
        <is>
          <t>T</t>
        </is>
      </c>
      <c r="AJ61" s="40">
        <f>COUNTIF($F61:AH61,"T")</f>
        <v/>
      </c>
      <c r="AK61" s="40">
        <f>COUNTIF($F61:AH61,"C")</f>
        <v/>
      </c>
      <c r="AL61" s="40">
        <f>COUNTIF($F61:AH61,"8")+0</f>
        <v/>
      </c>
      <c r="AM61" s="40">
        <f>COUNTIF($F61:AJ61,"7")+0</f>
        <v/>
      </c>
      <c r="AN61" s="40">
        <f>COUNTIF($F61:AJ61,"RS")+0</f>
        <v/>
      </c>
      <c r="AO61" s="40">
        <f>COUNTIF($F61:AK61,"6")+0</f>
        <v/>
      </c>
      <c r="AP61" s="40">
        <f>COUNTIF($F61:AH61,"MI")+0</f>
        <v/>
      </c>
      <c r="AQ61" s="40">
        <f>COUNTIF($F61:AH61,"M")+0</f>
        <v/>
      </c>
    </row>
    <row r="62" ht="28.5" customHeight="1" thickBot="1">
      <c r="A62" s="31" t="n">
        <v>43</v>
      </c>
      <c r="B62" s="50" t="n">
        <v>270</v>
      </c>
      <c r="C62" s="32" t="inlineStr">
        <is>
          <t>DAHNOUN HICHEM</t>
        </is>
      </c>
      <c r="D62" s="33" t="n"/>
      <c r="E62" s="34" t="n"/>
      <c r="F62" s="35" t="inlineStr">
        <is>
          <t>RS</t>
        </is>
      </c>
      <c r="G62" s="35" t="inlineStr">
        <is>
          <t>RS</t>
        </is>
      </c>
      <c r="H62" s="35" t="inlineStr">
        <is>
          <t>RS</t>
        </is>
      </c>
      <c r="I62" s="35" t="inlineStr">
        <is>
          <t>RS</t>
        </is>
      </c>
      <c r="J62" s="35" t="inlineStr">
        <is>
          <t>RS</t>
        </is>
      </c>
      <c r="K62" s="35" t="inlineStr">
        <is>
          <t>RS</t>
        </is>
      </c>
      <c r="L62" s="35" t="inlineStr">
        <is>
          <t>RS</t>
        </is>
      </c>
      <c r="M62" s="35" t="inlineStr">
        <is>
          <t>RS</t>
        </is>
      </c>
      <c r="N62" s="35" t="inlineStr">
        <is>
          <t>RS</t>
        </is>
      </c>
      <c r="O62" s="35" t="inlineStr">
        <is>
          <t>RS</t>
        </is>
      </c>
      <c r="P62" s="35" t="inlineStr">
        <is>
          <t>RS</t>
        </is>
      </c>
      <c r="Q62" s="35" t="inlineStr">
        <is>
          <t>RS</t>
        </is>
      </c>
      <c r="R62" s="35" t="inlineStr">
        <is>
          <t>RS</t>
        </is>
      </c>
      <c r="S62" s="35" t="inlineStr">
        <is>
          <t>RS</t>
        </is>
      </c>
      <c r="T62" s="35" t="inlineStr">
        <is>
          <t>RS</t>
        </is>
      </c>
      <c r="U62" s="35" t="inlineStr">
        <is>
          <t> </t>
        </is>
      </c>
      <c r="V62" s="35" t="inlineStr">
        <is>
          <t> </t>
        </is>
      </c>
      <c r="W62" s="35" t="inlineStr">
        <is>
          <t> </t>
        </is>
      </c>
      <c r="X62" s="35" t="inlineStr">
        <is>
          <t> </t>
        </is>
      </c>
      <c r="Y62" s="35" t="inlineStr">
        <is>
          <t> </t>
        </is>
      </c>
      <c r="Z62" s="35" t="inlineStr">
        <is>
          <t> </t>
        </is>
      </c>
      <c r="AA62" s="35" t="inlineStr">
        <is>
          <t> </t>
        </is>
      </c>
      <c r="AB62" s="35" t="inlineStr">
        <is>
          <t> </t>
        </is>
      </c>
      <c r="AC62" s="35" t="inlineStr">
        <is>
          <t>T</t>
        </is>
      </c>
      <c r="AD62" s="35" t="inlineStr">
        <is>
          <t>T</t>
        </is>
      </c>
      <c r="AE62" s="35" t="inlineStr">
        <is>
          <t>T</t>
        </is>
      </c>
      <c r="AF62" s="35" t="inlineStr">
        <is>
          <t>T</t>
        </is>
      </c>
      <c r="AG62" s="35" t="inlineStr">
        <is>
          <t>T</t>
        </is>
      </c>
      <c r="AH62" s="35" t="inlineStr">
        <is>
          <t>T</t>
        </is>
      </c>
      <c r="AI62" s="35" t="inlineStr">
        <is>
          <t>T</t>
        </is>
      </c>
      <c r="AJ62" s="40">
        <f>COUNTIF($F62:AH62,"T")</f>
        <v/>
      </c>
      <c r="AK62" s="40">
        <f>COUNTIF($F62:AH62,"C")</f>
        <v/>
      </c>
      <c r="AL62" s="40">
        <f>COUNTIF($F62:AH62,"8")+0</f>
        <v/>
      </c>
      <c r="AM62" s="40">
        <f>COUNTIF($F62:AJ62,"7")+0</f>
        <v/>
      </c>
      <c r="AN62" s="40">
        <f>COUNTIF($F62:AJ62,"RS")+0</f>
        <v/>
      </c>
      <c r="AO62" s="40">
        <f>COUNTIF($F62:AK62,"6")+0</f>
        <v/>
      </c>
      <c r="AP62" s="40">
        <f>COUNTIF($F62:AH62,"MI")+0</f>
        <v/>
      </c>
      <c r="AQ62" s="40">
        <f>COUNTIF($F62:AH62,"M")+0</f>
        <v/>
      </c>
    </row>
    <row r="63" ht="28.5" customHeight="1" thickBot="1">
      <c r="A63" s="31" t="n">
        <v>44</v>
      </c>
      <c r="B63" s="50" t="n">
        <v>272</v>
      </c>
      <c r="C63" s="32" t="inlineStr">
        <is>
          <t>DAOUDAOUA AISSA</t>
        </is>
      </c>
      <c r="D63" s="33" t="n"/>
      <c r="E63" s="34" t="inlineStr">
        <is>
          <t>POMPISTE BRIGADE</t>
        </is>
      </c>
      <c r="F63" s="35" t="inlineStr">
        <is>
          <t>T</t>
        </is>
      </c>
      <c r="G63" s="35" t="inlineStr">
        <is>
          <t>RS</t>
        </is>
      </c>
      <c r="H63" s="35" t="inlineStr">
        <is>
          <t>RS</t>
        </is>
      </c>
      <c r="I63" s="35" t="inlineStr">
        <is>
          <t>T</t>
        </is>
      </c>
      <c r="J63" s="35" t="inlineStr">
        <is>
          <t>T</t>
        </is>
      </c>
      <c r="K63" s="35" t="inlineStr">
        <is>
          <t>RS</t>
        </is>
      </c>
      <c r="L63" s="35" t="inlineStr">
        <is>
          <t>RS</t>
        </is>
      </c>
      <c r="M63" s="35" t="inlineStr">
        <is>
          <t>T</t>
        </is>
      </c>
      <c r="N63" s="35" t="inlineStr">
        <is>
          <t>T</t>
        </is>
      </c>
      <c r="O63" s="35" t="inlineStr">
        <is>
          <t>RS</t>
        </is>
      </c>
      <c r="P63" s="35" t="inlineStr">
        <is>
          <t>RS</t>
        </is>
      </c>
      <c r="Q63" s="35" t="inlineStr">
        <is>
          <t>T</t>
        </is>
      </c>
      <c r="R63" s="35" t="inlineStr">
        <is>
          <t>T</t>
        </is>
      </c>
      <c r="S63" s="35" t="inlineStr">
        <is>
          <t>RS</t>
        </is>
      </c>
      <c r="T63" s="35" t="inlineStr">
        <is>
          <t>RS</t>
        </is>
      </c>
      <c r="U63" s="35" t="inlineStr">
        <is>
          <t>T</t>
        </is>
      </c>
      <c r="V63" s="35" t="inlineStr">
        <is>
          <t>T</t>
        </is>
      </c>
      <c r="W63" s="35" t="inlineStr">
        <is>
          <t>RS</t>
        </is>
      </c>
      <c r="X63" s="35" t="inlineStr">
        <is>
          <t>RS</t>
        </is>
      </c>
      <c r="Y63" s="35" t="inlineStr">
        <is>
          <t>T</t>
        </is>
      </c>
      <c r="Z63" s="35" t="inlineStr">
        <is>
          <t>T</t>
        </is>
      </c>
      <c r="AA63" s="35" t="inlineStr">
        <is>
          <t>RS</t>
        </is>
      </c>
      <c r="AB63" s="35" t="inlineStr">
        <is>
          <t>RS</t>
        </is>
      </c>
      <c r="AC63" s="35" t="inlineStr">
        <is>
          <t>T</t>
        </is>
      </c>
      <c r="AD63" s="35" t="inlineStr">
        <is>
          <t>T</t>
        </is>
      </c>
      <c r="AE63" s="35" t="inlineStr">
        <is>
          <t>T</t>
        </is>
      </c>
      <c r="AF63" s="35" t="inlineStr">
        <is>
          <t>T</t>
        </is>
      </c>
      <c r="AG63" s="35" t="inlineStr">
        <is>
          <t>T</t>
        </is>
      </c>
      <c r="AH63" s="35" t="inlineStr">
        <is>
          <t>T</t>
        </is>
      </c>
      <c r="AI63" s="35" t="inlineStr">
        <is>
          <t>T</t>
        </is>
      </c>
      <c r="AJ63" s="40">
        <f>COUNTIF($F63:AH63,"T")</f>
        <v/>
      </c>
      <c r="AK63" s="40">
        <f>COUNTIF($F63:AH63,"C")</f>
        <v/>
      </c>
      <c r="AL63" s="40">
        <f>COUNTIF($F63:AH63,"8")</f>
        <v/>
      </c>
      <c r="AM63" s="40">
        <f>COUNTIF($F63:AJ63,"7")</f>
        <v/>
      </c>
      <c r="AN63" s="40">
        <f>COUNTIF($F63:AJ63,"RS")</f>
        <v/>
      </c>
      <c r="AO63" s="40">
        <f>COUNTIF($F63:AK63,"6")</f>
        <v/>
      </c>
      <c r="AP63" s="40">
        <f>COUNTIF($F63:AH63,"MI")</f>
        <v/>
      </c>
      <c r="AQ63" s="40">
        <f>COUNTIF($F63:AH63,"M")</f>
        <v/>
      </c>
      <c r="AR63" s="42" t="n"/>
      <c r="AS63" s="42" t="n"/>
      <c r="AT63" s="42" t="n"/>
      <c r="AU63" s="42" t="n"/>
    </row>
    <row r="64" ht="28.5" customHeight="1" thickBot="1">
      <c r="A64" s="31" t="n">
        <v>45</v>
      </c>
      <c r="B64" s="50" t="n">
        <v>273</v>
      </c>
      <c r="C64" s="32" t="inlineStr">
        <is>
          <t>DAOUDAOUA MED ABDELLAH</t>
        </is>
      </c>
      <c r="D64" s="33" t="n"/>
      <c r="E64" s="34" t="inlineStr">
        <is>
          <t>POMPISTE BRIGADE</t>
        </is>
      </c>
      <c r="F64" s="35" t="inlineStr">
        <is>
          <t>T</t>
        </is>
      </c>
      <c r="G64" s="35" t="inlineStr">
        <is>
          <t>RS</t>
        </is>
      </c>
      <c r="H64" s="35" t="inlineStr">
        <is>
          <t>RS</t>
        </is>
      </c>
      <c r="I64" s="35" t="inlineStr">
        <is>
          <t>T</t>
        </is>
      </c>
      <c r="J64" s="35" t="inlineStr">
        <is>
          <t>T</t>
        </is>
      </c>
      <c r="K64" s="35" t="inlineStr">
        <is>
          <t>RS</t>
        </is>
      </c>
      <c r="L64" s="35" t="inlineStr">
        <is>
          <t>RS</t>
        </is>
      </c>
      <c r="M64" s="35" t="inlineStr">
        <is>
          <t>T</t>
        </is>
      </c>
      <c r="N64" s="35" t="inlineStr">
        <is>
          <t>T</t>
        </is>
      </c>
      <c r="O64" s="35" t="inlineStr">
        <is>
          <t>RS</t>
        </is>
      </c>
      <c r="P64" s="35" t="inlineStr">
        <is>
          <t>RS</t>
        </is>
      </c>
      <c r="Q64" s="35" t="inlineStr">
        <is>
          <t>T</t>
        </is>
      </c>
      <c r="R64" s="35" t="inlineStr">
        <is>
          <t>T</t>
        </is>
      </c>
      <c r="S64" s="35" t="inlineStr">
        <is>
          <t>RS</t>
        </is>
      </c>
      <c r="T64" s="35" t="inlineStr">
        <is>
          <t>RS</t>
        </is>
      </c>
      <c r="U64" s="35" t="inlineStr">
        <is>
          <t>T</t>
        </is>
      </c>
      <c r="V64" s="35" t="inlineStr">
        <is>
          <t>T</t>
        </is>
      </c>
      <c r="W64" s="35" t="inlineStr">
        <is>
          <t>RS</t>
        </is>
      </c>
      <c r="X64" s="35" t="inlineStr">
        <is>
          <t>RS</t>
        </is>
      </c>
      <c r="Y64" s="35" t="inlineStr">
        <is>
          <t>T</t>
        </is>
      </c>
      <c r="Z64" s="35" t="inlineStr">
        <is>
          <t>T</t>
        </is>
      </c>
      <c r="AA64" s="35" t="inlineStr">
        <is>
          <t>RS</t>
        </is>
      </c>
      <c r="AB64" s="35" t="inlineStr">
        <is>
          <t>RS</t>
        </is>
      </c>
      <c r="AC64" s="35" t="inlineStr">
        <is>
          <t>T</t>
        </is>
      </c>
      <c r="AD64" s="35" t="inlineStr">
        <is>
          <t>T</t>
        </is>
      </c>
      <c r="AE64" s="35" t="inlineStr">
        <is>
          <t>T</t>
        </is>
      </c>
      <c r="AF64" s="35" t="inlineStr">
        <is>
          <t>T</t>
        </is>
      </c>
      <c r="AG64" s="35" t="inlineStr">
        <is>
          <t>T</t>
        </is>
      </c>
      <c r="AH64" s="35" t="inlineStr">
        <is>
          <t>T</t>
        </is>
      </c>
      <c r="AI64" s="35" t="inlineStr">
        <is>
          <t>T</t>
        </is>
      </c>
      <c r="AJ64" s="40">
        <f>COUNTIF($F64:AH64,"T")</f>
        <v/>
      </c>
      <c r="AK64" s="40">
        <f>COUNTIF($F64:AH64,"C")</f>
        <v/>
      </c>
      <c r="AL64" s="40">
        <f>COUNTIF($F64:AH64,"8")</f>
        <v/>
      </c>
      <c r="AM64" s="40">
        <f>COUNTIF($F64:AJ64,"7")</f>
        <v/>
      </c>
      <c r="AN64" s="40">
        <f>COUNTIF($F64:AJ64,"RS")</f>
        <v/>
      </c>
      <c r="AO64" s="40">
        <f>COUNTIF($F64:AK64,"6")</f>
        <v/>
      </c>
      <c r="AP64" s="40">
        <f>COUNTIF($F64:AH64,"MI")</f>
        <v/>
      </c>
      <c r="AQ64" s="40">
        <f>COUNTIF($F64:AH64,"M")</f>
        <v/>
      </c>
      <c r="AR64" s="42" t="n"/>
      <c r="AS64" s="42" t="n"/>
      <c r="AT64" s="42" t="n"/>
      <c r="AU64" s="42" t="n"/>
    </row>
    <row r="65" ht="28.5" customHeight="1" thickBot="1">
      <c r="A65" s="31" t="n">
        <v>46</v>
      </c>
      <c r="B65" s="50" t="n">
        <v>275</v>
      </c>
      <c r="C65" s="32" t="inlineStr">
        <is>
          <t>RADJAA ABDELMADJID</t>
        </is>
      </c>
      <c r="D65" s="33" t="n"/>
      <c r="E65" s="34" t="inlineStr">
        <is>
          <t>CHEF DE PARC VEHICULE</t>
        </is>
      </c>
      <c r="F65" s="35" t="inlineStr">
        <is>
          <t>FDS</t>
        </is>
      </c>
      <c r="G65" s="35" t="inlineStr">
        <is>
          <t>T</t>
        </is>
      </c>
      <c r="H65" s="35" t="inlineStr">
        <is>
          <t>T</t>
        </is>
      </c>
      <c r="I65" s="35" t="inlineStr">
        <is>
          <t>T</t>
        </is>
      </c>
      <c r="J65" s="35" t="inlineStr">
        <is>
          <t>T</t>
        </is>
      </c>
      <c r="K65" s="35" t="inlineStr">
        <is>
          <t>T</t>
        </is>
      </c>
      <c r="L65" s="35" t="inlineStr">
        <is>
          <t>FDS</t>
        </is>
      </c>
      <c r="M65" s="35" t="inlineStr">
        <is>
          <t>FDS</t>
        </is>
      </c>
      <c r="N65" s="35" t="inlineStr">
        <is>
          <t>T</t>
        </is>
      </c>
      <c r="O65" s="35" t="inlineStr">
        <is>
          <t>T</t>
        </is>
      </c>
      <c r="P65" s="35" t="inlineStr">
        <is>
          <t>T</t>
        </is>
      </c>
      <c r="Q65" s="35" t="inlineStr">
        <is>
          <t>T</t>
        </is>
      </c>
      <c r="R65" s="35" t="inlineStr">
        <is>
          <t>T</t>
        </is>
      </c>
      <c r="S65" s="35" t="inlineStr">
        <is>
          <t>FDS</t>
        </is>
      </c>
      <c r="T65" s="35" t="inlineStr">
        <is>
          <t>FDS</t>
        </is>
      </c>
      <c r="U65" s="35" t="inlineStr">
        <is>
          <t>JF</t>
        </is>
      </c>
      <c r="V65" s="35" t="inlineStr">
        <is>
          <t>JF</t>
        </is>
      </c>
      <c r="W65" s="35" t="inlineStr">
        <is>
          <t>JF</t>
        </is>
      </c>
      <c r="X65" s="35" t="inlineStr">
        <is>
          <t>T</t>
        </is>
      </c>
      <c r="Y65" s="35" t="inlineStr">
        <is>
          <t>T</t>
        </is>
      </c>
      <c r="Z65" s="35" t="inlineStr">
        <is>
          <t>FDS</t>
        </is>
      </c>
      <c r="AA65" s="35" t="inlineStr">
        <is>
          <t>FDS</t>
        </is>
      </c>
      <c r="AB65" s="35" t="inlineStr">
        <is>
          <t>T</t>
        </is>
      </c>
      <c r="AC65" s="35" t="inlineStr">
        <is>
          <t>T</t>
        </is>
      </c>
      <c r="AD65" s="35" t="inlineStr">
        <is>
          <t>T</t>
        </is>
      </c>
      <c r="AE65" s="35" t="inlineStr">
        <is>
          <t>T</t>
        </is>
      </c>
      <c r="AF65" s="35" t="inlineStr">
        <is>
          <t>T</t>
        </is>
      </c>
      <c r="AG65" s="35" t="inlineStr">
        <is>
          <t>T</t>
        </is>
      </c>
      <c r="AH65" s="35" t="inlineStr">
        <is>
          <t>T</t>
        </is>
      </c>
      <c r="AI65" s="35" t="inlineStr">
        <is>
          <t>T</t>
        </is>
      </c>
      <c r="AJ65" s="40">
        <f>COUNTIF($F65:AH65,"T")</f>
        <v/>
      </c>
      <c r="AK65" s="40">
        <f>COUNTIF($F65:AH65,"C")</f>
        <v/>
      </c>
      <c r="AL65" s="40">
        <f>COUNTIF($F65:AH65,"8")</f>
        <v/>
      </c>
      <c r="AM65" s="40">
        <f>COUNTIF($F65:AJ65,"7")</f>
        <v/>
      </c>
      <c r="AN65" s="40">
        <f>COUNTIF($F65:AJ65,"RS")</f>
        <v/>
      </c>
      <c r="AO65" s="40">
        <f>COUNTIF($F65:AK65,"6")</f>
        <v/>
      </c>
      <c r="AP65" s="40">
        <f>COUNTIF($F65:AH65,"MI")</f>
        <v/>
      </c>
      <c r="AQ65" s="40">
        <f>COUNTIF($F65:AH65,"M")</f>
        <v/>
      </c>
      <c r="AR65" s="42" t="n"/>
      <c r="AS65" s="42" t="n"/>
      <c r="AT65" s="42" t="n"/>
      <c r="AU65" s="42" t="n"/>
    </row>
    <row r="66" ht="28.5" customHeight="1" thickBot="1">
      <c r="A66" s="31" t="n">
        <v>47</v>
      </c>
      <c r="B66" s="50" t="n">
        <v>276</v>
      </c>
      <c r="C66" s="32" t="inlineStr">
        <is>
          <t>HAMADEHA KADDOUR</t>
        </is>
      </c>
      <c r="D66" s="33" t="n"/>
      <c r="E66" s="34" t="inlineStr">
        <is>
          <t>CHEF DE POLE STATION SERVICE</t>
        </is>
      </c>
      <c r="F66" s="35" t="inlineStr">
        <is>
          <t>FDS</t>
        </is>
      </c>
      <c r="G66" s="35" t="inlineStr">
        <is>
          <t>T</t>
        </is>
      </c>
      <c r="H66" s="35" t="inlineStr">
        <is>
          <t>T</t>
        </is>
      </c>
      <c r="I66" s="35" t="inlineStr">
        <is>
          <t>T</t>
        </is>
      </c>
      <c r="J66" s="35" t="inlineStr">
        <is>
          <t>T</t>
        </is>
      </c>
      <c r="K66" s="35" t="inlineStr">
        <is>
          <t>T</t>
        </is>
      </c>
      <c r="L66" s="35" t="inlineStr">
        <is>
          <t>FDS</t>
        </is>
      </c>
      <c r="M66" s="35" t="inlineStr">
        <is>
          <t>FDS</t>
        </is>
      </c>
      <c r="N66" s="35" t="inlineStr">
        <is>
          <t>T</t>
        </is>
      </c>
      <c r="O66" s="35" t="inlineStr">
        <is>
          <t>T</t>
        </is>
      </c>
      <c r="P66" s="35" t="inlineStr">
        <is>
          <t>T</t>
        </is>
      </c>
      <c r="Q66" s="35" t="inlineStr">
        <is>
          <t>T</t>
        </is>
      </c>
      <c r="R66" s="35" t="inlineStr">
        <is>
          <t>T</t>
        </is>
      </c>
      <c r="S66" s="35" t="inlineStr">
        <is>
          <t>FDS</t>
        </is>
      </c>
      <c r="T66" s="35" t="inlineStr">
        <is>
          <t>FDS</t>
        </is>
      </c>
      <c r="U66" s="35" t="inlineStr">
        <is>
          <t>RS</t>
        </is>
      </c>
      <c r="V66" s="35" t="inlineStr">
        <is>
          <t>RS</t>
        </is>
      </c>
      <c r="W66" s="35" t="inlineStr">
        <is>
          <t>RS</t>
        </is>
      </c>
      <c r="X66" s="35" t="inlineStr">
        <is>
          <t>T</t>
        </is>
      </c>
      <c r="Y66" s="35" t="inlineStr">
        <is>
          <t>T</t>
        </is>
      </c>
      <c r="Z66" s="35" t="inlineStr">
        <is>
          <t>FDS</t>
        </is>
      </c>
      <c r="AA66" s="35" t="inlineStr">
        <is>
          <t>FDS</t>
        </is>
      </c>
      <c r="AB66" s="35" t="inlineStr">
        <is>
          <t>T</t>
        </is>
      </c>
      <c r="AC66" s="35" t="inlineStr">
        <is>
          <t>T</t>
        </is>
      </c>
      <c r="AD66" s="35" t="inlineStr">
        <is>
          <t>T</t>
        </is>
      </c>
      <c r="AE66" s="35" t="inlineStr">
        <is>
          <t>T</t>
        </is>
      </c>
      <c r="AF66" s="35" t="inlineStr">
        <is>
          <t>T</t>
        </is>
      </c>
      <c r="AG66" s="35" t="inlineStr">
        <is>
          <t>T</t>
        </is>
      </c>
      <c r="AH66" s="35" t="inlineStr">
        <is>
          <t>T</t>
        </is>
      </c>
      <c r="AI66" s="35" t="inlineStr">
        <is>
          <t>T</t>
        </is>
      </c>
      <c r="AJ66" s="40">
        <f>COUNTIF($F66:AH66,"T")</f>
        <v/>
      </c>
      <c r="AK66" s="40">
        <f>COUNTIF($F66:AH66,"C")</f>
        <v/>
      </c>
      <c r="AL66" s="40">
        <f>COUNTIF($F66:AH66,"8")+0</f>
        <v/>
      </c>
      <c r="AM66" s="40">
        <f>COUNTIF($F66:AJ66,"7")+0</f>
        <v/>
      </c>
      <c r="AN66" s="40">
        <f>COUNTIF($F66:AJ66,"RS")+0</f>
        <v/>
      </c>
      <c r="AO66" s="40">
        <f>COUNTIF($F66:AK66,"6")+0</f>
        <v/>
      </c>
      <c r="AP66" s="40">
        <f>COUNTIF($F66:AH66,"MI")+0</f>
        <v/>
      </c>
      <c r="AQ66" s="40">
        <f>COUNTIF($F66:AH66,"M")+0</f>
        <v/>
      </c>
      <c r="AR66" s="42" t="n"/>
      <c r="AS66" s="42" t="n"/>
      <c r="AT66" s="42" t="n"/>
      <c r="AU66" s="42" t="n"/>
    </row>
    <row r="67" ht="28.5" customHeight="1" thickBot="1">
      <c r="A67" s="31" t="n">
        <v>48</v>
      </c>
      <c r="B67" s="50" t="n">
        <v>277</v>
      </c>
      <c r="C67" s="32" t="inlineStr">
        <is>
          <t>DOUROU CHIKH</t>
        </is>
      </c>
      <c r="D67" s="33" t="n"/>
      <c r="E67" s="34" t="inlineStr">
        <is>
          <t>GARDIEN</t>
        </is>
      </c>
      <c r="F67" s="35" t="inlineStr">
        <is>
          <t>RS</t>
        </is>
      </c>
      <c r="G67" s="35" t="inlineStr">
        <is>
          <t>RS</t>
        </is>
      </c>
      <c r="H67" s="35" t="inlineStr">
        <is>
          <t>RS</t>
        </is>
      </c>
      <c r="I67" s="35" t="inlineStr">
        <is>
          <t>RS</t>
        </is>
      </c>
      <c r="J67" s="35" t="inlineStr">
        <is>
          <t>RS</t>
        </is>
      </c>
      <c r="K67" s="35" t="inlineStr">
        <is>
          <t>RS</t>
        </is>
      </c>
      <c r="L67" s="35" t="inlineStr">
        <is>
          <t>RS</t>
        </is>
      </c>
      <c r="M67" s="35" t="inlineStr">
        <is>
          <t>RS</t>
        </is>
      </c>
      <c r="N67" s="35" t="inlineStr">
        <is>
          <t>RS</t>
        </is>
      </c>
      <c r="O67" s="35" t="inlineStr">
        <is>
          <t>RS</t>
        </is>
      </c>
      <c r="P67" s="35" t="inlineStr">
        <is>
          <t>RS</t>
        </is>
      </c>
      <c r="Q67" s="35" t="inlineStr">
        <is>
          <t>RS</t>
        </is>
      </c>
      <c r="R67" s="35" t="inlineStr">
        <is>
          <t>RS</t>
        </is>
      </c>
      <c r="S67" s="35" t="inlineStr">
        <is>
          <t>RS</t>
        </is>
      </c>
      <c r="T67" s="35" t="inlineStr">
        <is>
          <t>RS</t>
        </is>
      </c>
      <c r="U67" s="35" t="inlineStr">
        <is>
          <t>RS</t>
        </is>
      </c>
      <c r="V67" s="35" t="inlineStr">
        <is>
          <t>RS</t>
        </is>
      </c>
      <c r="W67" s="35" t="inlineStr">
        <is>
          <t>RS</t>
        </is>
      </c>
      <c r="X67" s="35" t="inlineStr">
        <is>
          <t>RS</t>
        </is>
      </c>
      <c r="Y67" s="35" t="inlineStr">
        <is>
          <t>RS</t>
        </is>
      </c>
      <c r="Z67" s="35" t="inlineStr">
        <is>
          <t>RS</t>
        </is>
      </c>
      <c r="AA67" s="35" t="inlineStr">
        <is>
          <t>RS</t>
        </is>
      </c>
      <c r="AB67" s="35" t="inlineStr">
        <is>
          <t>RS</t>
        </is>
      </c>
      <c r="AC67" s="35" t="inlineStr">
        <is>
          <t>T</t>
        </is>
      </c>
      <c r="AD67" s="35" t="inlineStr">
        <is>
          <t>T</t>
        </is>
      </c>
      <c r="AE67" s="35" t="inlineStr">
        <is>
          <t>T</t>
        </is>
      </c>
      <c r="AF67" s="35" t="inlineStr">
        <is>
          <t>T</t>
        </is>
      </c>
      <c r="AG67" s="35" t="inlineStr">
        <is>
          <t>T</t>
        </is>
      </c>
      <c r="AH67" s="35" t="inlineStr">
        <is>
          <t>T</t>
        </is>
      </c>
      <c r="AI67" s="35" t="inlineStr">
        <is>
          <t>T</t>
        </is>
      </c>
      <c r="AJ67" s="40">
        <f>COUNTIF($F67:AH67,"T")</f>
        <v/>
      </c>
      <c r="AK67" s="40">
        <f>COUNTIF($F67:AH67,"C")</f>
        <v/>
      </c>
      <c r="AL67" s="40">
        <f>COUNTIF($F67:AH67,"8")+0</f>
        <v/>
      </c>
      <c r="AM67" s="40">
        <f>COUNTIF($F67:AJ67,"7")+0</f>
        <v/>
      </c>
      <c r="AN67" s="40">
        <f>COUNTIF($F67:AJ67,"RS")+0</f>
        <v/>
      </c>
      <c r="AO67" s="40">
        <f>COUNTIF($F67:AK67,"6")+0</f>
        <v/>
      </c>
      <c r="AP67" s="40">
        <f>COUNTIF($F67:AH67,"MI")+0</f>
        <v/>
      </c>
      <c r="AQ67" s="40">
        <f>COUNTIF($F67:AH67,"M")+0</f>
        <v/>
      </c>
      <c r="AR67" s="42" t="n"/>
      <c r="AS67" s="42" t="n"/>
      <c r="AT67" s="42" t="n"/>
      <c r="AU67" s="42" t="n"/>
    </row>
    <row r="68" ht="28.5" customHeight="1" thickBot="1">
      <c r="A68" s="31" t="n">
        <v>49</v>
      </c>
      <c r="B68" s="50" t="n">
        <v>278</v>
      </c>
      <c r="C68" s="32" t="inlineStr">
        <is>
          <t>ZENNANI CHIKH</t>
        </is>
      </c>
      <c r="D68" s="33" t="n"/>
      <c r="E68" s="34" t="inlineStr">
        <is>
          <t>GARDIEN</t>
        </is>
      </c>
      <c r="F68" s="35" t="inlineStr">
        <is>
          <t>T</t>
        </is>
      </c>
      <c r="G68" s="35" t="inlineStr">
        <is>
          <t>T</t>
        </is>
      </c>
      <c r="H68" s="35" t="inlineStr">
        <is>
          <t>T</t>
        </is>
      </c>
      <c r="I68" s="35" t="inlineStr">
        <is>
          <t>T</t>
        </is>
      </c>
      <c r="J68" s="35" t="inlineStr">
        <is>
          <t>T</t>
        </is>
      </c>
      <c r="K68" s="35" t="inlineStr">
        <is>
          <t>T</t>
        </is>
      </c>
      <c r="L68" s="35" t="inlineStr">
        <is>
          <t>T</t>
        </is>
      </c>
      <c r="M68" s="35" t="inlineStr">
        <is>
          <t>T</t>
        </is>
      </c>
      <c r="N68" s="35" t="inlineStr">
        <is>
          <t>T</t>
        </is>
      </c>
      <c r="O68" s="35" t="inlineStr">
        <is>
          <t>T</t>
        </is>
      </c>
      <c r="P68" s="35" t="inlineStr">
        <is>
          <t>T</t>
        </is>
      </c>
      <c r="Q68" s="35" t="inlineStr">
        <is>
          <t>T</t>
        </is>
      </c>
      <c r="R68" s="35" t="inlineStr">
        <is>
          <t>T</t>
        </is>
      </c>
      <c r="S68" s="35" t="inlineStr">
        <is>
          <t>T</t>
        </is>
      </c>
      <c r="T68" s="35" t="inlineStr">
        <is>
          <t>T</t>
        </is>
      </c>
      <c r="U68" s="35" t="inlineStr">
        <is>
          <t>T</t>
        </is>
      </c>
      <c r="V68" s="35" t="inlineStr">
        <is>
          <t>T</t>
        </is>
      </c>
      <c r="W68" s="35" t="inlineStr">
        <is>
          <t>T</t>
        </is>
      </c>
      <c r="X68" s="35" t="inlineStr">
        <is>
          <t>T</t>
        </is>
      </c>
      <c r="Y68" s="35" t="inlineStr">
        <is>
          <t>T</t>
        </is>
      </c>
      <c r="Z68" s="35" t="inlineStr">
        <is>
          <t>T</t>
        </is>
      </c>
      <c r="AA68" s="35" t="inlineStr">
        <is>
          <t>T</t>
        </is>
      </c>
      <c r="AB68" s="35" t="inlineStr">
        <is>
          <t>T</t>
        </is>
      </c>
      <c r="AC68" s="35" t="inlineStr">
        <is>
          <t>T</t>
        </is>
      </c>
      <c r="AD68" s="35" t="inlineStr">
        <is>
          <t>T</t>
        </is>
      </c>
      <c r="AE68" s="35" t="inlineStr">
        <is>
          <t>T</t>
        </is>
      </c>
      <c r="AF68" s="35" t="inlineStr">
        <is>
          <t>T</t>
        </is>
      </c>
      <c r="AG68" s="35" t="inlineStr">
        <is>
          <t>T</t>
        </is>
      </c>
      <c r="AH68" s="35" t="inlineStr">
        <is>
          <t>T</t>
        </is>
      </c>
      <c r="AI68" s="35" t="inlineStr">
        <is>
          <t>T</t>
        </is>
      </c>
      <c r="AJ68" s="40">
        <f>COUNTIF($F68:AH68,"T")</f>
        <v/>
      </c>
      <c r="AK68" s="40">
        <f>COUNTIF($F68:AH68,"C")</f>
        <v/>
      </c>
      <c r="AL68" s="40">
        <f>COUNTIF($F68:AH68,"8")+0</f>
        <v/>
      </c>
      <c r="AM68" s="40">
        <f>COUNTIF($F68:AJ68,"7")+0</f>
        <v/>
      </c>
      <c r="AN68" s="40">
        <f>COUNTIF($F68:AJ68,"RS")+0</f>
        <v/>
      </c>
      <c r="AO68" s="40">
        <f>COUNTIF($F68:AK68,"6")+0</f>
        <v/>
      </c>
      <c r="AP68" s="40">
        <f>COUNTIF($F68:AH68,"MI")+0</f>
        <v/>
      </c>
      <c r="AQ68" s="40">
        <f>COUNTIF($F68:AH68,"M")+0</f>
        <v/>
      </c>
      <c r="AR68" s="42" t="n"/>
      <c r="AS68" s="42" t="n"/>
      <c r="AT68" s="42" t="n"/>
      <c r="AU68" s="42" t="n"/>
    </row>
    <row r="69" ht="28.5" customHeight="1" thickBot="1">
      <c r="A69" s="31" t="n">
        <v>50</v>
      </c>
      <c r="B69" s="50" t="n">
        <v>279</v>
      </c>
      <c r="C69" s="32" t="inlineStr">
        <is>
          <t>BOUIZZOUL ABDELDJALAL</t>
        </is>
      </c>
      <c r="D69" s="33" t="n"/>
      <c r="E69" s="34" t="inlineStr">
        <is>
          <t>TECHNICIEN ELECTRICITE INDUSTRIEL</t>
        </is>
      </c>
      <c r="F69" s="35" t="inlineStr">
        <is>
          <t>FDS</t>
        </is>
      </c>
      <c r="G69" s="35" t="inlineStr">
        <is>
          <t>T</t>
        </is>
      </c>
      <c r="H69" s="35" t="inlineStr">
        <is>
          <t>T</t>
        </is>
      </c>
      <c r="I69" s="35" t="inlineStr">
        <is>
          <t>T</t>
        </is>
      </c>
      <c r="J69" s="35" t="inlineStr">
        <is>
          <t>T</t>
        </is>
      </c>
      <c r="K69" s="35" t="inlineStr">
        <is>
          <t>T</t>
        </is>
      </c>
      <c r="L69" s="35" t="inlineStr">
        <is>
          <t>FDS</t>
        </is>
      </c>
      <c r="M69" s="35" t="inlineStr">
        <is>
          <t>FDS</t>
        </is>
      </c>
      <c r="N69" s="35" t="inlineStr">
        <is>
          <t>T</t>
        </is>
      </c>
      <c r="O69" s="35" t="inlineStr">
        <is>
          <t>T</t>
        </is>
      </c>
      <c r="P69" s="35" t="inlineStr">
        <is>
          <t>T</t>
        </is>
      </c>
      <c r="Q69" s="35" t="inlineStr">
        <is>
          <t>T</t>
        </is>
      </c>
      <c r="R69" s="35" t="inlineStr">
        <is>
          <t>T</t>
        </is>
      </c>
      <c r="S69" s="35" t="inlineStr">
        <is>
          <t>FDS</t>
        </is>
      </c>
      <c r="T69" s="35" t="inlineStr">
        <is>
          <t>FDS</t>
        </is>
      </c>
      <c r="U69" s="35" t="inlineStr">
        <is>
          <t>T</t>
        </is>
      </c>
      <c r="V69" s="35" t="inlineStr">
        <is>
          <t>T</t>
        </is>
      </c>
      <c r="W69" s="35" t="inlineStr">
        <is>
          <t>T</t>
        </is>
      </c>
      <c r="X69" s="35" t="inlineStr">
        <is>
          <t>T</t>
        </is>
      </c>
      <c r="Y69" s="35" t="inlineStr">
        <is>
          <t>T</t>
        </is>
      </c>
      <c r="Z69" s="35" t="inlineStr">
        <is>
          <t>FDS</t>
        </is>
      </c>
      <c r="AA69" s="35" t="inlineStr">
        <is>
          <t>FDS</t>
        </is>
      </c>
      <c r="AB69" s="35" t="inlineStr">
        <is>
          <t>T</t>
        </is>
      </c>
      <c r="AC69" s="35" t="inlineStr">
        <is>
          <t>T</t>
        </is>
      </c>
      <c r="AD69" s="35" t="inlineStr">
        <is>
          <t>T</t>
        </is>
      </c>
      <c r="AE69" s="35" t="inlineStr">
        <is>
          <t>T</t>
        </is>
      </c>
      <c r="AF69" s="35" t="inlineStr">
        <is>
          <t>T</t>
        </is>
      </c>
      <c r="AG69" s="35" t="inlineStr">
        <is>
          <t>T</t>
        </is>
      </c>
      <c r="AH69" s="35" t="inlineStr">
        <is>
          <t>T</t>
        </is>
      </c>
      <c r="AI69" s="35" t="inlineStr">
        <is>
          <t>T</t>
        </is>
      </c>
      <c r="AJ69" s="40">
        <f>COUNTIF($F69:AH69,"T")</f>
        <v/>
      </c>
      <c r="AK69" s="40">
        <f>COUNTIF($F69:AH69,"C")</f>
        <v/>
      </c>
      <c r="AL69" s="40">
        <f>COUNTIF($F69:AH69,"8")+0</f>
        <v/>
      </c>
      <c r="AM69" s="40">
        <f>COUNTIF($F69:AJ69,"7")+0</f>
        <v/>
      </c>
      <c r="AN69" s="40">
        <f>COUNTIF($F69:AJ69,"RS")+0</f>
        <v/>
      </c>
      <c r="AO69" s="40">
        <f>COUNTIF($F69:AK69,"6")+0</f>
        <v/>
      </c>
      <c r="AP69" s="40">
        <f>COUNTIF($F69:AH69,"MI")+0</f>
        <v/>
      </c>
      <c r="AQ69" s="40">
        <f>COUNTIF($F69:AH69,"M")+0</f>
        <v/>
      </c>
      <c r="AR69" s="42" t="n"/>
      <c r="AS69" s="42" t="n"/>
      <c r="AT69" s="42" t="n"/>
      <c r="AU69" s="42" t="n"/>
    </row>
    <row r="70" ht="28.5" customHeight="1" thickBot="1">
      <c r="A70" s="31" t="n">
        <v>51</v>
      </c>
      <c r="B70" s="50" t="n">
        <v>280</v>
      </c>
      <c r="C70" s="32" t="inlineStr">
        <is>
          <t>BOUHRASSI BRAIKA</t>
        </is>
      </c>
      <c r="D70" s="33" t="n"/>
      <c r="E70" s="34" t="inlineStr">
        <is>
          <t>AGENT POLYVALENT</t>
        </is>
      </c>
      <c r="F70" s="35" t="inlineStr">
        <is>
          <t>FDS</t>
        </is>
      </c>
      <c r="G70" s="35" t="inlineStr">
        <is>
          <t>T</t>
        </is>
      </c>
      <c r="H70" s="35" t="inlineStr">
        <is>
          <t>T</t>
        </is>
      </c>
      <c r="I70" s="35" t="inlineStr">
        <is>
          <t>T</t>
        </is>
      </c>
      <c r="J70" s="35" t="inlineStr">
        <is>
          <t>T</t>
        </is>
      </c>
      <c r="K70" s="35" t="inlineStr">
        <is>
          <t>T</t>
        </is>
      </c>
      <c r="L70" s="35" t="inlineStr">
        <is>
          <t>FDS</t>
        </is>
      </c>
      <c r="M70" s="35" t="inlineStr">
        <is>
          <t>FDS</t>
        </is>
      </c>
      <c r="N70" s="35" t="inlineStr">
        <is>
          <t>T</t>
        </is>
      </c>
      <c r="O70" s="35" t="inlineStr">
        <is>
          <t>T</t>
        </is>
      </c>
      <c r="P70" s="35" t="inlineStr">
        <is>
          <t>T</t>
        </is>
      </c>
      <c r="Q70" s="35" t="inlineStr">
        <is>
          <t>T</t>
        </is>
      </c>
      <c r="R70" s="35" t="inlineStr">
        <is>
          <t>T</t>
        </is>
      </c>
      <c r="S70" s="35" t="inlineStr">
        <is>
          <t>RS</t>
        </is>
      </c>
      <c r="T70" s="35" t="inlineStr">
        <is>
          <t>RS</t>
        </is>
      </c>
      <c r="U70" s="35" t="inlineStr">
        <is>
          <t>T</t>
        </is>
      </c>
      <c r="V70" s="35" t="inlineStr">
        <is>
          <t>T</t>
        </is>
      </c>
      <c r="W70" s="35" t="inlineStr">
        <is>
          <t>T</t>
        </is>
      </c>
      <c r="X70" s="35" t="inlineStr">
        <is>
          <t>T</t>
        </is>
      </c>
      <c r="Y70" s="35" t="inlineStr">
        <is>
          <t>T</t>
        </is>
      </c>
      <c r="Z70" s="35" t="inlineStr">
        <is>
          <t>RS</t>
        </is>
      </c>
      <c r="AA70" s="35" t="inlineStr">
        <is>
          <t>RS</t>
        </is>
      </c>
      <c r="AB70" s="35" t="inlineStr">
        <is>
          <t>T</t>
        </is>
      </c>
      <c r="AC70" s="35" t="inlineStr">
        <is>
          <t>T</t>
        </is>
      </c>
      <c r="AD70" s="35" t="inlineStr">
        <is>
          <t>T</t>
        </is>
      </c>
      <c r="AE70" s="35" t="inlineStr">
        <is>
          <t>T</t>
        </is>
      </c>
      <c r="AF70" s="35" t="inlineStr">
        <is>
          <t>T</t>
        </is>
      </c>
      <c r="AG70" s="35" t="inlineStr">
        <is>
          <t>T</t>
        </is>
      </c>
      <c r="AH70" s="35" t="inlineStr">
        <is>
          <t>T</t>
        </is>
      </c>
      <c r="AI70" s="35" t="inlineStr">
        <is>
          <t>T</t>
        </is>
      </c>
      <c r="AJ70" s="40">
        <f>COUNTIF($F70:AH70,"T")</f>
        <v/>
      </c>
      <c r="AK70" s="40">
        <f>COUNTIF($F70:AH70,"C")</f>
        <v/>
      </c>
      <c r="AL70" s="40">
        <f>COUNTIF($F70:AH70,"8")</f>
        <v/>
      </c>
      <c r="AM70" s="40">
        <f>COUNTIF($F70:AJ70,"7")</f>
        <v/>
      </c>
      <c r="AN70" s="40">
        <f>COUNTIF($F70:AJ70,"RS")</f>
        <v/>
      </c>
      <c r="AO70" s="40">
        <f>COUNTIF($F70:AK70,"6")</f>
        <v/>
      </c>
      <c r="AP70" s="40">
        <f>COUNTIF($F70:AH70,"MI")</f>
        <v/>
      </c>
      <c r="AQ70" s="40">
        <f>COUNTIF($F70:AH70,"M")</f>
        <v/>
      </c>
      <c r="AR70" s="42" t="n"/>
      <c r="AS70" s="42" t="n"/>
      <c r="AT70" s="42" t="n"/>
      <c r="AU70" s="42" t="n"/>
    </row>
    <row r="71" ht="28.5" customHeight="1" thickBot="1">
      <c r="A71" s="31" t="n">
        <v>52</v>
      </c>
      <c r="B71" s="50" t="n">
        <v>282</v>
      </c>
      <c r="C71" s="32" t="inlineStr">
        <is>
          <t>KUSSAH YOUCEF</t>
        </is>
      </c>
      <c r="D71" s="33" t="n"/>
      <c r="E71" s="34" t="inlineStr">
        <is>
          <t>CADRE COMPTABLE</t>
        </is>
      </c>
      <c r="F71" s="35" t="inlineStr">
        <is>
          <t>FDS</t>
        </is>
      </c>
      <c r="G71" s="35" t="inlineStr">
        <is>
          <t>T</t>
        </is>
      </c>
      <c r="H71" s="35" t="inlineStr">
        <is>
          <t>T</t>
        </is>
      </c>
      <c r="I71" s="35" t="inlineStr">
        <is>
          <t>T</t>
        </is>
      </c>
      <c r="J71" s="35" t="inlineStr">
        <is>
          <t>T</t>
        </is>
      </c>
      <c r="K71" s="35" t="inlineStr">
        <is>
          <t>T</t>
        </is>
      </c>
      <c r="L71" s="35" t="inlineStr">
        <is>
          <t>FDS</t>
        </is>
      </c>
      <c r="M71" s="35" t="inlineStr">
        <is>
          <t>FDS</t>
        </is>
      </c>
      <c r="N71" s="35" t="inlineStr">
        <is>
          <t>T</t>
        </is>
      </c>
      <c r="O71" s="35" t="inlineStr">
        <is>
          <t>T</t>
        </is>
      </c>
      <c r="P71" s="35" t="inlineStr">
        <is>
          <t>T</t>
        </is>
      </c>
      <c r="Q71" s="35" t="inlineStr">
        <is>
          <t>T</t>
        </is>
      </c>
      <c r="R71" s="35" t="inlineStr">
        <is>
          <t>T</t>
        </is>
      </c>
      <c r="S71" s="35" t="inlineStr">
        <is>
          <t>FDS</t>
        </is>
      </c>
      <c r="T71" s="35" t="inlineStr">
        <is>
          <t>FDS</t>
        </is>
      </c>
      <c r="U71" s="35" t="inlineStr">
        <is>
          <t>T</t>
        </is>
      </c>
      <c r="V71" s="35" t="inlineStr">
        <is>
          <t>T</t>
        </is>
      </c>
      <c r="W71" s="35" t="inlineStr">
        <is>
          <t>T</t>
        </is>
      </c>
      <c r="X71" s="35" t="inlineStr">
        <is>
          <t>T</t>
        </is>
      </c>
      <c r="Y71" s="35" t="inlineStr">
        <is>
          <t>T</t>
        </is>
      </c>
      <c r="Z71" s="35" t="inlineStr">
        <is>
          <t>FDS</t>
        </is>
      </c>
      <c r="AA71" s="35" t="inlineStr">
        <is>
          <t>FDS</t>
        </is>
      </c>
      <c r="AB71" s="35" t="inlineStr">
        <is>
          <t>T</t>
        </is>
      </c>
      <c r="AC71" s="35" t="inlineStr">
        <is>
          <t>T</t>
        </is>
      </c>
      <c r="AD71" s="35" t="inlineStr">
        <is>
          <t>T</t>
        </is>
      </c>
      <c r="AE71" s="35" t="inlineStr">
        <is>
          <t>T</t>
        </is>
      </c>
      <c r="AF71" s="35" t="inlineStr">
        <is>
          <t>T</t>
        </is>
      </c>
      <c r="AG71" s="35" t="inlineStr">
        <is>
          <t>T</t>
        </is>
      </c>
      <c r="AH71" s="35" t="inlineStr">
        <is>
          <t>T</t>
        </is>
      </c>
      <c r="AI71" s="35" t="inlineStr">
        <is>
          <t>T</t>
        </is>
      </c>
      <c r="AJ71" s="40">
        <f>COUNTIF($F71:AH71,"T")</f>
        <v/>
      </c>
      <c r="AK71" s="40">
        <f>COUNTIF($F71:AH71,"C")</f>
        <v/>
      </c>
      <c r="AL71" s="40">
        <f>COUNTIF($F71:AH71,"8")+0</f>
        <v/>
      </c>
      <c r="AM71" s="40">
        <f>COUNTIF($F71:AJ71,"7")+0</f>
        <v/>
      </c>
      <c r="AN71" s="40">
        <f>COUNTIF($F71:AJ71,"RS")+0</f>
        <v/>
      </c>
      <c r="AO71" s="40">
        <f>COUNTIF($F71:AK71,"6")+0</f>
        <v/>
      </c>
      <c r="AP71" s="40">
        <f>COUNTIF($F71:AH71,"MI")+0</f>
        <v/>
      </c>
      <c r="AQ71" s="40">
        <f>COUNTIF($F71:AH71,"M")+0</f>
        <v/>
      </c>
      <c r="AR71" s="42" t="n"/>
      <c r="AS71" s="42" t="n"/>
      <c r="AT71" s="42" t="n"/>
      <c r="AU71" s="42" t="n"/>
    </row>
    <row r="72" ht="28.5" customHeight="1" thickBot="1">
      <c r="A72" s="31" t="n">
        <v>53</v>
      </c>
      <c r="B72" s="50" t="n">
        <v>284</v>
      </c>
      <c r="C72" s="32" t="inlineStr">
        <is>
          <t>KHEDIDA BOUBAKEUR</t>
        </is>
      </c>
      <c r="D72" s="33" t="n"/>
      <c r="E72" s="34" t="inlineStr">
        <is>
          <t>AGENT POLYVALENT JUNIOR</t>
        </is>
      </c>
      <c r="F72" s="35" t="inlineStr">
        <is>
          <t>FDS</t>
        </is>
      </c>
      <c r="G72" s="35" t="inlineStr">
        <is>
          <t>8</t>
        </is>
      </c>
      <c r="H72" s="35" t="inlineStr">
        <is>
          <t>T</t>
        </is>
      </c>
      <c r="I72" s="35" t="inlineStr">
        <is>
          <t>T</t>
        </is>
      </c>
      <c r="J72" s="35" t="inlineStr">
        <is>
          <t>T</t>
        </is>
      </c>
      <c r="K72" s="35" t="inlineStr">
        <is>
          <t>T</t>
        </is>
      </c>
      <c r="L72" s="35" t="inlineStr">
        <is>
          <t>FDS</t>
        </is>
      </c>
      <c r="M72" s="35" t="inlineStr">
        <is>
          <t>FDS</t>
        </is>
      </c>
      <c r="N72" s="35" t="inlineStr">
        <is>
          <t>T</t>
        </is>
      </c>
      <c r="O72" s="35" t="inlineStr">
        <is>
          <t>T</t>
        </is>
      </c>
      <c r="P72" s="35" t="inlineStr">
        <is>
          <t>T</t>
        </is>
      </c>
      <c r="Q72" s="35" t="inlineStr">
        <is>
          <t>CP</t>
        </is>
      </c>
      <c r="R72" s="35" t="inlineStr">
        <is>
          <t>CP</t>
        </is>
      </c>
      <c r="S72" s="35" t="inlineStr">
        <is>
          <t>CP</t>
        </is>
      </c>
      <c r="T72" s="35" t="inlineStr">
        <is>
          <t>CP</t>
        </is>
      </c>
      <c r="U72" s="35" t="inlineStr">
        <is>
          <t>CP</t>
        </is>
      </c>
      <c r="V72" s="35" t="inlineStr">
        <is>
          <t>CP</t>
        </is>
      </c>
      <c r="W72" s="35" t="inlineStr">
        <is>
          <t>CP</t>
        </is>
      </c>
      <c r="X72" s="35" t="inlineStr">
        <is>
          <t>CP</t>
        </is>
      </c>
      <c r="Y72" s="35" t="inlineStr">
        <is>
          <t>CP</t>
        </is>
      </c>
      <c r="Z72" s="35" t="inlineStr">
        <is>
          <t>CP</t>
        </is>
      </c>
      <c r="AA72" s="35" t="inlineStr">
        <is>
          <t>FDS</t>
        </is>
      </c>
      <c r="AB72" s="35" t="inlineStr">
        <is>
          <t>8</t>
        </is>
      </c>
      <c r="AC72" s="35" t="inlineStr">
        <is>
          <t>T</t>
        </is>
      </c>
      <c r="AD72" s="35" t="inlineStr">
        <is>
          <t>T</t>
        </is>
      </c>
      <c r="AE72" s="35" t="inlineStr">
        <is>
          <t>T</t>
        </is>
      </c>
      <c r="AF72" s="35" t="inlineStr">
        <is>
          <t>T</t>
        </is>
      </c>
      <c r="AG72" s="35" t="inlineStr">
        <is>
          <t>T</t>
        </is>
      </c>
      <c r="AH72" s="35" t="inlineStr">
        <is>
          <t>T</t>
        </is>
      </c>
      <c r="AI72" s="35" t="inlineStr">
        <is>
          <t>T</t>
        </is>
      </c>
      <c r="AJ72" s="40">
        <f>COUNTIF($F72:AH72,"T")</f>
        <v/>
      </c>
      <c r="AK72" s="40">
        <f>COUNTIF($F72:AH72,"C")</f>
        <v/>
      </c>
      <c r="AL72" s="40">
        <f>COUNTIF($F72:AH72,"8")+0</f>
        <v/>
      </c>
      <c r="AM72" s="40">
        <f>COUNTIF($F72:AJ72,"7")+0</f>
        <v/>
      </c>
      <c r="AN72" s="40">
        <f>COUNTIF($F72:AJ72,"RS")+0</f>
        <v/>
      </c>
      <c r="AO72" s="40">
        <f>COUNTIF($F72:AK72,"6")+0</f>
        <v/>
      </c>
      <c r="AP72" s="40">
        <f>COUNTIF($F72:AH72,"MI")+0</f>
        <v/>
      </c>
      <c r="AQ72" s="40">
        <f>COUNTIF($F72:AH72,"M")+0</f>
        <v/>
      </c>
      <c r="AR72" s="42" t="n"/>
      <c r="AS72" s="42" t="n"/>
      <c r="AT72" s="42" t="n"/>
      <c r="AU72" s="42" t="n"/>
    </row>
    <row r="73" ht="28.5" customHeight="1" thickBot="1">
      <c r="A73" s="31" t="n">
        <v>54</v>
      </c>
      <c r="B73" s="50" t="n">
        <v>289</v>
      </c>
      <c r="C73" s="32" t="inlineStr">
        <is>
          <t>MOULAY LAKHDAR TAREK</t>
        </is>
      </c>
      <c r="D73" s="33" t="n"/>
      <c r="E73" s="34" t="inlineStr">
        <is>
          <t>POMPISTE BRIGADE</t>
        </is>
      </c>
      <c r="F73" s="35" t="inlineStr">
        <is>
          <t>T</t>
        </is>
      </c>
      <c r="G73" s="35" t="inlineStr">
        <is>
          <t>T</t>
        </is>
      </c>
      <c r="H73" s="35" t="inlineStr">
        <is>
          <t>T</t>
        </is>
      </c>
      <c r="I73" s="35" t="inlineStr">
        <is>
          <t>T</t>
        </is>
      </c>
      <c r="J73" s="35" t="inlineStr">
        <is>
          <t>T</t>
        </is>
      </c>
      <c r="K73" s="35" t="inlineStr">
        <is>
          <t>T</t>
        </is>
      </c>
      <c r="L73" s="35" t="inlineStr">
        <is>
          <t>T</t>
        </is>
      </c>
      <c r="M73" s="35" t="inlineStr">
        <is>
          <t>T</t>
        </is>
      </c>
      <c r="N73" s="35" t="inlineStr">
        <is>
          <t>T</t>
        </is>
      </c>
      <c r="O73" s="35" t="inlineStr">
        <is>
          <t>T</t>
        </is>
      </c>
      <c r="P73" s="35" t="inlineStr">
        <is>
          <t>T</t>
        </is>
      </c>
      <c r="Q73" s="35" t="inlineStr">
        <is>
          <t>T</t>
        </is>
      </c>
      <c r="R73" s="35" t="inlineStr">
        <is>
          <t>T</t>
        </is>
      </c>
      <c r="S73" s="35" t="inlineStr">
        <is>
          <t>T</t>
        </is>
      </c>
      <c r="T73" s="35" t="inlineStr">
        <is>
          <t>RS</t>
        </is>
      </c>
      <c r="U73" s="35" t="inlineStr">
        <is>
          <t>RS</t>
        </is>
      </c>
      <c r="V73" s="35" t="inlineStr">
        <is>
          <t>RS</t>
        </is>
      </c>
      <c r="W73" s="35" t="inlineStr">
        <is>
          <t>RS</t>
        </is>
      </c>
      <c r="X73" s="35" t="inlineStr">
        <is>
          <t>RS</t>
        </is>
      </c>
      <c r="Y73" s="35" t="inlineStr">
        <is>
          <t>RS</t>
        </is>
      </c>
      <c r="Z73" s="35" t="inlineStr">
        <is>
          <t>RS</t>
        </is>
      </c>
      <c r="AA73" s="35" t="inlineStr">
        <is>
          <t>RS</t>
        </is>
      </c>
      <c r="AB73" s="35" t="inlineStr">
        <is>
          <t>RS</t>
        </is>
      </c>
      <c r="AC73" s="35" t="inlineStr">
        <is>
          <t>T</t>
        </is>
      </c>
      <c r="AD73" s="35" t="inlineStr">
        <is>
          <t>T</t>
        </is>
      </c>
      <c r="AE73" s="35" t="inlineStr">
        <is>
          <t>T</t>
        </is>
      </c>
      <c r="AF73" s="35" t="inlineStr">
        <is>
          <t>T</t>
        </is>
      </c>
      <c r="AG73" s="35" t="inlineStr">
        <is>
          <t>T</t>
        </is>
      </c>
      <c r="AH73" s="35" t="inlineStr">
        <is>
          <t>T</t>
        </is>
      </c>
      <c r="AI73" s="35" t="inlineStr">
        <is>
          <t>T</t>
        </is>
      </c>
      <c r="AJ73" s="40">
        <f>COUNTIF($F73:AH73,"T")</f>
        <v/>
      </c>
      <c r="AK73" s="40">
        <f>COUNTIF($F73:AH73,"C")</f>
        <v/>
      </c>
      <c r="AL73" s="40">
        <f>COUNTIF($F73:AH73,"8")+0</f>
        <v/>
      </c>
      <c r="AM73" s="40">
        <f>COUNTIF($F73:AJ73,"7")+0</f>
        <v/>
      </c>
      <c r="AN73" s="40">
        <f>COUNTIF($F73:AJ73,"RS")+0</f>
        <v/>
      </c>
      <c r="AO73" s="40">
        <f>COUNTIF($F73:AK73,"6")+0</f>
        <v/>
      </c>
      <c r="AP73" s="40">
        <f>COUNTIF($F73:AH73,"MI")+0</f>
        <v/>
      </c>
      <c r="AQ73" s="40">
        <f>COUNTIF($F73:AH73,"M")+0</f>
        <v/>
      </c>
      <c r="AR73" s="3" t="n"/>
      <c r="AS73" s="3" t="n"/>
      <c r="AT73" s="3" t="n"/>
      <c r="AU73" s="3" t="n"/>
      <c r="AV73" s="3" t="n"/>
      <c r="AX73" s="3" t="n"/>
      <c r="AY73" s="42" t="n"/>
    </row>
    <row r="74" ht="28.5" customHeight="1" thickBot="1">
      <c r="A74" s="31" t="n">
        <v>55</v>
      </c>
      <c r="B74" s="50" t="n">
        <v>290</v>
      </c>
      <c r="C74" s="32" t="inlineStr">
        <is>
          <t>BOUZIANE ALI</t>
        </is>
      </c>
      <c r="D74" s="33" t="n"/>
      <c r="E74" s="34" t="inlineStr">
        <is>
          <t>AGENT ARCHIVISTE DOCUMENTALISTE</t>
        </is>
      </c>
      <c r="F74" s="35" t="inlineStr">
        <is>
          <t>FDS</t>
        </is>
      </c>
      <c r="G74" s="35" t="inlineStr">
        <is>
          <t>T</t>
        </is>
      </c>
      <c r="H74" s="35" t="inlineStr">
        <is>
          <t>T</t>
        </is>
      </c>
      <c r="I74" s="35" t="inlineStr">
        <is>
          <t>T</t>
        </is>
      </c>
      <c r="J74" s="35" t="inlineStr">
        <is>
          <t>T</t>
        </is>
      </c>
      <c r="K74" s="35" t="inlineStr">
        <is>
          <t>T</t>
        </is>
      </c>
      <c r="L74" s="35" t="inlineStr">
        <is>
          <t>FDS</t>
        </is>
      </c>
      <c r="M74" s="35" t="inlineStr">
        <is>
          <t>FDS</t>
        </is>
      </c>
      <c r="N74" s="35" t="inlineStr">
        <is>
          <t>T</t>
        </is>
      </c>
      <c r="O74" s="35" t="inlineStr">
        <is>
          <t>T</t>
        </is>
      </c>
      <c r="P74" s="35" t="inlineStr">
        <is>
          <t>T</t>
        </is>
      </c>
      <c r="Q74" s="35" t="inlineStr">
        <is>
          <t>T</t>
        </is>
      </c>
      <c r="R74" s="35" t="inlineStr">
        <is>
          <t>T</t>
        </is>
      </c>
      <c r="S74" s="35" t="inlineStr">
        <is>
          <t>FDS</t>
        </is>
      </c>
      <c r="T74" s="35" t="inlineStr">
        <is>
          <t>FDS</t>
        </is>
      </c>
      <c r="U74" s="35" t="inlineStr">
        <is>
          <t>T</t>
        </is>
      </c>
      <c r="V74" s="35" t="inlineStr">
        <is>
          <t>T</t>
        </is>
      </c>
      <c r="W74" s="35" t="inlineStr">
        <is>
          <t>T</t>
        </is>
      </c>
      <c r="X74" s="35" t="inlineStr">
        <is>
          <t>T</t>
        </is>
      </c>
      <c r="Y74" s="35" t="inlineStr">
        <is>
          <t>T</t>
        </is>
      </c>
      <c r="Z74" s="35" t="inlineStr">
        <is>
          <t>FDS</t>
        </is>
      </c>
      <c r="AA74" s="35" t="inlineStr">
        <is>
          <t>FDS</t>
        </is>
      </c>
      <c r="AB74" s="35" t="inlineStr">
        <is>
          <t>T</t>
        </is>
      </c>
      <c r="AC74" s="35" t="inlineStr">
        <is>
          <t>T</t>
        </is>
      </c>
      <c r="AD74" s="35" t="inlineStr">
        <is>
          <t>T</t>
        </is>
      </c>
      <c r="AE74" s="35" t="inlineStr">
        <is>
          <t>T</t>
        </is>
      </c>
      <c r="AF74" s="35" t="inlineStr">
        <is>
          <t>T</t>
        </is>
      </c>
      <c r="AG74" s="35" t="inlineStr">
        <is>
          <t>T</t>
        </is>
      </c>
      <c r="AH74" s="35" t="inlineStr">
        <is>
          <t>T</t>
        </is>
      </c>
      <c r="AI74" s="35" t="inlineStr">
        <is>
          <t>T</t>
        </is>
      </c>
      <c r="AJ74" s="40">
        <f>COUNTIF($F74:AH74,"T")</f>
        <v/>
      </c>
      <c r="AK74" s="40">
        <f>COUNTIF($F74:AH74,"C")</f>
        <v/>
      </c>
      <c r="AL74" s="40">
        <f>COUNTIF($F74:AH74,"8")+0</f>
        <v/>
      </c>
      <c r="AM74" s="40">
        <f>COUNTIF($F74:AJ74,"7")+0</f>
        <v/>
      </c>
      <c r="AN74" s="40">
        <f>COUNTIF($F74:AJ74,"RS")+0</f>
        <v/>
      </c>
      <c r="AO74" s="40">
        <f>COUNTIF($F74:AK74,"6")+0</f>
        <v/>
      </c>
      <c r="AP74" s="40">
        <f>COUNTIF($F74:AH74,"MI")+0</f>
        <v/>
      </c>
      <c r="AQ74" s="40">
        <f>COUNTIF($F74:AH74,"M")+0</f>
        <v/>
      </c>
      <c r="AR74" s="3" t="n"/>
      <c r="AS74" s="3" t="n"/>
      <c r="AT74" s="3" t="n"/>
      <c r="AU74" s="3" t="n"/>
      <c r="AV74" s="3" t="n"/>
      <c r="AX74" s="3" t="n"/>
      <c r="AY74" s="42" t="n"/>
    </row>
    <row r="75" ht="28.5" customHeight="1" thickBot="1">
      <c r="A75" s="31" t="n">
        <v>56</v>
      </c>
      <c r="B75" s="50" t="n">
        <v>291</v>
      </c>
      <c r="C75" s="32" t="inlineStr">
        <is>
          <t>REGGANI IBRAHIM</t>
        </is>
      </c>
      <c r="D75" s="33" t="n"/>
      <c r="E75" s="34" t="inlineStr">
        <is>
          <t>AGENT SECURITE</t>
        </is>
      </c>
      <c r="F75" s="35" t="inlineStr">
        <is>
          <t>FDS</t>
        </is>
      </c>
      <c r="G75" s="35" t="inlineStr">
        <is>
          <t>T</t>
        </is>
      </c>
      <c r="H75" s="35" t="inlineStr">
        <is>
          <t>T</t>
        </is>
      </c>
      <c r="I75" s="35" t="inlineStr">
        <is>
          <t>T</t>
        </is>
      </c>
      <c r="J75" s="35" t="inlineStr">
        <is>
          <t>T</t>
        </is>
      </c>
      <c r="K75" s="35" t="inlineStr">
        <is>
          <t>T</t>
        </is>
      </c>
      <c r="L75" s="35" t="inlineStr">
        <is>
          <t>FDS</t>
        </is>
      </c>
      <c r="M75" s="35" t="inlineStr">
        <is>
          <t>FDS</t>
        </is>
      </c>
      <c r="N75" s="35" t="inlineStr">
        <is>
          <t>T</t>
        </is>
      </c>
      <c r="O75" s="35" t="inlineStr">
        <is>
          <t>T</t>
        </is>
      </c>
      <c r="P75" s="35" t="inlineStr">
        <is>
          <t>T</t>
        </is>
      </c>
      <c r="Q75" s="35" t="inlineStr">
        <is>
          <t>T</t>
        </is>
      </c>
      <c r="R75" s="35" t="inlineStr">
        <is>
          <t>T</t>
        </is>
      </c>
      <c r="S75" s="35" t="inlineStr">
        <is>
          <t>FDS</t>
        </is>
      </c>
      <c r="T75" s="35" t="inlineStr">
        <is>
          <t>FDS</t>
        </is>
      </c>
      <c r="U75" s="35" t="inlineStr">
        <is>
          <t>RS</t>
        </is>
      </c>
      <c r="V75" s="35" t="inlineStr">
        <is>
          <t>RS</t>
        </is>
      </c>
      <c r="W75" s="35" t="inlineStr">
        <is>
          <t>RS</t>
        </is>
      </c>
      <c r="X75" s="35" t="inlineStr">
        <is>
          <t>T</t>
        </is>
      </c>
      <c r="Y75" s="35" t="inlineStr">
        <is>
          <t>T</t>
        </is>
      </c>
      <c r="Z75" s="35" t="inlineStr">
        <is>
          <t>FDS</t>
        </is>
      </c>
      <c r="AA75" s="35" t="inlineStr">
        <is>
          <t>FDS</t>
        </is>
      </c>
      <c r="AB75" s="35" t="inlineStr">
        <is>
          <t>T</t>
        </is>
      </c>
      <c r="AC75" s="35" t="inlineStr">
        <is>
          <t>T</t>
        </is>
      </c>
      <c r="AD75" s="35" t="inlineStr">
        <is>
          <t>T</t>
        </is>
      </c>
      <c r="AE75" s="35" t="inlineStr">
        <is>
          <t>T</t>
        </is>
      </c>
      <c r="AF75" s="35" t="inlineStr">
        <is>
          <t>T</t>
        </is>
      </c>
      <c r="AG75" s="35" t="inlineStr">
        <is>
          <t>T</t>
        </is>
      </c>
      <c r="AH75" s="35" t="inlineStr">
        <is>
          <t>T</t>
        </is>
      </c>
      <c r="AI75" s="35" t="inlineStr">
        <is>
          <t>T</t>
        </is>
      </c>
      <c r="AJ75" s="40">
        <f>COUNTIF($F75:AH75,"T")</f>
        <v/>
      </c>
      <c r="AK75" s="40">
        <f>COUNTIF($F75:AH75,"C")</f>
        <v/>
      </c>
      <c r="AL75" s="40" t="n"/>
      <c r="AM75" s="40">
        <f>COUNTIF($F75:AJ75,"7")</f>
        <v/>
      </c>
      <c r="AN75" s="40">
        <f>COUNTIF($F75:AJ75,"RS")</f>
        <v/>
      </c>
      <c r="AO75" s="40">
        <f>COUNTIF($F75:AK75,"6")</f>
        <v/>
      </c>
      <c r="AP75" s="40">
        <f>COUNTIF($F75:AH75,"MI")</f>
        <v/>
      </c>
      <c r="AQ75" s="40">
        <f>COUNTIF($F75:AH75,"M")</f>
        <v/>
      </c>
      <c r="AR75" s="3" t="n"/>
      <c r="AS75" s="3" t="n"/>
      <c r="AT75" s="3" t="n"/>
      <c r="AU75" s="3" t="n"/>
      <c r="AV75" s="3" t="n"/>
      <c r="AX75" s="3" t="n"/>
      <c r="AY75" s="42" t="n"/>
    </row>
    <row r="76" ht="28.5" customHeight="1" thickBot="1">
      <c r="A76" s="31" t="n">
        <v>57</v>
      </c>
      <c r="B76" s="50" t="n">
        <v>292</v>
      </c>
      <c r="C76" s="32" t="inlineStr">
        <is>
          <t>BOUGUERN MOHAMMED</t>
        </is>
      </c>
      <c r="D76" s="33" t="n"/>
      <c r="E76" s="34" t="inlineStr">
        <is>
          <t>CHEF STATION SERVICE</t>
        </is>
      </c>
      <c r="F76" s="35" t="inlineStr">
        <is>
          <t>FDS</t>
        </is>
      </c>
      <c r="G76" s="35" t="inlineStr">
        <is>
          <t>T</t>
        </is>
      </c>
      <c r="H76" s="35" t="inlineStr">
        <is>
          <t>T</t>
        </is>
      </c>
      <c r="I76" s="35" t="inlineStr">
        <is>
          <t>T</t>
        </is>
      </c>
      <c r="J76" s="35" t="inlineStr">
        <is>
          <t>T</t>
        </is>
      </c>
      <c r="K76" s="35" t="inlineStr">
        <is>
          <t>T</t>
        </is>
      </c>
      <c r="L76" s="35" t="inlineStr">
        <is>
          <t>FDS</t>
        </is>
      </c>
      <c r="M76" s="35" t="inlineStr">
        <is>
          <t>FDS</t>
        </is>
      </c>
      <c r="N76" s="35" t="inlineStr">
        <is>
          <t>T</t>
        </is>
      </c>
      <c r="O76" s="35" t="inlineStr">
        <is>
          <t>T</t>
        </is>
      </c>
      <c r="P76" s="35" t="inlineStr">
        <is>
          <t>T</t>
        </is>
      </c>
      <c r="Q76" s="35" t="inlineStr">
        <is>
          <t>T</t>
        </is>
      </c>
      <c r="R76" s="35" t="inlineStr">
        <is>
          <t>T</t>
        </is>
      </c>
      <c r="S76" s="35" t="inlineStr">
        <is>
          <t>FDS</t>
        </is>
      </c>
      <c r="T76" s="35" t="inlineStr">
        <is>
          <t>FDS</t>
        </is>
      </c>
      <c r="U76" s="35" t="inlineStr">
        <is>
          <t> </t>
        </is>
      </c>
      <c r="V76" s="35" t="inlineStr">
        <is>
          <t> </t>
        </is>
      </c>
      <c r="W76" s="35" t="inlineStr">
        <is>
          <t> </t>
        </is>
      </c>
      <c r="X76" s="35" t="inlineStr">
        <is>
          <t> </t>
        </is>
      </c>
      <c r="Y76" s="35" t="inlineStr">
        <is>
          <t> </t>
        </is>
      </c>
      <c r="Z76" s="35" t="inlineStr">
        <is>
          <t> </t>
        </is>
      </c>
      <c r="AA76" s="35" t="inlineStr">
        <is>
          <t> </t>
        </is>
      </c>
      <c r="AB76" s="35" t="inlineStr">
        <is>
          <t> </t>
        </is>
      </c>
      <c r="AC76" s="35" t="inlineStr">
        <is>
          <t>T</t>
        </is>
      </c>
      <c r="AD76" s="35" t="inlineStr">
        <is>
          <t>T</t>
        </is>
      </c>
      <c r="AE76" s="35" t="inlineStr">
        <is>
          <t>T</t>
        </is>
      </c>
      <c r="AF76" s="35" t="inlineStr">
        <is>
          <t>T</t>
        </is>
      </c>
      <c r="AG76" s="35" t="inlineStr">
        <is>
          <t>T</t>
        </is>
      </c>
      <c r="AH76" s="35" t="inlineStr">
        <is>
          <t>T</t>
        </is>
      </c>
      <c r="AI76" s="35" t="inlineStr">
        <is>
          <t>T</t>
        </is>
      </c>
      <c r="AJ76" s="40">
        <f>COUNTIF($F76:AH76,"T")</f>
        <v/>
      </c>
      <c r="AK76" s="40">
        <f>COUNTIF($F76:AH76,"C")</f>
        <v/>
      </c>
      <c r="AL76" s="40">
        <f>COUNTIF($F76:AH76,"8")</f>
        <v/>
      </c>
      <c r="AM76" s="40">
        <f>COUNTIF($F76:AJ76,"7")</f>
        <v/>
      </c>
      <c r="AN76" s="40">
        <f>COUNTIF($F76:AJ76,"RS")</f>
        <v/>
      </c>
      <c r="AO76" s="40">
        <f>COUNTIF($F76:AK76,"6")</f>
        <v/>
      </c>
      <c r="AP76" s="40">
        <f>COUNTIF($F76:AH76,"MI")</f>
        <v/>
      </c>
      <c r="AQ76" s="40">
        <f>COUNTIF($F76:AH76,"M")</f>
        <v/>
      </c>
      <c r="AR76" s="3" t="n"/>
      <c r="AS76" s="3" t="n"/>
      <c r="AT76" s="3" t="n"/>
      <c r="AU76" s="3" t="n"/>
      <c r="AV76" s="3" t="n"/>
      <c r="AX76" s="3" t="n"/>
      <c r="AY76" s="42" t="n"/>
    </row>
    <row r="77" ht="28.5" customHeight="1" thickBot="1">
      <c r="A77" s="31" t="n">
        <v>58</v>
      </c>
      <c r="B77" s="50" t="n">
        <v>297</v>
      </c>
      <c r="C77" s="32" t="inlineStr">
        <is>
          <t>YACOUB SALAH</t>
        </is>
      </c>
      <c r="D77" s="33" t="n"/>
      <c r="E77" s="34" t="inlineStr">
        <is>
          <t>POMPISTE BRIGADE</t>
        </is>
      </c>
      <c r="F77" s="35" t="inlineStr">
        <is>
          <t> </t>
        </is>
      </c>
      <c r="G77" s="35" t="inlineStr">
        <is>
          <t> </t>
        </is>
      </c>
      <c r="H77" s="35" t="inlineStr">
        <is>
          <t> </t>
        </is>
      </c>
      <c r="I77" s="35" t="inlineStr">
        <is>
          <t> </t>
        </is>
      </c>
      <c r="J77" s="35" t="inlineStr">
        <is>
          <t> </t>
        </is>
      </c>
      <c r="K77" s="35" t="inlineStr">
        <is>
          <t> </t>
        </is>
      </c>
      <c r="L77" s="35" t="inlineStr">
        <is>
          <t> </t>
        </is>
      </c>
      <c r="M77" s="35" t="inlineStr">
        <is>
          <t> </t>
        </is>
      </c>
      <c r="N77" s="35" t="inlineStr">
        <is>
          <t> </t>
        </is>
      </c>
      <c r="O77" s="35" t="inlineStr">
        <is>
          <t> </t>
        </is>
      </c>
      <c r="P77" s="35" t="inlineStr">
        <is>
          <t> </t>
        </is>
      </c>
      <c r="Q77" s="35" t="inlineStr">
        <is>
          <t> </t>
        </is>
      </c>
      <c r="R77" s="35" t="inlineStr">
        <is>
          <t> </t>
        </is>
      </c>
      <c r="S77" s="35" t="inlineStr">
        <is>
          <t> </t>
        </is>
      </c>
      <c r="T77" s="35" t="inlineStr">
        <is>
          <t> </t>
        </is>
      </c>
      <c r="U77" s="35" t="inlineStr">
        <is>
          <t> </t>
        </is>
      </c>
      <c r="V77" s="35" t="inlineStr">
        <is>
          <t> </t>
        </is>
      </c>
      <c r="W77" s="35" t="inlineStr">
        <is>
          <t> </t>
        </is>
      </c>
      <c r="X77" s="35" t="inlineStr">
        <is>
          <t> </t>
        </is>
      </c>
      <c r="Y77" s="35" t="inlineStr">
        <is>
          <t> </t>
        </is>
      </c>
      <c r="Z77" s="35" t="inlineStr">
        <is>
          <t> </t>
        </is>
      </c>
      <c r="AA77" s="35" t="inlineStr">
        <is>
          <t> </t>
        </is>
      </c>
      <c r="AB77" s="35" t="inlineStr">
        <is>
          <t> </t>
        </is>
      </c>
      <c r="AC77" s="35" t="inlineStr">
        <is>
          <t>T</t>
        </is>
      </c>
      <c r="AD77" s="35" t="inlineStr">
        <is>
          <t>T</t>
        </is>
      </c>
      <c r="AE77" s="35" t="inlineStr">
        <is>
          <t>T</t>
        </is>
      </c>
      <c r="AF77" s="35" t="inlineStr">
        <is>
          <t>T</t>
        </is>
      </c>
      <c r="AG77" s="35" t="inlineStr">
        <is>
          <t>T</t>
        </is>
      </c>
      <c r="AH77" s="35" t="inlineStr">
        <is>
          <t>T</t>
        </is>
      </c>
      <c r="AI77" s="35" t="inlineStr">
        <is>
          <t>T</t>
        </is>
      </c>
      <c r="AJ77" s="40">
        <f>COUNTIF($F77:AH77,"T")</f>
        <v/>
      </c>
      <c r="AK77" s="40">
        <f>COUNTIF($F77:AH77,"C")</f>
        <v/>
      </c>
      <c r="AL77" s="40">
        <f>COUNTIF($F77:AH77,"8")</f>
        <v/>
      </c>
      <c r="AM77" s="40">
        <f>COUNTIF($F77:AJ77,"7")</f>
        <v/>
      </c>
      <c r="AN77" s="40">
        <f>COUNTIF($F77:AJ77,"RS")</f>
        <v/>
      </c>
      <c r="AO77" s="40">
        <f>COUNTIF($F77:AK77,"6")</f>
        <v/>
      </c>
      <c r="AP77" s="40">
        <f>COUNTIF($F77:AH77,"MI")</f>
        <v/>
      </c>
      <c r="AQ77" s="40">
        <f>COUNTIF($F77:AH77,"M")</f>
        <v/>
      </c>
      <c r="AR77" s="3" t="n"/>
      <c r="AS77" s="3" t="n"/>
      <c r="AT77" s="3" t="n"/>
      <c r="AU77" s="3" t="n"/>
      <c r="AV77" s="3" t="n"/>
      <c r="AX77" s="3" t="n"/>
      <c r="AY77" s="42" t="n"/>
    </row>
    <row r="78" ht="28.5" customHeight="1" thickBot="1">
      <c r="A78" s="31" t="n">
        <v>59</v>
      </c>
      <c r="B78" s="50" t="n">
        <v>299</v>
      </c>
      <c r="C78" s="32" t="inlineStr">
        <is>
          <t>BAHAMOU ZINEDDINE</t>
        </is>
      </c>
      <c r="D78" s="33" t="n"/>
      <c r="E78" s="34" t="inlineStr">
        <is>
          <t>AGENT D'ASSAINISSEMENT</t>
        </is>
      </c>
      <c r="F78" s="35" t="inlineStr">
        <is>
          <t>T</t>
        </is>
      </c>
      <c r="G78" s="35" t="inlineStr">
        <is>
          <t>T</t>
        </is>
      </c>
      <c r="H78" s="35" t="inlineStr">
        <is>
          <t>T</t>
        </is>
      </c>
      <c r="I78" s="35" t="inlineStr">
        <is>
          <t>T</t>
        </is>
      </c>
      <c r="J78" s="35" t="inlineStr">
        <is>
          <t>T</t>
        </is>
      </c>
      <c r="K78" s="35" t="inlineStr">
        <is>
          <t>T</t>
        </is>
      </c>
      <c r="L78" s="35" t="inlineStr">
        <is>
          <t>T</t>
        </is>
      </c>
      <c r="M78" s="35" t="inlineStr">
        <is>
          <t>T</t>
        </is>
      </c>
      <c r="N78" s="35" t="inlineStr">
        <is>
          <t>T</t>
        </is>
      </c>
      <c r="O78" s="35" t="inlineStr">
        <is>
          <t>T</t>
        </is>
      </c>
      <c r="P78" s="35" t="inlineStr">
        <is>
          <t>T</t>
        </is>
      </c>
      <c r="Q78" s="35" t="inlineStr">
        <is>
          <t>T</t>
        </is>
      </c>
      <c r="R78" s="35" t="inlineStr">
        <is>
          <t>T</t>
        </is>
      </c>
      <c r="S78" s="35" t="inlineStr">
        <is>
          <t>RS</t>
        </is>
      </c>
      <c r="T78" s="35" t="inlineStr">
        <is>
          <t>T</t>
        </is>
      </c>
      <c r="U78" s="35" t="inlineStr">
        <is>
          <t>T</t>
        </is>
      </c>
      <c r="V78" s="35" t="inlineStr">
        <is>
          <t>T</t>
        </is>
      </c>
      <c r="W78" s="35" t="inlineStr">
        <is>
          <t>T</t>
        </is>
      </c>
      <c r="X78" s="35" t="inlineStr">
        <is>
          <t>T</t>
        </is>
      </c>
      <c r="Y78" s="35" t="inlineStr">
        <is>
          <t>T</t>
        </is>
      </c>
      <c r="Z78" s="35" t="inlineStr">
        <is>
          <t>T</t>
        </is>
      </c>
      <c r="AA78" s="35" t="inlineStr">
        <is>
          <t>T</t>
        </is>
      </c>
      <c r="AB78" s="35" t="inlineStr">
        <is>
          <t>T</t>
        </is>
      </c>
      <c r="AC78" s="35" t="inlineStr">
        <is>
          <t>T</t>
        </is>
      </c>
      <c r="AD78" s="35" t="inlineStr">
        <is>
          <t>T</t>
        </is>
      </c>
      <c r="AE78" s="35" t="inlineStr">
        <is>
          <t>T</t>
        </is>
      </c>
      <c r="AF78" s="35" t="inlineStr">
        <is>
          <t>T</t>
        </is>
      </c>
      <c r="AG78" s="35" t="inlineStr">
        <is>
          <t>T</t>
        </is>
      </c>
      <c r="AH78" s="35" t="inlineStr">
        <is>
          <t>T</t>
        </is>
      </c>
      <c r="AI78" s="35" t="inlineStr">
        <is>
          <t>T</t>
        </is>
      </c>
      <c r="AJ78" s="40">
        <f>COUNTIF($F78:AH78,"T")</f>
        <v/>
      </c>
      <c r="AK78" s="40">
        <f>COUNTIF($F78:AH78,"C")</f>
        <v/>
      </c>
      <c r="AL78" s="40">
        <f>COUNTIF($F78:AH78,"8")+0</f>
        <v/>
      </c>
      <c r="AM78" s="40">
        <f>COUNTIF($F78:AJ78,"7")+0</f>
        <v/>
      </c>
      <c r="AN78" s="40">
        <f>COUNTIF($F78:AJ78,"RS")+0</f>
        <v/>
      </c>
      <c r="AO78" s="40">
        <f>COUNTIF($F78:AK78,"6")+0</f>
        <v/>
      </c>
      <c r="AP78" s="40">
        <f>COUNTIF($F78:AH78,"MI")+0</f>
        <v/>
      </c>
      <c r="AQ78" s="40">
        <f>COUNTIF($F78:AH78,"M")+0</f>
        <v/>
      </c>
      <c r="AR78" s="3" t="n"/>
      <c r="AS78" s="3" t="n"/>
      <c r="AT78" s="3" t="n"/>
      <c r="AU78" s="3" t="n"/>
      <c r="AV78" s="3" t="n"/>
      <c r="AX78" s="3" t="n"/>
      <c r="AY78" s="42" t="n"/>
    </row>
    <row r="79" ht="28.5" customHeight="1" thickBot="1">
      <c r="A79" s="31" t="n">
        <v>60</v>
      </c>
      <c r="B79" s="50" t="n">
        <v>302</v>
      </c>
      <c r="C79" s="32" t="inlineStr">
        <is>
          <t>DAHAN BRAHIM</t>
        </is>
      </c>
      <c r="D79" s="33" t="n"/>
      <c r="E79" s="34" t="inlineStr">
        <is>
          <t>POMPISTE BRIGADE</t>
        </is>
      </c>
      <c r="F79" s="35" t="inlineStr">
        <is>
          <t> </t>
        </is>
      </c>
      <c r="G79" s="35" t="inlineStr">
        <is>
          <t> </t>
        </is>
      </c>
      <c r="H79" s="35" t="inlineStr">
        <is>
          <t> </t>
        </is>
      </c>
      <c r="I79" s="35" t="inlineStr">
        <is>
          <t> </t>
        </is>
      </c>
      <c r="J79" s="35" t="inlineStr">
        <is>
          <t> </t>
        </is>
      </c>
      <c r="K79" s="35" t="inlineStr">
        <is>
          <t> </t>
        </is>
      </c>
      <c r="L79" s="35" t="inlineStr">
        <is>
          <t> </t>
        </is>
      </c>
      <c r="M79" s="35" t="inlineStr">
        <is>
          <t> </t>
        </is>
      </c>
      <c r="N79" s="35" t="inlineStr">
        <is>
          <t> </t>
        </is>
      </c>
      <c r="O79" s="35" t="inlineStr">
        <is>
          <t> </t>
        </is>
      </c>
      <c r="P79" s="35" t="inlineStr">
        <is>
          <t> </t>
        </is>
      </c>
      <c r="Q79" s="35" t="inlineStr">
        <is>
          <t> </t>
        </is>
      </c>
      <c r="R79" s="35" t="inlineStr">
        <is>
          <t> </t>
        </is>
      </c>
      <c r="S79" s="35" t="inlineStr">
        <is>
          <t> </t>
        </is>
      </c>
      <c r="T79" s="35" t="inlineStr">
        <is>
          <t> </t>
        </is>
      </c>
      <c r="U79" s="35" t="inlineStr">
        <is>
          <t> </t>
        </is>
      </c>
      <c r="V79" s="35" t="inlineStr">
        <is>
          <t> </t>
        </is>
      </c>
      <c r="W79" s="35" t="inlineStr">
        <is>
          <t> </t>
        </is>
      </c>
      <c r="X79" s="35" t="inlineStr">
        <is>
          <t> </t>
        </is>
      </c>
      <c r="Y79" s="35" t="inlineStr">
        <is>
          <t> </t>
        </is>
      </c>
      <c r="Z79" s="35" t="inlineStr">
        <is>
          <t> </t>
        </is>
      </c>
      <c r="AA79" s="35" t="inlineStr">
        <is>
          <t> </t>
        </is>
      </c>
      <c r="AB79" s="35" t="inlineStr">
        <is>
          <t> </t>
        </is>
      </c>
      <c r="AC79" s="35" t="inlineStr">
        <is>
          <t>T</t>
        </is>
      </c>
      <c r="AD79" s="35" t="inlineStr">
        <is>
          <t>T</t>
        </is>
      </c>
      <c r="AE79" s="35" t="inlineStr">
        <is>
          <t>T</t>
        </is>
      </c>
      <c r="AF79" s="35" t="inlineStr">
        <is>
          <t>T</t>
        </is>
      </c>
      <c r="AG79" s="35" t="inlineStr">
        <is>
          <t>T</t>
        </is>
      </c>
      <c r="AH79" s="35" t="inlineStr">
        <is>
          <t>T</t>
        </is>
      </c>
      <c r="AI79" s="35" t="inlineStr">
        <is>
          <t>T</t>
        </is>
      </c>
      <c r="AJ79" s="40">
        <f>COUNTIF($F79:AH79,"T")</f>
        <v/>
      </c>
      <c r="AK79" s="40">
        <f>COUNTIF($F79:AH79,"C")</f>
        <v/>
      </c>
      <c r="AL79" s="40">
        <f>COUNTIF($F79:AH79,"8")+0</f>
        <v/>
      </c>
      <c r="AM79" s="40">
        <f>COUNTIF($F79:AJ79,"7")+0</f>
        <v/>
      </c>
      <c r="AN79" s="40">
        <f>COUNTIF($F79:AJ79,"RS")+0</f>
        <v/>
      </c>
      <c r="AO79" s="40">
        <f>COUNTIF($F79:AK79,"6")+0</f>
        <v/>
      </c>
      <c r="AP79" s="40">
        <f>COUNTIF($F79:AH79,"MI")+0</f>
        <v/>
      </c>
      <c r="AQ79" s="40">
        <f>COUNTIF($F79:AH79,"M")+0</f>
        <v/>
      </c>
      <c r="AR79" s="3" t="n"/>
      <c r="AS79" s="3" t="n"/>
      <c r="AT79" s="3" t="n"/>
      <c r="AU79" s="3" t="n"/>
      <c r="AV79" s="3" t="n"/>
      <c r="AX79" s="3" t="n"/>
      <c r="AY79" s="42" t="n"/>
    </row>
    <row r="80" ht="28.5" customHeight="1" thickBot="1">
      <c r="A80" s="31" t="n">
        <v>61</v>
      </c>
      <c r="B80" s="50" t="n">
        <v>304</v>
      </c>
      <c r="C80" s="32" t="inlineStr">
        <is>
          <t>BOUACHE BRAHIM</t>
        </is>
      </c>
      <c r="D80" s="33" t="n"/>
      <c r="E80" s="34" t="inlineStr">
        <is>
          <t>POMPISTE BRIGADE</t>
        </is>
      </c>
      <c r="F80" s="35" t="inlineStr">
        <is>
          <t>T</t>
        </is>
      </c>
      <c r="G80" s="35" t="inlineStr">
        <is>
          <t>T</t>
        </is>
      </c>
      <c r="H80" s="35" t="inlineStr">
        <is>
          <t>T</t>
        </is>
      </c>
      <c r="I80" s="35" t="inlineStr">
        <is>
          <t>T</t>
        </is>
      </c>
      <c r="J80" s="35" t="inlineStr">
        <is>
          <t>T</t>
        </is>
      </c>
      <c r="K80" s="35" t="inlineStr">
        <is>
          <t>T</t>
        </is>
      </c>
      <c r="L80" s="35" t="inlineStr">
        <is>
          <t>T</t>
        </is>
      </c>
      <c r="M80" s="35" t="inlineStr">
        <is>
          <t>T</t>
        </is>
      </c>
      <c r="N80" s="35" t="inlineStr">
        <is>
          <t>T</t>
        </is>
      </c>
      <c r="O80" s="35" t="inlineStr">
        <is>
          <t>T</t>
        </is>
      </c>
      <c r="P80" s="35" t="inlineStr">
        <is>
          <t>T</t>
        </is>
      </c>
      <c r="Q80" s="35" t="inlineStr">
        <is>
          <t>T</t>
        </is>
      </c>
      <c r="R80" s="35" t="inlineStr">
        <is>
          <t>T</t>
        </is>
      </c>
      <c r="S80" s="35" t="inlineStr">
        <is>
          <t>T</t>
        </is>
      </c>
      <c r="T80" s="35" t="inlineStr">
        <is>
          <t>T</t>
        </is>
      </c>
      <c r="U80" s="35" t="inlineStr">
        <is>
          <t>T</t>
        </is>
      </c>
      <c r="V80" s="35" t="inlineStr">
        <is>
          <t>T</t>
        </is>
      </c>
      <c r="W80" s="35" t="inlineStr">
        <is>
          <t>T</t>
        </is>
      </c>
      <c r="X80" s="35" t="inlineStr">
        <is>
          <t>T</t>
        </is>
      </c>
      <c r="Y80" s="35" t="inlineStr">
        <is>
          <t>T</t>
        </is>
      </c>
      <c r="Z80" s="35" t="inlineStr">
        <is>
          <t>T</t>
        </is>
      </c>
      <c r="AA80" s="35" t="inlineStr">
        <is>
          <t>T</t>
        </is>
      </c>
      <c r="AB80" s="35" t="inlineStr">
        <is>
          <t>T</t>
        </is>
      </c>
      <c r="AC80" s="35" t="inlineStr">
        <is>
          <t>T</t>
        </is>
      </c>
      <c r="AD80" s="35" t="inlineStr">
        <is>
          <t>T</t>
        </is>
      </c>
      <c r="AE80" s="35" t="inlineStr">
        <is>
          <t>T</t>
        </is>
      </c>
      <c r="AF80" s="35" t="inlineStr">
        <is>
          <t>T</t>
        </is>
      </c>
      <c r="AG80" s="35" t="inlineStr">
        <is>
          <t>T</t>
        </is>
      </c>
      <c r="AH80" s="35" t="inlineStr">
        <is>
          <t>T</t>
        </is>
      </c>
      <c r="AI80" s="35" t="inlineStr">
        <is>
          <t>T</t>
        </is>
      </c>
      <c r="AJ80" s="40">
        <f>COUNTIF($F80:AH80,"T")</f>
        <v/>
      </c>
      <c r="AK80" s="40">
        <f>COUNTIF($F80:AH80,"C")</f>
        <v/>
      </c>
      <c r="AL80" s="40">
        <f>COUNTIF($F80:AH80,"8")+0</f>
        <v/>
      </c>
      <c r="AM80" s="40">
        <f>COUNTIF($F80:AJ80,"7")+0</f>
        <v/>
      </c>
      <c r="AN80" s="40">
        <f>COUNTIF($F80:AJ80,"RS")+0</f>
        <v/>
      </c>
      <c r="AO80" s="40">
        <f>COUNTIF($F80:AK80,"6")+0</f>
        <v/>
      </c>
      <c r="AP80" s="40">
        <f>COUNTIF($F80:AH80,"MI")+0</f>
        <v/>
      </c>
      <c r="AQ80" s="40">
        <f>COUNTIF($F80:AH80,"M")+0</f>
        <v/>
      </c>
      <c r="AR80" s="3" t="n"/>
      <c r="AS80" s="3" t="n"/>
      <c r="AT80" s="3" t="n"/>
      <c r="AU80" s="3" t="n"/>
      <c r="AV80" s="3" t="n"/>
      <c r="AX80" s="42" t="n"/>
      <c r="AY80" s="42" t="n"/>
    </row>
    <row r="81" ht="28.5" customHeight="1" thickBot="1">
      <c r="A81" s="31" t="n">
        <v>62</v>
      </c>
      <c r="B81" s="50" t="n">
        <v>305</v>
      </c>
      <c r="C81" s="32" t="inlineStr">
        <is>
          <t>ZENATI AYOUB</t>
        </is>
      </c>
      <c r="D81" s="33" t="n"/>
      <c r="E81" s="34" t="inlineStr">
        <is>
          <t>CHEF DE PROJET</t>
        </is>
      </c>
      <c r="F81" s="35" t="inlineStr">
        <is>
          <t>STC</t>
        </is>
      </c>
      <c r="G81" s="56" t="n"/>
      <c r="H81" s="56" t="n"/>
      <c r="I81" s="56" t="n"/>
      <c r="J81" s="56" t="n"/>
      <c r="K81" s="56" t="n"/>
      <c r="L81" s="56" t="n"/>
      <c r="M81" s="56" t="n"/>
      <c r="N81" s="56" t="n"/>
      <c r="O81" s="56" t="n"/>
      <c r="P81" s="56" t="n"/>
      <c r="Q81" s="56" t="n"/>
      <c r="R81" s="56" t="n"/>
      <c r="S81" s="56" t="n"/>
      <c r="T81" s="56" t="n"/>
      <c r="U81" s="56" t="n"/>
      <c r="V81" s="56" t="n"/>
      <c r="W81" s="56" t="n"/>
      <c r="X81" s="56" t="n"/>
      <c r="Y81" s="56" t="n"/>
      <c r="Z81" s="56" t="n"/>
      <c r="AA81" s="56" t="n"/>
      <c r="AB81" s="56" t="n"/>
      <c r="AC81" s="56" t="n"/>
      <c r="AD81" s="56" t="n"/>
      <c r="AE81" s="56" t="n"/>
      <c r="AF81" s="56" t="n"/>
      <c r="AG81" s="57" t="n"/>
      <c r="AH81" s="35" t="n"/>
      <c r="AI81" s="35" t="n"/>
      <c r="AJ81" s="40">
        <f>COUNTIF($F81:AH81,"T")</f>
        <v/>
      </c>
      <c r="AK81" s="40">
        <f>COUNTIF($F81:AH81,"C")</f>
        <v/>
      </c>
      <c r="AL81" s="40">
        <f>COUNTIF($F81:AH81,"8")</f>
        <v/>
      </c>
      <c r="AM81" s="40">
        <f>COUNTIF($F81:AJ81,"7")</f>
        <v/>
      </c>
      <c r="AN81" s="40">
        <f>COUNTIF($F81:AJ81,"RS")</f>
        <v/>
      </c>
      <c r="AO81" s="40">
        <f>COUNTIF($F81:AK81,"6")</f>
        <v/>
      </c>
      <c r="AP81" s="40">
        <f>COUNTIF($F81:AH81,"MI")</f>
        <v/>
      </c>
      <c r="AQ81" s="40">
        <f>COUNTIF($F81:AH81,"M")</f>
        <v/>
      </c>
      <c r="AR81" s="3" t="n"/>
      <c r="AS81" s="3" t="n"/>
      <c r="AT81" s="3" t="n"/>
      <c r="AU81" s="3" t="n"/>
      <c r="AV81" s="3" t="n"/>
      <c r="AX81" s="42" t="n"/>
      <c r="AY81" s="42" t="n"/>
    </row>
    <row r="82" ht="28.5" customHeight="1" thickBot="1">
      <c r="A82" s="31" t="n">
        <v>63</v>
      </c>
      <c r="B82" s="50" t="inlineStr">
        <is>
          <t>292</t>
        </is>
      </c>
      <c r="C82" s="32" t="n"/>
      <c r="D82" s="33" t="n"/>
      <c r="E82" s="34" t="n"/>
      <c r="F82" s="35" t="n"/>
      <c r="G82" s="35" t="n"/>
      <c r="H82" s="35" t="n"/>
      <c r="I82" s="35" t="n"/>
      <c r="J82" s="35" t="n"/>
      <c r="K82" s="35" t="n"/>
      <c r="L82" s="35" t="n"/>
      <c r="M82" s="35" t="n"/>
      <c r="N82" s="35" t="n"/>
      <c r="O82" s="35" t="n"/>
      <c r="P82" s="35" t="n"/>
      <c r="Q82" s="35" t="n"/>
      <c r="R82" s="35" t="n"/>
      <c r="S82" s="35" t="n"/>
      <c r="T82" s="35" t="n"/>
      <c r="U82" s="35" t="n"/>
      <c r="V82" s="35" t="n"/>
      <c r="W82" s="35" t="n"/>
      <c r="X82" s="35" t="n"/>
      <c r="Y82" s="35" t="n"/>
      <c r="Z82" s="35" t="n"/>
      <c r="AA82" s="35" t="n"/>
      <c r="AB82" s="35" t="n"/>
      <c r="AC82" s="35" t="n"/>
      <c r="AD82" s="35" t="n"/>
      <c r="AE82" s="35" t="n"/>
      <c r="AF82" s="35" t="n"/>
      <c r="AG82" s="35" t="n"/>
      <c r="AH82" s="35" t="n"/>
      <c r="AI82" s="35" t="n"/>
      <c r="AJ82" s="40">
        <f>COUNTIF($F82:AH82,"T")</f>
        <v/>
      </c>
      <c r="AK82" s="40">
        <f>COUNTIF($F82:AH82,"C")</f>
        <v/>
      </c>
      <c r="AL82" s="40">
        <f>COUNTIF($F82:AH82,"8")</f>
        <v/>
      </c>
      <c r="AM82" s="40">
        <f>COUNTIF($F82:AJ82,"7")</f>
        <v/>
      </c>
      <c r="AN82" s="40">
        <f>COUNTIF($F82:AJ82,"RS")</f>
        <v/>
      </c>
      <c r="AO82" s="40">
        <f>COUNTIF($F82:AK82,"6")</f>
        <v/>
      </c>
      <c r="AP82" s="40">
        <f>COUNTIF($F82:AH82,"MI")</f>
        <v/>
      </c>
      <c r="AQ82" s="40">
        <f>COUNTIF($F82:AH82,"M")</f>
        <v/>
      </c>
      <c r="AR82" s="3" t="n"/>
      <c r="AS82" s="3" t="n"/>
      <c r="AT82" s="3" t="n"/>
      <c r="AU82" s="3" t="n"/>
      <c r="AV82" s="3" t="n"/>
      <c r="AX82" s="42" t="n"/>
      <c r="AY82" s="42" t="n"/>
    </row>
    <row r="83" ht="28.5" customHeight="1" thickBot="1">
      <c r="A83" s="31" t="n">
        <v>64</v>
      </c>
      <c r="B83" s="50" t="inlineStr">
        <is>
          <t>297</t>
        </is>
      </c>
      <c r="C83" s="32" t="n"/>
      <c r="D83" s="33" t="n"/>
      <c r="E83" s="34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35" t="n"/>
      <c r="AJ83" s="40">
        <f>COUNTIF($F83:AH83,"T")</f>
        <v/>
      </c>
      <c r="AK83" s="40">
        <f>COUNTIF($F83:AH83,"C")</f>
        <v/>
      </c>
      <c r="AL83" s="40">
        <f>COUNTIF($F83:AH83,"8")</f>
        <v/>
      </c>
      <c r="AM83" s="40">
        <f>COUNTIF($F83:AJ83,"7")</f>
        <v/>
      </c>
      <c r="AN83" s="40">
        <f>COUNTIF($F83:AJ83,"RS")</f>
        <v/>
      </c>
      <c r="AO83" s="40">
        <f>COUNTIF($F83:AK83,"6")</f>
        <v/>
      </c>
      <c r="AP83" s="40">
        <f>COUNTIF($F83:AH83,"MI")</f>
        <v/>
      </c>
      <c r="AQ83" s="40">
        <f>COUNTIF($F83:AH83,"M")</f>
        <v/>
      </c>
      <c r="AR83" s="3" t="n"/>
      <c r="AS83" s="3" t="n"/>
      <c r="AT83" s="3" t="n"/>
      <c r="AU83" s="3" t="n"/>
      <c r="AV83" s="3" t="n"/>
      <c r="AX83" s="42" t="n"/>
      <c r="AY83" s="42" t="n"/>
    </row>
    <row r="84" ht="28.5" customFormat="1" customHeight="1" s="3" thickBot="1">
      <c r="A84" s="31" t="n">
        <v>65</v>
      </c>
      <c r="B84" s="50" t="inlineStr">
        <is>
          <t>299</t>
        </is>
      </c>
      <c r="C84" s="32" t="n"/>
      <c r="D84" s="33" t="n"/>
      <c r="E84" s="34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35" t="n"/>
      <c r="AJ84" s="40">
        <f>COUNTIF($F84:AH84,"T")</f>
        <v/>
      </c>
      <c r="AK84" s="40">
        <f>COUNTIF($F84:AH84,"C")</f>
        <v/>
      </c>
      <c r="AL84" s="40">
        <f>COUNTIF($F84:AH84,"8")</f>
        <v/>
      </c>
      <c r="AM84" s="40">
        <f>COUNTIF($F84:AJ84,"7")</f>
        <v/>
      </c>
      <c r="AN84" s="40">
        <f>COUNTIF($F84:AJ84,"RS")</f>
        <v/>
      </c>
      <c r="AO84" s="40">
        <f>COUNTIF($F84:AK84,"6")</f>
        <v/>
      </c>
      <c r="AP84" s="40">
        <f>COUNTIF($F84:AH84,"MI")</f>
        <v/>
      </c>
      <c r="AQ84" s="40">
        <f>COUNTIF($F84:AH84,"M")</f>
        <v/>
      </c>
      <c r="AR84" s="4" t="n"/>
      <c r="AS84" s="4" t="n"/>
      <c r="AT84" s="4" t="n"/>
      <c r="AU84" s="4" t="n"/>
      <c r="AV84" s="4" t="n"/>
    </row>
    <row r="85" ht="27.75" customFormat="1" customHeight="1" s="3" thickBot="1">
      <c r="A85" s="31" t="n">
        <v>66</v>
      </c>
      <c r="B85" s="50" t="inlineStr">
        <is>
          <t>300</t>
        </is>
      </c>
      <c r="C85" s="32" t="n"/>
      <c r="D85" s="33" t="n"/>
      <c r="E85" s="34" t="n"/>
      <c r="F85" s="35" t="n"/>
      <c r="G85" s="35" t="n"/>
      <c r="H85" s="35" t="n"/>
      <c r="I85" s="35" t="n"/>
      <c r="J85" s="35" t="n"/>
      <c r="K85" s="35" t="n"/>
      <c r="L85" s="35" t="n"/>
      <c r="M85" s="35" t="n"/>
      <c r="N85" s="35" t="n"/>
      <c r="O85" s="35" t="n"/>
      <c r="P85" s="35" t="n"/>
      <c r="Q85" s="35" t="n"/>
      <c r="R85" s="35" t="n"/>
      <c r="S85" s="35" t="n"/>
      <c r="T85" s="35" t="n"/>
      <c r="U85" s="35" t="n"/>
      <c r="V85" s="35" t="n"/>
      <c r="W85" s="35" t="n"/>
      <c r="X85" s="35" t="n"/>
      <c r="Y85" s="35" t="n"/>
      <c r="Z85" s="35" t="n"/>
      <c r="AA85" s="35" t="n"/>
      <c r="AB85" s="35" t="n"/>
      <c r="AC85" s="35" t="n"/>
      <c r="AD85" s="35" t="n"/>
      <c r="AE85" s="35" t="n"/>
      <c r="AF85" s="35" t="n"/>
      <c r="AG85" s="35" t="n"/>
      <c r="AH85" s="35" t="n"/>
      <c r="AI85" s="35" t="n"/>
      <c r="AJ85" s="40">
        <f>COUNTIF($F85:AH85,"T")</f>
        <v/>
      </c>
      <c r="AK85" s="40">
        <f>COUNTIF($F85:AH85,"C")</f>
        <v/>
      </c>
      <c r="AL85" s="40">
        <f>COUNTIF($F85:AH85,"8")</f>
        <v/>
      </c>
      <c r="AM85" s="40">
        <f>COUNTIF($F85:AJ85,"7")</f>
        <v/>
      </c>
      <c r="AN85" s="40">
        <f>COUNTIF($F85:AJ85,"RS")</f>
        <v/>
      </c>
      <c r="AO85" s="40">
        <f>COUNTIF($F85:AK85,"6")</f>
        <v/>
      </c>
      <c r="AP85" s="40">
        <f>COUNTIF($F85:AH85,"MI")</f>
        <v/>
      </c>
      <c r="AQ85" s="40">
        <f>COUNTIF($F85:AH85,"M")</f>
        <v/>
      </c>
      <c r="AR85" s="4" t="n"/>
      <c r="AS85" s="4" t="n"/>
      <c r="AT85" s="4" t="n"/>
      <c r="AU85" s="4" t="n"/>
      <c r="AV85" s="4" t="n"/>
    </row>
    <row r="86" ht="27.75" customFormat="1" customHeight="1" s="3" thickBot="1">
      <c r="A86" s="31" t="n">
        <v>67</v>
      </c>
      <c r="B86" s="50" t="inlineStr">
        <is>
          <t>301</t>
        </is>
      </c>
      <c r="C86" s="32" t="n"/>
      <c r="D86" s="33" t="n"/>
      <c r="E86" s="34" t="n"/>
      <c r="F86" s="35" t="n"/>
      <c r="G86" s="35" t="n"/>
      <c r="H86" s="35" t="n"/>
      <c r="I86" s="35" t="n"/>
      <c r="J86" s="35" t="n"/>
      <c r="K86" s="35" t="n"/>
      <c r="L86" s="35" t="n"/>
      <c r="M86" s="35" t="n"/>
      <c r="N86" s="35" t="n"/>
      <c r="O86" s="35" t="n"/>
      <c r="P86" s="35" t="n"/>
      <c r="Q86" s="35" t="n"/>
      <c r="R86" s="35" t="n"/>
      <c r="S86" s="35" t="n"/>
      <c r="T86" s="35" t="n"/>
      <c r="U86" s="35" t="n"/>
      <c r="V86" s="35" t="n"/>
      <c r="W86" s="35" t="n"/>
      <c r="X86" s="35" t="n"/>
      <c r="Y86" s="35" t="n"/>
      <c r="Z86" s="35" t="n"/>
      <c r="AA86" s="35" t="n"/>
      <c r="AB86" s="35" t="n"/>
      <c r="AC86" s="35" t="n"/>
      <c r="AD86" s="35" t="n"/>
      <c r="AE86" s="35" t="n"/>
      <c r="AF86" s="35" t="n"/>
      <c r="AG86" s="35" t="n"/>
      <c r="AH86" s="35" t="n"/>
      <c r="AI86" s="35" t="n"/>
      <c r="AJ86" s="40">
        <f>COUNTIF($F86:AH86,"T")</f>
        <v/>
      </c>
      <c r="AK86" s="40">
        <f>COUNTIF($F86:AH86,"C")</f>
        <v/>
      </c>
      <c r="AL86" s="40">
        <f>COUNTIF($F86:AH86,"8")</f>
        <v/>
      </c>
      <c r="AM86" s="40">
        <f>COUNTIF($F86:AJ86,"7")</f>
        <v/>
      </c>
      <c r="AN86" s="40">
        <f>COUNTIF($F86:AJ86,"RS")</f>
        <v/>
      </c>
      <c r="AO86" s="40">
        <f>COUNTIF($F86:AK86,"6")</f>
        <v/>
      </c>
      <c r="AP86" s="40">
        <f>COUNTIF($F86:AH86,"MI")</f>
        <v/>
      </c>
      <c r="AQ86" s="40">
        <f>COUNTIF($F86:AH86,"M")</f>
        <v/>
      </c>
      <c r="AR86" s="4" t="n"/>
      <c r="AS86" s="4" t="n"/>
      <c r="AT86" s="4" t="n"/>
      <c r="AU86" s="4" t="n"/>
      <c r="AV86" s="4" t="n"/>
    </row>
    <row r="87" ht="27.75" customFormat="1" customHeight="1" s="3" thickBot="1">
      <c r="A87" s="31" t="n">
        <v>68</v>
      </c>
      <c r="B87" s="50" t="inlineStr">
        <is>
          <t>302</t>
        </is>
      </c>
      <c r="C87" s="32" t="n"/>
      <c r="D87" s="33" t="n"/>
      <c r="E87" s="34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35" t="n"/>
      <c r="AJ87" s="40">
        <f>COUNTIF($F87:AH87,"T")</f>
        <v/>
      </c>
      <c r="AK87" s="40">
        <f>COUNTIF($F87:AH87,"C")</f>
        <v/>
      </c>
      <c r="AL87" s="40">
        <f>COUNTIF($F87:AH87,"8")</f>
        <v/>
      </c>
      <c r="AM87" s="40">
        <f>COUNTIF($F87:AJ87,"7")</f>
        <v/>
      </c>
      <c r="AN87" s="40">
        <f>COUNTIF($F87:AJ87,"RS")</f>
        <v/>
      </c>
      <c r="AO87" s="40">
        <f>COUNTIF($F87:AK87,"6")</f>
        <v/>
      </c>
      <c r="AP87" s="40">
        <f>COUNTIF($F87:AH87,"MI")</f>
        <v/>
      </c>
      <c r="AQ87" s="40">
        <f>COUNTIF($F87:AH87,"M")</f>
        <v/>
      </c>
      <c r="AR87" s="4" t="n"/>
      <c r="AS87" s="4" t="n"/>
      <c r="AT87" s="4" t="n"/>
      <c r="AU87" s="4" t="n"/>
      <c r="AV87" s="4" t="n"/>
    </row>
    <row r="88" ht="27.75" customFormat="1" customHeight="1" s="3" thickBot="1">
      <c r="A88" s="31" t="n">
        <v>69</v>
      </c>
      <c r="B88" s="50" t="inlineStr">
        <is>
          <t>305</t>
        </is>
      </c>
      <c r="C88" s="32" t="n"/>
      <c r="D88" s="33" t="n"/>
      <c r="E88" s="34" t="n"/>
      <c r="F88" s="35" t="n"/>
      <c r="G88" s="35" t="n"/>
      <c r="H88" s="35" t="n"/>
      <c r="I88" s="35" t="n"/>
      <c r="J88" s="35" t="n"/>
      <c r="K88" s="35" t="n"/>
      <c r="L88" s="35" t="n"/>
      <c r="M88" s="35" t="n"/>
      <c r="N88" s="35" t="n"/>
      <c r="O88" s="35" t="n"/>
      <c r="P88" s="35" t="n"/>
      <c r="Q88" s="35" t="n"/>
      <c r="R88" s="35" t="n"/>
      <c r="S88" s="35" t="n"/>
      <c r="T88" s="35" t="n"/>
      <c r="U88" s="35" t="n"/>
      <c r="V88" s="35" t="n"/>
      <c r="W88" s="35" t="n"/>
      <c r="X88" s="35" t="n"/>
      <c r="Y88" s="35" t="n"/>
      <c r="Z88" s="35" t="n"/>
      <c r="AA88" s="35" t="n"/>
      <c r="AB88" s="35" t="n"/>
      <c r="AC88" s="35" t="n"/>
      <c r="AD88" s="35" t="n"/>
      <c r="AE88" s="35" t="n"/>
      <c r="AF88" s="35" t="n"/>
      <c r="AG88" s="35" t="n"/>
      <c r="AH88" s="35" t="n"/>
      <c r="AI88" s="35" t="n"/>
      <c r="AJ88" s="40">
        <f>COUNTIF($F88:AH88,"T")</f>
        <v/>
      </c>
      <c r="AK88" s="40">
        <f>COUNTIF($F88:AH88,"C")</f>
        <v/>
      </c>
      <c r="AL88" s="40">
        <f>COUNTIF($F88:AH88,"8")</f>
        <v/>
      </c>
      <c r="AM88" s="40">
        <f>COUNTIF($F88:AJ88,"7")</f>
        <v/>
      </c>
      <c r="AN88" s="40">
        <f>COUNTIF($F88:AJ88,"RS")</f>
        <v/>
      </c>
      <c r="AO88" s="40">
        <f>COUNTIF($F88:AK88,"6")</f>
        <v/>
      </c>
      <c r="AP88" s="40">
        <f>COUNTIF($F88:AH88,"MI")</f>
        <v/>
      </c>
      <c r="AQ88" s="40">
        <f>COUNTIF($F88:AH88,"M")</f>
        <v/>
      </c>
      <c r="AR88" s="4" t="n"/>
      <c r="AS88" s="4" t="n"/>
      <c r="AT88" s="4" t="n"/>
      <c r="AU88" s="4" t="n"/>
      <c r="AV88" s="4" t="n"/>
    </row>
    <row r="89" ht="27.75" customFormat="1" customHeight="1" s="3" thickBot="1">
      <c r="A89" s="31" t="n">
        <v>70</v>
      </c>
      <c r="B89" s="50" t="inlineStr">
        <is>
          <t>306</t>
        </is>
      </c>
      <c r="C89" s="32" t="n"/>
      <c r="D89" s="33" t="n"/>
      <c r="E89" s="34" t="n"/>
      <c r="F89" s="35" t="n"/>
      <c r="G89" s="35" t="n"/>
      <c r="H89" s="35" t="n"/>
      <c r="I89" s="35" t="n"/>
      <c r="J89" s="35" t="n"/>
      <c r="K89" s="35" t="n"/>
      <c r="L89" s="35" t="n"/>
      <c r="M89" s="35" t="n"/>
      <c r="N89" s="35" t="n"/>
      <c r="O89" s="35" t="n"/>
      <c r="P89" s="35" t="n"/>
      <c r="Q89" s="35" t="n"/>
      <c r="R89" s="35" t="n"/>
      <c r="S89" s="35" t="n"/>
      <c r="T89" s="35" t="n"/>
      <c r="U89" s="35" t="n"/>
      <c r="V89" s="35" t="n"/>
      <c r="W89" s="35" t="n"/>
      <c r="X89" s="35" t="n"/>
      <c r="Y89" s="35" t="n"/>
      <c r="Z89" s="35" t="n"/>
      <c r="AA89" s="35" t="n"/>
      <c r="AB89" s="35" t="n"/>
      <c r="AC89" s="35" t="n"/>
      <c r="AD89" s="35" t="n"/>
      <c r="AE89" s="35" t="n"/>
      <c r="AF89" s="35" t="n"/>
      <c r="AG89" s="35" t="n"/>
      <c r="AH89" s="35" t="n"/>
      <c r="AI89" s="35" t="n"/>
      <c r="AJ89" s="40">
        <f>COUNTIF($F89:AH89,"T")</f>
        <v/>
      </c>
      <c r="AK89" s="40">
        <f>COUNTIF($F89:AH89,"C")</f>
        <v/>
      </c>
      <c r="AL89" s="40">
        <f>COUNTIF($F89:AH89,"8")</f>
        <v/>
      </c>
      <c r="AM89" s="40">
        <f>COUNTIF($F89:AJ89,"7")</f>
        <v/>
      </c>
      <c r="AN89" s="40">
        <f>COUNTIF($F89:AJ89,"RS")</f>
        <v/>
      </c>
      <c r="AO89" s="40">
        <f>COUNTIF($F89:AK89,"6")</f>
        <v/>
      </c>
      <c r="AP89" s="40">
        <f>COUNTIF($F89:AH89,"MI")</f>
        <v/>
      </c>
      <c r="AQ89" s="40">
        <f>COUNTIF($F89:AH89,"M")</f>
        <v/>
      </c>
      <c r="AR89" s="4" t="n"/>
      <c r="AS89" s="4" t="n"/>
      <c r="AT89" s="4" t="n"/>
      <c r="AU89" s="4" t="n"/>
      <c r="AV89" s="4" t="n"/>
    </row>
    <row r="90" ht="27.75" customFormat="1" customHeight="1" s="3">
      <c r="A90" s="31" t="n">
        <v>71</v>
      </c>
      <c r="B90" s="50" t="inlineStr">
        <is>
          <t>307</t>
        </is>
      </c>
      <c r="C90" s="32" t="n"/>
      <c r="D90" s="33" t="n"/>
      <c r="E90" s="34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35" t="n"/>
      <c r="AJ90" s="40">
        <f>COUNTIF($F90:AH90,"T")</f>
        <v/>
      </c>
      <c r="AK90" s="40">
        <f>COUNTIF($F90:AH90,"C")</f>
        <v/>
      </c>
      <c r="AL90" s="40">
        <f>COUNTIF($F90:AH90,"8")</f>
        <v/>
      </c>
      <c r="AM90" s="40">
        <f>COUNTIF($F90:AJ90,"7")</f>
        <v/>
      </c>
      <c r="AN90" s="40">
        <f>COUNTIF($F90:AJ90,"RS")</f>
        <v/>
      </c>
      <c r="AO90" s="40">
        <f>COUNTIF($F90:AK90,"6")</f>
        <v/>
      </c>
      <c r="AP90" s="40">
        <f>COUNTIF($F90:AH90,"MI")</f>
        <v/>
      </c>
      <c r="AQ90" s="40">
        <f>COUNTIF($F90:AH90,"M")</f>
        <v/>
      </c>
      <c r="AR90" s="4" t="n"/>
      <c r="AS90" s="4" t="n"/>
      <c r="AT90" s="4" t="n"/>
      <c r="AU90" s="4" t="n"/>
      <c r="AV90" s="4" t="n"/>
    </row>
    <row r="91" ht="21" customHeight="1">
      <c r="AJ91" s="46" t="n"/>
      <c r="AK91" s="46" t="n"/>
      <c r="AL91" s="46" t="n"/>
      <c r="AM91" s="46" t="n"/>
      <c r="AN91" s="46" t="n"/>
      <c r="AO91" s="46" t="n"/>
      <c r="AP91" s="46" t="n"/>
      <c r="AQ91" s="46" t="n"/>
    </row>
    <row r="92" ht="21" customHeight="1">
      <c r="C92" s="43" t="n"/>
      <c r="D92" s="43" t="n"/>
      <c r="E92" s="43" t="n"/>
      <c r="F92" s="43" t="n"/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  <c r="Q92" s="43" t="n"/>
      <c r="R92" s="43" t="n"/>
      <c r="S92" s="43" t="n"/>
      <c r="T92" s="43" t="n"/>
      <c r="U92" s="43" t="n"/>
      <c r="V92" s="43" t="n"/>
      <c r="W92" s="43" t="n"/>
      <c r="X92" s="43" t="n"/>
      <c r="Y92" s="43" t="n"/>
      <c r="Z92" s="43" t="n"/>
      <c r="AA92" s="43" t="n"/>
      <c r="AB92" s="43" t="n"/>
      <c r="AC92" s="45" t="n"/>
      <c r="AD92" s="45" t="n"/>
      <c r="AE92" s="45" t="n"/>
      <c r="AF92" s="45" t="n"/>
      <c r="AG92" s="45" t="n"/>
      <c r="AH92" s="45" t="n"/>
      <c r="AI92" s="45" t="n"/>
      <c r="AJ92" s="46" t="n"/>
      <c r="AK92" s="46" t="n"/>
      <c r="AL92" s="46" t="n"/>
      <c r="AM92" s="46" t="n"/>
      <c r="AN92" s="46" t="n"/>
      <c r="AO92" s="46" t="n"/>
      <c r="AP92" s="46" t="n"/>
      <c r="AQ92" s="46" t="n"/>
    </row>
    <row r="93" ht="21" customHeight="1">
      <c r="C93" s="43" t="n"/>
      <c r="D93" s="43" t="n"/>
      <c r="E93" s="43" t="n"/>
      <c r="F93" s="43" t="n"/>
      <c r="G93" s="43" t="n"/>
      <c r="H93" s="43" t="n"/>
      <c r="I93" s="43" t="n"/>
      <c r="J93" s="43" t="n"/>
      <c r="K93" s="43" t="n"/>
      <c r="L93" s="43" t="n"/>
      <c r="M93" s="43" t="n"/>
      <c r="N93" s="43" t="n"/>
      <c r="O93" s="43" t="n"/>
      <c r="P93" s="43" t="n"/>
      <c r="Q93" s="43" t="n"/>
      <c r="R93" s="43" t="n"/>
      <c r="S93" s="43" t="n"/>
      <c r="T93" s="43" t="n"/>
      <c r="U93" s="43" t="n"/>
      <c r="V93" s="43" t="n"/>
      <c r="W93" s="43" t="n"/>
      <c r="X93" s="43" t="n"/>
      <c r="Y93" s="43" t="n"/>
      <c r="Z93" s="43" t="n"/>
      <c r="AA93" s="43" t="n"/>
      <c r="AB93" s="43" t="n"/>
      <c r="AC93" s="45" t="n"/>
      <c r="AD93" s="45" t="n"/>
      <c r="AE93" s="45" t="n"/>
      <c r="AF93" s="45" t="n"/>
      <c r="AG93" s="45" t="n"/>
      <c r="AH93" s="45" t="n"/>
      <c r="AI93" s="45" t="n"/>
      <c r="AJ93" s="46" t="n"/>
      <c r="AK93" s="46" t="n"/>
      <c r="AL93" s="46" t="n"/>
      <c r="AM93" s="46" t="n"/>
      <c r="AN93" s="46" t="n"/>
      <c r="AO93" s="46" t="n"/>
      <c r="AP93" s="46" t="n"/>
      <c r="AQ93" s="46" t="n"/>
    </row>
    <row r="94" ht="21" customHeight="1">
      <c r="C94" s="43" t="n"/>
      <c r="D94" s="43" t="n"/>
      <c r="E94" s="43" t="n"/>
      <c r="F94" s="43" t="n"/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  <c r="Q94" s="43" t="n"/>
      <c r="R94" s="43" t="n"/>
      <c r="S94" s="43" t="n"/>
      <c r="T94" s="43" t="n"/>
      <c r="U94" s="43" t="n"/>
      <c r="V94" s="43" t="n"/>
      <c r="W94" s="43" t="n"/>
      <c r="X94" s="43" t="n"/>
      <c r="Y94" s="43" t="n"/>
      <c r="Z94" s="43" t="n"/>
      <c r="AA94" s="43" t="n"/>
      <c r="AB94" s="43" t="n"/>
      <c r="AC94" s="45" t="n"/>
      <c r="AD94" s="45" t="n"/>
      <c r="AE94" s="45" t="n"/>
      <c r="AF94" s="45" t="n"/>
      <c r="AG94" s="45" t="n"/>
      <c r="AH94" s="45" t="n"/>
      <c r="AI94" s="45" t="n"/>
      <c r="AJ94" s="46" t="n"/>
      <c r="AK94" s="46" t="n"/>
      <c r="AL94" s="46" t="n"/>
      <c r="AM94" s="46" t="n"/>
      <c r="AN94" s="46" t="n"/>
      <c r="AO94" s="46" t="n"/>
      <c r="AP94" s="46" t="n"/>
      <c r="AQ94" s="46" t="n"/>
    </row>
    <row r="95" ht="21" customFormat="1" customHeight="1" s="3">
      <c r="A95" s="2" t="n"/>
      <c r="B95" s="2" t="n"/>
      <c r="C95" s="43" t="n"/>
      <c r="D95" s="43" t="n"/>
      <c r="E95" s="43" t="n"/>
      <c r="F95" s="43" t="n"/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  <c r="Q95" s="43" t="n"/>
      <c r="R95" s="43" t="n"/>
      <c r="S95" s="43" t="n"/>
      <c r="T95" s="43" t="n"/>
      <c r="U95" s="43" t="n"/>
      <c r="V95" s="43" t="n"/>
      <c r="W95" s="43" t="n"/>
      <c r="X95" s="43" t="n"/>
      <c r="Y95" s="43" t="n"/>
      <c r="Z95" s="43" t="n"/>
      <c r="AA95" s="43" t="n"/>
      <c r="AB95" s="43" t="n"/>
      <c r="AC95" s="45" t="n"/>
      <c r="AD95" s="45" t="n"/>
      <c r="AE95" s="45" t="n"/>
      <c r="AF95" s="45" t="n"/>
      <c r="AG95" s="45" t="n"/>
      <c r="AH95" s="45" t="n"/>
      <c r="AI95" s="45" t="n"/>
      <c r="AJ95" s="46" t="n"/>
      <c r="AK95" s="46" t="n"/>
      <c r="AL95" s="46" t="n"/>
      <c r="AM95" s="46" t="n"/>
      <c r="AN95" s="46" t="n"/>
      <c r="AO95" s="46" t="n"/>
      <c r="AP95" s="46" t="n"/>
      <c r="AQ95" s="46" t="n"/>
      <c r="AR95" s="4" t="n"/>
      <c r="AS95" s="4" t="n"/>
      <c r="AT95" s="4" t="n"/>
      <c r="AU95" s="4" t="n"/>
      <c r="AV95" s="4" t="n"/>
      <c r="AW95" s="4" t="n"/>
      <c r="AX95" s="4" t="n"/>
      <c r="AY95" s="4" t="n"/>
    </row>
    <row r="96" ht="21" customFormat="1" customHeight="1" s="3">
      <c r="A96" s="2" t="n"/>
      <c r="B96" s="2" t="n"/>
      <c r="C96" s="43" t="n"/>
      <c r="D96" s="43" t="n"/>
      <c r="E96" s="43" t="n"/>
      <c r="F96" s="43" t="n"/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  <c r="Q96" s="43" t="n"/>
      <c r="R96" s="43" t="n"/>
      <c r="S96" s="43" t="n"/>
      <c r="T96" s="43" t="n"/>
      <c r="U96" s="43" t="n"/>
      <c r="V96" s="43" t="n"/>
      <c r="W96" s="43" t="n"/>
      <c r="X96" s="43" t="n"/>
      <c r="Y96" s="43" t="n"/>
      <c r="Z96" s="43" t="n"/>
      <c r="AA96" s="43" t="n"/>
      <c r="AB96" s="43" t="n"/>
      <c r="AC96" s="45" t="n"/>
      <c r="AD96" s="45" t="n"/>
      <c r="AE96" s="45" t="n"/>
      <c r="AF96" s="45" t="n"/>
      <c r="AG96" s="45" t="n"/>
      <c r="AH96" s="45" t="n"/>
      <c r="AI96" s="45" t="n"/>
      <c r="AJ96" s="47" t="n"/>
      <c r="AK96" s="47" t="n"/>
      <c r="AR96" s="4" t="n"/>
      <c r="AS96" s="4" t="n"/>
      <c r="AT96" s="4" t="n"/>
      <c r="AU96" s="4" t="n"/>
      <c r="AV96" s="4" t="n"/>
      <c r="AW96" s="4" t="n"/>
      <c r="AX96" s="4" t="n"/>
      <c r="AY96" s="4" t="n"/>
    </row>
    <row r="97" ht="21" customFormat="1" customHeight="1" s="3">
      <c r="A97" s="2" t="n"/>
      <c r="B97" s="2" t="n"/>
      <c r="C97" s="43" t="n"/>
      <c r="D97" s="43" t="n"/>
      <c r="E97" s="43" t="n"/>
      <c r="F97" s="43" t="n"/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  <c r="Q97" s="43" t="n"/>
      <c r="R97" s="43" t="n"/>
      <c r="S97" s="43" t="n"/>
      <c r="T97" s="43" t="n"/>
      <c r="U97" s="43" t="n"/>
      <c r="V97" s="43" t="n"/>
      <c r="W97" s="43" t="n"/>
      <c r="X97" s="43" t="n"/>
      <c r="Y97" s="43" t="n"/>
      <c r="Z97" s="43" t="n"/>
      <c r="AA97" s="43" t="n"/>
      <c r="AB97" s="43" t="n"/>
      <c r="AC97" s="45" t="n"/>
      <c r="AD97" s="45" t="n"/>
      <c r="AE97" s="45" t="n"/>
      <c r="AF97" s="45" t="n"/>
      <c r="AG97" s="45" t="n"/>
      <c r="AH97" s="45" t="n"/>
      <c r="AI97" s="45" t="n"/>
      <c r="AJ97" s="47" t="n"/>
      <c r="AK97" s="47" t="n"/>
      <c r="AR97" s="4" t="n"/>
      <c r="AS97" s="4" t="n"/>
      <c r="AT97" s="4" t="n"/>
      <c r="AU97" s="4" t="n"/>
      <c r="AV97" s="4" t="n"/>
      <c r="AW97" s="4" t="n"/>
      <c r="AX97" s="4" t="n"/>
      <c r="AY97" s="4" t="n"/>
    </row>
    <row r="98" ht="21" customFormat="1" customHeight="1" s="3">
      <c r="A98" s="2" t="n"/>
      <c r="B98" s="2" t="n"/>
      <c r="C98" s="43" t="n"/>
      <c r="D98" s="43" t="n"/>
      <c r="E98" s="43" t="n"/>
      <c r="F98" s="43" t="n"/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  <c r="Q98" s="43" t="n"/>
      <c r="R98" s="43" t="n"/>
      <c r="S98" s="43" t="n"/>
      <c r="T98" s="43" t="n"/>
      <c r="U98" s="43" t="n"/>
      <c r="V98" s="43" t="n"/>
      <c r="W98" s="43" t="n"/>
      <c r="X98" s="43" t="n"/>
      <c r="Y98" s="43" t="n"/>
      <c r="Z98" s="43" t="n"/>
      <c r="AA98" s="43" t="n"/>
      <c r="AB98" s="43" t="n"/>
      <c r="AC98" s="45" t="n"/>
      <c r="AD98" s="45" t="n"/>
      <c r="AE98" s="45" t="n"/>
      <c r="AF98" s="45" t="n"/>
      <c r="AG98" s="45" t="n"/>
      <c r="AH98" s="45" t="n"/>
      <c r="AI98" s="45" t="n"/>
      <c r="AR98" s="4" t="n"/>
      <c r="AS98" s="4" t="n"/>
      <c r="AT98" s="4" t="n"/>
      <c r="AU98" s="4" t="n"/>
      <c r="AV98" s="4" t="n"/>
      <c r="AW98" s="4" t="n"/>
      <c r="AX98" s="4" t="n"/>
      <c r="AY98" s="4" t="n"/>
    </row>
    <row r="99" ht="21" customFormat="1" customHeight="1" s="3">
      <c r="A99" s="2" t="n"/>
      <c r="B99" s="2" t="n"/>
      <c r="C99" s="43" t="n"/>
      <c r="D99" s="43" t="n"/>
      <c r="E99" s="43" t="n"/>
      <c r="F99" s="43" t="n"/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  <c r="Q99" s="43" t="n"/>
      <c r="R99" s="43" t="n"/>
      <c r="S99" s="43" t="n"/>
      <c r="T99" s="43" t="n"/>
      <c r="U99" s="43" t="n"/>
      <c r="V99" s="43" t="n"/>
      <c r="W99" s="43" t="n"/>
      <c r="X99" s="43" t="n"/>
      <c r="Y99" s="43" t="n"/>
      <c r="Z99" s="43" t="n"/>
      <c r="AA99" s="43" t="n"/>
      <c r="AB99" s="43" t="n"/>
      <c r="AC99" s="45" t="n"/>
      <c r="AD99" s="45" t="n"/>
      <c r="AE99" s="45" t="n"/>
      <c r="AF99" s="45" t="n"/>
      <c r="AG99" s="45" t="n"/>
      <c r="AH99" s="45" t="n"/>
      <c r="AI99" s="45" t="n"/>
      <c r="AR99" s="4" t="n"/>
      <c r="AS99" s="4" t="n"/>
      <c r="AT99" s="4" t="n"/>
      <c r="AU99" s="4" t="n"/>
      <c r="AV99" s="4" t="n"/>
      <c r="AW99" s="4" t="n"/>
      <c r="AX99" s="4" t="n"/>
      <c r="AY99" s="4" t="n"/>
    </row>
    <row r="100" ht="21" customFormat="1" customHeight="1" s="3">
      <c r="A100" s="2" t="n"/>
      <c r="B100" s="2" t="n"/>
      <c r="C100" s="4" t="n"/>
      <c r="D100" s="44" t="n"/>
      <c r="N100" s="44" t="n"/>
      <c r="AR100" s="4" t="n"/>
      <c r="AS100" s="4" t="n"/>
      <c r="AT100" s="4" t="n"/>
      <c r="AU100" s="4" t="n"/>
      <c r="AV100" s="4" t="n"/>
      <c r="AW100" s="4" t="n"/>
      <c r="AX100" s="4" t="n"/>
      <c r="AY100" s="4" t="n"/>
    </row>
    <row r="101" ht="21" customFormat="1" customHeight="1" s="3">
      <c r="A101" s="2" t="n"/>
      <c r="B101" s="2" t="n"/>
      <c r="C101" s="4" t="n"/>
      <c r="D101" s="44" t="n"/>
      <c r="Z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</row>
    <row r="102">
      <c r="N102" s="4" t="n"/>
    </row>
  </sheetData>
  <mergeCells count="5">
    <mergeCell ref="F6:AH11"/>
    <mergeCell ref="F81:AG81"/>
    <mergeCell ref="F1:AH2"/>
    <mergeCell ref="F4:AH5"/>
    <mergeCell ref="F3:AH3"/>
  </mergeCells>
  <conditionalFormatting sqref="F19:AH90">
    <cfRule type="expression" priority="62" dxfId="0">
      <formula>OR(F$19=6,F$19=7)</formula>
    </cfRule>
  </conditionalFormatting>
  <conditionalFormatting sqref="X20:AH90">
    <cfRule type="expression" priority="101" dxfId="0">
      <formula>OR(A$19=6,A$19=7)</formula>
    </cfRule>
  </conditionalFormatting>
  <conditionalFormatting sqref="F20:AH90">
    <cfRule type="cellIs" priority="64" operator="equal" dxfId="5">
      <formula>"M"</formula>
    </cfRule>
    <cfRule type="cellIs" priority="65" operator="equal" dxfId="4">
      <formula>"R"</formula>
    </cfRule>
    <cfRule type="cellIs" priority="66" operator="equal" dxfId="3">
      <formula>"C"</formula>
    </cfRule>
    <cfRule type="cellIs" priority="67" operator="equal" dxfId="2">
      <formula>"T"</formula>
    </cfRule>
    <cfRule type="cellIs" priority="68" operator="equal">
      <formula>"TD"</formula>
    </cfRule>
    <cfRule type="cellIs" priority="69" operator="equal" dxfId="1">
      <formula>"A"</formula>
    </cfRule>
  </conditionalFormatting>
  <conditionalFormatting sqref="AJ20:AQ90">
    <cfRule type="cellIs" priority="71" operator="equal" dxfId="8">
      <formula>0</formula>
    </cfRule>
  </conditionalFormatting>
  <conditionalFormatting sqref="AI19:AI90">
    <cfRule type="expression" priority="9" dxfId="0">
      <formula>OR(AI$19=6,AI$19=7)</formula>
    </cfRule>
  </conditionalFormatting>
  <conditionalFormatting sqref="AI20:AI90">
    <cfRule type="expression" priority="16" dxfId="0">
      <formula>OR(L$19=6,L$19=7)</formula>
    </cfRule>
    <cfRule type="cellIs" priority="10" operator="equal" dxfId="5">
      <formula>"M"</formula>
    </cfRule>
    <cfRule type="cellIs" priority="11" operator="equal" dxfId="4">
      <formula>"R"</formula>
    </cfRule>
    <cfRule type="cellIs" priority="12" operator="equal" dxfId="3">
      <formula>"C"</formula>
    </cfRule>
    <cfRule type="cellIs" priority="13" operator="equal" dxfId="2">
      <formula>"T"</formula>
    </cfRule>
    <cfRule type="cellIs" priority="14" operator="equal">
      <formula>"TD"</formula>
    </cfRule>
    <cfRule type="cellIs" priority="15" operator="equal" dxfId="1">
      <formula>"A"</formula>
    </cfRule>
  </conditionalFormatting>
  <conditionalFormatting sqref="F20:W90">
    <cfRule type="expression" priority="103" dxfId="0">
      <formula>OR(XEL$19=6,XEL$19=7)</formula>
    </cfRule>
  </conditionalFormatting>
  <pageMargins left="0.590551181102362" right="0" top="0" bottom="0" header="0" footer="0"/>
  <pageSetup orientation="landscape" paperSize="9" scale="3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RACHID</dc:creator>
  <dcterms:created xsi:type="dcterms:W3CDTF">2017-12-21T00:35:00Z</dcterms:created>
  <dcterms:modified xsi:type="dcterms:W3CDTF">2024-06-24T12:32:24Z</dcterms:modified>
  <cp:lastModifiedBy>Abacha Ala Eddine Salah</cp:lastModifiedBy>
  <cp:lastPrinted>2024-02-19T12:59:00Z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B336275B7B3747B29806B2D3CD93AC6E_12</vt:lpwstr>
  </property>
  <property name="KSOProductBuildVer" fmtid="{D5CDD505-2E9C-101B-9397-08002B2CF9AE}" pid="3">
    <vt:lpwstr>2057-12.2.0.13431</vt:lpwstr>
  </property>
</Properties>
</file>