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Google_Drive\Javascript\calculadora-de-juros\"/>
    </mc:Choice>
  </mc:AlternateContent>
  <xr:revisionPtr revIDLastSave="0" documentId="13_ncr:1_{22B9B9A4-EFBF-4B64-9F7D-B2F8FD4C0CCC}" xr6:coauthVersionLast="47" xr6:coauthVersionMax="47" xr10:uidLastSave="{00000000-0000-0000-0000-000000000000}"/>
  <bookViews>
    <workbookView xWindow="7695" yWindow="2670" windowWidth="28800" windowHeight="15435" activeTab="1" xr2:uid="{00000000-000D-0000-FFFF-FFFF00000000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" i="2"/>
  <c r="L2" i="2"/>
  <c r="K2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I2" i="2"/>
  <c r="B5" i="2"/>
  <c r="B6" i="1"/>
  <c r="B4" i="1"/>
  <c r="I3" i="2" l="1"/>
  <c r="C6" i="1"/>
  <c r="D6" i="1" s="1"/>
  <c r="K3" i="2" l="1"/>
  <c r="L3" i="2" s="1"/>
  <c r="I4" i="2" s="1"/>
  <c r="K4" i="2" s="1"/>
  <c r="L4" i="2" s="1"/>
  <c r="I5" i="2" s="1"/>
  <c r="K5" i="2" s="1"/>
  <c r="L5" i="2" s="1"/>
  <c r="I6" i="2" s="1"/>
  <c r="B7" i="1"/>
  <c r="C7" i="1" s="1"/>
  <c r="K6" i="2" l="1"/>
  <c r="L6" i="2" s="1"/>
  <c r="I7" i="2" s="1"/>
  <c r="D7" i="1"/>
  <c r="K7" i="2" l="1"/>
  <c r="L7" i="2" s="1"/>
  <c r="I8" i="2" s="1"/>
  <c r="B8" i="1"/>
  <c r="C8" i="1" s="1"/>
  <c r="D8" i="1" s="1"/>
  <c r="B9" i="1" s="1"/>
  <c r="C9" i="1" s="1"/>
  <c r="D9" i="1" s="1"/>
  <c r="K8" i="2" l="1"/>
  <c r="L8" i="2" s="1"/>
  <c r="I9" i="2" s="1"/>
  <c r="B10" i="1"/>
  <c r="C10" i="1" s="1"/>
  <c r="D10" i="1" s="1"/>
  <c r="K9" i="2" l="1"/>
  <c r="L9" i="2" s="1"/>
  <c r="I10" i="2" s="1"/>
  <c r="B11" i="1"/>
  <c r="C11" i="1" s="1"/>
  <c r="D11" i="1" s="1"/>
  <c r="K10" i="2" l="1"/>
  <c r="L10" i="2" s="1"/>
  <c r="I11" i="2" s="1"/>
  <c r="B12" i="1"/>
  <c r="C12" i="1" s="1"/>
  <c r="D12" i="1" s="1"/>
  <c r="K11" i="2" l="1"/>
  <c r="L11" i="2" s="1"/>
  <c r="I12" i="2" s="1"/>
  <c r="B13" i="1"/>
  <c r="C13" i="1" s="1"/>
  <c r="D13" i="1" s="1"/>
  <c r="K12" i="2" l="1"/>
  <c r="B14" i="1"/>
  <c r="C14" i="1" s="1"/>
  <c r="D14" i="1" s="1"/>
  <c r="L12" i="2" l="1"/>
  <c r="I13" i="2" s="1"/>
  <c r="B15" i="1"/>
  <c r="C15" i="1" s="1"/>
  <c r="D15" i="1" s="1"/>
  <c r="K13" i="2" l="1"/>
  <c r="L13" i="2" s="1"/>
  <c r="I14" i="2" s="1"/>
  <c r="B16" i="1"/>
  <c r="C16" i="1" s="1"/>
  <c r="D16" i="1" s="1"/>
  <c r="K14" i="2" l="1"/>
  <c r="L14" i="2" s="1"/>
  <c r="I15" i="2" s="1"/>
  <c r="B17" i="1"/>
  <c r="C17" i="1" s="1"/>
  <c r="D17" i="1" s="1"/>
  <c r="G5" i="1" s="1"/>
  <c r="K15" i="2" l="1"/>
  <c r="L15" i="2" s="1"/>
  <c r="I16" i="2" s="1"/>
  <c r="B18" i="1"/>
  <c r="C18" i="1" s="1"/>
  <c r="D18" i="1" s="1"/>
  <c r="K16" i="2" l="1"/>
  <c r="L16" i="2" s="1"/>
  <c r="I17" i="2" s="1"/>
  <c r="B19" i="1"/>
  <c r="C19" i="1" s="1"/>
  <c r="D19" i="1" s="1"/>
  <c r="K17" i="2" l="1"/>
  <c r="L17" i="2" s="1"/>
  <c r="I18" i="2" s="1"/>
  <c r="B20" i="1"/>
  <c r="C20" i="1" s="1"/>
  <c r="D20" i="1" s="1"/>
  <c r="K18" i="2" l="1"/>
  <c r="L18" i="2" s="1"/>
  <c r="I19" i="2" s="1"/>
  <c r="B21" i="1"/>
  <c r="C21" i="1" s="1"/>
  <c r="D21" i="1" s="1"/>
  <c r="K19" i="2" l="1"/>
  <c r="L19" i="2" s="1"/>
  <c r="I20" i="2" s="1"/>
  <c r="B22" i="1"/>
  <c r="C22" i="1" s="1"/>
  <c r="D22" i="1" s="1"/>
  <c r="K20" i="2" l="1"/>
  <c r="L20" i="2" s="1"/>
  <c r="I21" i="2" s="1"/>
  <c r="B23" i="1"/>
  <c r="C23" i="1" s="1"/>
  <c r="D23" i="1" s="1"/>
  <c r="K21" i="2" l="1"/>
  <c r="L21" i="2" s="1"/>
  <c r="I22" i="2" s="1"/>
  <c r="B24" i="1"/>
  <c r="C24" i="1" s="1"/>
  <c r="D24" i="1" s="1"/>
  <c r="K22" i="2" l="1"/>
  <c r="L22" i="2" s="1"/>
  <c r="I23" i="2" s="1"/>
  <c r="B25" i="1"/>
  <c r="C25" i="1" s="1"/>
  <c r="D25" i="1" s="1"/>
  <c r="K23" i="2" l="1"/>
  <c r="L23" i="2" s="1"/>
  <c r="I24" i="2" s="1"/>
  <c r="B26" i="1"/>
  <c r="C26" i="1" s="1"/>
  <c r="D26" i="1" s="1"/>
  <c r="K24" i="2" l="1"/>
  <c r="L24" i="2" s="1"/>
  <c r="I25" i="2" s="1"/>
  <c r="B27" i="1"/>
  <c r="C27" i="1" s="1"/>
  <c r="D27" i="1" s="1"/>
  <c r="K25" i="2" l="1"/>
  <c r="L25" i="2" s="1"/>
  <c r="I26" i="2" s="1"/>
  <c r="B28" i="1"/>
  <c r="C28" i="1" s="1"/>
  <c r="D28" i="1" s="1"/>
  <c r="K26" i="2" l="1"/>
  <c r="L26" i="2" s="1"/>
  <c r="I27" i="2" s="1"/>
  <c r="B29" i="1"/>
  <c r="C29" i="1" s="1"/>
  <c r="D29" i="1" s="1"/>
  <c r="K27" i="2" l="1"/>
  <c r="L27" i="2" s="1"/>
  <c r="I28" i="2" s="1"/>
  <c r="B30" i="1"/>
  <c r="C30" i="1" s="1"/>
  <c r="D30" i="1" s="1"/>
  <c r="K28" i="2" l="1"/>
  <c r="L28" i="2" s="1"/>
  <c r="B31" i="1"/>
  <c r="C31" i="1" s="1"/>
  <c r="D31" i="1" s="1"/>
  <c r="B32" i="1" l="1"/>
  <c r="C32" i="1" s="1"/>
  <c r="D32" i="1" s="1"/>
  <c r="E2" i="1" s="1"/>
  <c r="E1" i="1" l="1"/>
</calcChain>
</file>

<file path=xl/sharedStrings.xml><?xml version="1.0" encoding="utf-8"?>
<sst xmlns="http://schemas.openxmlformats.org/spreadsheetml/2006/main" count="23" uniqueCount="16">
  <si>
    <t>Mês</t>
  </si>
  <si>
    <t>Valor total</t>
  </si>
  <si>
    <t>Taxa de rendimento mensal</t>
  </si>
  <si>
    <t>Resultado</t>
  </si>
  <si>
    <t>Restante</t>
  </si>
  <si>
    <t>Rendimento</t>
  </si>
  <si>
    <t>Valor real</t>
  </si>
  <si>
    <t>Desconto%</t>
  </si>
  <si>
    <t>Mensalidades($)</t>
  </si>
  <si>
    <t>Quantidade de mensalidades</t>
  </si>
  <si>
    <t>Pagamento restante</t>
  </si>
  <si>
    <t>Dinheiro em caixa</t>
  </si>
  <si>
    <t>Taxa de rendimento anual</t>
  </si>
  <si>
    <t>Valor à vista</t>
  </si>
  <si>
    <t>Considera o primeiro pagamento após um mês de rendimento</t>
  </si>
  <si>
    <t>Desconto à vista%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</si>
</sst>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center"/>
    </xf>
    <xf numFmtId="44" fontId="0" fillId="2" borderId="0" xfId="1" applyFont="1" applyFill="1"/>
    <xf numFmtId="164" fontId="0" fillId="2" borderId="0" xfId="2" applyNumberFormat="1" applyFont="1" applyFill="1"/>
    <xf numFmtId="1" fontId="0" fillId="2" borderId="0" xfId="1" applyNumberFormat="1" applyFont="1" applyFill="1"/>
    <xf numFmtId="2" fontId="0" fillId="2" borderId="0" xfId="1" applyNumberFormat="1" applyFont="1" applyFill="1"/>
    <xf numFmtId="9" fontId="0" fillId="2" borderId="0" xfId="2" applyFont="1" applyFill="1"/>
    <xf numFmtId="0" fontId="2" fillId="0" borderId="0" xfId="0" applyFont="1" applyAlignment="1">
      <alignment horizont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C6" sqref="C6"/>
    </sheetView>
  </sheetViews>
  <sheetFormatPr defaultRowHeight="15" x14ac:dyDescent="0.25"/>
  <cols>
    <col min="1" max="1" width="26.140625" bestFit="1" customWidth="1"/>
    <col min="2" max="2" width="11.7109375" bestFit="1" customWidth="1"/>
    <col min="3" max="3" width="11.42578125" customWidth="1"/>
    <col min="4" max="4" width="12.7109375" bestFit="1" customWidth="1"/>
    <col min="5" max="5" width="11.7109375" bestFit="1" customWidth="1"/>
  </cols>
  <sheetData>
    <row r="1" spans="1:7" x14ac:dyDescent="0.25">
      <c r="A1" t="s">
        <v>1</v>
      </c>
      <c r="B1" s="4">
        <v>1000</v>
      </c>
      <c r="D1" t="s">
        <v>6</v>
      </c>
      <c r="E1" s="2">
        <f>B1-G5</f>
        <v>1052.0409630724942</v>
      </c>
    </row>
    <row r="2" spans="1:7" x14ac:dyDescent="0.25">
      <c r="A2" t="s">
        <v>8</v>
      </c>
      <c r="B2" s="7">
        <v>100</v>
      </c>
      <c r="D2" t="s">
        <v>7</v>
      </c>
      <c r="E2" s="1">
        <f>G5/B1</f>
        <v>-5.2040963072494097E-2</v>
      </c>
    </row>
    <row r="3" spans="1:7" x14ac:dyDescent="0.25">
      <c r="A3" t="s">
        <v>9</v>
      </c>
      <c r="B3" s="6">
        <v>11</v>
      </c>
      <c r="E3" s="1"/>
    </row>
    <row r="4" spans="1:7" x14ac:dyDescent="0.25">
      <c r="A4" t="s">
        <v>2</v>
      </c>
      <c r="B4" s="5">
        <f>(1+0.135)^(1/12)/100</f>
        <v>1.0106085972465867E-2</v>
      </c>
    </row>
    <row r="5" spans="1:7" x14ac:dyDescent="0.25">
      <c r="A5" t="s">
        <v>0</v>
      </c>
      <c r="B5" t="s">
        <v>4</v>
      </c>
      <c r="C5" t="s">
        <v>5</v>
      </c>
      <c r="D5" t="s">
        <v>3</v>
      </c>
      <c r="G5">
        <f>VLOOKUP(B3,A:D,4,0)</f>
        <v>-52.040963072494094</v>
      </c>
    </row>
    <row r="6" spans="1:7" x14ac:dyDescent="0.25">
      <c r="A6" s="3">
        <v>1</v>
      </c>
      <c r="B6" s="2">
        <f>$B$1-$B$2*A6</f>
        <v>900</v>
      </c>
      <c r="C6" s="2">
        <f>B6*($B$4)</f>
        <v>9.0954773752192803</v>
      </c>
      <c r="D6" s="2">
        <f>C6+B6</f>
        <v>909.09547737521928</v>
      </c>
    </row>
    <row r="7" spans="1:7" x14ac:dyDescent="0.25">
      <c r="A7" s="3">
        <v>2</v>
      </c>
      <c r="B7" s="2">
        <f>D6-$B$2</f>
        <v>809.09547737521928</v>
      </c>
      <c r="C7" s="2">
        <f t="shared" ref="C7:C32" si="0">B7*($B$4)</f>
        <v>8.1767884542872782</v>
      </c>
      <c r="D7" s="2">
        <f t="shared" ref="D7:D32" si="1">C7+B7</f>
        <v>817.27226582950652</v>
      </c>
    </row>
    <row r="8" spans="1:7" x14ac:dyDescent="0.25">
      <c r="A8" s="3">
        <v>3</v>
      </c>
      <c r="B8" s="2">
        <f t="shared" ref="B8:B32" si="2">D7-$B$2</f>
        <v>717.27226582950652</v>
      </c>
      <c r="C8" s="2">
        <f t="shared" si="0"/>
        <v>7.2488151841383841</v>
      </c>
      <c r="D8" s="2">
        <f t="shared" si="1"/>
        <v>724.5210810136449</v>
      </c>
    </row>
    <row r="9" spans="1:7" x14ac:dyDescent="0.25">
      <c r="A9" s="3">
        <v>4</v>
      </c>
      <c r="B9" s="2">
        <f t="shared" si="2"/>
        <v>624.5210810136449</v>
      </c>
      <c r="C9" s="2">
        <f t="shared" si="0"/>
        <v>6.3114637363412163</v>
      </c>
      <c r="D9" s="2">
        <f t="shared" si="1"/>
        <v>630.83254474998614</v>
      </c>
    </row>
    <row r="10" spans="1:7" x14ac:dyDescent="0.25">
      <c r="A10" s="3">
        <v>5</v>
      </c>
      <c r="B10" s="2">
        <f t="shared" si="2"/>
        <v>530.83254474998614</v>
      </c>
      <c r="C10" s="2">
        <f t="shared" si="0"/>
        <v>5.3646393342261947</v>
      </c>
      <c r="D10" s="2">
        <f t="shared" si="1"/>
        <v>536.19718408421238</v>
      </c>
    </row>
    <row r="11" spans="1:7" x14ac:dyDescent="0.25">
      <c r="A11" s="3">
        <v>6</v>
      </c>
      <c r="B11" s="2">
        <f t="shared" si="2"/>
        <v>436.19718408421238</v>
      </c>
      <c r="C11" s="2">
        <f t="shared" si="0"/>
        <v>4.4082462433025702</v>
      </c>
      <c r="D11" s="2">
        <f t="shared" si="1"/>
        <v>440.60543032751497</v>
      </c>
    </row>
    <row r="12" spans="1:7" x14ac:dyDescent="0.25">
      <c r="A12" s="3">
        <v>7</v>
      </c>
      <c r="B12" s="2">
        <f t="shared" si="2"/>
        <v>340.60543032751497</v>
      </c>
      <c r="C12" s="2">
        <f t="shared" si="0"/>
        <v>3.4421877615785994</v>
      </c>
      <c r="D12" s="2">
        <f t="shared" si="1"/>
        <v>344.04761808909359</v>
      </c>
    </row>
    <row r="13" spans="1:7" x14ac:dyDescent="0.25">
      <c r="A13" s="3">
        <v>8</v>
      </c>
      <c r="B13" s="2">
        <f t="shared" si="2"/>
        <v>244.04761808909359</v>
      </c>
      <c r="C13" s="2">
        <f t="shared" si="0"/>
        <v>2.4663662097838959</v>
      </c>
      <c r="D13" s="2">
        <f t="shared" si="1"/>
        <v>246.51398429887749</v>
      </c>
    </row>
    <row r="14" spans="1:7" x14ac:dyDescent="0.25">
      <c r="A14" s="3">
        <v>9</v>
      </c>
      <c r="B14" s="2">
        <f t="shared" si="2"/>
        <v>146.51398429887749</v>
      </c>
      <c r="C14" s="2">
        <f t="shared" si="0"/>
        <v>1.4806829214929702</v>
      </c>
      <c r="D14" s="2">
        <f t="shared" si="1"/>
        <v>147.99466722037045</v>
      </c>
    </row>
    <row r="15" spans="1:7" x14ac:dyDescent="0.25">
      <c r="A15" s="3">
        <v>10</v>
      </c>
      <c r="B15" s="2">
        <f t="shared" si="2"/>
        <v>47.994667220370445</v>
      </c>
      <c r="C15" s="2">
        <f t="shared" si="0"/>
        <v>0.48503823314895311</v>
      </c>
      <c r="D15" s="2">
        <f t="shared" si="1"/>
        <v>48.479705453519401</v>
      </c>
    </row>
    <row r="16" spans="1:7" x14ac:dyDescent="0.25">
      <c r="A16" s="3">
        <v>11</v>
      </c>
      <c r="B16" s="2">
        <f t="shared" si="2"/>
        <v>-51.520294546480599</v>
      </c>
      <c r="C16" s="2">
        <f t="shared" si="0"/>
        <v>-0.52066852601349733</v>
      </c>
      <c r="D16" s="2">
        <f t="shared" si="1"/>
        <v>-52.040963072494094</v>
      </c>
    </row>
    <row r="17" spans="1:4" x14ac:dyDescent="0.25">
      <c r="A17" s="3">
        <v>12</v>
      </c>
      <c r="B17" s="2">
        <f t="shared" si="2"/>
        <v>-152.04096307249409</v>
      </c>
      <c r="C17" s="2">
        <f t="shared" si="0"/>
        <v>-1.5365390441471334</v>
      </c>
      <c r="D17" s="2">
        <f t="shared" si="1"/>
        <v>-153.57750211664123</v>
      </c>
    </row>
    <row r="18" spans="1:4" x14ac:dyDescent="0.25">
      <c r="A18" s="3">
        <v>13</v>
      </c>
      <c r="B18" s="2">
        <f t="shared" si="2"/>
        <v>-253.57750211664123</v>
      </c>
      <c r="C18" s="2">
        <f t="shared" si="0"/>
        <v>-2.5626760370739219</v>
      </c>
      <c r="D18" s="2">
        <f t="shared" si="1"/>
        <v>-256.14017815371517</v>
      </c>
    </row>
    <row r="19" spans="1:4" x14ac:dyDescent="0.25">
      <c r="A19" s="3">
        <v>14</v>
      </c>
      <c r="B19" s="2">
        <f t="shared" si="2"/>
        <v>-356.14017815371517</v>
      </c>
      <c r="C19" s="2">
        <f t="shared" si="0"/>
        <v>-3.5991832586707559</v>
      </c>
      <c r="D19" s="2">
        <f t="shared" si="1"/>
        <v>-359.7393614123859</v>
      </c>
    </row>
    <row r="20" spans="1:4" x14ac:dyDescent="0.25">
      <c r="A20" s="3">
        <v>15</v>
      </c>
      <c r="B20" s="2">
        <f t="shared" si="2"/>
        <v>-459.7393614123859</v>
      </c>
      <c r="C20" s="2">
        <f t="shared" si="0"/>
        <v>-4.6461655113601292</v>
      </c>
      <c r="D20" s="2">
        <f t="shared" si="1"/>
        <v>-464.38552692374606</v>
      </c>
    </row>
    <row r="21" spans="1:4" x14ac:dyDescent="0.25">
      <c r="A21" s="3">
        <v>16</v>
      </c>
      <c r="B21" s="2">
        <f t="shared" si="2"/>
        <v>-564.38552692374606</v>
      </c>
      <c r="C21" s="2">
        <f t="shared" si="0"/>
        <v>-5.7037286567068275</v>
      </c>
      <c r="D21" s="2">
        <f t="shared" si="1"/>
        <v>-570.08925558045291</v>
      </c>
    </row>
    <row r="22" spans="1:4" x14ac:dyDescent="0.25">
      <c r="A22" s="3">
        <v>17</v>
      </c>
      <c r="B22" s="2">
        <f t="shared" si="2"/>
        <v>-670.08925558045291</v>
      </c>
      <c r="C22" s="2">
        <f t="shared" si="0"/>
        <v>-6.7719796261217109</v>
      </c>
      <c r="D22" s="2">
        <f t="shared" si="1"/>
        <v>-676.86123520657463</v>
      </c>
    </row>
    <row r="23" spans="1:4" x14ac:dyDescent="0.25">
      <c r="A23" s="3">
        <v>18</v>
      </c>
      <c r="B23" s="2">
        <f t="shared" si="2"/>
        <v>-776.86123520657463</v>
      </c>
      <c r="C23" s="2">
        <f t="shared" si="0"/>
        <v>-7.8510264316736711</v>
      </c>
      <c r="D23" s="2">
        <f t="shared" si="1"/>
        <v>-784.71226163824826</v>
      </c>
    </row>
    <row r="24" spans="1:4" x14ac:dyDescent="0.25">
      <c r="A24" s="3">
        <v>19</v>
      </c>
      <c r="B24" s="2">
        <f t="shared" si="2"/>
        <v>-884.71226163824826</v>
      </c>
      <c r="C24" s="2">
        <f t="shared" si="0"/>
        <v>-8.9409781770108534</v>
      </c>
      <c r="D24" s="2">
        <f t="shared" si="1"/>
        <v>-893.6532398152591</v>
      </c>
    </row>
    <row r="25" spans="1:4" x14ac:dyDescent="0.25">
      <c r="A25" s="3">
        <v>20</v>
      </c>
      <c r="B25" s="2">
        <f t="shared" si="2"/>
        <v>-993.6532398152591</v>
      </c>
      <c r="C25" s="2">
        <f t="shared" si="0"/>
        <v>-10.041945068392252</v>
      </c>
      <c r="D25" s="2">
        <f t="shared" si="1"/>
        <v>-1003.6951848836513</v>
      </c>
    </row>
    <row r="26" spans="1:4" x14ac:dyDescent="0.25">
      <c r="A26" s="3">
        <v>21</v>
      </c>
      <c r="B26" s="2">
        <f t="shared" si="2"/>
        <v>-1103.6951848836513</v>
      </c>
      <c r="C26" s="2">
        <f t="shared" si="0"/>
        <v>-11.154038425830791</v>
      </c>
      <c r="D26" s="2">
        <f t="shared" si="1"/>
        <v>-1114.8492233094821</v>
      </c>
    </row>
    <row r="27" spans="1:4" x14ac:dyDescent="0.25">
      <c r="A27" s="3">
        <v>22</v>
      </c>
      <c r="B27" s="2">
        <f t="shared" si="2"/>
        <v>-1214.8492233094821</v>
      </c>
      <c r="C27" s="2">
        <f t="shared" si="0"/>
        <v>-12.277370694349012</v>
      </c>
      <c r="D27" s="2">
        <f t="shared" si="1"/>
        <v>-1227.1265940038311</v>
      </c>
    </row>
    <row r="28" spans="1:4" x14ac:dyDescent="0.25">
      <c r="A28" s="3">
        <v>23</v>
      </c>
      <c r="B28" s="2">
        <f t="shared" si="2"/>
        <v>-1327.1265940038311</v>
      </c>
      <c r="C28" s="2">
        <f t="shared" si="0"/>
        <v>-13.412055455348522</v>
      </c>
      <c r="D28" s="2">
        <f t="shared" si="1"/>
        <v>-1340.5386494591796</v>
      </c>
    </row>
    <row r="29" spans="1:4" x14ac:dyDescent="0.25">
      <c r="A29" s="3">
        <v>24</v>
      </c>
      <c r="B29" s="2">
        <f t="shared" si="2"/>
        <v>-1440.5386494591796</v>
      </c>
      <c r="C29" s="2">
        <f t="shared" si="0"/>
        <v>-14.558207438094341</v>
      </c>
      <c r="D29" s="2">
        <f t="shared" si="1"/>
        <v>-1455.0968568972739</v>
      </c>
    </row>
    <row r="30" spans="1:4" x14ac:dyDescent="0.25">
      <c r="B30" s="2">
        <f t="shared" si="2"/>
        <v>-1555.0968568972739</v>
      </c>
      <c r="C30" s="2">
        <f t="shared" si="0"/>
        <v>-15.715942531315301</v>
      </c>
      <c r="D30" s="2">
        <f t="shared" si="1"/>
        <v>-1570.8127994285892</v>
      </c>
    </row>
    <row r="31" spans="1:4" x14ac:dyDescent="0.25">
      <c r="B31" s="2">
        <f t="shared" si="2"/>
        <v>-1670.8127994285892</v>
      </c>
      <c r="C31" s="2">
        <f t="shared" si="0"/>
        <v>-16.885377794921691</v>
      </c>
      <c r="D31" s="2">
        <f t="shared" si="1"/>
        <v>-1687.6981772235108</v>
      </c>
    </row>
    <row r="32" spans="1:4" x14ac:dyDescent="0.25">
      <c r="B32" s="2">
        <f t="shared" si="2"/>
        <v>-1787.6981772235108</v>
      </c>
      <c r="C32" s="2">
        <f t="shared" si="0"/>
        <v>-18.066631471841323</v>
      </c>
      <c r="D32" s="2">
        <f t="shared" si="1"/>
        <v>-1805.764808695352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3112-1FC1-48F9-9E7D-A4BA4F0F7F00}">
  <dimension ref="A1:L28"/>
  <sheetViews>
    <sheetView tabSelected="1" workbookViewId="0">
      <selection activeCell="G8" sqref="G8"/>
    </sheetView>
  </sheetViews>
  <sheetFormatPr defaultRowHeight="15" x14ac:dyDescent="0.25"/>
  <cols>
    <col min="1" max="1" width="26.140625" bestFit="1" customWidth="1"/>
    <col min="2" max="2" width="19.140625" bestFit="1" customWidth="1"/>
    <col min="3" max="3" width="11.42578125" customWidth="1"/>
    <col min="4" max="4" width="17" bestFit="1" customWidth="1"/>
    <col min="5" max="5" width="11.7109375" bestFit="1" customWidth="1"/>
    <col min="8" max="8" width="4.7109375" bestFit="1" customWidth="1"/>
    <col min="9" max="9" width="17" bestFit="1" customWidth="1"/>
    <col min="10" max="10" width="19.140625" bestFit="1" customWidth="1"/>
    <col min="11" max="11" width="12" bestFit="1" customWidth="1"/>
    <col min="12" max="12" width="11.7109375" bestFit="1" customWidth="1"/>
  </cols>
  <sheetData>
    <row r="1" spans="1:12" ht="15" customHeight="1" x14ac:dyDescent="0.25">
      <c r="A1" t="s">
        <v>13</v>
      </c>
      <c r="B1" s="4">
        <v>1000</v>
      </c>
      <c r="D1" t="s">
        <v>6</v>
      </c>
      <c r="E1" s="2">
        <f>B1-VLOOKUP(H13,H:L,5,0)</f>
        <v>1040.8239155998895</v>
      </c>
      <c r="F1" s="9" t="s">
        <v>14</v>
      </c>
      <c r="G1" s="9"/>
      <c r="H1" t="s">
        <v>0</v>
      </c>
      <c r="I1" t="s">
        <v>11</v>
      </c>
      <c r="J1" t="s">
        <v>10</v>
      </c>
      <c r="K1" t="s">
        <v>5</v>
      </c>
      <c r="L1" t="s">
        <v>3</v>
      </c>
    </row>
    <row r="2" spans="1:12" x14ac:dyDescent="0.25">
      <c r="A2" t="s">
        <v>8</v>
      </c>
      <c r="B2" s="7">
        <v>100</v>
      </c>
      <c r="D2" t="s">
        <v>15</v>
      </c>
      <c r="E2" s="1">
        <f>1-B1/E1</f>
        <v>3.9222691742589522E-2</v>
      </c>
      <c r="F2" s="9"/>
      <c r="G2" s="9"/>
      <c r="H2" s="3">
        <v>0</v>
      </c>
      <c r="I2" s="2">
        <f>$B$1</f>
        <v>1000</v>
      </c>
      <c r="J2" s="2">
        <f>$B$2*$B$3</f>
        <v>1100</v>
      </c>
      <c r="K2" s="2">
        <f>I2*($B$5)</f>
        <v>10.09488792934583</v>
      </c>
      <c r="L2" s="2">
        <f>I2+K2</f>
        <v>1010.0948879293459</v>
      </c>
    </row>
    <row r="3" spans="1:12" x14ac:dyDescent="0.25">
      <c r="A3" t="s">
        <v>9</v>
      </c>
      <c r="B3" s="6">
        <v>11</v>
      </c>
      <c r="E3" s="1"/>
      <c r="F3" s="9"/>
      <c r="G3" s="9"/>
      <c r="H3" s="3">
        <v>1</v>
      </c>
      <c r="I3" s="2">
        <f>L2-$B$2</f>
        <v>910.09488792934587</v>
      </c>
      <c r="J3" s="2">
        <f>J2-$B$2</f>
        <v>1000</v>
      </c>
      <c r="K3" s="2">
        <f>I3*($B$5)</f>
        <v>9.1873058987173</v>
      </c>
      <c r="L3" s="2">
        <f>K3+I3</f>
        <v>919.28219382806321</v>
      </c>
    </row>
    <row r="4" spans="1:12" x14ac:dyDescent="0.25">
      <c r="A4" t="s">
        <v>12</v>
      </c>
      <c r="B4" s="8">
        <v>0.12</v>
      </c>
      <c r="E4" s="1"/>
      <c r="H4" s="3">
        <v>2</v>
      </c>
      <c r="I4" s="2">
        <f>L3-$B$2</f>
        <v>819.28219382806321</v>
      </c>
      <c r="J4" s="2">
        <f t="shared" ref="J4:J28" si="0">J3-$B$2</f>
        <v>900</v>
      </c>
      <c r="K4" s="2">
        <f>I4*($B$5)</f>
        <v>8.270561929202886</v>
      </c>
      <c r="L4" s="2">
        <f>K4+I4</f>
        <v>827.55275575726614</v>
      </c>
    </row>
    <row r="5" spans="1:12" x14ac:dyDescent="0.25">
      <c r="A5" t="s">
        <v>2</v>
      </c>
      <c r="B5" s="5">
        <f>(1+$B$4)^(1/12)/100</f>
        <v>1.009488792934583E-2</v>
      </c>
      <c r="H5" s="3">
        <v>3</v>
      </c>
      <c r="I5" s="2">
        <f>L4-$B$2</f>
        <v>727.55275575726614</v>
      </c>
      <c r="J5" s="2">
        <f t="shared" si="0"/>
        <v>800</v>
      </c>
      <c r="K5" s="2">
        <f>I5*($B$5)</f>
        <v>7.3445635320563207</v>
      </c>
      <c r="L5" s="2">
        <f>K5+I5</f>
        <v>734.89731928932247</v>
      </c>
    </row>
    <row r="6" spans="1:12" x14ac:dyDescent="0.25">
      <c r="H6" s="3">
        <v>4</v>
      </c>
      <c r="I6" s="2">
        <f>L5-$B$2</f>
        <v>634.89731928932247</v>
      </c>
      <c r="J6" s="2">
        <f t="shared" si="0"/>
        <v>700</v>
      </c>
      <c r="K6" s="2">
        <f>I6*($B$5)</f>
        <v>6.4092172848678066</v>
      </c>
      <c r="L6" s="2">
        <f>K6+I6</f>
        <v>641.30653657419032</v>
      </c>
    </row>
    <row r="7" spans="1:12" x14ac:dyDescent="0.25">
      <c r="H7" s="3">
        <v>5</v>
      </c>
      <c r="I7" s="2">
        <f>L6-$B$2</f>
        <v>541.30653657419032</v>
      </c>
      <c r="J7" s="2">
        <f t="shared" si="0"/>
        <v>600</v>
      </c>
      <c r="K7" s="2">
        <f>I7*($B$5)</f>
        <v>5.4644288221387907</v>
      </c>
      <c r="L7" s="2">
        <f>K7+I7</f>
        <v>546.77096539632907</v>
      </c>
    </row>
    <row r="8" spans="1:12" x14ac:dyDescent="0.25">
      <c r="H8" s="3">
        <v>6</v>
      </c>
      <c r="I8" s="2">
        <f>L7-$B$2</f>
        <v>446.77096539632907</v>
      </c>
      <c r="J8" s="2">
        <f t="shared" si="0"/>
        <v>500</v>
      </c>
      <c r="K8" s="2">
        <f>I8*($B$5)</f>
        <v>4.5101028257615861</v>
      </c>
      <c r="L8" s="2">
        <f>K8+I8</f>
        <v>451.28106822209065</v>
      </c>
    </row>
    <row r="9" spans="1:12" x14ac:dyDescent="0.25">
      <c r="H9" s="3">
        <v>7</v>
      </c>
      <c r="I9" s="2">
        <f>L8-$B$2</f>
        <v>351.28106822209065</v>
      </c>
      <c r="J9" s="2">
        <f t="shared" si="0"/>
        <v>400</v>
      </c>
      <c r="K9" s="2">
        <f>I9*($B$5)</f>
        <v>3.5461430154028917</v>
      </c>
      <c r="L9" s="2">
        <f>K9+I9</f>
        <v>354.82721123749354</v>
      </c>
    </row>
    <row r="10" spans="1:12" x14ac:dyDescent="0.25">
      <c r="H10" s="3">
        <v>8</v>
      </c>
      <c r="I10" s="2">
        <f>L9-$B$2</f>
        <v>254.82721123749354</v>
      </c>
      <c r="J10" s="2">
        <f t="shared" si="0"/>
        <v>300</v>
      </c>
      <c r="K10" s="2">
        <f>I10*($B$5)</f>
        <v>2.5724521387902337</v>
      </c>
      <c r="L10" s="2">
        <f>K10+I10</f>
        <v>257.3996633762838</v>
      </c>
    </row>
    <row r="11" spans="1:12" x14ac:dyDescent="0.25">
      <c r="H11" s="3">
        <v>9</v>
      </c>
      <c r="I11" s="2">
        <f>L10-$B$2</f>
        <v>157.3996633762838</v>
      </c>
      <c r="J11" s="2">
        <f t="shared" si="0"/>
        <v>200</v>
      </c>
      <c r="K11" s="2">
        <f>I11*($B$5)</f>
        <v>1.5889319619003441</v>
      </c>
      <c r="L11" s="2">
        <f>K11+I11</f>
        <v>158.98859533818415</v>
      </c>
    </row>
    <row r="12" spans="1:12" x14ac:dyDescent="0.25">
      <c r="H12" s="3">
        <v>10</v>
      </c>
      <c r="I12" s="2">
        <f>L11-$B$2</f>
        <v>58.988595338184155</v>
      </c>
      <c r="J12" s="2">
        <f t="shared" si="0"/>
        <v>100</v>
      </c>
      <c r="K12" s="2">
        <f>I12*($B$5)</f>
        <v>0.59548325904850086</v>
      </c>
      <c r="L12" s="2">
        <f>K12+I12</f>
        <v>59.584078597232654</v>
      </c>
    </row>
    <row r="13" spans="1:12" x14ac:dyDescent="0.25">
      <c r="H13" s="3">
        <v>11</v>
      </c>
      <c r="I13" s="2">
        <f>L12-$B$2</f>
        <v>-40.415921402767346</v>
      </c>
      <c r="J13" s="2">
        <f t="shared" si="0"/>
        <v>0</v>
      </c>
      <c r="K13" s="2">
        <f>I13*($B$5)</f>
        <v>-0.40799419712218588</v>
      </c>
      <c r="L13" s="2">
        <f>K13+I13</f>
        <v>-40.823915599889531</v>
      </c>
    </row>
    <row r="14" spans="1:12" x14ac:dyDescent="0.25">
      <c r="H14" s="3">
        <v>12</v>
      </c>
      <c r="I14" s="2">
        <f>L13-$B$2</f>
        <v>-140.82391559988952</v>
      </c>
      <c r="J14" s="2">
        <f t="shared" si="0"/>
        <v>-100</v>
      </c>
      <c r="K14" s="2">
        <f>I14*($B$5)</f>
        <v>-1.4216016457525407</v>
      </c>
      <c r="L14" s="2">
        <f>K14+I14</f>
        <v>-142.24551724564205</v>
      </c>
    </row>
    <row r="15" spans="1:12" x14ac:dyDescent="0.25">
      <c r="H15" s="3">
        <v>13</v>
      </c>
      <c r="I15" s="2">
        <f>L14-$B$2</f>
        <v>-242.24551724564205</v>
      </c>
      <c r="J15" s="2">
        <f t="shared" si="0"/>
        <v>-200</v>
      </c>
      <c r="K15" s="2">
        <f>I15*($B$5)</f>
        <v>-2.445441347981169</v>
      </c>
      <c r="L15" s="2">
        <f>K15+I15</f>
        <v>-244.69095859362321</v>
      </c>
    </row>
    <row r="16" spans="1:12" x14ac:dyDescent="0.25">
      <c r="H16" s="3">
        <v>14</v>
      </c>
      <c r="I16" s="2">
        <f>L15-$B$2</f>
        <v>-344.69095859362324</v>
      </c>
      <c r="J16" s="2">
        <f t="shared" si="0"/>
        <v>-300</v>
      </c>
      <c r="K16" s="2">
        <f>I16*($B$5)</f>
        <v>-3.4796165972614106</v>
      </c>
      <c r="L16" s="2">
        <f>K16+I16</f>
        <v>-348.17057519088462</v>
      </c>
    </row>
    <row r="17" spans="8:12" x14ac:dyDescent="0.25">
      <c r="H17" s="3">
        <v>15</v>
      </c>
      <c r="I17" s="2">
        <f>L16-$B$2</f>
        <v>-448.17057519088462</v>
      </c>
      <c r="J17" s="2">
        <f t="shared" si="0"/>
        <v>-400</v>
      </c>
      <c r="K17" s="2">
        <f>I17*($B$5)</f>
        <v>-4.5242317297824384</v>
      </c>
      <c r="L17" s="2">
        <f>K17+I17</f>
        <v>-452.69480692066708</v>
      </c>
    </row>
    <row r="18" spans="8:12" x14ac:dyDescent="0.25">
      <c r="H18" s="3">
        <v>16</v>
      </c>
      <c r="I18" s="2">
        <f>L17-$B$2</f>
        <v>-552.69480692066713</v>
      </c>
      <c r="J18" s="2">
        <f t="shared" si="0"/>
        <v>-500</v>
      </c>
      <c r="K18" s="2">
        <f>I18*($B$5)</f>
        <v>-5.5793921349955662</v>
      </c>
      <c r="L18" s="2">
        <f>K18+I18</f>
        <v>-558.27419905566273</v>
      </c>
    </row>
    <row r="19" spans="8:12" x14ac:dyDescent="0.25">
      <c r="H19" s="3">
        <v>17</v>
      </c>
      <c r="I19" s="2">
        <f>L18-$B$2</f>
        <v>-658.27419905566273</v>
      </c>
      <c r="J19" s="2">
        <f t="shared" si="0"/>
        <v>-600</v>
      </c>
      <c r="K19" s="2">
        <f>I19*($B$5)</f>
        <v>-6.6452042662468038</v>
      </c>
      <c r="L19" s="2">
        <f>K19+I19</f>
        <v>-664.9194033219095</v>
      </c>
    </row>
    <row r="20" spans="8:12" x14ac:dyDescent="0.25">
      <c r="H20" s="3">
        <v>18</v>
      </c>
      <c r="I20" s="2">
        <f>L19-$B$2</f>
        <v>-764.9194033219095</v>
      </c>
      <c r="J20" s="2">
        <f t="shared" si="0"/>
        <v>-700</v>
      </c>
      <c r="K20" s="2">
        <f>I20*($B$5)</f>
        <v>-7.7217756515167588</v>
      </c>
      <c r="L20" s="2">
        <f>K20+I20</f>
        <v>-772.64117897342624</v>
      </c>
    </row>
    <row r="21" spans="8:12" x14ac:dyDescent="0.25">
      <c r="H21" s="3">
        <v>19</v>
      </c>
      <c r="I21" s="2">
        <f>L20-$B$2</f>
        <v>-872.64117897342624</v>
      </c>
      <c r="J21" s="2">
        <f t="shared" si="0"/>
        <v>-800</v>
      </c>
      <c r="K21" s="2">
        <f>I21*($B$5)</f>
        <v>-8.8092149042689538</v>
      </c>
      <c r="L21" s="2">
        <f>K21+I21</f>
        <v>-881.45039387769521</v>
      </c>
    </row>
    <row r="22" spans="8:12" x14ac:dyDescent="0.25">
      <c r="H22" s="3">
        <v>20</v>
      </c>
      <c r="I22" s="2">
        <f>L21-$B$2</f>
        <v>-981.45039387769521</v>
      </c>
      <c r="J22" s="2">
        <f t="shared" si="0"/>
        <v>-900</v>
      </c>
      <c r="K22" s="2">
        <f>I22*($B$5)</f>
        <v>-9.907631734407655</v>
      </c>
      <c r="L22" s="2">
        <f>K22+I22</f>
        <v>-991.35802561210289</v>
      </c>
    </row>
    <row r="23" spans="8:12" x14ac:dyDescent="0.25">
      <c r="H23" s="3">
        <v>21</v>
      </c>
      <c r="I23" s="2">
        <f>L22-$B$2</f>
        <v>-1091.3580256121029</v>
      </c>
      <c r="J23" s="2">
        <f t="shared" si="0"/>
        <v>-1000</v>
      </c>
      <c r="K23" s="2">
        <f>I23*($B$5)</f>
        <v>-11.017136959346315</v>
      </c>
      <c r="L23" s="2">
        <f>K23+I23</f>
        <v>-1102.3751625714492</v>
      </c>
    </row>
    <row r="24" spans="8:12" x14ac:dyDescent="0.25">
      <c r="H24" s="3">
        <v>22</v>
      </c>
      <c r="I24" s="2">
        <f>L23-$B$2</f>
        <v>-1202.3751625714492</v>
      </c>
      <c r="J24" s="2">
        <f t="shared" si="0"/>
        <v>-1100</v>
      </c>
      <c r="K24" s="2">
        <f>I24*($B$5)</f>
        <v>-12.137842515187753</v>
      </c>
      <c r="L24" s="2">
        <f>K24+I24</f>
        <v>-1214.5130050866369</v>
      </c>
    </row>
    <row r="25" spans="8:12" x14ac:dyDescent="0.25">
      <c r="H25" s="3">
        <v>23</v>
      </c>
      <c r="I25" s="2">
        <f>L24-$B$2</f>
        <v>-1314.5130050866369</v>
      </c>
      <c r="J25" s="2">
        <f t="shared" si="0"/>
        <v>-1200</v>
      </c>
      <c r="K25" s="2">
        <f>I25*($B$5)</f>
        <v>-13.269861468017204</v>
      </c>
      <c r="L25" s="2">
        <f>K25+I25</f>
        <v>-1327.782866554654</v>
      </c>
    </row>
    <row r="26" spans="8:12" x14ac:dyDescent="0.25">
      <c r="H26" s="3">
        <v>24</v>
      </c>
      <c r="I26" s="2">
        <f>L25-$B$2</f>
        <v>-1427.782866554654</v>
      </c>
      <c r="J26" s="2">
        <f t="shared" si="0"/>
        <v>-1300</v>
      </c>
      <c r="K26" s="2">
        <f>I26*($B$5)</f>
        <v>-14.413308025309364</v>
      </c>
      <c r="L26" s="2">
        <f>K26+I26</f>
        <v>-1442.1961745799633</v>
      </c>
    </row>
    <row r="27" spans="8:12" x14ac:dyDescent="0.25">
      <c r="I27" s="2">
        <f>L26-$B$2</f>
        <v>-1542.1961745799633</v>
      </c>
      <c r="J27" s="2">
        <f t="shared" si="0"/>
        <v>-1400</v>
      </c>
      <c r="K27" s="2">
        <f>I27*($B$5)</f>
        <v>-15.568297547450586</v>
      </c>
      <c r="L27" s="2">
        <f>K27+I27</f>
        <v>-1557.7644721274139</v>
      </c>
    </row>
    <row r="28" spans="8:12" x14ac:dyDescent="0.25">
      <c r="I28" s="2">
        <f>L27-$B$2</f>
        <v>-1657.7644721274139</v>
      </c>
      <c r="J28" s="2">
        <f t="shared" si="0"/>
        <v>-1500</v>
      </c>
      <c r="K28" s="2">
        <f>I28*($B$5)</f>
        <v>-16.734946559377391</v>
      </c>
      <c r="L28" s="2">
        <f>K28+I28</f>
        <v>-1674.4994186867914</v>
      </c>
    </row>
  </sheetData>
  <mergeCells count="1">
    <mergeCell ref="F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Braian Smarzaro</dc:creator>
  <cp:lastModifiedBy>Braian Smarzaro</cp:lastModifiedBy>
  <dcterms:created xsi:type="dcterms:W3CDTF">2015-06-05T18:17:20Z</dcterms:created>
  <dcterms:modified xsi:type="dcterms:W3CDTF">2025-02-21T23:58:23Z</dcterms:modified>
</cp:coreProperties>
</file>