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6C9A9851-254B-454E-8965-A674511416CB}" xr6:coauthVersionLast="45" xr6:coauthVersionMax="45" xr10:uidLastSave="{00000000-0000-0000-0000-000000000000}"/>
  <bookViews>
    <workbookView xWindow="-108" yWindow="-108" windowWidth="23256" windowHeight="12576" tabRatio="762" activeTab="6" xr2:uid="{00000000-000D-0000-FFFF-FFFF00000000}"/>
  </bookViews>
  <sheets>
    <sheet name="epi_data" sheetId="1" r:id="rId1"/>
    <sheet name="contact matrices-home" sheetId="2" r:id="rId2"/>
    <sheet name="age_sex" sheetId="3" r:id="rId3"/>
    <sheet name="households" sheetId="4" r:id="rId4"/>
    <sheet name="layers" sheetId="5" r:id="rId5"/>
    <sheet name="policies" sheetId="7" r:id="rId6"/>
    <sheet name="other_par" sheetId="6" r:id="rId7"/>
    <sheet name="data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5" l="1"/>
  <c r="B6" i="6" l="1"/>
  <c r="D8" i="8" l="1"/>
  <c r="D3" i="8"/>
  <c r="D4" i="8"/>
  <c r="D5" i="8"/>
  <c r="D6" i="8"/>
  <c r="D7" i="8"/>
  <c r="D2" i="8"/>
  <c r="U2" i="7"/>
  <c r="Z13" i="7" l="1"/>
  <c r="T2" i="7"/>
  <c r="R2" i="7"/>
  <c r="S2" i="7"/>
  <c r="Q2" i="7"/>
  <c r="D5" i="5" l="1"/>
  <c r="Z16" i="7" l="1"/>
  <c r="Z11" i="7"/>
  <c r="Z9" i="7"/>
  <c r="G2" i="7"/>
  <c r="O2" i="7"/>
  <c r="F2" i="7"/>
  <c r="I2" i="7"/>
  <c r="K2" i="7"/>
  <c r="L2" i="7"/>
  <c r="N2" i="7"/>
  <c r="P2" i="7"/>
  <c r="J2" i="7"/>
  <c r="M2" i="7"/>
  <c r="E2" i="7"/>
  <c r="H2" i="7"/>
  <c r="D2" i="7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1" authorId="0" shapeId="0" xr:uid="{D561F7A2-357E-496B-B382-4BEF6B89E4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Percentage of the age-specific population who are a part of the network layer</t>
        </r>
      </text>
    </comment>
    <comment ref="D1" authorId="0" shapeId="0" xr:uid="{2A91CE8D-720A-4384-A02D-24A5679F176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Averge number of contacts per person per day in setting.
Note: for places people might attend only once per week or less frequently (e.g. beach), this can be the average number of contacts per time, and the relative transmission risk (beta_layer) can be scaled down</t>
        </r>
      </text>
    </comment>
    <comment ref="E1" authorId="0" shapeId="0" xr:uid="{AA4B11FF-86D4-4EDD-93A2-F663AC6576C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Relative risk of infection compared to a household contatct (note: this is not the absolute risk per contact)</t>
        </r>
      </text>
    </comment>
    <comment ref="H1" authorId="0" shapeId="0" xr:uid="{4655FE26-74AF-45D7-9C7C-B6B9517866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Complete = everyone connected to everyone. Number of contacts is not used for this type.
Random = each person has a randomly selected set of contacts (number of contacts is average)
Cluster = small groups that are completely connected (e.g. as per school classroom, households). Number of contacts is average cluster size.</t>
        </r>
      </text>
    </comment>
    <comment ref="I1" authorId="0" shapeId="0" xr:uid="{318DF597-64CF-49CA-B323-DFEFC649F8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means that someone in quarantine is still in the network (completely ineffective, e.g. household), 0 means that someone who is quarantined is completely removed from network (perfect quarantine).</t>
        </r>
      </text>
    </comment>
    <comment ref="J1" authorId="0" shapeId="0" xr:uid="{4C7ABF5D-93DB-4281-8715-0447B00F6A5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Probability of finding a contact who is infected through each network</t>
        </r>
      </text>
    </comment>
    <comment ref="K1" authorId="0" shapeId="0" xr:uid="{DFFFB394-BE7D-4300-9F6C-B0FAF16BEFC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number of days to detect a contact through the network.
14 days represents effectively not possible. </t>
        </r>
      </text>
    </comment>
    <comment ref="D2" authorId="0" shapeId="0" xr:uid="{5EC887FD-5B9D-4939-A428-8D21AE8584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required, filled with Australian household structure data</t>
        </r>
      </text>
    </comment>
    <comment ref="E2" authorId="0" shapeId="0" xr:uid="{5509F734-D3C4-447F-A7D1-235BF1C36C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Reference level for transmissability</t>
        </r>
      </text>
    </comment>
    <comment ref="I2" authorId="0" shapeId="0" xr:uid="{CC2F9386-ECD7-4652-80B8-6EDD7B14741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quarantine does not impact within-household transmission</t>
        </r>
      </text>
    </comment>
    <comment ref="J2" authorId="0" shapeId="0" xr:uid="{5AD37BC2-AD47-483C-8099-4C18375A4DE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K2" authorId="0" shapeId="0" xr:uid="{334F0CD3-A36E-468A-A45B-0C106B034B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D3" authorId="0" shapeId="0" xr:uid="{ACEA9CD3-302F-46F2-90BF-0CD3A7F1D8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Average classroom size in Victoria:
https://www.study.vic.gov.au/en/study-in-victoria/victoria's-school-system/Pages/default.aspx</t>
        </r>
      </text>
    </comment>
    <comment ref="D4" authorId="0" shapeId="0" xr:uid="{055940BE-5EEC-499B-8EAE-C32D9E819F8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Age-weighted Australian estimates from Prem et al.</t>
        </r>
      </text>
    </comment>
    <comment ref="A5" authorId="0" shapeId="0" xr:uid="{121A0053-68AB-44AA-A0A1-FDFF1238196D}">
      <text>
        <r>
          <rPr>
            <b/>
            <sz val="9"/>
            <color indexed="81"/>
            <rFont val="Tahoma"/>
            <family val="2"/>
          </rPr>
          <t xml:space="preserve">Nick Scott:
</t>
        </r>
        <r>
          <rPr>
            <sz val="9"/>
            <color indexed="81"/>
            <rFont val="Tahoma"/>
            <family val="2"/>
          </rPr>
          <t>This is means to capture all community transmission / spaces not explicitly modelled below (i.e. the remainder)</t>
        </r>
      </text>
    </comment>
    <comment ref="D5" authorId="0" shapeId="0" xr:uid="{1D447AD8-1EAB-48B9-BFEA-9976D5B8B27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Prem et al. age-weighted average community contacts is 5 for Victoria. Therefore when specific community locations are modelled, the "remaining" should be reduced</t>
        </r>
      </text>
    </comment>
    <comment ref="K5" authorId="0" shapeId="0" xr:uid="{2938AA4C-4DCB-4879-9D52-48962C2F8C5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14 = assume not possible (without app)</t>
        </r>
      </text>
    </comment>
    <comment ref="C6" authorId="0" shapeId="0" xr:uid="{3BA09861-5B41-40A2-BDB3-6E1D96AFAE1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11% of the population attend church at least weekly: http://www.2016ncls.org.au/resources/downloads/Local%20Churches%20in%20Australia-Research%20Findings%20from%20NCLS%20Research(2017).pdf</t>
        </r>
      </text>
    </comment>
    <comment ref="C8" authorId="0" shapeId="0" xr:uid="{38932014-14A3-4F04-99D4-4C5AC3658D8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For people under 30, age-weighted participation rate of 34%. Over 30 years ignored as rates quickly decline.
https://www.vichealth.vic.gov.au/-/media/ResourceCentre/PublicationsandResources/Physical-activity/2017-Sports-Participation-Research-Program.pdf?la=en&amp;hash=CCF0FD75AC59BC45CBD3E1BD62F9EBBE2725D5D9</t>
        </r>
      </text>
    </comment>
    <comment ref="E8" authorId="0" shapeId="0" xr:uid="{1D1E9CF7-57FE-4A9F-984D-416DEEAED6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Assuming a sport contact is equal to a house contact, but only occurs once per week so divide by 7</t>
        </r>
      </text>
    </comment>
    <comment ref="E9" authorId="0" shapeId="0" xr:uid="{E38A1F18-29FB-4B23-9538-545A3F75C7C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0" authorId="0" shapeId="0" xr:uid="{3165AF40-A273-447D-9A2E-AB9B1172C73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1" authorId="0" shapeId="0" xr:uid="{1AAF7551-FCA7-4D53-9522-09B651849F3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2" authorId="0" shapeId="0" xr:uid="{0FB2AC50-197C-43F2-B71A-9B50828C7AF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C13" authorId="0" shapeId="0" xr:uid="{75BD256C-24C2-4F59-8513-A04D0D1C3F5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2016 census. 11.5% of people travelled to work by public transport
https://www.abs.gov.au/AUSSTATS/abs@.nsf/mediareleasesbyReleaseDate/7DD5DC715B608612CA2581BF001F8404?OpenDocument</t>
        </r>
      </text>
    </comment>
    <comment ref="C14" authorId="0" shapeId="0" xr:uid="{3E848BF6-5AA4-4BEC-848C-F7E940DECBD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1.38 million national park visitors in 2017.
Assume "national park goers" are over counted due to multiple visits.
State park visitors are not included.
Assume the above limitations cancel out??? Gives ~5.5%.
https://www.environment.gov.au/system/files/resources/1c555a10-dea0-4121-a408-00952eaeae12/files/dnp-annual-report-2016-17-web.pdf
</t>
        </r>
      </text>
    </comment>
    <comment ref="E14" authorId="0" shapeId="0" xr:uid="{228AFDF0-550A-474C-82CE-D6026B4F01B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B15" authorId="0" shapeId="0" xr:uid="{2A4B0066-29E3-40CB-A1E4-27AD21709C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picnics, gatherings</t>
        </r>
      </text>
    </comment>
    <comment ref="E16" authorId="0" shapeId="0" xr:uid="{C0857E38-81A8-4D60-A429-5B66E72D27E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90 assuming 4 times per year</t>
        </r>
      </text>
    </comment>
    <comment ref="C17" authorId="0" shapeId="0" xr:uid="{2BB2CF12-A29A-463B-B35F-E5B56B98726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~54.5% of children were in some form of child care
https://treasury.gov.au/sites/default/files/2019-03/C2016-052_Australian-Childcare-Alliance.pdf</t>
        </r>
      </text>
    </comment>
    <comment ref="E18" authorId="0" shapeId="0" xr:uid="{74714B29-DD56-4376-81EE-54D608222A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household transmission but divided by 7 as likely only once per week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tc={81B57D00-6E35-4E21-A267-5494FC19ABC7}</author>
    <author>tc={34762953-4FFA-49EB-B2E6-E21B3FC50EC7}</author>
  </authors>
  <commentList>
    <comment ref="D1" authorId="0" shapeId="0" xr:uid="{DBC75FE4-35A6-460A-9904-321F2B604C0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relative changes, so 0.8 means 20% reduction due to the policy change</t>
        </r>
      </text>
    </comment>
    <comment ref="C2" authorId="0" shapeId="0" xr:uid="{3511250F-3C45-40CC-B688-3AFC76922A5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Any overall change in transmission risk per contact (e.g. reduction from generall better hand washing)</t>
        </r>
      </text>
    </comment>
    <comment ref="D2" authorId="0" shapeId="0" xr:uid="{0404623C-04A3-4599-9225-3F7526227C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Each row is the change in the risk of transmission on the associated network, relative to pre-COVID. 0 means that there is no risk, 1 means that the risk is the same as pre-any intervention.</t>
        </r>
      </text>
    </comment>
    <comment ref="V2" authorId="0" shapeId="0" xr:uid="{252AC982-FF60-45FD-A4CF-8D34C16622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daily number of infections imported per day, from other states or internationally</t>
        </r>
      </text>
    </comment>
    <comment ref="W2" authorId="0" shapeId="0" xr:uid="{759E43AC-0F82-42CB-A657-8CF03780CEE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remove this percentage of contacts from the network layer</t>
        </r>
      </text>
    </comment>
    <comment ref="X2" authorId="0" shapeId="0" xr:uid="{FFF4F60E-3D97-4538-B09E-7948829E6AF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Proportion of people unaffected - the remainder are removed from the network layer</t>
        </r>
      </text>
    </comment>
    <comment ref="C3" authorId="0" shapeId="0" xr:uid="{03E79333-8F96-4AE8-A500-D0514A243FC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O14" authorId="1" shapeId="0" xr:uid="{69E7ED8A-402F-4238-ACC4-340D35E2ED8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effect overlaps with community transmission</t>
        </r>
      </text>
    </comment>
    <comment ref="X20" authorId="0" shapeId="0" xr:uid="{07D5BAC1-2FF9-4941-B4B5-CDB663778A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E.g. 0.1 here means that 90% of children are removed from the school netowrk layer</t>
        </r>
      </text>
    </comment>
    <comment ref="X21" authorId="0" shapeId="0" xr:uid="{1D808B70-4F20-43CE-84F1-FD2853AC57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I.e. 5% of workers are in retail</t>
        </r>
      </text>
    </comment>
    <comment ref="F24" authorId="2" shapeId="0" xr:uid="{3F673B69-86E7-4115-82B4-E8D7FD9F00FD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Depends if worker is essential or non-essential</t>
        </r>
      </text>
    </comment>
    <comment ref="G24" authorId="0" shapeId="0" xr:uid="{7D0F4839-BF80-4D00-BD3A-9960493BC76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Google mobility data shows 33% reduction when non-essential work closed</t>
        </r>
      </text>
    </comment>
    <comment ref="X24" authorId="0" shapeId="0" xr:uid="{F5046FB0-4544-4B28-ADF0-BA19ADD0DAC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essential</t>
        </r>
      </text>
    </comment>
    <comment ref="X25" authorId="0" shapeId="0" xr:uid="{E148481E-245F-4C18-BABD-3CD8F6A1812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non-COVID-19 health workers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1" authorId="0" shapeId="0" xr:uid="{31C3822A-7583-49A7-A327-50B1E0C442B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https://www.vichealth.vic.gov.au/-/media/ResourceCentre/PublicationsandResources/Physical-activity/2017-Sports-Participation-Research-Program.pdf?la=en&amp;hash=CCF0FD75AC59BC45CBD3E1BD62F9EBBE2725D5D9</t>
        </r>
      </text>
    </comment>
  </commentList>
</comments>
</file>

<file path=xl/sharedStrings.xml><?xml version="1.0" encoding="utf-8"?>
<sst xmlns="http://schemas.openxmlformats.org/spreadsheetml/2006/main" count="355" uniqueCount="305">
  <si>
    <t>date</t>
  </si>
  <si>
    <t>cum_infections</t>
  </si>
  <si>
    <t>cum_deaths</t>
  </si>
  <si>
    <t>cum_test</t>
  </si>
  <si>
    <t>cum_neg</t>
  </si>
  <si>
    <t>n_severe</t>
  </si>
  <si>
    <t>n_critical</t>
  </si>
  <si>
    <t>cum_recovered</t>
  </si>
  <si>
    <t>new_diagnoses</t>
  </si>
  <si>
    <t>new_deaths</t>
  </si>
  <si>
    <t>new_tests</t>
  </si>
  <si>
    <t>daily_imported_cases</t>
  </si>
  <si>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</si>
  <si>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</si>
  <si>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</si>
  <si>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</si>
  <si>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</si>
  <si>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</si>
  <si>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</si>
  <si>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</si>
  <si>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</si>
  <si>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</si>
  <si>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</si>
  <si>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</si>
  <si>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</si>
  <si>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</si>
  <si>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</si>
  <si>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</si>
  <si>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</si>
  <si>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source/notes</t>
  </si>
  <si>
    <t>https://journals.plos.org/ploscompbiol/article?id=10.1371/journal.pcbi.1005697</t>
  </si>
  <si>
    <t>Melbourne</t>
  </si>
  <si>
    <t>source</t>
  </si>
  <si>
    <t>Male</t>
  </si>
  <si>
    <t>Female</t>
  </si>
  <si>
    <t>ABS; June 2019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</si>
  <si>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</si>
  <si>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</si>
  <si>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</si>
  <si>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</si>
  <si>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</si>
  <si>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</si>
  <si>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</si>
  <si>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</si>
  <si>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</si>
  <si>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</si>
  <si>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</si>
  <si>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</si>
  <si>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</si>
  <si>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</si>
  <si>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</si>
  <si>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</si>
  <si>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</si>
  <si>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</si>
  <si>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</si>
  <si>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</si>
  <si>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</si>
  <si>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</si>
  <si>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</si>
  <si>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</si>
  <si>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</si>
  <si>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</si>
  <si>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</si>
  <si>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</si>
  <si>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</si>
  <si>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</si>
  <si>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</si>
  <si>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</si>
  <si>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</si>
  <si>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</si>
  <si>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</si>
  <si>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</si>
  <si>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</si>
  <si>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</si>
  <si>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</si>
  <si>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</si>
  <si>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</si>
  <si>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</si>
  <si>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</si>
  <si>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</si>
  <si>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</si>
  <si>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</si>
  <si>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</si>
  <si>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</si>
  <si>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</si>
  <si>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</si>
  <si>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</si>
  <si>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</si>
  <si>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</si>
  <si>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</si>
  <si>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</si>
  <si>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</si>
  <si>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</si>
  <si>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</si>
  <si>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</si>
  <si>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</si>
  <si>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</si>
  <si>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</si>
  <si>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</si>
  <si>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</si>
  <si>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</si>
  <si>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</si>
  <si>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</si>
  <si>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</si>
  <si>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</si>
  <si>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</si>
  <si>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</si>
  <si>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</si>
  <si>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</si>
  <si>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</si>
  <si>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</si>
  <si>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</si>
  <si>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</si>
  <si>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</si>
  <si>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</si>
  <si>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</si>
  <si>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</si>
  <si>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</si>
  <si>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</si>
  <si>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</si>
  <si>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</si>
  <si>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</si>
  <si>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</si>
  <si>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</si>
  <si>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</si>
  <si>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</si>
  <si>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</si>
  <si>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</si>
  <si>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</si>
  <si>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</si>
  <si>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</si>
  <si>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</si>
  <si>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</si>
  <si>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</si>
  <si>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</si>
  <si>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</si>
  <si>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</si>
  <si>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</si>
  <si>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</si>
  <si>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</si>
  <si>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</si>
  <si>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</si>
  <si>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</si>
  <si>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</si>
  <si>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</si>
  <si>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</si>
  <si>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</si>
  <si>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</si>
  <si>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</si>
  <si>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</si>
  <si>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</si>
  <si>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</si>
  <si>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Total</t>
  </si>
  <si>
    <t>Age (years)</t>
  </si>
  <si>
    <t>no. people in household</t>
  </si>
  <si>
    <t>no. households</t>
  </si>
  <si>
    <t>1 person</t>
  </si>
  <si>
    <t>https://profile.id.com.au/australia/household-size</t>
  </si>
  <si>
    <t>2 person</t>
  </si>
  <si>
    <t>3 person</t>
  </si>
  <si>
    <t>4 person</t>
  </si>
  <si>
    <t>5 person</t>
  </si>
  <si>
    <t>6+ persons</t>
  </si>
  <si>
    <t>description</t>
  </si>
  <si>
    <t>contacts</t>
  </si>
  <si>
    <t>beta_layer</t>
  </si>
  <si>
    <t>name</t>
  </si>
  <si>
    <t>quar_eff</t>
  </si>
  <si>
    <t>proportion</t>
  </si>
  <si>
    <t>age_lb</t>
  </si>
  <si>
    <t>age_ub</t>
  </si>
  <si>
    <t>cluster_type</t>
  </si>
  <si>
    <t>H</t>
  </si>
  <si>
    <t>household</t>
  </si>
  <si>
    <t>S</t>
  </si>
  <si>
    <t>school</t>
  </si>
  <si>
    <t>W</t>
  </si>
  <si>
    <t>Church</t>
  </si>
  <si>
    <t>church</t>
  </si>
  <si>
    <t>pSport</t>
  </si>
  <si>
    <t>professional sports players</t>
  </si>
  <si>
    <t>C</t>
  </si>
  <si>
    <t>complete</t>
  </si>
  <si>
    <t>random</t>
  </si>
  <si>
    <t>value</t>
  </si>
  <si>
    <t>pop_size</t>
  </si>
  <si>
    <t>pop_scale</t>
  </si>
  <si>
    <t>rescale</t>
  </si>
  <si>
    <t>rescale_threshold</t>
  </si>
  <si>
    <t>pop_infected</t>
  </si>
  <si>
    <t>population size (this will be scaled)</t>
  </si>
  <si>
    <t>scale factor</t>
  </si>
  <si>
    <t xml:space="preserve">Fraction of susceptible population that will trigger rescaling </t>
  </si>
  <si>
    <t>Number of initial infections</t>
  </si>
  <si>
    <t>rescale_factor</t>
  </si>
  <si>
    <t>start_day</t>
  </si>
  <si>
    <t>end_day</t>
  </si>
  <si>
    <t>start date of simulation</t>
  </si>
  <si>
    <t>end date of simulation</t>
  </si>
  <si>
    <t>n_runs</t>
  </si>
  <si>
    <t>beta</t>
  </si>
  <si>
    <t>trace_probs</t>
  </si>
  <si>
    <t>trace_time</t>
  </si>
  <si>
    <t>undiag</t>
  </si>
  <si>
    <t>people who go to the beach</t>
  </si>
  <si>
    <t>Travel across state borders allowed and increased domestic travel</t>
  </si>
  <si>
    <t>Policy</t>
  </si>
  <si>
    <t>Work</t>
  </si>
  <si>
    <t>transport</t>
  </si>
  <si>
    <t>beach</t>
  </si>
  <si>
    <t>national_parks</t>
  </si>
  <si>
    <t>national and state parks</t>
  </si>
  <si>
    <t>public_parks</t>
  </si>
  <si>
    <t>general community transmission</t>
  </si>
  <si>
    <t>Physical distancing communcation and enforcement</t>
  </si>
  <si>
    <t>cSport</t>
  </si>
  <si>
    <t>community sports</t>
  </si>
  <si>
    <t>people who go to cinemas, performing arts venues etc</t>
  </si>
  <si>
    <t>entertainment</t>
  </si>
  <si>
    <t>Description</t>
  </si>
  <si>
    <t>beach2</t>
  </si>
  <si>
    <t>beach10</t>
  </si>
  <si>
    <t>church_4sqm</t>
  </si>
  <si>
    <t>outdoor10</t>
  </si>
  <si>
    <t>pSports</t>
  </si>
  <si>
    <t>cSports</t>
  </si>
  <si>
    <t>schools</t>
  </si>
  <si>
    <t>outdoor200</t>
  </si>
  <si>
    <t>retail</t>
  </si>
  <si>
    <t>Beaches closed</t>
  </si>
  <si>
    <t>nat_parks0</t>
  </si>
  <si>
    <t>beach0</t>
  </si>
  <si>
    <t>National and state parks closed</t>
  </si>
  <si>
    <t>church0</t>
  </si>
  <si>
    <t>Community sports cancelled</t>
  </si>
  <si>
    <t>general park activities</t>
  </si>
  <si>
    <t>clip_edges</t>
  </si>
  <si>
    <t>clip_edges_layer</t>
  </si>
  <si>
    <t>Non-essential work closed</t>
  </si>
  <si>
    <t>NE_health</t>
  </si>
  <si>
    <t>People removed from network</t>
  </si>
  <si>
    <t>imported_infections</t>
  </si>
  <si>
    <t>Beaches restricted to groups of &lt;10</t>
  </si>
  <si>
    <t>Beaches restricted to groups of 2</t>
  </si>
  <si>
    <t>Churches / places of worship closed</t>
  </si>
  <si>
    <t>Churches / places of worship implementing 4 sq m rule</t>
  </si>
  <si>
    <t>Professional sports cancelled for players (crowds are different policy)</t>
  </si>
  <si>
    <t>Outdoor settings restricted to &lt;200 people</t>
  </si>
  <si>
    <t>Non-essential retail outlets, including shopping centres closed</t>
  </si>
  <si>
    <t>Cinemas, performing arts venues etc. closed</t>
  </si>
  <si>
    <t>NE_work</t>
  </si>
  <si>
    <t>travel_dom</t>
  </si>
  <si>
    <t>outdoor2</t>
  </si>
  <si>
    <t>Outdoor settings restricted to &lt;10 people</t>
  </si>
  <si>
    <t>Outdoor settings restricted to &lt;2 people</t>
  </si>
  <si>
    <t>communication</t>
  </si>
  <si>
    <t>Non-COVID-19 health services closed</t>
  </si>
  <si>
    <t>Date implemented (implicitly or explicitly)</t>
  </si>
  <si>
    <t>Change in baseline transmission risk for each network, relative to baseline</t>
  </si>
  <si>
    <t>Date ended/replaced</t>
  </si>
  <si>
    <t>cluster</t>
  </si>
  <si>
    <t>public transport</t>
  </si>
  <si>
    <t>large_events</t>
  </si>
  <si>
    <t>child_care</t>
  </si>
  <si>
    <t>child care centres</t>
  </si>
  <si>
    <t>concerts, festivals, sports games etc.</t>
  </si>
  <si>
    <t>social</t>
  </si>
  <si>
    <t>Child care closed</t>
  </si>
  <si>
    <t>catch up with friends (&lt;10)</t>
  </si>
  <si>
    <t>social catch ups with &lt;10 people banned</t>
  </si>
  <si>
    <t>people who go to cafes and restaurants</t>
  </si>
  <si>
    <t>cafe_restaurant</t>
  </si>
  <si>
    <t>pub_bar</t>
  </si>
  <si>
    <t>people who go to pubs and bars</t>
  </si>
  <si>
    <t>cafe_restaurant0</t>
  </si>
  <si>
    <t>cafe_restaurant_4sqm</t>
  </si>
  <si>
    <t>pub_bar0</t>
  </si>
  <si>
    <t>Pubs and bars closed</t>
  </si>
  <si>
    <t>pub_bar_4sqm</t>
  </si>
  <si>
    <t>Pubs and bars implementing 4 sq m physical distancing rule</t>
  </si>
  <si>
    <t>Cafes and restaurants take-away only</t>
  </si>
  <si>
    <t>Cafes and restaurants implementing 4 sq m physical distancing rule</t>
  </si>
  <si>
    <t>Schools closed</t>
  </si>
  <si>
    <t>comm_relax</t>
  </si>
  <si>
    <t>Participants</t>
  </si>
  <si>
    <t>Sampled</t>
  </si>
  <si>
    <t>%</t>
  </si>
  <si>
    <t>Weighted under-30 average</t>
  </si>
  <si>
    <t>Sport participation</t>
  </si>
  <si>
    <t>aged_care</t>
  </si>
  <si>
    <t>aged care facilities</t>
  </si>
  <si>
    <t>isolate_aged_care</t>
  </si>
  <si>
    <t>Enhanced screening and distancing within age care facilities</t>
  </si>
  <si>
    <t>restart_imports</t>
  </si>
  <si>
    <t>restart_imports_length</t>
  </si>
  <si>
    <t>relax_day</t>
  </si>
  <si>
    <t>future_daily_tests</t>
  </si>
  <si>
    <t>Number of cases per day to re-start epidemic</t>
  </si>
  <si>
    <t>How many days do the cases come in to restart epidemic</t>
  </si>
  <si>
    <t>Day that policies are relaxed</t>
  </si>
  <si>
    <t>Assumption on future test numbers</t>
  </si>
  <si>
    <t>Physical distancing relaxed a bit (what do we go back to)</t>
  </si>
  <si>
    <t>diag_factor</t>
  </si>
  <si>
    <t>Proportion of cases that are asymptomatic (for estimate cumulative cases data)</t>
  </si>
  <si>
    <t>Proportion who are asymptomatic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</si>
</sst>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F800]dddd\,\ mmmm\ dd\,\ yyyy"/>
    <numFmt numFmtId="166" formatCode="0.0000"/>
  </numFmts>
  <fonts count="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34" borderId="11">
      <alignment horizontal="center" vertical="center"/>
      <protection locked="0"/>
    </xf>
    <xf numFmtId="0" fontId="21" fillId="34" borderId="12">
      <alignment vertical="center"/>
      <protection locked="0"/>
    </xf>
    <xf numFmtId="0" fontId="21" fillId="35" borderId="0">
      <protection locked="0"/>
    </xf>
    <xf numFmtId="9" fontId="1" fillId="0" borderId="0" applyFont="0" applyFill="0" applyBorder="0" applyAlignment="0" applyProtection="0"/>
  </cellStyleXfs>
  <cellXfs count="87">
    <xf numFmtId="0" fontId="0" fillId="0" borderId="0" xfId="0"/>
    <xf numFmtId="49" fontId="19" fillId="0" borderId="10" xfId="0" applyNumberFormat="1" applyFont="1" applyBorder="1"/>
    <xf numFmtId="0" fontId="16" fillId="0" borderId="0" xfId="0" applyFont="1"/>
    <xf numFmtId="0" fontId="18" fillId="0" borderId="0" xfId="42"/>
    <xf numFmtId="0" fontId="16" fillId="33" borderId="0" xfId="0" applyFont="1" applyFill="1" applyAlignment="1"/>
    <xf numFmtId="0" fontId="0" fillId="33" borderId="0" xfId="0" applyFill="1" applyAlignment="1"/>
    <xf numFmtId="0" fontId="0" fillId="0" borderId="0" xfId="0" applyAlignment="1"/>
    <xf numFmtId="0" fontId="0" fillId="0" borderId="0" xfId="0" applyFill="1" applyBorder="1"/>
    <xf numFmtId="0" fontId="22" fillId="0" borderId="0" xfId="44" applyFont="1" applyFill="1" applyBorder="1" applyAlignment="1">
      <alignment vertical="center" wrapText="1"/>
      <protection locked="0"/>
    </xf>
    <xf numFmtId="0" fontId="21" fillId="0" borderId="0" xfId="45" applyFill="1" applyBorder="1">
      <protection locked="0"/>
    </xf>
    <xf numFmtId="0" fontId="24" fillId="0" borderId="0" xfId="0" applyFont="1" applyAlignment="1">
      <alignment horizontal="right"/>
    </xf>
    <xf numFmtId="3" fontId="24" fillId="0" borderId="0" xfId="0" applyNumberFormat="1" applyFont="1"/>
    <xf numFmtId="0" fontId="24" fillId="0" borderId="0" xfId="0" applyFont="1"/>
    <xf numFmtId="0" fontId="16" fillId="36" borderId="0" xfId="0" applyFont="1" applyFill="1" applyBorder="1" applyProtection="1">
      <protection locked="0"/>
    </xf>
    <xf numFmtId="0" fontId="22" fillId="36" borderId="0" xfId="43" applyFont="1" applyFill="1" applyBorder="1" applyAlignment="1">
      <alignment horizontal="center" vertical="center" wrapText="1"/>
      <protection locked="0"/>
    </xf>
    <xf numFmtId="0" fontId="16" fillId="36" borderId="0" xfId="0" applyFont="1" applyFill="1" applyBorder="1"/>
    <xf numFmtId="0" fontId="0" fillId="36" borderId="0" xfId="0" applyFill="1" applyBorder="1"/>
    <xf numFmtId="0" fontId="23" fillId="36" borderId="0" xfId="0" applyFont="1" applyFill="1"/>
    <xf numFmtId="0" fontId="16" fillId="36" borderId="0" xfId="0" applyFont="1" applyFill="1"/>
    <xf numFmtId="0" fontId="0" fillId="36" borderId="0" xfId="0" applyFill="1"/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Fill="1"/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Border="1"/>
    <xf numFmtId="0" fontId="0" fillId="0" borderId="0" xfId="0" applyBorder="1" applyAlignment="1">
      <alignment vertical="center"/>
    </xf>
    <xf numFmtId="0" fontId="25" fillId="36" borderId="0" xfId="0" applyFont="1" applyFill="1"/>
    <xf numFmtId="0" fontId="26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9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2" fontId="31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26" fillId="0" borderId="0" xfId="0" applyNumberFormat="1" applyFont="1"/>
    <xf numFmtId="0" fontId="19" fillId="0" borderId="13" xfId="0" applyFont="1" applyBorder="1"/>
    <xf numFmtId="0" fontId="19" fillId="0" borderId="13" xfId="0" applyFont="1" applyBorder="1" applyAlignment="1">
      <alignment horizontal="left"/>
    </xf>
    <xf numFmtId="0" fontId="30" fillId="0" borderId="13" xfId="0" applyFont="1" applyBorder="1" applyAlignment="1">
      <alignment vertical="center"/>
    </xf>
    <xf numFmtId="0" fontId="30" fillId="0" borderId="13" xfId="0" applyFont="1" applyBorder="1" applyAlignment="1">
      <alignment horizontal="center" vertical="center"/>
    </xf>
    <xf numFmtId="0" fontId="16" fillId="0" borderId="13" xfId="0" applyFont="1" applyBorder="1"/>
    <xf numFmtId="0" fontId="20" fillId="0" borderId="14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2" fontId="31" fillId="37" borderId="14" xfId="0" applyNumberFormat="1" applyFont="1" applyFill="1" applyBorder="1" applyAlignment="1">
      <alignment horizontal="center" vertical="center"/>
    </xf>
    <xf numFmtId="2" fontId="31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left" vertical="center"/>
    </xf>
    <xf numFmtId="0" fontId="20" fillId="0" borderId="14" xfId="0" applyFont="1" applyBorder="1"/>
    <xf numFmtId="0" fontId="30" fillId="0" borderId="15" xfId="0" applyFont="1" applyBorder="1" applyAlignment="1">
      <alignment vertical="center"/>
    </xf>
    <xf numFmtId="9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14" xfId="0" applyFont="1" applyBorder="1"/>
    <xf numFmtId="0" fontId="29" fillId="0" borderId="14" xfId="0" applyFont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 vertical="center"/>
    </xf>
    <xf numFmtId="14" fontId="20" fillId="0" borderId="14" xfId="0" applyNumberFormat="1" applyFont="1" applyBorder="1" applyAlignment="1">
      <alignment horizontal="left" vertical="center"/>
    </xf>
    <xf numFmtId="14" fontId="20" fillId="0" borderId="0" xfId="0" applyNumberFormat="1" applyFont="1" applyAlignment="1">
      <alignment horizontal="left" vertical="center"/>
    </xf>
    <xf numFmtId="165" fontId="20" fillId="0" borderId="14" xfId="0" applyNumberFormat="1" applyFont="1" applyBorder="1" applyAlignment="1">
      <alignment horizontal="left" vertical="center"/>
    </xf>
    <xf numFmtId="0" fontId="20" fillId="37" borderId="14" xfId="0" applyFont="1" applyFill="1" applyBorder="1" applyAlignment="1">
      <alignment horizontal="center" vertical="center"/>
    </xf>
    <xf numFmtId="0" fontId="20" fillId="37" borderId="0" xfId="0" applyFont="1" applyFill="1" applyBorder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166" fontId="26" fillId="0" borderId="0" xfId="0" applyNumberFormat="1" applyFont="1"/>
    <xf numFmtId="14" fontId="29" fillId="0" borderId="14" xfId="0" applyNumberFormat="1" applyFont="1" applyBorder="1" applyAlignment="1">
      <alignment horizontal="left" vertical="center"/>
    </xf>
    <xf numFmtId="0" fontId="0" fillId="38" borderId="0" xfId="0" applyFill="1" applyAlignment="1"/>
    <xf numFmtId="0" fontId="29" fillId="0" borderId="0" xfId="0" applyFont="1" applyFill="1" applyBorder="1" applyAlignment="1">
      <alignment horizontal="left" vertical="center"/>
    </xf>
    <xf numFmtId="0" fontId="0" fillId="0" borderId="0" xfId="0" quotePrefix="1"/>
    <xf numFmtId="9" fontId="0" fillId="0" borderId="0" xfId="46" applyFont="1"/>
    <xf numFmtId="0" fontId="16" fillId="0" borderId="0" xfId="0" applyFont="1" applyAlignment="1">
      <alignment horizontal="right"/>
    </xf>
    <xf numFmtId="9" fontId="16" fillId="0" borderId="0" xfId="46" applyFont="1"/>
    <xf numFmtId="0" fontId="32" fillId="39" borderId="0" xfId="0" applyFont="1" applyFill="1"/>
    <xf numFmtId="0" fontId="26" fillId="40" borderId="0" xfId="0" applyFont="1" applyFill="1"/>
    <xf numFmtId="0" fontId="33" fillId="40" borderId="0" xfId="0" applyFont="1" applyFill="1"/>
    <xf numFmtId="164" fontId="34" fillId="0" borderId="10" xfId="0" applyNumberFormat="1" applyFont="1" applyBorder="1"/>
    <xf numFmtId="2" fontId="31" fillId="37" borderId="0" xfId="0" applyNumberFormat="1" applyFont="1" applyFill="1" applyAlignment="1">
      <alignment horizontal="center" vertical="center"/>
    </xf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0" xfId="0" applyFont="1" applyBorder="1" applyAlignment="1">
      <alignment horizont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s" xfId="45" xr:uid="{13207F0D-E206-2A48-982B-F4183D415A1E}"/>
    <cellStyle name="Check Cell" xfId="13" builtinId="23" customBuiltin="1"/>
    <cellStyle name="column field" xfId="43" xr:uid="{85DC04E3-8079-414A-8885-FEE47CB5CD8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6" builtinId="5"/>
    <cellStyle name="rowfield" xfId="44" xr:uid="{1559F600-00C3-4748-AB35-6F9D343A0D5A}"/>
    <cellStyle name="Title" xfId="1" builtinId="15" customBuiltin="1"/>
    <cellStyle name="Total" xfId="17" builtinId="25" customBuiltin="1"/>
    <cellStyle name="Warning Text" xfId="14" builtinId="11" customBuiltin="1"/>
  </cellStyles>
  <dxfs count="91"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-siz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pane ySplit="1" topLeftCell="A2" activePane="bottomLeft" state="frozen"/>
      <selection pane="bottomLeft" activeCell="F11" sqref="F11"/>
    </sheetView>
  </sheetViews>
  <sheetFormatPr defaultColWidth="10.796875" defaultRowHeight="15.6" x14ac:dyDescent="0.3"/>
  <cols>
    <col min="1" max="1" width="10.796875" style="21"/>
    <col min="2" max="2" width="14.5" style="6" customWidth="1"/>
    <col min="3" max="3" width="16.5" style="6" customWidth="1"/>
    <col min="4" max="4" width="14.19921875" style="6" customWidth="1"/>
    <col min="5" max="5" width="13" style="6" customWidth="1"/>
    <col min="6" max="6" width="14.796875" style="6" customWidth="1"/>
    <col min="7" max="7" width="14.19921875" style="6" customWidth="1"/>
    <col min="8" max="8" width="14.5" style="6" customWidth="1"/>
    <col min="9" max="9" width="16" style="6" customWidth="1"/>
    <col min="10" max="10" width="14" style="6" customWidth="1"/>
    <col min="11" max="11" width="14.69921875" style="6" customWidth="1"/>
    <col min="12" max="12" width="20" style="6" customWidth="1"/>
    <col min="13" max="16384" width="10.796875" style="6"/>
  </cols>
  <sheetData>
    <row r="1" spans="1:12" s="5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3">
      <c r="A2" s="20">
        <v>43891</v>
      </c>
      <c r="B2" s="6">
        <v>9</v>
      </c>
      <c r="C2" s="6">
        <v>0</v>
      </c>
      <c r="I2" s="6">
        <v>2</v>
      </c>
      <c r="J2" s="6">
        <v>0</v>
      </c>
      <c r="K2" s="6">
        <v>0</v>
      </c>
      <c r="L2" s="6">
        <v>9</v>
      </c>
    </row>
    <row r="3" spans="1:12" x14ac:dyDescent="0.3">
      <c r="A3" s="20">
        <v>43892</v>
      </c>
      <c r="B3" s="6">
        <v>9</v>
      </c>
      <c r="C3" s="6">
        <v>0</v>
      </c>
      <c r="I3" s="6">
        <v>0</v>
      </c>
      <c r="J3" s="6">
        <v>0</v>
      </c>
      <c r="K3" s="6">
        <v>0</v>
      </c>
      <c r="L3" s="6">
        <v>0</v>
      </c>
    </row>
    <row r="4" spans="1:12" x14ac:dyDescent="0.3">
      <c r="A4" s="20">
        <v>43893</v>
      </c>
      <c r="B4" s="6">
        <v>9</v>
      </c>
      <c r="C4" s="6">
        <v>0</v>
      </c>
      <c r="I4" s="6">
        <v>0</v>
      </c>
      <c r="J4" s="6">
        <v>0</v>
      </c>
      <c r="K4" s="6">
        <v>0</v>
      </c>
      <c r="L4" s="6">
        <v>0</v>
      </c>
    </row>
    <row r="5" spans="1:12" x14ac:dyDescent="0.3">
      <c r="A5" s="20">
        <v>43894</v>
      </c>
      <c r="B5" s="6">
        <v>10</v>
      </c>
      <c r="C5" s="6">
        <v>0</v>
      </c>
      <c r="I5" s="6">
        <v>1</v>
      </c>
      <c r="J5" s="6">
        <v>0</v>
      </c>
      <c r="K5" s="6">
        <v>0</v>
      </c>
      <c r="L5" s="6">
        <v>1</v>
      </c>
    </row>
    <row r="6" spans="1:12" x14ac:dyDescent="0.3">
      <c r="A6" s="20">
        <v>43895</v>
      </c>
      <c r="B6" s="6">
        <v>10</v>
      </c>
      <c r="C6" s="6">
        <v>0</v>
      </c>
      <c r="I6" s="6">
        <v>0</v>
      </c>
      <c r="J6" s="6">
        <v>0</v>
      </c>
      <c r="K6" s="6">
        <v>0</v>
      </c>
      <c r="L6" s="6">
        <v>0</v>
      </c>
    </row>
    <row r="7" spans="1:12" x14ac:dyDescent="0.3">
      <c r="A7" s="20">
        <v>43896</v>
      </c>
      <c r="B7" s="6">
        <v>10</v>
      </c>
      <c r="C7" s="6">
        <v>0</v>
      </c>
      <c r="I7" s="6">
        <v>0</v>
      </c>
      <c r="J7" s="6">
        <v>0</v>
      </c>
      <c r="K7" s="6">
        <v>0</v>
      </c>
      <c r="L7" s="6">
        <v>1</v>
      </c>
    </row>
    <row r="8" spans="1:12" x14ac:dyDescent="0.3">
      <c r="A8" s="20">
        <v>43897</v>
      </c>
      <c r="B8" s="6">
        <v>11</v>
      </c>
      <c r="C8" s="6">
        <v>0</v>
      </c>
      <c r="I8" s="6">
        <v>1</v>
      </c>
      <c r="J8" s="6">
        <v>0</v>
      </c>
      <c r="K8" s="6">
        <v>0</v>
      </c>
      <c r="L8" s="6">
        <v>1</v>
      </c>
    </row>
    <row r="9" spans="1:12" x14ac:dyDescent="0.3">
      <c r="A9" s="20">
        <v>43898</v>
      </c>
      <c r="B9" s="6">
        <v>12</v>
      </c>
      <c r="C9" s="6">
        <v>0</v>
      </c>
      <c r="I9" s="6">
        <v>1</v>
      </c>
      <c r="J9" s="6">
        <v>0</v>
      </c>
      <c r="K9" s="6">
        <v>0</v>
      </c>
      <c r="L9" s="6">
        <v>2</v>
      </c>
    </row>
    <row r="10" spans="1:12" x14ac:dyDescent="0.3">
      <c r="A10" s="20">
        <v>43899</v>
      </c>
      <c r="B10" s="6">
        <v>15</v>
      </c>
      <c r="C10" s="6">
        <v>0</v>
      </c>
      <c r="I10" s="6">
        <v>3</v>
      </c>
      <c r="J10" s="6">
        <v>0</v>
      </c>
      <c r="K10" s="6">
        <v>0</v>
      </c>
      <c r="L10" s="6">
        <v>3</v>
      </c>
    </row>
    <row r="11" spans="1:12" x14ac:dyDescent="0.3">
      <c r="A11" s="20">
        <v>43900</v>
      </c>
      <c r="B11" s="6">
        <v>18</v>
      </c>
      <c r="C11" s="6">
        <v>0</v>
      </c>
      <c r="I11" s="6">
        <v>3</v>
      </c>
      <c r="J11" s="6">
        <v>0</v>
      </c>
      <c r="K11" s="6">
        <v>0</v>
      </c>
      <c r="L11" s="6">
        <v>1</v>
      </c>
    </row>
    <row r="12" spans="1:12" x14ac:dyDescent="0.3">
      <c r="A12" s="20">
        <v>43901</v>
      </c>
      <c r="B12" s="6">
        <v>21</v>
      </c>
      <c r="C12" s="6">
        <v>0</v>
      </c>
      <c r="I12" s="6">
        <v>3</v>
      </c>
      <c r="J12" s="6">
        <v>0</v>
      </c>
      <c r="K12" s="6">
        <v>0</v>
      </c>
      <c r="L12" s="6">
        <v>4</v>
      </c>
    </row>
    <row r="13" spans="1:12" x14ac:dyDescent="0.3">
      <c r="A13" s="20">
        <v>43902</v>
      </c>
      <c r="B13" s="6">
        <v>27</v>
      </c>
      <c r="C13" s="6">
        <v>0</v>
      </c>
      <c r="I13" s="6">
        <v>6</v>
      </c>
      <c r="J13" s="6">
        <v>0</v>
      </c>
      <c r="K13" s="6">
        <v>0</v>
      </c>
      <c r="L13" s="6">
        <v>9</v>
      </c>
    </row>
    <row r="14" spans="1:12" x14ac:dyDescent="0.3">
      <c r="A14" s="20">
        <v>43903</v>
      </c>
      <c r="B14" s="6">
        <v>36</v>
      </c>
      <c r="C14" s="6">
        <v>0</v>
      </c>
      <c r="I14" s="6">
        <v>9</v>
      </c>
      <c r="J14" s="6">
        <v>0</v>
      </c>
      <c r="K14" s="73">
        <v>500</v>
      </c>
      <c r="L14" s="6">
        <v>12</v>
      </c>
    </row>
    <row r="15" spans="1:12" x14ac:dyDescent="0.3">
      <c r="A15" s="20">
        <v>43904</v>
      </c>
      <c r="B15" s="6">
        <v>49</v>
      </c>
      <c r="C15" s="6">
        <v>0</v>
      </c>
      <c r="I15" s="6">
        <v>13</v>
      </c>
      <c r="J15" s="6">
        <v>0</v>
      </c>
      <c r="K15" s="73">
        <v>500</v>
      </c>
      <c r="L15" s="6">
        <v>4</v>
      </c>
    </row>
    <row r="16" spans="1:12" x14ac:dyDescent="0.3">
      <c r="A16" s="20">
        <v>43905</v>
      </c>
      <c r="B16" s="6">
        <v>57</v>
      </c>
      <c r="C16" s="6">
        <v>0</v>
      </c>
      <c r="I16" s="6">
        <v>8</v>
      </c>
      <c r="J16" s="6">
        <v>0</v>
      </c>
      <c r="K16" s="73">
        <v>500</v>
      </c>
      <c r="L16" s="6">
        <v>7</v>
      </c>
    </row>
    <row r="17" spans="1:12" x14ac:dyDescent="0.3">
      <c r="A17" s="20">
        <v>43906</v>
      </c>
      <c r="B17" s="6">
        <v>71</v>
      </c>
      <c r="C17" s="6">
        <v>0</v>
      </c>
      <c r="D17" s="6">
        <v>11700</v>
      </c>
      <c r="E17" s="6">
        <v>11629</v>
      </c>
      <c r="I17" s="6">
        <v>14</v>
      </c>
      <c r="J17" s="6">
        <v>0</v>
      </c>
      <c r="K17" s="73">
        <v>500</v>
      </c>
      <c r="L17" s="6">
        <v>13</v>
      </c>
    </row>
    <row r="18" spans="1:12" x14ac:dyDescent="0.3">
      <c r="A18" s="20">
        <v>43907</v>
      </c>
      <c r="B18" s="6">
        <v>94</v>
      </c>
      <c r="C18" s="6">
        <v>0</v>
      </c>
      <c r="D18" s="6">
        <v>14200</v>
      </c>
      <c r="E18" s="6">
        <v>14106</v>
      </c>
      <c r="I18" s="6">
        <v>23</v>
      </c>
      <c r="J18" s="6">
        <v>0</v>
      </c>
      <c r="K18" s="73">
        <v>1000</v>
      </c>
      <c r="L18" s="6">
        <v>29</v>
      </c>
    </row>
    <row r="19" spans="1:12" x14ac:dyDescent="0.3">
      <c r="A19" s="20">
        <v>43908</v>
      </c>
      <c r="B19" s="6">
        <v>121</v>
      </c>
      <c r="C19" s="6">
        <v>0</v>
      </c>
      <c r="D19" s="6">
        <v>15200</v>
      </c>
      <c r="E19" s="6">
        <v>15079</v>
      </c>
      <c r="I19" s="6">
        <v>27</v>
      </c>
      <c r="J19" s="6">
        <v>0</v>
      </c>
      <c r="K19" s="6">
        <v>1000</v>
      </c>
      <c r="L19" s="6">
        <v>23</v>
      </c>
    </row>
    <row r="20" spans="1:12" x14ac:dyDescent="0.3">
      <c r="A20" s="20">
        <v>43909</v>
      </c>
      <c r="B20" s="6">
        <v>150</v>
      </c>
      <c r="C20" s="6">
        <v>0</v>
      </c>
      <c r="D20" s="6">
        <v>17180</v>
      </c>
      <c r="E20" s="6">
        <v>17030</v>
      </c>
      <c r="I20" s="6">
        <v>29</v>
      </c>
      <c r="J20" s="6">
        <v>0</v>
      </c>
      <c r="K20" s="6">
        <v>1980</v>
      </c>
      <c r="L20" s="6">
        <v>23</v>
      </c>
    </row>
    <row r="21" spans="1:12" x14ac:dyDescent="0.3">
      <c r="A21" s="20">
        <v>43910</v>
      </c>
      <c r="B21" s="6">
        <v>178</v>
      </c>
      <c r="C21" s="6">
        <v>0</v>
      </c>
      <c r="D21" s="6">
        <v>19337</v>
      </c>
      <c r="E21" s="6">
        <v>19159</v>
      </c>
      <c r="I21" s="6">
        <v>28</v>
      </c>
      <c r="J21" s="6">
        <v>0</v>
      </c>
      <c r="K21" s="6">
        <v>2157</v>
      </c>
      <c r="L21" s="6">
        <v>33</v>
      </c>
    </row>
    <row r="22" spans="1:12" x14ac:dyDescent="0.3">
      <c r="A22" s="20">
        <v>43911</v>
      </c>
      <c r="B22" s="6">
        <v>229</v>
      </c>
      <c r="C22" s="6">
        <v>0</v>
      </c>
      <c r="D22" s="6">
        <v>20500</v>
      </c>
      <c r="E22" s="6">
        <v>20271</v>
      </c>
      <c r="I22" s="6">
        <v>51</v>
      </c>
      <c r="J22" s="6">
        <v>0</v>
      </c>
      <c r="K22" s="6">
        <v>1163</v>
      </c>
      <c r="L22" s="6">
        <v>36</v>
      </c>
    </row>
    <row r="23" spans="1:12" x14ac:dyDescent="0.3">
      <c r="A23" s="20">
        <v>43912</v>
      </c>
      <c r="B23" s="6">
        <v>296</v>
      </c>
      <c r="C23" s="6">
        <v>0</v>
      </c>
      <c r="D23" s="6">
        <v>22900</v>
      </c>
      <c r="E23" s="6">
        <v>22604</v>
      </c>
      <c r="I23" s="6">
        <v>67</v>
      </c>
      <c r="J23" s="6">
        <v>0</v>
      </c>
      <c r="K23" s="6">
        <v>2400</v>
      </c>
      <c r="L23" s="6">
        <v>51</v>
      </c>
    </row>
    <row r="24" spans="1:12" x14ac:dyDescent="0.3">
      <c r="A24" s="20">
        <v>43913</v>
      </c>
      <c r="B24" s="6">
        <v>355</v>
      </c>
      <c r="C24" s="6">
        <v>0</v>
      </c>
      <c r="D24" s="6">
        <v>23700</v>
      </c>
      <c r="E24" s="6">
        <v>23345</v>
      </c>
      <c r="F24" s="6">
        <v>6</v>
      </c>
      <c r="H24" s="6">
        <v>96</v>
      </c>
      <c r="I24" s="6">
        <v>59</v>
      </c>
      <c r="J24" s="6">
        <v>0</v>
      </c>
      <c r="K24" s="6">
        <v>800</v>
      </c>
      <c r="L24" s="6">
        <v>40</v>
      </c>
    </row>
    <row r="25" spans="1:12" x14ac:dyDescent="0.3">
      <c r="A25" s="20">
        <v>43914</v>
      </c>
      <c r="B25" s="6">
        <v>411</v>
      </c>
      <c r="C25" s="6">
        <v>0</v>
      </c>
      <c r="D25" s="6">
        <v>25000</v>
      </c>
      <c r="E25" s="6">
        <v>24589</v>
      </c>
      <c r="H25" s="6">
        <v>113</v>
      </c>
      <c r="I25" s="6">
        <v>56</v>
      </c>
      <c r="J25" s="6">
        <v>0</v>
      </c>
      <c r="K25" s="6">
        <v>1300</v>
      </c>
      <c r="L25" s="6">
        <v>49</v>
      </c>
    </row>
    <row r="26" spans="1:12" x14ac:dyDescent="0.3">
      <c r="A26" s="20">
        <v>43915</v>
      </c>
      <c r="B26" s="6">
        <v>466</v>
      </c>
      <c r="C26" s="6">
        <v>0</v>
      </c>
      <c r="D26" s="6">
        <v>25500</v>
      </c>
      <c r="E26" s="6">
        <v>25034</v>
      </c>
      <c r="H26" s="6">
        <v>128</v>
      </c>
      <c r="I26" s="6">
        <v>55</v>
      </c>
      <c r="J26" s="6">
        <v>0</v>
      </c>
      <c r="K26" s="6">
        <v>500</v>
      </c>
      <c r="L26" s="6">
        <v>45</v>
      </c>
    </row>
    <row r="27" spans="1:12" x14ac:dyDescent="0.3">
      <c r="A27" s="20">
        <v>43916</v>
      </c>
      <c r="B27" s="6">
        <v>520</v>
      </c>
      <c r="C27" s="6">
        <v>2</v>
      </c>
      <c r="D27" s="6">
        <v>26900</v>
      </c>
      <c r="E27" s="6">
        <v>26380</v>
      </c>
      <c r="H27" s="6">
        <v>149</v>
      </c>
      <c r="I27" s="6">
        <v>54</v>
      </c>
      <c r="J27" s="6">
        <v>2</v>
      </c>
      <c r="K27" s="6">
        <v>1400</v>
      </c>
      <c r="L27" s="6">
        <v>33</v>
      </c>
    </row>
    <row r="28" spans="1:12" x14ac:dyDescent="0.3">
      <c r="A28" s="20">
        <v>43917</v>
      </c>
      <c r="B28" s="6">
        <v>574</v>
      </c>
      <c r="C28" s="6">
        <v>3</v>
      </c>
      <c r="D28" s="6">
        <v>27800</v>
      </c>
      <c r="E28" s="6">
        <v>27226</v>
      </c>
      <c r="H28" s="6">
        <v>172</v>
      </c>
      <c r="I28" s="6">
        <v>54</v>
      </c>
      <c r="J28" s="6">
        <v>1</v>
      </c>
      <c r="K28" s="6">
        <v>900</v>
      </c>
      <c r="L28" s="6">
        <v>73</v>
      </c>
    </row>
    <row r="29" spans="1:12" x14ac:dyDescent="0.3">
      <c r="A29" s="20">
        <v>43918</v>
      </c>
      <c r="B29" s="6">
        <v>685</v>
      </c>
      <c r="C29" s="6">
        <v>4</v>
      </c>
      <c r="D29" s="6">
        <v>35000</v>
      </c>
      <c r="E29" s="6">
        <v>34315</v>
      </c>
      <c r="H29" s="6">
        <v>191</v>
      </c>
      <c r="I29" s="6">
        <v>111</v>
      </c>
      <c r="J29" s="6">
        <v>1</v>
      </c>
      <c r="K29" s="6">
        <v>7200</v>
      </c>
      <c r="L29" s="6">
        <v>46</v>
      </c>
    </row>
    <row r="30" spans="1:12" x14ac:dyDescent="0.3">
      <c r="A30" s="20">
        <v>43919</v>
      </c>
      <c r="B30" s="6">
        <v>769</v>
      </c>
      <c r="C30" s="6">
        <v>4</v>
      </c>
      <c r="D30" s="6">
        <v>39000</v>
      </c>
      <c r="E30" s="6">
        <v>38231</v>
      </c>
      <c r="F30" s="6">
        <v>26</v>
      </c>
      <c r="G30" s="6">
        <v>4</v>
      </c>
      <c r="H30" s="6">
        <v>193</v>
      </c>
      <c r="I30" s="6">
        <v>84</v>
      </c>
      <c r="J30" s="6">
        <v>0</v>
      </c>
      <c r="K30" s="6">
        <v>4000</v>
      </c>
      <c r="L30" s="6">
        <v>25</v>
      </c>
    </row>
    <row r="31" spans="1:12" x14ac:dyDescent="0.3">
      <c r="A31" s="20">
        <v>43920</v>
      </c>
      <c r="B31" s="6">
        <v>821</v>
      </c>
      <c r="C31" s="6">
        <v>4</v>
      </c>
      <c r="D31" s="6">
        <v>42000</v>
      </c>
      <c r="E31" s="6">
        <v>41179</v>
      </c>
      <c r="G31" s="6">
        <v>4</v>
      </c>
      <c r="H31" s="6">
        <v>248</v>
      </c>
      <c r="I31" s="6">
        <v>52</v>
      </c>
      <c r="J31" s="6">
        <v>0</v>
      </c>
      <c r="K31" s="6">
        <v>3000</v>
      </c>
      <c r="L31" s="6">
        <v>43</v>
      </c>
    </row>
    <row r="32" spans="1:12" x14ac:dyDescent="0.3">
      <c r="A32" s="20">
        <v>43921</v>
      </c>
      <c r="B32" s="6">
        <v>917</v>
      </c>
      <c r="C32" s="6">
        <v>4</v>
      </c>
      <c r="D32" s="6">
        <v>45000</v>
      </c>
      <c r="E32" s="6">
        <v>44083</v>
      </c>
      <c r="F32" s="6">
        <v>29</v>
      </c>
      <c r="G32" s="6">
        <v>4</v>
      </c>
      <c r="H32" s="6">
        <v>291</v>
      </c>
      <c r="I32" s="6">
        <v>96</v>
      </c>
      <c r="J32" s="6">
        <v>0</v>
      </c>
      <c r="K32" s="6">
        <v>3000</v>
      </c>
      <c r="L32" s="6">
        <v>25</v>
      </c>
    </row>
    <row r="33" spans="1:12" x14ac:dyDescent="0.3">
      <c r="A33" s="20">
        <v>43922</v>
      </c>
      <c r="B33" s="6">
        <v>968</v>
      </c>
      <c r="C33" s="6">
        <v>5</v>
      </c>
      <c r="D33" s="6">
        <v>47000</v>
      </c>
      <c r="E33" s="6">
        <v>46032</v>
      </c>
      <c r="F33" s="6">
        <v>32</v>
      </c>
      <c r="G33" s="6">
        <v>6</v>
      </c>
      <c r="H33" s="6">
        <v>343</v>
      </c>
      <c r="I33" s="6">
        <v>51</v>
      </c>
      <c r="J33" s="6">
        <v>1</v>
      </c>
      <c r="K33" s="6">
        <v>2000</v>
      </c>
      <c r="L33" s="6">
        <v>26</v>
      </c>
    </row>
    <row r="34" spans="1:12" x14ac:dyDescent="0.3">
      <c r="A34" s="20">
        <v>43923</v>
      </c>
      <c r="B34" s="6">
        <v>1036</v>
      </c>
      <c r="C34" s="6">
        <v>6</v>
      </c>
      <c r="D34" s="6">
        <v>49000</v>
      </c>
      <c r="E34" s="6">
        <v>47964</v>
      </c>
      <c r="F34" s="6">
        <v>34</v>
      </c>
      <c r="G34" s="6">
        <v>6</v>
      </c>
      <c r="H34" s="6">
        <v>422</v>
      </c>
      <c r="I34" s="6">
        <v>68</v>
      </c>
      <c r="J34" s="6">
        <v>1</v>
      </c>
      <c r="K34" s="6">
        <v>2000</v>
      </c>
      <c r="L34" s="6">
        <v>28</v>
      </c>
    </row>
    <row r="35" spans="1:12" x14ac:dyDescent="0.3">
      <c r="A35" s="20">
        <v>43924</v>
      </c>
      <c r="B35" s="6">
        <v>1085</v>
      </c>
      <c r="C35" s="6">
        <v>7</v>
      </c>
      <c r="D35" s="6">
        <v>51000</v>
      </c>
      <c r="E35" s="6">
        <v>49915</v>
      </c>
      <c r="F35" s="6">
        <v>37</v>
      </c>
      <c r="G35" s="6">
        <v>7</v>
      </c>
      <c r="H35" s="6">
        <v>476</v>
      </c>
      <c r="I35" s="6">
        <v>49</v>
      </c>
      <c r="J35" s="6">
        <v>1</v>
      </c>
      <c r="K35" s="6">
        <v>2000</v>
      </c>
      <c r="L35" s="6">
        <v>12</v>
      </c>
    </row>
    <row r="36" spans="1:12" x14ac:dyDescent="0.3">
      <c r="A36" s="20">
        <v>43925</v>
      </c>
      <c r="B36" s="6">
        <v>1115</v>
      </c>
      <c r="C36" s="6">
        <v>8</v>
      </c>
      <c r="D36" s="6">
        <v>54000</v>
      </c>
      <c r="E36" s="6">
        <v>52885</v>
      </c>
      <c r="F36" s="6">
        <v>42</v>
      </c>
      <c r="G36" s="6">
        <v>10</v>
      </c>
      <c r="H36" s="6">
        <v>527</v>
      </c>
      <c r="I36" s="6">
        <v>30</v>
      </c>
      <c r="J36" s="6">
        <v>1</v>
      </c>
      <c r="K36" s="6">
        <v>3000</v>
      </c>
      <c r="L36" s="6">
        <v>16</v>
      </c>
    </row>
    <row r="37" spans="1:12" x14ac:dyDescent="0.3">
      <c r="A37" s="20">
        <v>43926</v>
      </c>
      <c r="B37" s="6">
        <v>1135</v>
      </c>
      <c r="C37" s="6">
        <v>8</v>
      </c>
      <c r="D37" s="6">
        <v>56000</v>
      </c>
      <c r="E37" s="6">
        <v>54865</v>
      </c>
      <c r="F37" s="6">
        <v>47</v>
      </c>
      <c r="G37" s="6">
        <v>11</v>
      </c>
      <c r="H37" s="6">
        <v>573</v>
      </c>
      <c r="I37" s="6">
        <v>20</v>
      </c>
      <c r="J37" s="6">
        <v>0</v>
      </c>
      <c r="K37" s="6">
        <v>2000</v>
      </c>
      <c r="L37" s="6">
        <v>15</v>
      </c>
    </row>
    <row r="38" spans="1:12" x14ac:dyDescent="0.3">
      <c r="A38" s="20">
        <v>43927</v>
      </c>
      <c r="B38" s="6">
        <v>1158</v>
      </c>
      <c r="C38" s="6">
        <v>10</v>
      </c>
      <c r="D38" s="6">
        <v>57000</v>
      </c>
      <c r="E38" s="6">
        <v>55842</v>
      </c>
      <c r="F38" s="6">
        <v>45</v>
      </c>
      <c r="G38" s="6">
        <v>11</v>
      </c>
      <c r="H38" s="6">
        <v>620</v>
      </c>
      <c r="I38" s="6">
        <v>23</v>
      </c>
      <c r="J38" s="6">
        <v>2</v>
      </c>
      <c r="K38" s="6">
        <v>1000</v>
      </c>
      <c r="L38" s="6">
        <v>16</v>
      </c>
    </row>
    <row r="39" spans="1:12" x14ac:dyDescent="0.3">
      <c r="A39" s="20">
        <v>43928</v>
      </c>
      <c r="B39" s="6">
        <v>1191</v>
      </c>
      <c r="C39" s="6">
        <v>11</v>
      </c>
      <c r="D39" s="6">
        <v>58000</v>
      </c>
      <c r="E39" s="6">
        <v>56809</v>
      </c>
      <c r="F39" s="6">
        <v>47</v>
      </c>
      <c r="G39" s="6">
        <v>13</v>
      </c>
      <c r="H39" s="6">
        <v>686</v>
      </c>
      <c r="I39" s="6">
        <v>33</v>
      </c>
      <c r="J39" s="6">
        <v>1</v>
      </c>
      <c r="K39" s="6">
        <v>1000</v>
      </c>
      <c r="L39" s="6">
        <v>11</v>
      </c>
    </row>
    <row r="40" spans="1:12" x14ac:dyDescent="0.3">
      <c r="A40" s="20">
        <v>43929</v>
      </c>
      <c r="B40" s="6">
        <v>1212</v>
      </c>
      <c r="C40" s="6">
        <v>12</v>
      </c>
      <c r="D40" s="6">
        <v>60000</v>
      </c>
      <c r="E40" s="6">
        <v>58788</v>
      </c>
      <c r="F40" s="6">
        <v>45</v>
      </c>
      <c r="G40" s="6">
        <v>12</v>
      </c>
      <c r="H40" s="6">
        <v>736</v>
      </c>
      <c r="I40" s="6">
        <v>21</v>
      </c>
      <c r="J40" s="6">
        <v>1</v>
      </c>
      <c r="K40" s="6">
        <v>2000</v>
      </c>
      <c r="L40" s="6">
        <v>8</v>
      </c>
    </row>
    <row r="41" spans="1:12" x14ac:dyDescent="0.3">
      <c r="A41" s="20">
        <v>43930</v>
      </c>
      <c r="B41" s="6">
        <v>1228</v>
      </c>
      <c r="C41" s="6">
        <v>12</v>
      </c>
      <c r="D41" s="6">
        <v>62000</v>
      </c>
      <c r="E41" s="6">
        <v>60772</v>
      </c>
      <c r="F41" s="6">
        <v>50</v>
      </c>
      <c r="G41" s="6">
        <v>13</v>
      </c>
      <c r="H41" s="6">
        <v>806</v>
      </c>
      <c r="I41" s="6">
        <v>16</v>
      </c>
      <c r="J41" s="6">
        <v>0</v>
      </c>
      <c r="K41" s="6">
        <v>2000</v>
      </c>
      <c r="L41" s="6">
        <v>4</v>
      </c>
    </row>
    <row r="42" spans="1:12" x14ac:dyDescent="0.3">
      <c r="A42" s="20">
        <v>43931</v>
      </c>
      <c r="B42" s="6">
        <v>1241</v>
      </c>
      <c r="C42" s="6">
        <v>13</v>
      </c>
      <c r="D42" s="6">
        <v>65000</v>
      </c>
      <c r="E42" s="6">
        <v>63759</v>
      </c>
      <c r="F42" s="6">
        <v>43</v>
      </c>
      <c r="G42" s="6">
        <v>13</v>
      </c>
      <c r="H42" s="6">
        <v>926</v>
      </c>
      <c r="I42" s="6">
        <v>13</v>
      </c>
      <c r="J42" s="6">
        <v>1</v>
      </c>
      <c r="K42" s="6">
        <v>3000</v>
      </c>
      <c r="L42" s="6">
        <v>13</v>
      </c>
    </row>
    <row r="43" spans="1:12" x14ac:dyDescent="0.3">
      <c r="A43" s="20">
        <v>43932</v>
      </c>
      <c r="B43" s="6">
        <v>1265</v>
      </c>
      <c r="C43" s="6">
        <v>14</v>
      </c>
      <c r="D43" s="6">
        <v>67000</v>
      </c>
      <c r="E43" s="6">
        <v>65735</v>
      </c>
      <c r="F43" s="6">
        <v>44</v>
      </c>
      <c r="G43" s="6">
        <v>15</v>
      </c>
      <c r="H43" s="6">
        <v>986</v>
      </c>
      <c r="I43" s="6">
        <v>24</v>
      </c>
      <c r="J43" s="6">
        <v>1</v>
      </c>
      <c r="K43" s="6">
        <v>2000</v>
      </c>
      <c r="L43" s="6">
        <v>4</v>
      </c>
    </row>
    <row r="44" spans="1:12" x14ac:dyDescent="0.3">
      <c r="A44" s="20">
        <v>43933</v>
      </c>
      <c r="B44" s="6">
        <v>1268</v>
      </c>
      <c r="C44" s="6">
        <v>14</v>
      </c>
      <c r="D44" s="6">
        <v>69000</v>
      </c>
      <c r="E44" s="6">
        <v>67732</v>
      </c>
      <c r="F44" s="6">
        <v>44</v>
      </c>
      <c r="G44" s="6">
        <v>16</v>
      </c>
      <c r="H44" s="6">
        <v>1015</v>
      </c>
      <c r="I44" s="6">
        <v>3</v>
      </c>
      <c r="J44" s="6">
        <v>0</v>
      </c>
      <c r="K44" s="6">
        <v>2000</v>
      </c>
      <c r="L44" s="6">
        <v>8</v>
      </c>
    </row>
    <row r="45" spans="1:12" x14ac:dyDescent="0.3">
      <c r="A45" s="20">
        <v>43934</v>
      </c>
      <c r="B45" s="6">
        <v>1281</v>
      </c>
      <c r="C45" s="6">
        <v>14</v>
      </c>
      <c r="D45" s="6">
        <v>70000</v>
      </c>
      <c r="E45" s="6">
        <v>68719</v>
      </c>
      <c r="F45" s="6">
        <v>40</v>
      </c>
      <c r="G45" s="6">
        <v>14</v>
      </c>
      <c r="H45" s="6">
        <v>1075</v>
      </c>
      <c r="I45" s="6">
        <v>13</v>
      </c>
      <c r="J45" s="6">
        <v>0</v>
      </c>
      <c r="K45" s="6">
        <v>1000</v>
      </c>
      <c r="L45" s="6">
        <v>4</v>
      </c>
    </row>
    <row r="46" spans="1:12" x14ac:dyDescent="0.3">
      <c r="A46" s="20">
        <v>43935</v>
      </c>
      <c r="B46" s="6">
        <v>1291</v>
      </c>
      <c r="C46" s="6">
        <v>14</v>
      </c>
      <c r="D46" s="6">
        <v>71000</v>
      </c>
      <c r="E46" s="6">
        <v>69709</v>
      </c>
      <c r="F46" s="6">
        <v>40</v>
      </c>
      <c r="G46" s="6">
        <v>15</v>
      </c>
      <c r="H46" s="6">
        <v>1118</v>
      </c>
      <c r="I46" s="6">
        <v>10</v>
      </c>
      <c r="J46" s="6">
        <v>0</v>
      </c>
      <c r="K46" s="6">
        <v>1000</v>
      </c>
      <c r="L46" s="6">
        <v>1</v>
      </c>
    </row>
    <row r="47" spans="1:12" x14ac:dyDescent="0.3">
      <c r="A47" s="20">
        <v>43936</v>
      </c>
      <c r="B47" s="6">
        <v>1299</v>
      </c>
      <c r="C47" s="6">
        <v>14</v>
      </c>
      <c r="D47" s="6">
        <v>72000</v>
      </c>
      <c r="E47" s="6">
        <v>70701</v>
      </c>
      <c r="F47" s="6">
        <v>39</v>
      </c>
      <c r="G47" s="6">
        <v>18</v>
      </c>
      <c r="H47" s="6">
        <v>1137</v>
      </c>
      <c r="I47" s="6">
        <v>8</v>
      </c>
      <c r="J47" s="6">
        <v>0</v>
      </c>
      <c r="K47" s="6">
        <v>1000</v>
      </c>
      <c r="L47" s="6">
        <v>1</v>
      </c>
    </row>
    <row r="48" spans="1:12" x14ac:dyDescent="0.3">
      <c r="A48" s="20">
        <v>43937</v>
      </c>
      <c r="B48" s="6">
        <v>1301</v>
      </c>
      <c r="C48" s="6">
        <v>14</v>
      </c>
      <c r="D48" s="6">
        <v>73000</v>
      </c>
      <c r="E48" s="6">
        <v>71699</v>
      </c>
      <c r="F48" s="6">
        <v>39</v>
      </c>
      <c r="G48" s="6">
        <v>18</v>
      </c>
      <c r="H48" s="6">
        <v>1153</v>
      </c>
      <c r="I48" s="6">
        <v>2</v>
      </c>
      <c r="J48" s="6">
        <v>0</v>
      </c>
      <c r="K48" s="6">
        <v>1000</v>
      </c>
      <c r="L48" s="6">
        <v>3</v>
      </c>
    </row>
    <row r="49" spans="1:12" x14ac:dyDescent="0.3">
      <c r="A49" s="20">
        <v>43938</v>
      </c>
      <c r="B49" s="6">
        <v>1302</v>
      </c>
      <c r="C49" s="6">
        <v>14</v>
      </c>
      <c r="D49" s="6">
        <v>75000</v>
      </c>
      <c r="E49" s="6">
        <v>73698</v>
      </c>
      <c r="F49" s="6">
        <v>32</v>
      </c>
      <c r="G49" s="6">
        <v>13</v>
      </c>
      <c r="H49" s="6">
        <v>1159</v>
      </c>
      <c r="I49" s="6">
        <v>1</v>
      </c>
      <c r="J49" s="6">
        <v>0</v>
      </c>
      <c r="K49" s="6">
        <v>2000</v>
      </c>
      <c r="L49" s="6">
        <v>8</v>
      </c>
    </row>
    <row r="50" spans="1:12" x14ac:dyDescent="0.3">
      <c r="A50" s="20">
        <v>43939</v>
      </c>
      <c r="B50" s="6">
        <v>1319</v>
      </c>
      <c r="C50" s="6">
        <v>14</v>
      </c>
      <c r="D50" s="6">
        <v>79000</v>
      </c>
      <c r="E50" s="6">
        <v>77681</v>
      </c>
      <c r="F50" s="6">
        <v>30</v>
      </c>
      <c r="G50" s="6">
        <v>12</v>
      </c>
      <c r="H50" s="6">
        <v>1172</v>
      </c>
      <c r="I50" s="6">
        <v>17</v>
      </c>
      <c r="J50" s="6">
        <v>0</v>
      </c>
      <c r="K50" s="6">
        <v>4000</v>
      </c>
      <c r="L50" s="6">
        <v>4</v>
      </c>
    </row>
    <row r="51" spans="1:12" x14ac:dyDescent="0.3">
      <c r="A51" s="20">
        <v>43940</v>
      </c>
      <c r="B51" s="6">
        <v>1328</v>
      </c>
      <c r="C51" s="6">
        <v>15</v>
      </c>
      <c r="D51" s="6">
        <v>82000</v>
      </c>
      <c r="E51" s="6">
        <v>80672</v>
      </c>
      <c r="F51" s="6">
        <v>29</v>
      </c>
      <c r="G51" s="6">
        <v>10</v>
      </c>
      <c r="H51" s="6">
        <v>1188</v>
      </c>
      <c r="I51" s="6">
        <v>9</v>
      </c>
      <c r="J51" s="6">
        <v>1</v>
      </c>
      <c r="K51" s="6">
        <v>3000</v>
      </c>
      <c r="L51" s="6">
        <v>0</v>
      </c>
    </row>
    <row r="52" spans="1:12" x14ac:dyDescent="0.3">
      <c r="A52" s="20">
        <v>43941</v>
      </c>
      <c r="B52" s="6">
        <v>1329</v>
      </c>
      <c r="C52" s="6">
        <v>15</v>
      </c>
      <c r="D52" s="6">
        <v>86000</v>
      </c>
      <c r="E52" s="6">
        <v>84671</v>
      </c>
      <c r="F52" s="6">
        <v>28</v>
      </c>
      <c r="G52" s="6">
        <v>11</v>
      </c>
      <c r="H52" s="6">
        <v>1196</v>
      </c>
      <c r="I52" s="6">
        <v>1</v>
      </c>
      <c r="J52" s="6">
        <v>0</v>
      </c>
      <c r="K52" s="6">
        <v>4000</v>
      </c>
      <c r="L52" s="6">
        <v>0</v>
      </c>
    </row>
    <row r="53" spans="1:12" x14ac:dyDescent="0.3">
      <c r="A53" s="20">
        <v>43942</v>
      </c>
      <c r="B53" s="6">
        <v>1336</v>
      </c>
      <c r="C53" s="6">
        <v>15</v>
      </c>
      <c r="D53" s="6">
        <v>88000</v>
      </c>
      <c r="E53" s="6">
        <v>86664</v>
      </c>
      <c r="F53" s="6">
        <v>28</v>
      </c>
      <c r="G53" s="6">
        <v>12</v>
      </c>
      <c r="H53" s="6">
        <v>1202</v>
      </c>
      <c r="I53" s="6">
        <v>7</v>
      </c>
      <c r="J53" s="6">
        <v>0</v>
      </c>
      <c r="K53" s="6">
        <v>2000</v>
      </c>
      <c r="L53" s="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2FC5-4B23-A74E-B513-C8525EFF9EE0}">
  <dimension ref="A1:R17"/>
  <sheetViews>
    <sheetView zoomScale="85" zoomScaleNormal="85" workbookViewId="0">
      <selection activeCell="B2" sqref="B2"/>
    </sheetView>
  </sheetViews>
  <sheetFormatPr defaultColWidth="11.19921875" defaultRowHeight="15.6" x14ac:dyDescent="0.3"/>
  <cols>
    <col min="1" max="1" width="6.19921875" customWidth="1"/>
    <col min="2" max="17" width="4.19921875" customWidth="1"/>
  </cols>
  <sheetData>
    <row r="1" spans="1:18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2" t="s">
        <v>29</v>
      </c>
    </row>
    <row r="2" spans="1:18" x14ac:dyDescent="0.3">
      <c r="A2" s="1" t="s">
        <v>13</v>
      </c>
      <c r="B2" s="82">
        <v>0.65986800000000001</v>
      </c>
      <c r="C2" s="82">
        <v>0.503965</v>
      </c>
      <c r="D2" s="82">
        <v>0.21477299999999999</v>
      </c>
      <c r="E2" s="82">
        <v>9.4509999999999997E-2</v>
      </c>
      <c r="F2" s="82">
        <v>0.15807499999999999</v>
      </c>
      <c r="G2" s="82">
        <v>0.33119399999999999</v>
      </c>
      <c r="H2" s="82">
        <v>0.61729000000000001</v>
      </c>
      <c r="I2" s="82">
        <v>0.62299000000000004</v>
      </c>
      <c r="J2" s="82">
        <v>0.22986699999999999</v>
      </c>
      <c r="K2" s="82">
        <v>7.7709E-2</v>
      </c>
      <c r="L2" s="82">
        <v>7.2123999999999994E-2</v>
      </c>
      <c r="M2" s="82">
        <v>3.5873000000000002E-2</v>
      </c>
      <c r="N2" s="82">
        <v>2.9784999999999999E-2</v>
      </c>
      <c r="O2" s="82">
        <v>9.92E-3</v>
      </c>
      <c r="P2" s="82">
        <v>4.2420000000000001E-3</v>
      </c>
      <c r="Q2" s="82">
        <v>6.1619999999999999E-3</v>
      </c>
      <c r="R2" s="3" t="s">
        <v>30</v>
      </c>
    </row>
    <row r="3" spans="1:18" x14ac:dyDescent="0.3">
      <c r="A3" s="1" t="s">
        <v>14</v>
      </c>
      <c r="B3" s="82">
        <v>0.31477699999999997</v>
      </c>
      <c r="C3" s="82">
        <v>0.89546000000000003</v>
      </c>
      <c r="D3" s="82">
        <v>0.412466</v>
      </c>
      <c r="E3" s="82">
        <v>0.12892600000000001</v>
      </c>
      <c r="F3" s="82">
        <v>3.9333E-2</v>
      </c>
      <c r="G3" s="82">
        <v>0.149588</v>
      </c>
      <c r="H3" s="82">
        <v>0.431338</v>
      </c>
      <c r="I3" s="82">
        <v>0.62494499999999997</v>
      </c>
      <c r="J3" s="82">
        <v>0.47687299999999999</v>
      </c>
      <c r="K3" s="82">
        <v>0.162493</v>
      </c>
      <c r="L3" s="82">
        <v>4.9998000000000001E-2</v>
      </c>
      <c r="M3" s="82">
        <v>2.9618999999999999E-2</v>
      </c>
      <c r="N3" s="82">
        <v>1.6726000000000001E-2</v>
      </c>
      <c r="O3" s="82">
        <v>9.5239999999999995E-3</v>
      </c>
      <c r="P3" s="82">
        <v>4.1780000000000003E-3</v>
      </c>
      <c r="Q3" s="82">
        <v>4.3559999999999996E-3</v>
      </c>
    </row>
    <row r="4" spans="1:18" x14ac:dyDescent="0.3">
      <c r="A4" s="1" t="s">
        <v>15</v>
      </c>
      <c r="B4" s="82">
        <v>0.13282099999999999</v>
      </c>
      <c r="C4" s="82">
        <v>0.40507300000000002</v>
      </c>
      <c r="D4" s="82">
        <v>1.433889</v>
      </c>
      <c r="E4" s="82">
        <v>0.39880599999999999</v>
      </c>
      <c r="F4" s="82">
        <v>5.5355000000000001E-2</v>
      </c>
      <c r="G4" s="82">
        <v>3.4249000000000002E-2</v>
      </c>
      <c r="H4" s="82">
        <v>0.119908</v>
      </c>
      <c r="I4" s="82">
        <v>0.375305</v>
      </c>
      <c r="J4" s="82">
        <v>0.56235800000000002</v>
      </c>
      <c r="K4" s="82">
        <v>0.27133200000000002</v>
      </c>
      <c r="L4" s="82">
        <v>7.5578999999999993E-2</v>
      </c>
      <c r="M4" s="82">
        <v>1.8716E-2</v>
      </c>
      <c r="N4" s="82">
        <v>1.4074E-2</v>
      </c>
      <c r="O4" s="82">
        <v>1.0442E-2</v>
      </c>
      <c r="P4" s="82">
        <v>7.698E-3</v>
      </c>
      <c r="Q4" s="82">
        <v>4.1580000000000002E-3</v>
      </c>
    </row>
    <row r="5" spans="1:18" x14ac:dyDescent="0.3">
      <c r="A5" s="1" t="s">
        <v>16</v>
      </c>
      <c r="B5" s="82">
        <v>6.1564000000000001E-2</v>
      </c>
      <c r="C5" s="82">
        <v>0.116366</v>
      </c>
      <c r="D5" s="82">
        <v>0.45097300000000001</v>
      </c>
      <c r="E5" s="82">
        <v>1.1951130000000001</v>
      </c>
      <c r="F5" s="82">
        <v>0.18948100000000001</v>
      </c>
      <c r="G5" s="82">
        <v>4.1827000000000003E-2</v>
      </c>
      <c r="H5" s="82">
        <v>2.5562999999999999E-2</v>
      </c>
      <c r="I5" s="82">
        <v>0.15873200000000001</v>
      </c>
      <c r="J5" s="82">
        <v>0.359678</v>
      </c>
      <c r="K5" s="82">
        <v>0.46463599999999999</v>
      </c>
      <c r="L5" s="82">
        <v>0.211951</v>
      </c>
      <c r="M5" s="82">
        <v>4.7126000000000001E-2</v>
      </c>
      <c r="N5" s="82">
        <v>1.9890000000000001E-2</v>
      </c>
      <c r="O5" s="82">
        <v>1.1908E-2</v>
      </c>
      <c r="P5" s="82">
        <v>4.9189999999999998E-3</v>
      </c>
      <c r="Q5" s="82">
        <v>3.0739999999999999E-3</v>
      </c>
    </row>
    <row r="6" spans="1:18" x14ac:dyDescent="0.3">
      <c r="A6" s="1" t="s">
        <v>17</v>
      </c>
      <c r="B6" s="82">
        <v>0.14102200000000001</v>
      </c>
      <c r="C6" s="82">
        <v>6.4642000000000005E-2</v>
      </c>
      <c r="D6" s="82">
        <v>8.3546999999999996E-2</v>
      </c>
      <c r="E6" s="82">
        <v>0.40224300000000002</v>
      </c>
      <c r="F6" s="82">
        <v>1.1921930000000001</v>
      </c>
      <c r="G6" s="82">
        <v>0.248001</v>
      </c>
      <c r="H6" s="82">
        <v>4.6676000000000002E-2</v>
      </c>
      <c r="I6" s="82">
        <v>2.2216E-2</v>
      </c>
      <c r="J6" s="82">
        <v>0.139739</v>
      </c>
      <c r="K6" s="82">
        <v>0.43590299999999998</v>
      </c>
      <c r="L6" s="82">
        <v>0.28106300000000001</v>
      </c>
      <c r="M6" s="82">
        <v>0.103923</v>
      </c>
      <c r="N6" s="82">
        <v>2.0109999999999999E-2</v>
      </c>
      <c r="O6" s="82">
        <v>4.0249999999999999E-3</v>
      </c>
      <c r="P6" s="82">
        <v>5.359E-3</v>
      </c>
      <c r="Q6" s="82">
        <v>3.6970000000000002E-3</v>
      </c>
    </row>
    <row r="7" spans="1:18" x14ac:dyDescent="0.3">
      <c r="A7" s="1" t="s">
        <v>18</v>
      </c>
      <c r="B7" s="82">
        <v>0.42515599999999998</v>
      </c>
      <c r="C7" s="82">
        <v>0.13725799999999999</v>
      </c>
      <c r="D7" s="82">
        <v>4.3091999999999998E-2</v>
      </c>
      <c r="E7" s="82">
        <v>8.3335999999999993E-2</v>
      </c>
      <c r="F7" s="82">
        <v>0.27788800000000002</v>
      </c>
      <c r="G7" s="82">
        <v>1.089831</v>
      </c>
      <c r="H7" s="82">
        <v>0.22731799999999999</v>
      </c>
      <c r="I7" s="82">
        <v>4.1119000000000003E-2</v>
      </c>
      <c r="J7" s="82">
        <v>2.086E-2</v>
      </c>
      <c r="K7" s="82">
        <v>7.6337000000000002E-2</v>
      </c>
      <c r="L7" s="82">
        <v>0.20813300000000001</v>
      </c>
      <c r="M7" s="82">
        <v>0.106445</v>
      </c>
      <c r="N7" s="82">
        <v>4.3403999999999998E-2</v>
      </c>
      <c r="O7" s="82">
        <v>1.0788000000000001E-2</v>
      </c>
      <c r="P7" s="82">
        <v>1.526E-3</v>
      </c>
      <c r="Q7" s="82">
        <v>6.8170000000000001E-3</v>
      </c>
    </row>
    <row r="8" spans="1:18" x14ac:dyDescent="0.3">
      <c r="A8" s="1" t="s">
        <v>19</v>
      </c>
      <c r="B8" s="82">
        <v>0.63256400000000002</v>
      </c>
      <c r="C8" s="82">
        <v>0.52978800000000004</v>
      </c>
      <c r="D8" s="82">
        <v>0.221806</v>
      </c>
      <c r="E8" s="82">
        <v>4.1730000000000003E-2</v>
      </c>
      <c r="F8" s="82">
        <v>6.4195000000000002E-2</v>
      </c>
      <c r="G8" s="82">
        <v>0.22583800000000001</v>
      </c>
      <c r="H8" s="82">
        <v>0.93633699999999997</v>
      </c>
      <c r="I8" s="82">
        <v>0.236536</v>
      </c>
      <c r="J8" s="82">
        <v>7.1504999999999999E-2</v>
      </c>
      <c r="K8" s="82">
        <v>2.2377000000000001E-2</v>
      </c>
      <c r="L8" s="82">
        <v>4.0784000000000001E-2</v>
      </c>
      <c r="M8" s="82">
        <v>6.2238000000000002E-2</v>
      </c>
      <c r="N8" s="82">
        <v>5.9047000000000002E-2</v>
      </c>
      <c r="O8" s="82">
        <v>1.0583E-2</v>
      </c>
      <c r="P8" s="82">
        <v>5.4229999999999999E-3</v>
      </c>
      <c r="Q8" s="82">
        <v>3.594E-3</v>
      </c>
    </row>
    <row r="9" spans="1:18" x14ac:dyDescent="0.3">
      <c r="A9" s="1" t="s">
        <v>20</v>
      </c>
      <c r="B9" s="82">
        <v>0.53381800000000001</v>
      </c>
      <c r="C9" s="82">
        <v>0.76395199999999996</v>
      </c>
      <c r="D9" s="82">
        <v>0.56459199999999998</v>
      </c>
      <c r="E9" s="82">
        <v>0.20846700000000001</v>
      </c>
      <c r="F9" s="82">
        <v>3.1192000000000001E-2</v>
      </c>
      <c r="G9" s="82">
        <v>4.0858999999999999E-2</v>
      </c>
      <c r="H9" s="82">
        <v>0.16445899999999999</v>
      </c>
      <c r="I9" s="82">
        <v>0.94722799999999996</v>
      </c>
      <c r="J9" s="82">
        <v>0.174175</v>
      </c>
      <c r="K9" s="82">
        <v>4.2037999999999999E-2</v>
      </c>
      <c r="L9" s="82">
        <v>2.5260000000000001E-2</v>
      </c>
      <c r="M9" s="82">
        <v>1.8571000000000001E-2</v>
      </c>
      <c r="N9" s="82">
        <v>3.2816999999999999E-2</v>
      </c>
      <c r="O9" s="82">
        <v>1.9281E-2</v>
      </c>
      <c r="P9" s="82">
        <v>9.4479999999999998E-3</v>
      </c>
      <c r="Q9" s="82">
        <v>2.7920000000000002E-3</v>
      </c>
    </row>
    <row r="10" spans="1:18" x14ac:dyDescent="0.3">
      <c r="A10" s="1" t="s">
        <v>21</v>
      </c>
      <c r="B10" s="82">
        <v>0.24148500000000001</v>
      </c>
      <c r="C10" s="82">
        <v>0.53524700000000003</v>
      </c>
      <c r="D10" s="82">
        <v>0.726603</v>
      </c>
      <c r="E10" s="82">
        <v>0.44772899999999999</v>
      </c>
      <c r="F10" s="82">
        <v>0.109945</v>
      </c>
      <c r="G10" s="82">
        <v>3.4540000000000001E-2</v>
      </c>
      <c r="H10" s="82">
        <v>7.7090000000000006E-2</v>
      </c>
      <c r="I10" s="82">
        <v>0.18113699999999999</v>
      </c>
      <c r="J10" s="82">
        <v>0.77208200000000005</v>
      </c>
      <c r="K10" s="82">
        <v>0.16217000000000001</v>
      </c>
      <c r="L10" s="82">
        <v>3.7186999999999998E-2</v>
      </c>
      <c r="M10" s="82">
        <v>7.443E-3</v>
      </c>
      <c r="N10" s="82">
        <v>2.1396999999999999E-2</v>
      </c>
      <c r="O10" s="82">
        <v>2.512E-2</v>
      </c>
      <c r="P10" s="82">
        <v>9.8720000000000006E-3</v>
      </c>
      <c r="Q10" s="82">
        <v>6.6759999999999996E-3</v>
      </c>
    </row>
    <row r="11" spans="1:18" x14ac:dyDescent="0.3">
      <c r="A11" s="1" t="s">
        <v>22</v>
      </c>
      <c r="B11" s="82">
        <v>0.122279</v>
      </c>
      <c r="C11" s="82">
        <v>0.276169</v>
      </c>
      <c r="D11" s="82">
        <v>0.46051500000000001</v>
      </c>
      <c r="E11" s="82">
        <v>0.61675800000000003</v>
      </c>
      <c r="F11" s="82">
        <v>0.32389400000000002</v>
      </c>
      <c r="G11" s="82">
        <v>7.7887999999999999E-2</v>
      </c>
      <c r="H11" s="82">
        <v>3.0709E-2</v>
      </c>
      <c r="I11" s="82">
        <v>8.0238000000000004E-2</v>
      </c>
      <c r="J11" s="82">
        <v>0.164073</v>
      </c>
      <c r="K11" s="82">
        <v>0.67377399999999998</v>
      </c>
      <c r="L11" s="82">
        <v>0.140821</v>
      </c>
      <c r="M11" s="82">
        <v>2.7285E-2</v>
      </c>
      <c r="N11" s="82">
        <v>1.1768000000000001E-2</v>
      </c>
      <c r="O11" s="82">
        <v>9.0639999999999991E-3</v>
      </c>
      <c r="P11" s="82">
        <v>8.3899999999999999E-3</v>
      </c>
      <c r="Q11" s="82">
        <v>1.2394000000000001E-2</v>
      </c>
    </row>
    <row r="12" spans="1:18" x14ac:dyDescent="0.3">
      <c r="A12" s="1" t="s">
        <v>23</v>
      </c>
      <c r="B12" s="82">
        <v>0.202735</v>
      </c>
      <c r="C12" s="82">
        <v>0.16897499999999999</v>
      </c>
      <c r="D12" s="82">
        <v>0.30529200000000001</v>
      </c>
      <c r="E12" s="82">
        <v>0.41128100000000001</v>
      </c>
      <c r="F12" s="82">
        <v>0.39054499999999998</v>
      </c>
      <c r="G12" s="82">
        <v>0.23483599999999999</v>
      </c>
      <c r="H12" s="82">
        <v>9.1048000000000004E-2</v>
      </c>
      <c r="I12" s="82">
        <v>4.861E-2</v>
      </c>
      <c r="J12" s="82">
        <v>7.9533999999999994E-2</v>
      </c>
      <c r="K12" s="82">
        <v>0.187475</v>
      </c>
      <c r="L12" s="82">
        <v>0.66868700000000003</v>
      </c>
      <c r="M12" s="82">
        <v>0.13591600000000001</v>
      </c>
      <c r="N12" s="82">
        <v>2.6984999999999999E-2</v>
      </c>
      <c r="O12" s="82">
        <v>8.7309999999999992E-3</v>
      </c>
      <c r="P12" s="82">
        <v>9.3959999999999998E-3</v>
      </c>
      <c r="Q12" s="82">
        <v>2.0105999999999999E-2</v>
      </c>
    </row>
    <row r="13" spans="1:18" x14ac:dyDescent="0.3">
      <c r="A13" s="1" t="s">
        <v>24</v>
      </c>
      <c r="B13" s="82">
        <v>0.32726300000000003</v>
      </c>
      <c r="C13" s="82">
        <v>0.32473099999999999</v>
      </c>
      <c r="D13" s="82">
        <v>0.21896099999999999</v>
      </c>
      <c r="E13" s="82">
        <v>0.30264000000000002</v>
      </c>
      <c r="F13" s="82">
        <v>0.28360600000000002</v>
      </c>
      <c r="G13" s="82">
        <v>0.32831300000000002</v>
      </c>
      <c r="H13" s="82">
        <v>0.25703799999999999</v>
      </c>
      <c r="I13" s="82">
        <v>8.4280999999999995E-2</v>
      </c>
      <c r="J13" s="82">
        <v>4.2615E-2</v>
      </c>
      <c r="K13" s="82">
        <v>0.12336</v>
      </c>
      <c r="L13" s="82">
        <v>0.21965000000000001</v>
      </c>
      <c r="M13" s="82">
        <v>0.70332499999999998</v>
      </c>
      <c r="N13" s="82">
        <v>0.14740900000000001</v>
      </c>
      <c r="O13" s="82">
        <v>4.3435000000000001E-2</v>
      </c>
      <c r="P13" s="82">
        <v>7.1599999999999997E-3</v>
      </c>
      <c r="Q13" s="82">
        <v>2.0524000000000001E-2</v>
      </c>
    </row>
    <row r="14" spans="1:18" x14ac:dyDescent="0.3">
      <c r="A14" s="1" t="s">
        <v>25</v>
      </c>
      <c r="B14" s="82">
        <v>0.39001200000000003</v>
      </c>
      <c r="C14" s="82">
        <v>0.34861300000000001</v>
      </c>
      <c r="D14" s="82">
        <v>0.24646000000000001</v>
      </c>
      <c r="E14" s="82">
        <v>0.221558</v>
      </c>
      <c r="F14" s="82">
        <v>0.154866</v>
      </c>
      <c r="G14" s="82">
        <v>0.21662200000000001</v>
      </c>
      <c r="H14" s="82">
        <v>0.292574</v>
      </c>
      <c r="I14" s="82">
        <v>0.21071000000000001</v>
      </c>
      <c r="J14" s="82">
        <v>9.5468999999999998E-2</v>
      </c>
      <c r="K14" s="82">
        <v>5.0065999999999999E-2</v>
      </c>
      <c r="L14" s="82">
        <v>9.9140000000000006E-2</v>
      </c>
      <c r="M14" s="82">
        <v>0.20558000000000001</v>
      </c>
      <c r="N14" s="82">
        <v>0.67306100000000002</v>
      </c>
      <c r="O14" s="82">
        <v>0.117825</v>
      </c>
      <c r="P14" s="82">
        <v>2.2641000000000001E-2</v>
      </c>
      <c r="Q14" s="82">
        <v>5.2319999999999997E-3</v>
      </c>
    </row>
    <row r="15" spans="1:18" x14ac:dyDescent="0.3">
      <c r="A15" s="1" t="s">
        <v>26</v>
      </c>
      <c r="B15" s="82">
        <v>0.27691300000000002</v>
      </c>
      <c r="C15" s="82">
        <v>0.40850700000000001</v>
      </c>
      <c r="D15" s="82">
        <v>0.36937399999999998</v>
      </c>
      <c r="E15" s="82">
        <v>0.194775</v>
      </c>
      <c r="F15" s="82">
        <v>0.13383900000000001</v>
      </c>
      <c r="G15" s="82">
        <v>0.15487699999999999</v>
      </c>
      <c r="H15" s="82">
        <v>0.26593499999999998</v>
      </c>
      <c r="I15" s="82">
        <v>0.315639</v>
      </c>
      <c r="J15" s="82">
        <v>0.26062400000000002</v>
      </c>
      <c r="K15" s="82">
        <v>8.1602999999999995E-2</v>
      </c>
      <c r="L15" s="82">
        <v>7.9352000000000006E-2</v>
      </c>
      <c r="M15" s="82">
        <v>0.11375300000000001</v>
      </c>
      <c r="N15" s="82">
        <v>0.165434</v>
      </c>
      <c r="O15" s="82">
        <v>0.67988899999999997</v>
      </c>
      <c r="P15" s="82">
        <v>0.102949</v>
      </c>
      <c r="Q15" s="82">
        <v>1.4578000000000001E-2</v>
      </c>
    </row>
    <row r="16" spans="1:18" x14ac:dyDescent="0.3">
      <c r="A16" s="1" t="s">
        <v>27</v>
      </c>
      <c r="B16" s="82">
        <v>0.124528</v>
      </c>
      <c r="C16" s="82">
        <v>0.37307600000000002</v>
      </c>
      <c r="D16" s="82">
        <v>0.33174900000000002</v>
      </c>
      <c r="E16" s="82">
        <v>0.26471499999999998</v>
      </c>
      <c r="F16" s="82">
        <v>5.3835000000000001E-2</v>
      </c>
      <c r="G16" s="82">
        <v>0.113358</v>
      </c>
      <c r="H16" s="82">
        <v>0.102258</v>
      </c>
      <c r="I16" s="82">
        <v>0.24501899999999999</v>
      </c>
      <c r="J16" s="82">
        <v>0.23438200000000001</v>
      </c>
      <c r="K16" s="82">
        <v>0.18404599999999999</v>
      </c>
      <c r="L16" s="82">
        <v>0.10995099999999999</v>
      </c>
      <c r="M16" s="82">
        <v>5.3179999999999998E-2</v>
      </c>
      <c r="N16" s="82">
        <v>0.104953</v>
      </c>
      <c r="O16" s="82">
        <v>0.15714600000000001</v>
      </c>
      <c r="P16" s="82">
        <v>0.434751</v>
      </c>
      <c r="Q16" s="82">
        <v>9.6379000000000006E-2</v>
      </c>
    </row>
    <row r="17" spans="1:17" x14ac:dyDescent="0.3">
      <c r="A17" s="1" t="s">
        <v>28</v>
      </c>
      <c r="B17" s="82">
        <v>0.223936</v>
      </c>
      <c r="C17" s="82">
        <v>0.29398800000000003</v>
      </c>
      <c r="D17" s="82">
        <v>0.46812700000000002</v>
      </c>
      <c r="E17" s="82">
        <v>0.36628500000000003</v>
      </c>
      <c r="F17" s="82">
        <v>9.4772999999999996E-2</v>
      </c>
      <c r="G17" s="82">
        <v>8.3843000000000001E-2</v>
      </c>
      <c r="H17" s="82">
        <v>0.104393</v>
      </c>
      <c r="I17" s="82">
        <v>0.23522100000000001</v>
      </c>
      <c r="J17" s="82">
        <v>0.28778300000000001</v>
      </c>
      <c r="K17" s="82">
        <v>0.26388600000000001</v>
      </c>
      <c r="L17" s="82">
        <v>0.29662300000000003</v>
      </c>
      <c r="M17" s="82">
        <v>0.126778</v>
      </c>
      <c r="N17" s="82">
        <v>4.9124000000000001E-2</v>
      </c>
      <c r="O17" s="82">
        <v>9.4159999999999994E-2</v>
      </c>
      <c r="P17" s="82">
        <v>0.10020999999999999</v>
      </c>
      <c r="Q17" s="82">
        <v>0.304143</v>
      </c>
    </row>
  </sheetData>
  <conditionalFormatting sqref="A1:Q17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hyperlinks>
    <hyperlink ref="R2" r:id="rId1" xr:uid="{70FD420B-B68A-684F-B62B-B9837D1750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2103-DFD2-7B48-8379-F801506B92ED}">
  <dimension ref="A1:E117"/>
  <sheetViews>
    <sheetView workbookViewId="0">
      <pane ySplit="1" topLeftCell="A2" activePane="bottomLeft" state="frozen"/>
      <selection pane="bottomLeft" activeCell="A20" sqref="A20"/>
    </sheetView>
  </sheetViews>
  <sheetFormatPr defaultColWidth="10.796875" defaultRowHeight="15.6" x14ac:dyDescent="0.3"/>
  <cols>
    <col min="1" max="1" width="5.8984375" style="7" customWidth="1"/>
    <col min="2" max="16384" width="10.796875" style="7"/>
  </cols>
  <sheetData>
    <row r="1" spans="1:5" s="16" customFormat="1" x14ac:dyDescent="0.3">
      <c r="A1" s="13" t="s">
        <v>153</v>
      </c>
      <c r="B1" s="14" t="s">
        <v>33</v>
      </c>
      <c r="C1" s="14" t="s">
        <v>34</v>
      </c>
      <c r="D1" s="14" t="s">
        <v>152</v>
      </c>
      <c r="E1" s="15" t="s">
        <v>32</v>
      </c>
    </row>
    <row r="2" spans="1:5" x14ac:dyDescent="0.3">
      <c r="A2" s="8" t="s">
        <v>36</v>
      </c>
      <c r="B2" s="9">
        <v>26497</v>
      </c>
      <c r="C2" s="9">
        <v>25143</v>
      </c>
      <c r="D2" s="9">
        <f>SUM(B2:C2)</f>
        <v>51640</v>
      </c>
      <c r="E2" s="7" t="s">
        <v>35</v>
      </c>
    </row>
    <row r="3" spans="1:5" x14ac:dyDescent="0.3">
      <c r="A3" s="8" t="s">
        <v>37</v>
      </c>
      <c r="B3" s="9">
        <v>28104</v>
      </c>
      <c r="C3" s="9">
        <v>26455</v>
      </c>
      <c r="D3" s="9">
        <f t="shared" ref="D3:D66" si="0">SUM(B3:C3)</f>
        <v>54559</v>
      </c>
      <c r="E3" s="7" t="s">
        <v>31</v>
      </c>
    </row>
    <row r="4" spans="1:5" x14ac:dyDescent="0.3">
      <c r="A4" s="8" t="s">
        <v>38</v>
      </c>
      <c r="B4" s="9">
        <v>27567</v>
      </c>
      <c r="C4" s="9">
        <v>26240</v>
      </c>
      <c r="D4" s="9">
        <f t="shared" si="0"/>
        <v>53807</v>
      </c>
    </row>
    <row r="5" spans="1:5" x14ac:dyDescent="0.3">
      <c r="A5" s="8" t="s">
        <v>39</v>
      </c>
      <c r="B5" s="9">
        <v>27892</v>
      </c>
      <c r="C5" s="9">
        <v>26711</v>
      </c>
      <c r="D5" s="9">
        <f t="shared" si="0"/>
        <v>54603</v>
      </c>
    </row>
    <row r="6" spans="1:5" x14ac:dyDescent="0.3">
      <c r="A6" s="8" t="s">
        <v>40</v>
      </c>
      <c r="B6" s="9">
        <v>27446</v>
      </c>
      <c r="C6" s="9">
        <v>25934</v>
      </c>
      <c r="D6" s="9">
        <f t="shared" si="0"/>
        <v>53380</v>
      </c>
    </row>
    <row r="7" spans="1:5" x14ac:dyDescent="0.3">
      <c r="A7" s="8" t="s">
        <v>41</v>
      </c>
      <c r="B7" s="9">
        <v>26926</v>
      </c>
      <c r="C7" s="9">
        <v>25310</v>
      </c>
      <c r="D7" s="9">
        <f t="shared" si="0"/>
        <v>52236</v>
      </c>
    </row>
    <row r="8" spans="1:5" x14ac:dyDescent="0.3">
      <c r="A8" s="8" t="s">
        <v>42</v>
      </c>
      <c r="B8" s="9">
        <v>26901</v>
      </c>
      <c r="C8" s="9">
        <v>25795</v>
      </c>
      <c r="D8" s="9">
        <f t="shared" si="0"/>
        <v>52696</v>
      </c>
    </row>
    <row r="9" spans="1:5" x14ac:dyDescent="0.3">
      <c r="A9" s="8" t="s">
        <v>43</v>
      </c>
      <c r="B9" s="9">
        <v>26180</v>
      </c>
      <c r="C9" s="9">
        <v>25019</v>
      </c>
      <c r="D9" s="9">
        <f t="shared" si="0"/>
        <v>51199</v>
      </c>
    </row>
    <row r="10" spans="1:5" x14ac:dyDescent="0.3">
      <c r="A10" s="8" t="s">
        <v>44</v>
      </c>
      <c r="B10" s="9">
        <v>26278</v>
      </c>
      <c r="C10" s="9">
        <v>24920</v>
      </c>
      <c r="D10" s="9">
        <f t="shared" si="0"/>
        <v>51198</v>
      </c>
    </row>
    <row r="11" spans="1:5" x14ac:dyDescent="0.3">
      <c r="A11" s="8" t="s">
        <v>45</v>
      </c>
      <c r="B11" s="9">
        <v>26040</v>
      </c>
      <c r="C11" s="9">
        <v>24796</v>
      </c>
      <c r="D11" s="9">
        <f t="shared" si="0"/>
        <v>50836</v>
      </c>
    </row>
    <row r="12" spans="1:5" x14ac:dyDescent="0.3">
      <c r="A12" s="8" t="s">
        <v>46</v>
      </c>
      <c r="B12" s="9">
        <v>25188</v>
      </c>
      <c r="C12" s="9">
        <v>23956</v>
      </c>
      <c r="D12" s="9">
        <f t="shared" si="0"/>
        <v>49144</v>
      </c>
    </row>
    <row r="13" spans="1:5" x14ac:dyDescent="0.3">
      <c r="A13" s="8" t="s">
        <v>47</v>
      </c>
      <c r="B13" s="9">
        <v>24289</v>
      </c>
      <c r="C13" s="9">
        <v>22977</v>
      </c>
      <c r="D13" s="9">
        <f t="shared" si="0"/>
        <v>47266</v>
      </c>
    </row>
    <row r="14" spans="1:5" x14ac:dyDescent="0.3">
      <c r="A14" s="8" t="s">
        <v>48</v>
      </c>
      <c r="B14" s="9">
        <v>24183</v>
      </c>
      <c r="C14" s="9">
        <v>22697</v>
      </c>
      <c r="D14" s="9">
        <f t="shared" si="0"/>
        <v>46880</v>
      </c>
    </row>
    <row r="15" spans="1:5" x14ac:dyDescent="0.3">
      <c r="A15" s="8" t="s">
        <v>49</v>
      </c>
      <c r="B15" s="9">
        <v>23621</v>
      </c>
      <c r="C15" s="9">
        <v>22439</v>
      </c>
      <c r="D15" s="9">
        <f t="shared" si="0"/>
        <v>46060</v>
      </c>
    </row>
    <row r="16" spans="1:5" x14ac:dyDescent="0.3">
      <c r="A16" s="8" t="s">
        <v>50</v>
      </c>
      <c r="B16" s="9">
        <v>23010</v>
      </c>
      <c r="C16" s="9">
        <v>22077</v>
      </c>
      <c r="D16" s="9">
        <f t="shared" si="0"/>
        <v>45087</v>
      </c>
    </row>
    <row r="17" spans="1:4" x14ac:dyDescent="0.3">
      <c r="A17" s="8" t="s">
        <v>51</v>
      </c>
      <c r="B17" s="9">
        <v>23582</v>
      </c>
      <c r="C17" s="9">
        <v>22376</v>
      </c>
      <c r="D17" s="9">
        <f t="shared" si="0"/>
        <v>45958</v>
      </c>
    </row>
    <row r="18" spans="1:4" x14ac:dyDescent="0.3">
      <c r="A18" s="8" t="s">
        <v>52</v>
      </c>
      <c r="B18" s="9">
        <v>23932</v>
      </c>
      <c r="C18" s="9">
        <v>23573</v>
      </c>
      <c r="D18" s="9">
        <f t="shared" si="0"/>
        <v>47505</v>
      </c>
    </row>
    <row r="19" spans="1:4" x14ac:dyDescent="0.3">
      <c r="A19" s="8" t="s">
        <v>53</v>
      </c>
      <c r="B19" s="9">
        <v>24205</v>
      </c>
      <c r="C19" s="9">
        <v>23543</v>
      </c>
      <c r="D19" s="9">
        <f t="shared" si="0"/>
        <v>47748</v>
      </c>
    </row>
    <row r="20" spans="1:4" x14ac:dyDescent="0.3">
      <c r="A20" s="8" t="s">
        <v>54</v>
      </c>
      <c r="B20" s="9">
        <v>26254</v>
      </c>
      <c r="C20" s="9">
        <v>25387</v>
      </c>
      <c r="D20" s="9">
        <f t="shared" si="0"/>
        <v>51641</v>
      </c>
    </row>
    <row r="21" spans="1:4" x14ac:dyDescent="0.3">
      <c r="A21" s="8" t="s">
        <v>55</v>
      </c>
      <c r="B21" s="9">
        <v>28854</v>
      </c>
      <c r="C21" s="9">
        <v>28225</v>
      </c>
      <c r="D21" s="9">
        <f t="shared" si="0"/>
        <v>57079</v>
      </c>
    </row>
    <row r="22" spans="1:4" x14ac:dyDescent="0.3">
      <c r="A22" s="8" t="s">
        <v>56</v>
      </c>
      <c r="B22" s="9">
        <v>30341</v>
      </c>
      <c r="C22" s="9">
        <v>29770</v>
      </c>
      <c r="D22" s="9">
        <f t="shared" si="0"/>
        <v>60111</v>
      </c>
    </row>
    <row r="23" spans="1:4" x14ac:dyDescent="0.3">
      <c r="A23" s="8" t="s">
        <v>57</v>
      </c>
      <c r="B23" s="9">
        <v>31632</v>
      </c>
      <c r="C23" s="9">
        <v>30636</v>
      </c>
      <c r="D23" s="9">
        <f t="shared" si="0"/>
        <v>62268</v>
      </c>
    </row>
    <row r="24" spans="1:4" x14ac:dyDescent="0.3">
      <c r="A24" s="8" t="s">
        <v>58</v>
      </c>
      <c r="B24" s="9">
        <v>32081</v>
      </c>
      <c r="C24" s="9">
        <v>30898</v>
      </c>
      <c r="D24" s="9">
        <f t="shared" si="0"/>
        <v>62979</v>
      </c>
    </row>
    <row r="25" spans="1:4" x14ac:dyDescent="0.3">
      <c r="A25" s="8" t="s">
        <v>59</v>
      </c>
      <c r="B25" s="9">
        <v>32569</v>
      </c>
      <c r="C25" s="9">
        <v>32444</v>
      </c>
      <c r="D25" s="9">
        <f t="shared" si="0"/>
        <v>65013</v>
      </c>
    </row>
    <row r="26" spans="1:4" x14ac:dyDescent="0.3">
      <c r="A26" s="8" t="s">
        <v>60</v>
      </c>
      <c r="B26" s="9">
        <v>32987</v>
      </c>
      <c r="C26" s="9">
        <v>32759</v>
      </c>
      <c r="D26" s="9">
        <f t="shared" si="0"/>
        <v>65746</v>
      </c>
    </row>
    <row r="27" spans="1:4" x14ac:dyDescent="0.3">
      <c r="A27" s="8" t="s">
        <v>61</v>
      </c>
      <c r="B27" s="9">
        <v>33578</v>
      </c>
      <c r="C27" s="9">
        <v>34040</v>
      </c>
      <c r="D27" s="9">
        <f t="shared" si="0"/>
        <v>67618</v>
      </c>
    </row>
    <row r="28" spans="1:4" x14ac:dyDescent="0.3">
      <c r="A28" s="8" t="s">
        <v>62</v>
      </c>
      <c r="B28" s="9">
        <v>34378</v>
      </c>
      <c r="C28" s="9">
        <v>35154</v>
      </c>
      <c r="D28" s="9">
        <f t="shared" si="0"/>
        <v>69532</v>
      </c>
    </row>
    <row r="29" spans="1:4" x14ac:dyDescent="0.3">
      <c r="A29" s="8" t="s">
        <v>63</v>
      </c>
      <c r="B29" s="9">
        <v>33532</v>
      </c>
      <c r="C29" s="9">
        <v>35323</v>
      </c>
      <c r="D29" s="9">
        <f t="shared" si="0"/>
        <v>68855</v>
      </c>
    </row>
    <row r="30" spans="1:4" x14ac:dyDescent="0.3">
      <c r="A30" s="8" t="s">
        <v>64</v>
      </c>
      <c r="B30" s="9">
        <v>34563</v>
      </c>
      <c r="C30" s="9">
        <v>35782</v>
      </c>
      <c r="D30" s="9">
        <f t="shared" si="0"/>
        <v>70345</v>
      </c>
    </row>
    <row r="31" spans="1:4" x14ac:dyDescent="0.3">
      <c r="A31" s="8" t="s">
        <v>65</v>
      </c>
      <c r="B31" s="9">
        <v>34089</v>
      </c>
      <c r="C31" s="9">
        <v>34973</v>
      </c>
      <c r="D31" s="9">
        <f t="shared" si="0"/>
        <v>69062</v>
      </c>
    </row>
    <row r="32" spans="1:4" x14ac:dyDescent="0.3">
      <c r="A32" s="8" t="s">
        <v>66</v>
      </c>
      <c r="B32" s="9">
        <v>34546</v>
      </c>
      <c r="C32" s="9">
        <v>36363</v>
      </c>
      <c r="D32" s="9">
        <f t="shared" si="0"/>
        <v>70909</v>
      </c>
    </row>
    <row r="33" spans="1:4" x14ac:dyDescent="0.3">
      <c r="A33" s="8" t="s">
        <v>67</v>
      </c>
      <c r="B33" s="9">
        <v>34498</v>
      </c>
      <c r="C33" s="9">
        <v>36092</v>
      </c>
      <c r="D33" s="9">
        <f t="shared" si="0"/>
        <v>70590</v>
      </c>
    </row>
    <row r="34" spans="1:4" x14ac:dyDescent="0.3">
      <c r="A34" s="8" t="s">
        <v>68</v>
      </c>
      <c r="B34" s="9">
        <v>34644</v>
      </c>
      <c r="C34" s="9">
        <v>35642</v>
      </c>
      <c r="D34" s="9">
        <f t="shared" si="0"/>
        <v>70286</v>
      </c>
    </row>
    <row r="35" spans="1:4" x14ac:dyDescent="0.3">
      <c r="A35" s="8" t="s">
        <v>69</v>
      </c>
      <c r="B35" s="9">
        <v>34784</v>
      </c>
      <c r="C35" s="9">
        <v>35542</v>
      </c>
      <c r="D35" s="9">
        <f t="shared" si="0"/>
        <v>70326</v>
      </c>
    </row>
    <row r="36" spans="1:4" x14ac:dyDescent="0.3">
      <c r="A36" s="8" t="s">
        <v>70</v>
      </c>
      <c r="B36" s="9">
        <v>33906</v>
      </c>
      <c r="C36" s="9">
        <v>34264</v>
      </c>
      <c r="D36" s="9">
        <f t="shared" si="0"/>
        <v>68170</v>
      </c>
    </row>
    <row r="37" spans="1:4" x14ac:dyDescent="0.3">
      <c r="A37" s="8" t="s">
        <v>71</v>
      </c>
      <c r="B37" s="9">
        <v>33049</v>
      </c>
      <c r="C37" s="9">
        <v>33145</v>
      </c>
      <c r="D37" s="9">
        <f t="shared" si="0"/>
        <v>66194</v>
      </c>
    </row>
    <row r="38" spans="1:4" x14ac:dyDescent="0.3">
      <c r="A38" s="8" t="s">
        <v>72</v>
      </c>
      <c r="B38" s="9">
        <v>31630</v>
      </c>
      <c r="C38" s="9">
        <v>32024</v>
      </c>
      <c r="D38" s="9">
        <f t="shared" si="0"/>
        <v>63654</v>
      </c>
    </row>
    <row r="39" spans="1:4" x14ac:dyDescent="0.3">
      <c r="A39" s="8" t="s">
        <v>73</v>
      </c>
      <c r="B39" s="9">
        <v>30323</v>
      </c>
      <c r="C39" s="9">
        <v>30750</v>
      </c>
      <c r="D39" s="9">
        <f t="shared" si="0"/>
        <v>61073</v>
      </c>
    </row>
    <row r="40" spans="1:4" x14ac:dyDescent="0.3">
      <c r="A40" s="8" t="s">
        <v>74</v>
      </c>
      <c r="B40" s="9">
        <v>29226</v>
      </c>
      <c r="C40" s="9">
        <v>29597</v>
      </c>
      <c r="D40" s="9">
        <f t="shared" si="0"/>
        <v>58823</v>
      </c>
    </row>
    <row r="41" spans="1:4" x14ac:dyDescent="0.3">
      <c r="A41" s="8" t="s">
        <v>75</v>
      </c>
      <c r="B41" s="9">
        <v>28860</v>
      </c>
      <c r="C41" s="9">
        <v>28899</v>
      </c>
      <c r="D41" s="9">
        <f t="shared" si="0"/>
        <v>57759</v>
      </c>
    </row>
    <row r="42" spans="1:4" x14ac:dyDescent="0.3">
      <c r="A42" s="8" t="s">
        <v>76</v>
      </c>
      <c r="B42" s="9">
        <v>28590</v>
      </c>
      <c r="C42" s="9">
        <v>29303</v>
      </c>
      <c r="D42" s="9">
        <f t="shared" si="0"/>
        <v>57893</v>
      </c>
    </row>
    <row r="43" spans="1:4" x14ac:dyDescent="0.3">
      <c r="A43" s="8" t="s">
        <v>77</v>
      </c>
      <c r="B43" s="9">
        <v>28264</v>
      </c>
      <c r="C43" s="9">
        <v>29205</v>
      </c>
      <c r="D43" s="9">
        <f t="shared" si="0"/>
        <v>57469</v>
      </c>
    </row>
    <row r="44" spans="1:4" x14ac:dyDescent="0.3">
      <c r="A44" s="8" t="s">
        <v>78</v>
      </c>
      <c r="B44" s="9">
        <v>28767</v>
      </c>
      <c r="C44" s="9">
        <v>30182</v>
      </c>
      <c r="D44" s="9">
        <f t="shared" si="0"/>
        <v>58949</v>
      </c>
    </row>
    <row r="45" spans="1:4" x14ac:dyDescent="0.3">
      <c r="A45" s="8" t="s">
        <v>79</v>
      </c>
      <c r="B45" s="9">
        <v>28583</v>
      </c>
      <c r="C45" s="9">
        <v>30184</v>
      </c>
      <c r="D45" s="9">
        <f t="shared" si="0"/>
        <v>58767</v>
      </c>
    </row>
    <row r="46" spans="1:4" x14ac:dyDescent="0.3">
      <c r="A46" s="8" t="s">
        <v>80</v>
      </c>
      <c r="B46" s="9">
        <v>29249</v>
      </c>
      <c r="C46" s="9">
        <v>31313</v>
      </c>
      <c r="D46" s="9">
        <f t="shared" si="0"/>
        <v>60562</v>
      </c>
    </row>
    <row r="47" spans="1:4" x14ac:dyDescent="0.3">
      <c r="A47" s="8" t="s">
        <v>81</v>
      </c>
      <c r="B47" s="9">
        <v>29691</v>
      </c>
      <c r="C47" s="9">
        <v>32499</v>
      </c>
      <c r="D47" s="9">
        <f t="shared" si="0"/>
        <v>62190</v>
      </c>
    </row>
    <row r="48" spans="1:4" x14ac:dyDescent="0.3">
      <c r="A48" s="8" t="s">
        <v>82</v>
      </c>
      <c r="B48" s="9">
        <v>28414</v>
      </c>
      <c r="C48" s="9">
        <v>30101</v>
      </c>
      <c r="D48" s="9">
        <f t="shared" si="0"/>
        <v>58515</v>
      </c>
    </row>
    <row r="49" spans="1:4" x14ac:dyDescent="0.3">
      <c r="A49" s="8" t="s">
        <v>83</v>
      </c>
      <c r="B49" s="9">
        <v>27620</v>
      </c>
      <c r="C49" s="9">
        <v>29528</v>
      </c>
      <c r="D49" s="9">
        <f t="shared" si="0"/>
        <v>57148</v>
      </c>
    </row>
    <row r="50" spans="1:4" x14ac:dyDescent="0.3">
      <c r="A50" s="8" t="s">
        <v>84</v>
      </c>
      <c r="B50" s="9">
        <v>27190</v>
      </c>
      <c r="C50" s="9">
        <v>28532</v>
      </c>
      <c r="D50" s="9">
        <f t="shared" si="0"/>
        <v>55722</v>
      </c>
    </row>
    <row r="51" spans="1:4" x14ac:dyDescent="0.3">
      <c r="A51" s="8" t="s">
        <v>85</v>
      </c>
      <c r="B51" s="9">
        <v>25719</v>
      </c>
      <c r="C51" s="9">
        <v>27037</v>
      </c>
      <c r="D51" s="9">
        <f t="shared" si="0"/>
        <v>52756</v>
      </c>
    </row>
    <row r="52" spans="1:4" x14ac:dyDescent="0.3">
      <c r="A52" s="8" t="s">
        <v>86</v>
      </c>
      <c r="B52" s="9">
        <v>25752</v>
      </c>
      <c r="C52" s="9">
        <v>26939</v>
      </c>
      <c r="D52" s="9">
        <f t="shared" si="0"/>
        <v>52691</v>
      </c>
    </row>
    <row r="53" spans="1:4" x14ac:dyDescent="0.3">
      <c r="A53" s="8" t="s">
        <v>87</v>
      </c>
      <c r="B53" s="9">
        <v>24934</v>
      </c>
      <c r="C53" s="9">
        <v>26264</v>
      </c>
      <c r="D53" s="9">
        <f t="shared" si="0"/>
        <v>51198</v>
      </c>
    </row>
    <row r="54" spans="1:4" x14ac:dyDescent="0.3">
      <c r="A54" s="8" t="s">
        <v>88</v>
      </c>
      <c r="B54" s="9">
        <v>25475</v>
      </c>
      <c r="C54" s="9">
        <v>26911</v>
      </c>
      <c r="D54" s="9">
        <f t="shared" si="0"/>
        <v>52386</v>
      </c>
    </row>
    <row r="55" spans="1:4" x14ac:dyDescent="0.3">
      <c r="A55" s="8" t="s">
        <v>89</v>
      </c>
      <c r="B55" s="9">
        <v>25691</v>
      </c>
      <c r="C55" s="9">
        <v>26543</v>
      </c>
      <c r="D55" s="9">
        <f t="shared" si="0"/>
        <v>52234</v>
      </c>
    </row>
    <row r="56" spans="1:4" x14ac:dyDescent="0.3">
      <c r="A56" s="8" t="s">
        <v>90</v>
      </c>
      <c r="B56" s="9">
        <v>24862</v>
      </c>
      <c r="C56" s="9">
        <v>25869</v>
      </c>
      <c r="D56" s="9">
        <f t="shared" si="0"/>
        <v>50731</v>
      </c>
    </row>
    <row r="57" spans="1:4" x14ac:dyDescent="0.3">
      <c r="A57" s="8" t="s">
        <v>91</v>
      </c>
      <c r="B57" s="9">
        <v>24503</v>
      </c>
      <c r="C57" s="9">
        <v>25903</v>
      </c>
      <c r="D57" s="9">
        <f t="shared" si="0"/>
        <v>50406</v>
      </c>
    </row>
    <row r="58" spans="1:4" x14ac:dyDescent="0.3">
      <c r="A58" s="8" t="s">
        <v>92</v>
      </c>
      <c r="B58" s="9">
        <v>23450</v>
      </c>
      <c r="C58" s="9">
        <v>25180</v>
      </c>
      <c r="D58" s="9">
        <f t="shared" si="0"/>
        <v>48630</v>
      </c>
    </row>
    <row r="59" spans="1:4" x14ac:dyDescent="0.3">
      <c r="A59" s="8" t="s">
        <v>93</v>
      </c>
      <c r="B59" s="9">
        <v>22791</v>
      </c>
      <c r="C59" s="9">
        <v>24011</v>
      </c>
      <c r="D59" s="9">
        <f t="shared" si="0"/>
        <v>46802</v>
      </c>
    </row>
    <row r="60" spans="1:4" x14ac:dyDescent="0.3">
      <c r="A60" s="8" t="s">
        <v>94</v>
      </c>
      <c r="B60" s="9">
        <v>22051</v>
      </c>
      <c r="C60" s="9">
        <v>23994</v>
      </c>
      <c r="D60" s="9">
        <f t="shared" si="0"/>
        <v>46045</v>
      </c>
    </row>
    <row r="61" spans="1:4" x14ac:dyDescent="0.3">
      <c r="A61" s="8" t="s">
        <v>95</v>
      </c>
      <c r="B61" s="9">
        <v>21205</v>
      </c>
      <c r="C61" s="9">
        <v>22942</v>
      </c>
      <c r="D61" s="9">
        <f t="shared" si="0"/>
        <v>44147</v>
      </c>
    </row>
    <row r="62" spans="1:4" x14ac:dyDescent="0.3">
      <c r="A62" s="8" t="s">
        <v>96</v>
      </c>
      <c r="B62" s="9">
        <v>21431</v>
      </c>
      <c r="C62" s="9">
        <v>22626</v>
      </c>
      <c r="D62" s="9">
        <f t="shared" si="0"/>
        <v>44057</v>
      </c>
    </row>
    <row r="63" spans="1:4" x14ac:dyDescent="0.3">
      <c r="A63" s="8" t="s">
        <v>97</v>
      </c>
      <c r="B63" s="9">
        <v>19883</v>
      </c>
      <c r="C63" s="9">
        <v>21707</v>
      </c>
      <c r="D63" s="9">
        <f t="shared" si="0"/>
        <v>41590</v>
      </c>
    </row>
    <row r="64" spans="1:4" x14ac:dyDescent="0.3">
      <c r="A64" s="8" t="s">
        <v>98</v>
      </c>
      <c r="B64" s="9">
        <v>18953</v>
      </c>
      <c r="C64" s="9">
        <v>21091</v>
      </c>
      <c r="D64" s="9">
        <f t="shared" si="0"/>
        <v>40044</v>
      </c>
    </row>
    <row r="65" spans="1:4" x14ac:dyDescent="0.3">
      <c r="A65" s="8" t="s">
        <v>99</v>
      </c>
      <c r="B65" s="9">
        <v>18777</v>
      </c>
      <c r="C65" s="9">
        <v>20571</v>
      </c>
      <c r="D65" s="9">
        <f t="shared" si="0"/>
        <v>39348</v>
      </c>
    </row>
    <row r="66" spans="1:4" x14ac:dyDescent="0.3">
      <c r="A66" s="8" t="s">
        <v>100</v>
      </c>
      <c r="B66" s="9">
        <v>18082</v>
      </c>
      <c r="C66" s="9">
        <v>20027</v>
      </c>
      <c r="D66" s="9">
        <f t="shared" si="0"/>
        <v>38109</v>
      </c>
    </row>
    <row r="67" spans="1:4" x14ac:dyDescent="0.3">
      <c r="A67" s="8" t="s">
        <v>101</v>
      </c>
      <c r="B67" s="9">
        <v>17777</v>
      </c>
      <c r="C67" s="9">
        <v>19778</v>
      </c>
      <c r="D67" s="9">
        <f t="shared" ref="D67:D117" si="1">SUM(B67:C67)</f>
        <v>37555</v>
      </c>
    </row>
    <row r="68" spans="1:4" x14ac:dyDescent="0.3">
      <c r="A68" s="8" t="s">
        <v>102</v>
      </c>
      <c r="B68" s="9">
        <v>16900</v>
      </c>
      <c r="C68" s="9">
        <v>19169</v>
      </c>
      <c r="D68" s="9">
        <f t="shared" si="1"/>
        <v>36069</v>
      </c>
    </row>
    <row r="69" spans="1:4" x14ac:dyDescent="0.3">
      <c r="A69" s="8" t="s">
        <v>103</v>
      </c>
      <c r="B69" s="9">
        <v>16641</v>
      </c>
      <c r="C69" s="9">
        <v>18408</v>
      </c>
      <c r="D69" s="9">
        <f t="shared" si="1"/>
        <v>35049</v>
      </c>
    </row>
    <row r="70" spans="1:4" x14ac:dyDescent="0.3">
      <c r="A70" s="8" t="s">
        <v>104</v>
      </c>
      <c r="B70" s="9">
        <v>16518</v>
      </c>
      <c r="C70" s="9">
        <v>18946</v>
      </c>
      <c r="D70" s="9">
        <f t="shared" si="1"/>
        <v>35464</v>
      </c>
    </row>
    <row r="71" spans="1:4" x14ac:dyDescent="0.3">
      <c r="A71" s="8" t="s">
        <v>105</v>
      </c>
      <c r="B71" s="9">
        <v>17536</v>
      </c>
      <c r="C71" s="9">
        <v>19383</v>
      </c>
      <c r="D71" s="9">
        <f t="shared" si="1"/>
        <v>36919</v>
      </c>
    </row>
    <row r="72" spans="1:4" x14ac:dyDescent="0.3">
      <c r="A72" s="8" t="s">
        <v>106</v>
      </c>
      <c r="B72" s="9">
        <v>14751</v>
      </c>
      <c r="C72" s="9">
        <v>16233</v>
      </c>
      <c r="D72" s="9">
        <f t="shared" si="1"/>
        <v>30984</v>
      </c>
    </row>
    <row r="73" spans="1:4" x14ac:dyDescent="0.3">
      <c r="A73" s="8" t="s">
        <v>107</v>
      </c>
      <c r="B73" s="9">
        <v>13494</v>
      </c>
      <c r="C73" s="9">
        <v>15049</v>
      </c>
      <c r="D73" s="9">
        <f t="shared" si="1"/>
        <v>28543</v>
      </c>
    </row>
    <row r="74" spans="1:4" x14ac:dyDescent="0.3">
      <c r="A74" s="8" t="s">
        <v>108</v>
      </c>
      <c r="B74" s="9">
        <v>13063</v>
      </c>
      <c r="C74" s="9">
        <v>14795</v>
      </c>
      <c r="D74" s="9">
        <f t="shared" si="1"/>
        <v>27858</v>
      </c>
    </row>
    <row r="75" spans="1:4" x14ac:dyDescent="0.3">
      <c r="A75" s="8" t="s">
        <v>109</v>
      </c>
      <c r="B75" s="9">
        <v>11469</v>
      </c>
      <c r="C75" s="9">
        <v>13098</v>
      </c>
      <c r="D75" s="9">
        <f t="shared" si="1"/>
        <v>24567</v>
      </c>
    </row>
    <row r="76" spans="1:4" x14ac:dyDescent="0.3">
      <c r="A76" s="8" t="s">
        <v>110</v>
      </c>
      <c r="B76" s="9">
        <v>11439</v>
      </c>
      <c r="C76" s="9">
        <v>13071</v>
      </c>
      <c r="D76" s="9">
        <f t="shared" si="1"/>
        <v>24510</v>
      </c>
    </row>
    <row r="77" spans="1:4" x14ac:dyDescent="0.3">
      <c r="A77" s="8" t="s">
        <v>111</v>
      </c>
      <c r="B77" s="9">
        <v>10711</v>
      </c>
      <c r="C77" s="9">
        <v>12287</v>
      </c>
      <c r="D77" s="9">
        <f t="shared" si="1"/>
        <v>22998</v>
      </c>
    </row>
    <row r="78" spans="1:4" x14ac:dyDescent="0.3">
      <c r="A78" s="8" t="s">
        <v>112</v>
      </c>
      <c r="B78" s="9">
        <v>10472</v>
      </c>
      <c r="C78" s="9">
        <v>12040</v>
      </c>
      <c r="D78" s="9">
        <f t="shared" si="1"/>
        <v>22512</v>
      </c>
    </row>
    <row r="79" spans="1:4" x14ac:dyDescent="0.3">
      <c r="A79" s="8" t="s">
        <v>113</v>
      </c>
      <c r="B79" s="9">
        <v>9653</v>
      </c>
      <c r="C79" s="9">
        <v>11531</v>
      </c>
      <c r="D79" s="9">
        <f t="shared" si="1"/>
        <v>21184</v>
      </c>
    </row>
    <row r="80" spans="1:4" x14ac:dyDescent="0.3">
      <c r="A80" s="8" t="s">
        <v>114</v>
      </c>
      <c r="B80" s="9">
        <v>9096</v>
      </c>
      <c r="C80" s="9">
        <v>11210</v>
      </c>
      <c r="D80" s="9">
        <f t="shared" si="1"/>
        <v>20306</v>
      </c>
    </row>
    <row r="81" spans="1:4" x14ac:dyDescent="0.3">
      <c r="A81" s="8" t="s">
        <v>115</v>
      </c>
      <c r="B81" s="9">
        <v>8646</v>
      </c>
      <c r="C81" s="9">
        <v>10542</v>
      </c>
      <c r="D81" s="9">
        <f t="shared" si="1"/>
        <v>19188</v>
      </c>
    </row>
    <row r="82" spans="1:4" x14ac:dyDescent="0.3">
      <c r="A82" s="8" t="s">
        <v>116</v>
      </c>
      <c r="B82" s="9">
        <v>8066</v>
      </c>
      <c r="C82" s="9">
        <v>10293</v>
      </c>
      <c r="D82" s="9">
        <f t="shared" si="1"/>
        <v>18359</v>
      </c>
    </row>
    <row r="83" spans="1:4" x14ac:dyDescent="0.3">
      <c r="A83" s="8" t="s">
        <v>117</v>
      </c>
      <c r="B83" s="9">
        <v>7264</v>
      </c>
      <c r="C83" s="9">
        <v>9372</v>
      </c>
      <c r="D83" s="9">
        <f t="shared" si="1"/>
        <v>16636</v>
      </c>
    </row>
    <row r="84" spans="1:4" x14ac:dyDescent="0.3">
      <c r="A84" s="8" t="s">
        <v>118</v>
      </c>
      <c r="B84" s="9">
        <v>6965</v>
      </c>
      <c r="C84" s="9">
        <v>8892</v>
      </c>
      <c r="D84" s="9">
        <f t="shared" si="1"/>
        <v>15857</v>
      </c>
    </row>
    <row r="85" spans="1:4" x14ac:dyDescent="0.3">
      <c r="A85" s="8" t="s">
        <v>119</v>
      </c>
      <c r="B85" s="9">
        <v>6164</v>
      </c>
      <c r="C85" s="9">
        <v>8410</v>
      </c>
      <c r="D85" s="9">
        <f t="shared" si="1"/>
        <v>14574</v>
      </c>
    </row>
    <row r="86" spans="1:4" x14ac:dyDescent="0.3">
      <c r="A86" s="8" t="s">
        <v>120</v>
      </c>
      <c r="B86" s="9">
        <v>5696</v>
      </c>
      <c r="C86" s="9">
        <v>7870</v>
      </c>
      <c r="D86" s="9">
        <f t="shared" si="1"/>
        <v>13566</v>
      </c>
    </row>
    <row r="87" spans="1:4" x14ac:dyDescent="0.3">
      <c r="A87" s="8" t="s">
        <v>121</v>
      </c>
      <c r="B87" s="9">
        <v>5426</v>
      </c>
      <c r="C87" s="9">
        <v>7664</v>
      </c>
      <c r="D87" s="9">
        <f t="shared" si="1"/>
        <v>13090</v>
      </c>
    </row>
    <row r="88" spans="1:4" x14ac:dyDescent="0.3">
      <c r="A88" s="8" t="s">
        <v>122</v>
      </c>
      <c r="B88" s="9">
        <v>4950</v>
      </c>
      <c r="C88" s="9">
        <v>7465</v>
      </c>
      <c r="D88" s="9">
        <f t="shared" si="1"/>
        <v>12415</v>
      </c>
    </row>
    <row r="89" spans="1:4" x14ac:dyDescent="0.3">
      <c r="A89" s="8" t="s">
        <v>123</v>
      </c>
      <c r="B89" s="9">
        <v>4243</v>
      </c>
      <c r="C89" s="9">
        <v>6381</v>
      </c>
      <c r="D89" s="9">
        <f t="shared" si="1"/>
        <v>10624</v>
      </c>
    </row>
    <row r="90" spans="1:4" x14ac:dyDescent="0.3">
      <c r="A90" s="8" t="s">
        <v>124</v>
      </c>
      <c r="B90" s="9">
        <v>3715</v>
      </c>
      <c r="C90" s="9">
        <v>5730</v>
      </c>
      <c r="D90" s="9">
        <f t="shared" si="1"/>
        <v>9445</v>
      </c>
    </row>
    <row r="91" spans="1:4" x14ac:dyDescent="0.3">
      <c r="A91" s="8" t="s">
        <v>125</v>
      </c>
      <c r="B91" s="9">
        <v>3149</v>
      </c>
      <c r="C91" s="9">
        <v>5239</v>
      </c>
      <c r="D91" s="9">
        <f t="shared" si="1"/>
        <v>8388</v>
      </c>
    </row>
    <row r="92" spans="1:4" x14ac:dyDescent="0.3">
      <c r="A92" s="8" t="s">
        <v>126</v>
      </c>
      <c r="B92" s="9">
        <v>2612</v>
      </c>
      <c r="C92" s="9">
        <v>4621</v>
      </c>
      <c r="D92" s="9">
        <f t="shared" si="1"/>
        <v>7233</v>
      </c>
    </row>
    <row r="93" spans="1:4" x14ac:dyDescent="0.3">
      <c r="A93" s="8" t="s">
        <v>127</v>
      </c>
      <c r="B93" s="9">
        <v>2014</v>
      </c>
      <c r="C93" s="9">
        <v>3781</v>
      </c>
      <c r="D93" s="9">
        <f t="shared" si="1"/>
        <v>5795</v>
      </c>
    </row>
    <row r="94" spans="1:4" x14ac:dyDescent="0.3">
      <c r="A94" s="8" t="s">
        <v>128</v>
      </c>
      <c r="B94" s="9">
        <v>1609</v>
      </c>
      <c r="C94" s="9">
        <v>3205</v>
      </c>
      <c r="D94" s="9">
        <f t="shared" si="1"/>
        <v>4814</v>
      </c>
    </row>
    <row r="95" spans="1:4" x14ac:dyDescent="0.3">
      <c r="A95" s="8" t="s">
        <v>129</v>
      </c>
      <c r="B95" s="9">
        <v>1221</v>
      </c>
      <c r="C95" s="9">
        <v>2632</v>
      </c>
      <c r="D95" s="9">
        <f t="shared" si="1"/>
        <v>3853</v>
      </c>
    </row>
    <row r="96" spans="1:4" x14ac:dyDescent="0.3">
      <c r="A96" s="8" t="s">
        <v>130</v>
      </c>
      <c r="B96" s="9">
        <v>912</v>
      </c>
      <c r="C96" s="9">
        <v>1981</v>
      </c>
      <c r="D96" s="9">
        <f t="shared" si="1"/>
        <v>2893</v>
      </c>
    </row>
    <row r="97" spans="1:4" x14ac:dyDescent="0.3">
      <c r="A97" s="8" t="s">
        <v>131</v>
      </c>
      <c r="B97" s="9">
        <v>686</v>
      </c>
      <c r="C97" s="9">
        <v>1641</v>
      </c>
      <c r="D97" s="9">
        <f t="shared" si="1"/>
        <v>2327</v>
      </c>
    </row>
    <row r="98" spans="1:4" x14ac:dyDescent="0.3">
      <c r="A98" s="8" t="s">
        <v>132</v>
      </c>
      <c r="B98" s="9">
        <v>468</v>
      </c>
      <c r="C98" s="9">
        <v>1118</v>
      </c>
      <c r="D98" s="9">
        <f t="shared" si="1"/>
        <v>1586</v>
      </c>
    </row>
    <row r="99" spans="1:4" x14ac:dyDescent="0.3">
      <c r="A99" s="8" t="s">
        <v>133</v>
      </c>
      <c r="B99" s="9">
        <v>244</v>
      </c>
      <c r="C99" s="9">
        <v>663</v>
      </c>
      <c r="D99" s="9">
        <f t="shared" si="1"/>
        <v>907</v>
      </c>
    </row>
    <row r="100" spans="1:4" x14ac:dyDescent="0.3">
      <c r="A100" s="8" t="s">
        <v>134</v>
      </c>
      <c r="B100" s="9">
        <v>161</v>
      </c>
      <c r="C100" s="9">
        <v>523</v>
      </c>
      <c r="D100" s="9">
        <f t="shared" si="1"/>
        <v>684</v>
      </c>
    </row>
    <row r="101" spans="1:4" x14ac:dyDescent="0.3">
      <c r="A101" s="8" t="s">
        <v>135</v>
      </c>
      <c r="B101" s="9">
        <v>114</v>
      </c>
      <c r="C101" s="9">
        <v>368</v>
      </c>
      <c r="D101" s="9">
        <f t="shared" si="1"/>
        <v>482</v>
      </c>
    </row>
    <row r="102" spans="1:4" x14ac:dyDescent="0.3">
      <c r="A102" s="8" t="s">
        <v>136</v>
      </c>
      <c r="B102" s="9">
        <v>47</v>
      </c>
      <c r="C102" s="9">
        <v>217</v>
      </c>
      <c r="D102" s="9">
        <f t="shared" si="1"/>
        <v>264</v>
      </c>
    </row>
    <row r="103" spans="1:4" x14ac:dyDescent="0.3">
      <c r="A103" s="8" t="s">
        <v>137</v>
      </c>
      <c r="B103" s="9">
        <v>38</v>
      </c>
      <c r="C103" s="9">
        <v>142</v>
      </c>
      <c r="D103" s="9">
        <f t="shared" si="1"/>
        <v>180</v>
      </c>
    </row>
    <row r="104" spans="1:4" x14ac:dyDescent="0.3">
      <c r="A104" s="8" t="s">
        <v>138</v>
      </c>
      <c r="B104" s="9">
        <v>16</v>
      </c>
      <c r="C104" s="9">
        <v>92</v>
      </c>
      <c r="D104" s="9">
        <f t="shared" si="1"/>
        <v>108</v>
      </c>
    </row>
    <row r="105" spans="1:4" x14ac:dyDescent="0.3">
      <c r="A105" s="8" t="s">
        <v>139</v>
      </c>
      <c r="B105" s="9">
        <v>10</v>
      </c>
      <c r="C105" s="9">
        <v>49</v>
      </c>
      <c r="D105" s="9">
        <f t="shared" si="1"/>
        <v>59</v>
      </c>
    </row>
    <row r="106" spans="1:4" x14ac:dyDescent="0.3">
      <c r="A106" s="8" t="s">
        <v>140</v>
      </c>
      <c r="B106" s="9">
        <v>9</v>
      </c>
      <c r="C106" s="9">
        <v>32</v>
      </c>
      <c r="D106" s="9">
        <f t="shared" si="1"/>
        <v>41</v>
      </c>
    </row>
    <row r="107" spans="1:4" x14ac:dyDescent="0.3">
      <c r="A107" s="8" t="s">
        <v>141</v>
      </c>
      <c r="B107" s="9">
        <v>10</v>
      </c>
      <c r="C107" s="9">
        <v>19</v>
      </c>
      <c r="D107" s="9">
        <f t="shared" si="1"/>
        <v>29</v>
      </c>
    </row>
    <row r="108" spans="1:4" x14ac:dyDescent="0.3">
      <c r="A108" s="8" t="s">
        <v>142</v>
      </c>
      <c r="B108" s="9">
        <v>3</v>
      </c>
      <c r="C108" s="9">
        <v>5</v>
      </c>
      <c r="D108" s="9">
        <f t="shared" si="1"/>
        <v>8</v>
      </c>
    </row>
    <row r="109" spans="1:4" x14ac:dyDescent="0.3">
      <c r="A109" s="8" t="s">
        <v>143</v>
      </c>
      <c r="B109" s="9">
        <v>0</v>
      </c>
      <c r="C109" s="9">
        <v>5</v>
      </c>
      <c r="D109" s="9">
        <f t="shared" si="1"/>
        <v>5</v>
      </c>
    </row>
    <row r="110" spans="1:4" x14ac:dyDescent="0.3">
      <c r="A110" s="8" t="s">
        <v>144</v>
      </c>
      <c r="B110" s="9">
        <v>3</v>
      </c>
      <c r="C110" s="9">
        <v>7</v>
      </c>
      <c r="D110" s="9">
        <f t="shared" si="1"/>
        <v>10</v>
      </c>
    </row>
    <row r="111" spans="1:4" x14ac:dyDescent="0.3">
      <c r="A111" s="8" t="s">
        <v>145</v>
      </c>
      <c r="B111" s="9">
        <v>0</v>
      </c>
      <c r="C111" s="9">
        <v>0</v>
      </c>
      <c r="D111" s="9">
        <f t="shared" si="1"/>
        <v>0</v>
      </c>
    </row>
    <row r="112" spans="1:4" x14ac:dyDescent="0.3">
      <c r="A112" s="8" t="s">
        <v>146</v>
      </c>
      <c r="B112" s="9">
        <v>3</v>
      </c>
      <c r="C112" s="9">
        <v>4</v>
      </c>
      <c r="D112" s="9">
        <f t="shared" si="1"/>
        <v>7</v>
      </c>
    </row>
    <row r="113" spans="1:4" x14ac:dyDescent="0.3">
      <c r="A113" s="8" t="s">
        <v>147</v>
      </c>
      <c r="B113" s="9">
        <v>0</v>
      </c>
      <c r="C113" s="9">
        <v>0</v>
      </c>
      <c r="D113" s="9">
        <f t="shared" si="1"/>
        <v>0</v>
      </c>
    </row>
    <row r="114" spans="1:4" x14ac:dyDescent="0.3">
      <c r="A114" s="8" t="s">
        <v>148</v>
      </c>
      <c r="B114" s="9">
        <v>0</v>
      </c>
      <c r="C114" s="9">
        <v>0</v>
      </c>
      <c r="D114" s="9">
        <f t="shared" si="1"/>
        <v>0</v>
      </c>
    </row>
    <row r="115" spans="1:4" x14ac:dyDescent="0.3">
      <c r="A115" s="8" t="s">
        <v>149</v>
      </c>
      <c r="B115" s="9">
        <v>0</v>
      </c>
      <c r="C115" s="9">
        <v>4</v>
      </c>
      <c r="D115" s="9">
        <f t="shared" si="1"/>
        <v>4</v>
      </c>
    </row>
    <row r="116" spans="1:4" x14ac:dyDescent="0.3">
      <c r="A116" s="8" t="s">
        <v>150</v>
      </c>
      <c r="B116" s="9">
        <v>6</v>
      </c>
      <c r="C116" s="9">
        <v>0</v>
      </c>
      <c r="D116" s="9">
        <f t="shared" si="1"/>
        <v>6</v>
      </c>
    </row>
    <row r="117" spans="1:4" x14ac:dyDescent="0.3">
      <c r="A117" s="8" t="s">
        <v>151</v>
      </c>
      <c r="B117" s="9">
        <v>0</v>
      </c>
      <c r="C117" s="9">
        <v>0</v>
      </c>
      <c r="D117" s="9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AC7F-90FB-E841-BB03-7BC8B9563566}">
  <dimension ref="A1:C7"/>
  <sheetViews>
    <sheetView workbookViewId="0">
      <pane ySplit="1" topLeftCell="A4" activePane="bottomLeft" state="frozen"/>
      <selection pane="bottomLeft" activeCell="B24" sqref="B24"/>
    </sheetView>
  </sheetViews>
  <sheetFormatPr defaultColWidth="11.19921875" defaultRowHeight="15.6" x14ac:dyDescent="0.3"/>
  <cols>
    <col min="1" max="1" width="22.5" customWidth="1"/>
    <col min="2" max="2" width="16.5" customWidth="1"/>
  </cols>
  <sheetData>
    <row r="1" spans="1:3" s="19" customFormat="1" x14ac:dyDescent="0.3">
      <c r="A1" s="17" t="s">
        <v>154</v>
      </c>
      <c r="B1" s="17" t="s">
        <v>155</v>
      </c>
      <c r="C1" s="18" t="s">
        <v>32</v>
      </c>
    </row>
    <row r="2" spans="1:3" x14ac:dyDescent="0.3">
      <c r="A2" s="10" t="s">
        <v>156</v>
      </c>
      <c r="B2" s="11">
        <v>2023537</v>
      </c>
      <c r="C2" s="3" t="s">
        <v>157</v>
      </c>
    </row>
    <row r="3" spans="1:3" x14ac:dyDescent="0.3">
      <c r="A3" s="10" t="s">
        <v>158</v>
      </c>
      <c r="B3" s="11">
        <v>2768286</v>
      </c>
      <c r="C3" s="12"/>
    </row>
    <row r="4" spans="1:3" x14ac:dyDescent="0.3">
      <c r="A4" s="10" t="s">
        <v>159</v>
      </c>
      <c r="B4" s="11">
        <v>1338376</v>
      </c>
      <c r="C4" s="12"/>
    </row>
    <row r="5" spans="1:3" x14ac:dyDescent="0.3">
      <c r="A5" s="10" t="s">
        <v>160</v>
      </c>
      <c r="B5" s="11">
        <v>1313551</v>
      </c>
      <c r="C5" s="12"/>
    </row>
    <row r="6" spans="1:3" x14ac:dyDescent="0.3">
      <c r="A6" s="10" t="s">
        <v>161</v>
      </c>
      <c r="B6" s="11">
        <v>557262</v>
      </c>
      <c r="C6" s="12"/>
    </row>
    <row r="7" spans="1:3" x14ac:dyDescent="0.3">
      <c r="A7" s="10" t="s">
        <v>162</v>
      </c>
      <c r="B7" s="11">
        <v>285067</v>
      </c>
      <c r="C7" s="12"/>
    </row>
  </sheetData>
  <hyperlinks>
    <hyperlink ref="C2" r:id="rId1" xr:uid="{F7BA5EBB-8E32-1447-8E0E-7864DDDED38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0782-EDB5-8E49-BAFB-76C1B5158EA7}">
  <sheetPr>
    <tabColor rgb="FF00B050"/>
  </sheetPr>
  <dimension ref="A1:K19"/>
  <sheetViews>
    <sheetView zoomScale="115" zoomScaleNormal="115" workbookViewId="0">
      <pane ySplit="1" topLeftCell="A2" activePane="bottomLeft" state="frozen"/>
      <selection activeCell="C33" sqref="C33"/>
      <selection pane="bottomLeft" activeCell="C17" sqref="C17"/>
    </sheetView>
  </sheetViews>
  <sheetFormatPr defaultColWidth="11.19921875" defaultRowHeight="15.6" x14ac:dyDescent="0.3"/>
  <cols>
    <col min="1" max="1" width="12.5" customWidth="1"/>
    <col min="2" max="2" width="22.5" customWidth="1"/>
    <col min="3" max="3" width="9.8984375" customWidth="1"/>
    <col min="4" max="4" width="7.09765625" customWidth="1"/>
    <col min="5" max="5" width="9.8984375" customWidth="1"/>
    <col min="6" max="7" width="7.19921875" customWidth="1"/>
    <col min="8" max="8" width="7.796875" customWidth="1"/>
    <col min="9" max="11" width="7.59765625" customWidth="1"/>
  </cols>
  <sheetData>
    <row r="1" spans="1:11" s="18" customFormat="1" x14ac:dyDescent="0.3">
      <c r="A1" s="27" t="s">
        <v>166</v>
      </c>
      <c r="B1" s="27" t="s">
        <v>163</v>
      </c>
      <c r="C1" s="27" t="s">
        <v>168</v>
      </c>
      <c r="D1" s="27" t="s">
        <v>164</v>
      </c>
      <c r="E1" s="27" t="s">
        <v>165</v>
      </c>
      <c r="F1" s="27" t="s">
        <v>169</v>
      </c>
      <c r="G1" s="27" t="s">
        <v>170</v>
      </c>
      <c r="H1" s="27" t="s">
        <v>171</v>
      </c>
      <c r="I1" s="27" t="s">
        <v>167</v>
      </c>
      <c r="J1" s="27" t="s">
        <v>201</v>
      </c>
      <c r="K1" s="27" t="s">
        <v>202</v>
      </c>
    </row>
    <row r="2" spans="1:11" x14ac:dyDescent="0.3">
      <c r="A2" s="28" t="s">
        <v>172</v>
      </c>
      <c r="B2" s="28" t="s">
        <v>173</v>
      </c>
      <c r="C2" s="79">
        <v>1</v>
      </c>
      <c r="D2" s="79">
        <v>4</v>
      </c>
      <c r="E2" s="79">
        <v>1</v>
      </c>
      <c r="F2" s="79">
        <v>0</v>
      </c>
      <c r="G2" s="79">
        <v>110</v>
      </c>
      <c r="H2" s="79" t="s">
        <v>260</v>
      </c>
      <c r="I2" s="28">
        <v>1</v>
      </c>
      <c r="J2" s="28">
        <v>1</v>
      </c>
      <c r="K2" s="28">
        <v>0</v>
      </c>
    </row>
    <row r="3" spans="1:11" x14ac:dyDescent="0.3">
      <c r="A3" s="28" t="s">
        <v>174</v>
      </c>
      <c r="B3" s="28" t="s">
        <v>175</v>
      </c>
      <c r="C3" s="79">
        <v>1</v>
      </c>
      <c r="D3" s="79">
        <v>21</v>
      </c>
      <c r="E3" s="28">
        <v>0.05</v>
      </c>
      <c r="F3" s="79">
        <v>5</v>
      </c>
      <c r="G3" s="79">
        <v>18</v>
      </c>
      <c r="H3" s="79" t="s">
        <v>260</v>
      </c>
      <c r="I3" s="28">
        <v>0</v>
      </c>
      <c r="J3" s="28">
        <v>0.7</v>
      </c>
      <c r="K3" s="28">
        <v>2</v>
      </c>
    </row>
    <row r="4" spans="1:11" x14ac:dyDescent="0.3">
      <c r="A4" s="28" t="s">
        <v>176</v>
      </c>
      <c r="B4" s="28" t="s">
        <v>207</v>
      </c>
      <c r="C4" s="79">
        <v>1</v>
      </c>
      <c r="D4" s="80">
        <v>5</v>
      </c>
      <c r="E4" s="28">
        <v>0.5</v>
      </c>
      <c r="F4" s="79">
        <v>18</v>
      </c>
      <c r="G4" s="79">
        <v>65</v>
      </c>
      <c r="H4" s="79" t="s">
        <v>260</v>
      </c>
      <c r="I4" s="28">
        <v>0</v>
      </c>
      <c r="J4" s="28">
        <v>0.7</v>
      </c>
      <c r="K4" s="28">
        <v>4</v>
      </c>
    </row>
    <row r="5" spans="1:11" x14ac:dyDescent="0.3">
      <c r="A5" s="28" t="s">
        <v>181</v>
      </c>
      <c r="B5" s="28" t="s">
        <v>213</v>
      </c>
      <c r="C5" s="81">
        <v>1</v>
      </c>
      <c r="D5" s="81">
        <f>MAX(1,5-SUMPRODUCT((C7:C15)*(D7:D15)*(E7:E15))/E5)</f>
        <v>1</v>
      </c>
      <c r="E5" s="28">
        <v>0.1</v>
      </c>
      <c r="F5" s="28">
        <v>0</v>
      </c>
      <c r="G5" s="28">
        <v>110</v>
      </c>
      <c r="H5" s="79" t="s">
        <v>183</v>
      </c>
      <c r="I5" s="28">
        <v>0.1</v>
      </c>
      <c r="J5" s="28">
        <v>0.1</v>
      </c>
      <c r="K5" s="28">
        <v>14</v>
      </c>
    </row>
    <row r="6" spans="1:11" x14ac:dyDescent="0.3">
      <c r="A6" s="28" t="s">
        <v>177</v>
      </c>
      <c r="B6" s="28" t="s">
        <v>178</v>
      </c>
      <c r="C6" s="81">
        <v>0.11</v>
      </c>
      <c r="D6" s="81">
        <v>10</v>
      </c>
      <c r="E6" s="28">
        <v>1.155E-2</v>
      </c>
      <c r="F6" s="28">
        <v>0</v>
      </c>
      <c r="G6" s="28">
        <v>110</v>
      </c>
      <c r="H6" s="79" t="s">
        <v>260</v>
      </c>
      <c r="I6" s="28">
        <v>0</v>
      </c>
      <c r="J6" s="28">
        <v>0.5</v>
      </c>
      <c r="K6" s="28">
        <v>4</v>
      </c>
    </row>
    <row r="7" spans="1:11" x14ac:dyDescent="0.3">
      <c r="A7" s="28" t="s">
        <v>179</v>
      </c>
      <c r="B7" s="28" t="s">
        <v>180</v>
      </c>
      <c r="C7" s="81">
        <v>0.01</v>
      </c>
      <c r="D7" s="81">
        <v>12</v>
      </c>
      <c r="E7" s="28">
        <v>7.3599999999999999E-2</v>
      </c>
      <c r="F7" s="28">
        <v>18</v>
      </c>
      <c r="G7" s="28">
        <v>40</v>
      </c>
      <c r="H7" s="79" t="s">
        <v>182</v>
      </c>
      <c r="I7" s="28">
        <v>0</v>
      </c>
      <c r="J7" s="28">
        <v>0.7</v>
      </c>
      <c r="K7" s="28">
        <v>2</v>
      </c>
    </row>
    <row r="8" spans="1:11" x14ac:dyDescent="0.3">
      <c r="A8" s="28" t="s">
        <v>215</v>
      </c>
      <c r="B8" s="28" t="s">
        <v>216</v>
      </c>
      <c r="C8" s="81">
        <v>0.34</v>
      </c>
      <c r="D8" s="81">
        <v>23</v>
      </c>
      <c r="E8" s="44">
        <v>8.0000000000000002E-3</v>
      </c>
      <c r="F8" s="28">
        <v>4</v>
      </c>
      <c r="G8" s="28">
        <v>30</v>
      </c>
      <c r="H8" s="79" t="s">
        <v>260</v>
      </c>
      <c r="I8" s="28">
        <v>0</v>
      </c>
      <c r="J8" s="28">
        <v>0.5</v>
      </c>
      <c r="K8" s="28">
        <v>4</v>
      </c>
    </row>
    <row r="9" spans="1:11" x14ac:dyDescent="0.3">
      <c r="A9" s="28" t="s">
        <v>209</v>
      </c>
      <c r="B9" s="28" t="s">
        <v>204</v>
      </c>
      <c r="C9" s="81">
        <v>0.1</v>
      </c>
      <c r="D9" s="81">
        <v>17</v>
      </c>
      <c r="E9" s="44">
        <v>1.2800000000000001E-2</v>
      </c>
      <c r="F9" s="28">
        <v>0</v>
      </c>
      <c r="G9" s="28">
        <v>110</v>
      </c>
      <c r="H9" s="79" t="s">
        <v>183</v>
      </c>
      <c r="I9" s="28">
        <v>0</v>
      </c>
      <c r="J9" s="28">
        <v>0.1</v>
      </c>
      <c r="K9" s="28">
        <v>14</v>
      </c>
    </row>
    <row r="10" spans="1:11" x14ac:dyDescent="0.3">
      <c r="A10" s="28" t="s">
        <v>218</v>
      </c>
      <c r="B10" s="28" t="s">
        <v>217</v>
      </c>
      <c r="C10" s="81">
        <v>0.1</v>
      </c>
      <c r="D10" s="81">
        <v>17</v>
      </c>
      <c r="E10" s="44">
        <v>1.2E-2</v>
      </c>
      <c r="F10" s="28">
        <v>15</v>
      </c>
      <c r="G10" s="28">
        <v>110</v>
      </c>
      <c r="H10" s="79" t="s">
        <v>183</v>
      </c>
      <c r="I10" s="28">
        <v>0</v>
      </c>
      <c r="J10" s="28">
        <v>0.1</v>
      </c>
      <c r="K10" s="28">
        <v>14</v>
      </c>
    </row>
    <row r="11" spans="1:11" x14ac:dyDescent="0.3">
      <c r="A11" s="28" t="s">
        <v>271</v>
      </c>
      <c r="B11" s="28" t="s">
        <v>270</v>
      </c>
      <c r="C11" s="81">
        <v>0.25</v>
      </c>
      <c r="D11" s="81">
        <v>21</v>
      </c>
      <c r="E11" s="44">
        <v>1.8200000000000001E-2</v>
      </c>
      <c r="F11" s="28">
        <v>18</v>
      </c>
      <c r="G11" s="28">
        <v>110</v>
      </c>
      <c r="H11" s="79" t="s">
        <v>183</v>
      </c>
      <c r="I11" s="28">
        <v>0.1</v>
      </c>
      <c r="J11" s="28">
        <v>0.2</v>
      </c>
      <c r="K11" s="28">
        <v>14</v>
      </c>
    </row>
    <row r="12" spans="1:11" x14ac:dyDescent="0.3">
      <c r="A12" s="28" t="s">
        <v>272</v>
      </c>
      <c r="B12" s="28" t="s">
        <v>273</v>
      </c>
      <c r="C12" s="28">
        <v>0.25</v>
      </c>
      <c r="D12" s="81">
        <v>24</v>
      </c>
      <c r="E12" s="44">
        <f>E11</f>
        <v>1.8200000000000001E-2</v>
      </c>
      <c r="F12" s="28">
        <v>18</v>
      </c>
      <c r="G12" s="28">
        <v>110</v>
      </c>
      <c r="H12" s="79" t="s">
        <v>183</v>
      </c>
      <c r="I12" s="28">
        <v>0.1</v>
      </c>
      <c r="J12" s="28">
        <v>0.2</v>
      </c>
      <c r="K12" s="28">
        <v>14</v>
      </c>
    </row>
    <row r="13" spans="1:11" x14ac:dyDescent="0.3">
      <c r="A13" s="28" t="s">
        <v>208</v>
      </c>
      <c r="B13" s="28" t="s">
        <v>261</v>
      </c>
      <c r="C13" s="28">
        <v>0.114</v>
      </c>
      <c r="D13" s="81">
        <v>207</v>
      </c>
      <c r="E13" s="28">
        <v>1.9599999999999999E-2</v>
      </c>
      <c r="F13" s="28">
        <v>15</v>
      </c>
      <c r="G13" s="28">
        <v>110</v>
      </c>
      <c r="H13" s="79" t="s">
        <v>183</v>
      </c>
      <c r="I13" s="28">
        <v>0.1</v>
      </c>
      <c r="J13" s="28">
        <v>0.1</v>
      </c>
      <c r="K13" s="28">
        <v>14</v>
      </c>
    </row>
    <row r="14" spans="1:11" x14ac:dyDescent="0.3">
      <c r="A14" s="28" t="s">
        <v>210</v>
      </c>
      <c r="B14" s="28" t="s">
        <v>211</v>
      </c>
      <c r="C14" s="28">
        <v>5.5E-2</v>
      </c>
      <c r="D14" s="81">
        <v>17</v>
      </c>
      <c r="E14" s="44">
        <v>1.2400000000000001E-2</v>
      </c>
      <c r="F14" s="28">
        <v>0</v>
      </c>
      <c r="G14" s="28">
        <v>110</v>
      </c>
      <c r="H14" s="79" t="s">
        <v>183</v>
      </c>
      <c r="I14" s="28">
        <v>0</v>
      </c>
      <c r="J14" s="28">
        <v>0.1</v>
      </c>
      <c r="K14" s="28">
        <v>14</v>
      </c>
    </row>
    <row r="15" spans="1:11" x14ac:dyDescent="0.3">
      <c r="A15" s="28" t="s">
        <v>212</v>
      </c>
      <c r="B15" s="28" t="s">
        <v>235</v>
      </c>
      <c r="C15" s="28">
        <v>0.4</v>
      </c>
      <c r="D15" s="81">
        <v>17</v>
      </c>
      <c r="E15" s="28">
        <v>1.2400000000000001E-2</v>
      </c>
      <c r="F15" s="28">
        <v>0</v>
      </c>
      <c r="G15" s="28">
        <v>110</v>
      </c>
      <c r="H15" s="79" t="s">
        <v>183</v>
      </c>
      <c r="I15" s="28">
        <v>0</v>
      </c>
      <c r="J15" s="28">
        <v>0.1</v>
      </c>
      <c r="K15" s="28">
        <v>14</v>
      </c>
    </row>
    <row r="16" spans="1:11" x14ac:dyDescent="0.3">
      <c r="A16" s="28" t="s">
        <v>262</v>
      </c>
      <c r="B16" s="28" t="s">
        <v>265</v>
      </c>
      <c r="C16" s="28">
        <v>0.25</v>
      </c>
      <c r="D16" s="81">
        <v>200</v>
      </c>
      <c r="E16" s="71">
        <v>2.0400000000000001E-2</v>
      </c>
      <c r="F16" s="28">
        <v>0</v>
      </c>
      <c r="G16" s="28">
        <v>110</v>
      </c>
      <c r="H16" s="79" t="s">
        <v>183</v>
      </c>
      <c r="I16" s="28">
        <v>0</v>
      </c>
      <c r="J16" s="28">
        <v>0.1</v>
      </c>
      <c r="K16" s="28">
        <v>14</v>
      </c>
    </row>
    <row r="17" spans="1:11" x14ac:dyDescent="0.3">
      <c r="A17" s="28" t="s">
        <v>263</v>
      </c>
      <c r="B17" s="28" t="s">
        <v>264</v>
      </c>
      <c r="C17" s="28">
        <v>0.54500000000000004</v>
      </c>
      <c r="D17" s="81">
        <v>13</v>
      </c>
      <c r="E17" s="28">
        <v>0.21339999999999998</v>
      </c>
      <c r="F17" s="28">
        <v>1</v>
      </c>
      <c r="G17" s="28">
        <v>6</v>
      </c>
      <c r="H17" s="79" t="s">
        <v>260</v>
      </c>
      <c r="I17" s="28">
        <v>0</v>
      </c>
      <c r="J17" s="28">
        <v>0.5</v>
      </c>
      <c r="K17" s="28">
        <v>4</v>
      </c>
    </row>
    <row r="18" spans="1:11" x14ac:dyDescent="0.3">
      <c r="A18" s="28" t="s">
        <v>266</v>
      </c>
      <c r="B18" s="28" t="s">
        <v>268</v>
      </c>
      <c r="C18" s="28">
        <v>1</v>
      </c>
      <c r="D18" s="81">
        <v>6</v>
      </c>
      <c r="E18" s="44">
        <v>2.24E-2</v>
      </c>
      <c r="F18" s="28">
        <v>15</v>
      </c>
      <c r="G18" s="28">
        <v>110</v>
      </c>
      <c r="H18" s="79" t="s">
        <v>183</v>
      </c>
      <c r="I18" s="28">
        <v>0.1</v>
      </c>
      <c r="J18" s="28">
        <v>0.5</v>
      </c>
      <c r="K18" s="28">
        <v>4</v>
      </c>
    </row>
    <row r="19" spans="1:11" x14ac:dyDescent="0.3">
      <c r="A19" s="28" t="s">
        <v>289</v>
      </c>
      <c r="B19" s="28" t="s">
        <v>290</v>
      </c>
      <c r="C19" s="28">
        <v>0.8</v>
      </c>
      <c r="D19" s="81">
        <v>19</v>
      </c>
      <c r="E19" s="44">
        <v>0.94049999999999989</v>
      </c>
      <c r="F19" s="28">
        <v>80</v>
      </c>
      <c r="G19" s="28">
        <v>110</v>
      </c>
      <c r="H19" s="79" t="s">
        <v>260</v>
      </c>
      <c r="I19" s="28">
        <v>0</v>
      </c>
      <c r="J19" s="28">
        <v>1</v>
      </c>
      <c r="K19" s="28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7A79-E027-48E7-B7DE-002E7C836FC2}">
  <sheetPr>
    <tabColor rgb="FF00B050"/>
  </sheetPr>
  <dimension ref="A1:AC35"/>
  <sheetViews>
    <sheetView zoomScale="85" zoomScaleNormal="85" workbookViewId="0">
      <selection activeCell="P3" sqref="P3"/>
    </sheetView>
  </sheetViews>
  <sheetFormatPr defaultRowHeight="15.6" x14ac:dyDescent="0.3"/>
  <cols>
    <col min="1" max="1" width="15.09765625" style="30" customWidth="1"/>
    <col min="2" max="2" width="50.69921875" style="29" customWidth="1"/>
    <col min="3" max="3" width="4.09765625" style="50" customWidth="1"/>
    <col min="4" max="4" width="4.09765625" style="55" customWidth="1"/>
    <col min="5" max="7" width="4.09765625" style="30" customWidth="1"/>
    <col min="8" max="21" width="7.3984375" style="30" customWidth="1"/>
    <col min="22" max="22" width="7.796875" style="55" customWidth="1"/>
    <col min="23" max="23" width="11.69921875" style="63" customWidth="1"/>
    <col min="24" max="24" width="10.3984375" style="42" customWidth="1"/>
    <col min="25" max="25" width="18.3984375" style="50" customWidth="1"/>
    <col min="26" max="26" width="18.3984375" style="29" customWidth="1"/>
    <col min="27" max="27" width="56.09765625" style="29" customWidth="1"/>
    <col min="28" max="29" width="8.796875" style="30"/>
  </cols>
  <sheetData>
    <row r="1" spans="1:29" x14ac:dyDescent="0.3">
      <c r="D1" s="84" t="s">
        <v>258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5"/>
      <c r="V1" s="60"/>
      <c r="W1" s="84" t="s">
        <v>240</v>
      </c>
      <c r="X1" s="85"/>
    </row>
    <row r="2" spans="1:29" s="49" customFormat="1" x14ac:dyDescent="0.3">
      <c r="A2" s="45" t="s">
        <v>206</v>
      </c>
      <c r="B2" s="46" t="s">
        <v>219</v>
      </c>
      <c r="C2" s="51" t="s">
        <v>200</v>
      </c>
      <c r="D2" s="56" t="str">
        <f ca="1">INDIRECT("layers!A"&amp;COLUMN() -2)</f>
        <v>H</v>
      </c>
      <c r="E2" s="47" t="str">
        <f t="shared" ref="E2:U2" ca="1" si="0">INDIRECT("layers!A"&amp;COLUMN() -2)</f>
        <v>S</v>
      </c>
      <c r="F2" s="47" t="str">
        <f t="shared" ca="1" si="0"/>
        <v>W</v>
      </c>
      <c r="G2" s="47" t="str">
        <f t="shared" ca="1" si="0"/>
        <v>C</v>
      </c>
      <c r="H2" s="47" t="str">
        <f t="shared" ca="1" si="0"/>
        <v>Church</v>
      </c>
      <c r="I2" s="47" t="str">
        <f t="shared" ca="1" si="0"/>
        <v>pSport</v>
      </c>
      <c r="J2" s="47" t="str">
        <f t="shared" ca="1" si="0"/>
        <v>cSport</v>
      </c>
      <c r="K2" s="47" t="str">
        <f t="shared" ca="1" si="0"/>
        <v>beach</v>
      </c>
      <c r="L2" s="47" t="str">
        <f t="shared" ca="1" si="0"/>
        <v>entertainment</v>
      </c>
      <c r="M2" s="47" t="str">
        <f t="shared" ca="1" si="0"/>
        <v>cafe_restaurant</v>
      </c>
      <c r="N2" s="47" t="str">
        <f t="shared" ca="1" si="0"/>
        <v>pub_bar</v>
      </c>
      <c r="O2" s="47" t="str">
        <f t="shared" ca="1" si="0"/>
        <v>transport</v>
      </c>
      <c r="P2" s="47" t="str">
        <f t="shared" ca="1" si="0"/>
        <v>national_parks</v>
      </c>
      <c r="Q2" s="47" t="str">
        <f t="shared" ca="1" si="0"/>
        <v>public_parks</v>
      </c>
      <c r="R2" s="47" t="str">
        <f t="shared" ca="1" si="0"/>
        <v>large_events</v>
      </c>
      <c r="S2" s="47" t="str">
        <f t="shared" ca="1" si="0"/>
        <v>child_care</v>
      </c>
      <c r="T2" s="47" t="str">
        <f t="shared" ca="1" si="0"/>
        <v>social</v>
      </c>
      <c r="U2" s="47" t="str">
        <f t="shared" ca="1" si="0"/>
        <v>aged_care</v>
      </c>
      <c r="V2" s="56" t="s">
        <v>241</v>
      </c>
      <c r="W2" s="62" t="s">
        <v>237</v>
      </c>
      <c r="X2" s="48" t="s">
        <v>236</v>
      </c>
      <c r="Y2" s="56" t="s">
        <v>257</v>
      </c>
      <c r="Z2" s="47" t="s">
        <v>259</v>
      </c>
      <c r="AA2" s="46"/>
      <c r="AB2" s="45"/>
      <c r="AC2" s="45"/>
    </row>
    <row r="3" spans="1:29" s="40" customFormat="1" x14ac:dyDescent="0.3">
      <c r="A3" s="38" t="s">
        <v>255</v>
      </c>
      <c r="B3" s="39" t="s">
        <v>214</v>
      </c>
      <c r="C3" s="52">
        <v>0.14000000000000001</v>
      </c>
      <c r="D3" s="53">
        <v>1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1</v>
      </c>
      <c r="K3" s="37">
        <v>1</v>
      </c>
      <c r="L3" s="37">
        <v>1</v>
      </c>
      <c r="M3" s="37">
        <v>1</v>
      </c>
      <c r="N3" s="37">
        <v>1</v>
      </c>
      <c r="O3" s="37">
        <v>1</v>
      </c>
      <c r="P3" s="37">
        <v>1</v>
      </c>
      <c r="Q3" s="37">
        <v>1</v>
      </c>
      <c r="R3" s="37">
        <v>1</v>
      </c>
      <c r="S3" s="37">
        <v>1</v>
      </c>
      <c r="T3" s="37">
        <v>1</v>
      </c>
      <c r="U3" s="37">
        <v>1</v>
      </c>
      <c r="V3" s="61">
        <v>0</v>
      </c>
      <c r="W3" s="59"/>
      <c r="X3" s="43"/>
      <c r="Y3" s="65">
        <v>43905</v>
      </c>
      <c r="Z3" s="66"/>
      <c r="AA3" s="39"/>
      <c r="AB3" s="38"/>
      <c r="AC3" s="38"/>
    </row>
    <row r="4" spans="1:29" s="40" customFormat="1" x14ac:dyDescent="0.3">
      <c r="A4" s="38" t="s">
        <v>231</v>
      </c>
      <c r="B4" s="39" t="s">
        <v>229</v>
      </c>
      <c r="C4" s="53">
        <v>1</v>
      </c>
      <c r="D4" s="53">
        <v>1</v>
      </c>
      <c r="E4" s="37">
        <v>1</v>
      </c>
      <c r="F4" s="37">
        <v>1</v>
      </c>
      <c r="G4" s="37">
        <v>1</v>
      </c>
      <c r="H4" s="37">
        <v>1</v>
      </c>
      <c r="I4" s="37">
        <v>1</v>
      </c>
      <c r="J4" s="37">
        <v>1</v>
      </c>
      <c r="K4" s="37">
        <v>0</v>
      </c>
      <c r="L4" s="37">
        <v>1</v>
      </c>
      <c r="M4" s="37">
        <v>1</v>
      </c>
      <c r="N4" s="37">
        <v>1</v>
      </c>
      <c r="O4" s="37">
        <v>1</v>
      </c>
      <c r="P4" s="37">
        <v>1</v>
      </c>
      <c r="Q4" s="37">
        <v>1</v>
      </c>
      <c r="R4" s="37">
        <v>1</v>
      </c>
      <c r="S4" s="37">
        <v>1</v>
      </c>
      <c r="T4" s="37">
        <v>1</v>
      </c>
      <c r="U4" s="37">
        <v>1</v>
      </c>
      <c r="V4" s="61">
        <v>0</v>
      </c>
      <c r="W4" s="59"/>
      <c r="X4" s="43"/>
      <c r="Y4" s="65">
        <v>43919</v>
      </c>
      <c r="Z4" s="39"/>
      <c r="AA4" s="39"/>
      <c r="AB4" s="38"/>
      <c r="AC4" s="38"/>
    </row>
    <row r="5" spans="1:29" s="40" customFormat="1" x14ac:dyDescent="0.3">
      <c r="A5" s="38" t="s">
        <v>220</v>
      </c>
      <c r="B5" s="39" t="s">
        <v>243</v>
      </c>
      <c r="C5" s="53">
        <v>1</v>
      </c>
      <c r="D5" s="53">
        <v>1</v>
      </c>
      <c r="E5" s="37">
        <v>1</v>
      </c>
      <c r="F5" s="37">
        <v>1</v>
      </c>
      <c r="G5" s="37">
        <v>1</v>
      </c>
      <c r="H5" s="37">
        <v>1</v>
      </c>
      <c r="I5" s="37">
        <v>1</v>
      </c>
      <c r="J5" s="37">
        <v>1</v>
      </c>
      <c r="K5" s="83">
        <v>0.1</v>
      </c>
      <c r="L5" s="37">
        <v>1</v>
      </c>
      <c r="M5" s="37">
        <v>1</v>
      </c>
      <c r="N5" s="37">
        <v>1</v>
      </c>
      <c r="O5" s="37">
        <v>1</v>
      </c>
      <c r="P5" s="37">
        <v>1</v>
      </c>
      <c r="Q5" s="37">
        <v>1</v>
      </c>
      <c r="R5" s="37">
        <v>1</v>
      </c>
      <c r="S5" s="37">
        <v>1</v>
      </c>
      <c r="T5" s="37">
        <v>1</v>
      </c>
      <c r="U5" s="37">
        <v>1</v>
      </c>
      <c r="V5" s="61">
        <v>0</v>
      </c>
      <c r="W5" s="59"/>
      <c r="X5" s="43"/>
      <c r="Y5" s="67"/>
      <c r="Z5" s="66"/>
      <c r="AA5" s="39"/>
      <c r="AB5" s="38"/>
      <c r="AC5" s="38"/>
    </row>
    <row r="6" spans="1:29" s="40" customFormat="1" x14ac:dyDescent="0.3">
      <c r="A6" s="38" t="s">
        <v>221</v>
      </c>
      <c r="B6" s="39" t="s">
        <v>242</v>
      </c>
      <c r="C6" s="53">
        <v>1</v>
      </c>
      <c r="D6" s="53">
        <v>1</v>
      </c>
      <c r="E6" s="37">
        <v>1</v>
      </c>
      <c r="F6" s="37">
        <v>1</v>
      </c>
      <c r="G6" s="37">
        <v>1</v>
      </c>
      <c r="H6" s="37">
        <v>1</v>
      </c>
      <c r="I6" s="37">
        <v>1</v>
      </c>
      <c r="J6" s="37">
        <v>1</v>
      </c>
      <c r="K6" s="83">
        <v>0.5</v>
      </c>
      <c r="L6" s="37">
        <v>1</v>
      </c>
      <c r="M6" s="37">
        <v>1</v>
      </c>
      <c r="N6" s="37">
        <v>1</v>
      </c>
      <c r="O6" s="37">
        <v>1</v>
      </c>
      <c r="P6" s="37">
        <v>1</v>
      </c>
      <c r="Q6" s="37">
        <v>1</v>
      </c>
      <c r="R6" s="37">
        <v>1</v>
      </c>
      <c r="S6" s="37">
        <v>1</v>
      </c>
      <c r="T6" s="37">
        <v>1</v>
      </c>
      <c r="U6" s="37">
        <v>1</v>
      </c>
      <c r="V6" s="61">
        <v>0</v>
      </c>
      <c r="W6" s="59"/>
      <c r="X6" s="43"/>
      <c r="Y6" s="67"/>
      <c r="Z6" s="66"/>
      <c r="AA6" s="39"/>
      <c r="AB6" s="38"/>
      <c r="AC6" s="38"/>
    </row>
    <row r="7" spans="1:29" s="40" customFormat="1" x14ac:dyDescent="0.3">
      <c r="A7" s="38" t="s">
        <v>230</v>
      </c>
      <c r="B7" s="39" t="s">
        <v>232</v>
      </c>
      <c r="C7" s="53">
        <v>1</v>
      </c>
      <c r="D7" s="53">
        <v>1</v>
      </c>
      <c r="E7" s="37">
        <v>1</v>
      </c>
      <c r="F7" s="37">
        <v>1</v>
      </c>
      <c r="G7" s="37">
        <v>1</v>
      </c>
      <c r="H7" s="37">
        <v>1</v>
      </c>
      <c r="I7" s="37">
        <v>1</v>
      </c>
      <c r="J7" s="37">
        <v>1</v>
      </c>
      <c r="K7" s="37">
        <v>1</v>
      </c>
      <c r="L7" s="37">
        <v>1</v>
      </c>
      <c r="M7" s="37">
        <v>1</v>
      </c>
      <c r="N7" s="37">
        <v>1</v>
      </c>
      <c r="O7" s="37">
        <v>1</v>
      </c>
      <c r="P7" s="37">
        <v>0</v>
      </c>
      <c r="Q7" s="37">
        <v>1</v>
      </c>
      <c r="R7" s="37">
        <v>1</v>
      </c>
      <c r="S7" s="37">
        <v>1</v>
      </c>
      <c r="T7" s="37">
        <v>1</v>
      </c>
      <c r="U7" s="37">
        <v>1</v>
      </c>
      <c r="V7" s="61">
        <v>0</v>
      </c>
      <c r="W7" s="59"/>
      <c r="X7" s="43"/>
      <c r="Y7" s="65">
        <v>43919</v>
      </c>
      <c r="Z7" s="39"/>
      <c r="AA7" s="39"/>
      <c r="AB7" s="38"/>
      <c r="AC7" s="38"/>
    </row>
    <row r="8" spans="1:29" s="40" customFormat="1" x14ac:dyDescent="0.3">
      <c r="A8" s="38" t="s">
        <v>233</v>
      </c>
      <c r="B8" s="39" t="s">
        <v>244</v>
      </c>
      <c r="C8" s="53">
        <v>1</v>
      </c>
      <c r="D8" s="53">
        <v>1</v>
      </c>
      <c r="E8" s="37">
        <v>1</v>
      </c>
      <c r="F8" s="37">
        <v>1</v>
      </c>
      <c r="G8" s="37">
        <v>1</v>
      </c>
      <c r="H8" s="37">
        <v>0</v>
      </c>
      <c r="I8" s="37">
        <v>1</v>
      </c>
      <c r="J8" s="37">
        <v>1</v>
      </c>
      <c r="K8" s="37">
        <v>1</v>
      </c>
      <c r="L8" s="37">
        <v>1</v>
      </c>
      <c r="M8" s="37">
        <v>1</v>
      </c>
      <c r="N8" s="37">
        <v>1</v>
      </c>
      <c r="O8" s="37">
        <v>1</v>
      </c>
      <c r="P8" s="37">
        <v>1</v>
      </c>
      <c r="Q8" s="37">
        <v>1</v>
      </c>
      <c r="R8" s="37">
        <v>1</v>
      </c>
      <c r="S8" s="37">
        <v>1</v>
      </c>
      <c r="T8" s="37">
        <v>1</v>
      </c>
      <c r="U8" s="37">
        <v>1</v>
      </c>
      <c r="V8" s="61">
        <v>0</v>
      </c>
      <c r="W8" s="59"/>
      <c r="X8" s="43"/>
      <c r="Y8" s="65">
        <v>43912</v>
      </c>
      <c r="Z8" s="39"/>
      <c r="AA8" s="39"/>
      <c r="AB8" s="38"/>
      <c r="AC8" s="38"/>
    </row>
    <row r="9" spans="1:29" s="40" customFormat="1" x14ac:dyDescent="0.3">
      <c r="A9" s="38" t="s">
        <v>222</v>
      </c>
      <c r="B9" s="39" t="s">
        <v>245</v>
      </c>
      <c r="C9" s="53">
        <v>1</v>
      </c>
      <c r="D9" s="53">
        <v>1</v>
      </c>
      <c r="E9" s="37">
        <v>1</v>
      </c>
      <c r="F9" s="37">
        <v>1</v>
      </c>
      <c r="G9" s="37">
        <v>1</v>
      </c>
      <c r="H9" s="83">
        <v>0.8</v>
      </c>
      <c r="I9" s="37">
        <v>1</v>
      </c>
      <c r="J9" s="37">
        <v>1</v>
      </c>
      <c r="K9" s="37">
        <v>1</v>
      </c>
      <c r="L9" s="37">
        <v>1</v>
      </c>
      <c r="M9" s="37">
        <v>1</v>
      </c>
      <c r="N9" s="37">
        <v>1</v>
      </c>
      <c r="O9" s="37">
        <v>1</v>
      </c>
      <c r="P9" s="37">
        <v>1</v>
      </c>
      <c r="Q9" s="37">
        <v>1</v>
      </c>
      <c r="R9" s="37">
        <v>1</v>
      </c>
      <c r="S9" s="37">
        <v>1</v>
      </c>
      <c r="T9" s="37">
        <v>1</v>
      </c>
      <c r="U9" s="37">
        <v>1</v>
      </c>
      <c r="V9" s="61">
        <v>0</v>
      </c>
      <c r="W9" s="59"/>
      <c r="X9" s="43"/>
      <c r="Y9" s="65">
        <v>43909</v>
      </c>
      <c r="Z9" s="66">
        <f>Y8</f>
        <v>43912</v>
      </c>
      <c r="AA9" s="39"/>
      <c r="AB9" s="38"/>
      <c r="AC9" s="38"/>
    </row>
    <row r="10" spans="1:29" s="40" customFormat="1" x14ac:dyDescent="0.3">
      <c r="A10" s="38" t="s">
        <v>274</v>
      </c>
      <c r="B10" s="39" t="s">
        <v>280</v>
      </c>
      <c r="C10" s="53">
        <v>1</v>
      </c>
      <c r="D10" s="53">
        <v>1.1000000000000001</v>
      </c>
      <c r="E10" s="37">
        <v>1</v>
      </c>
      <c r="F10" s="37">
        <v>1</v>
      </c>
      <c r="G10" s="37">
        <v>1</v>
      </c>
      <c r="H10" s="37">
        <v>1</v>
      </c>
      <c r="I10" s="37">
        <v>1</v>
      </c>
      <c r="J10" s="37">
        <v>1</v>
      </c>
      <c r="K10" s="37">
        <v>1</v>
      </c>
      <c r="L10" s="37">
        <v>1</v>
      </c>
      <c r="M10" s="37">
        <v>0</v>
      </c>
      <c r="N10" s="37">
        <v>1</v>
      </c>
      <c r="O10" s="37">
        <v>1</v>
      </c>
      <c r="P10" s="37">
        <v>1</v>
      </c>
      <c r="Q10" s="37">
        <v>1</v>
      </c>
      <c r="R10" s="37">
        <v>1</v>
      </c>
      <c r="S10" s="37">
        <v>1</v>
      </c>
      <c r="T10" s="37">
        <v>1</v>
      </c>
      <c r="U10" s="37">
        <v>1</v>
      </c>
      <c r="V10" s="61">
        <v>0</v>
      </c>
      <c r="W10" s="28"/>
      <c r="X10" s="43"/>
      <c r="Y10" s="65">
        <v>43912</v>
      </c>
      <c r="Z10" s="39"/>
      <c r="AA10" s="39"/>
      <c r="AB10" s="38"/>
      <c r="AC10" s="38"/>
    </row>
    <row r="11" spans="1:29" s="40" customFormat="1" x14ac:dyDescent="0.3">
      <c r="A11" s="38" t="s">
        <v>275</v>
      </c>
      <c r="B11" s="31" t="s">
        <v>281</v>
      </c>
      <c r="C11" s="53">
        <v>1</v>
      </c>
      <c r="D11" s="53">
        <v>1</v>
      </c>
      <c r="E11" s="37">
        <v>1</v>
      </c>
      <c r="F11" s="37">
        <v>1</v>
      </c>
      <c r="G11" s="37">
        <v>1</v>
      </c>
      <c r="H11" s="37">
        <v>1</v>
      </c>
      <c r="I11" s="37">
        <v>1</v>
      </c>
      <c r="J11" s="37">
        <v>1</v>
      </c>
      <c r="K11" s="37">
        <v>1</v>
      </c>
      <c r="L11" s="37">
        <v>1</v>
      </c>
      <c r="M11" s="83">
        <v>0.3</v>
      </c>
      <c r="N11" s="37">
        <v>1</v>
      </c>
      <c r="O11" s="37">
        <v>1</v>
      </c>
      <c r="P11" s="37">
        <v>1</v>
      </c>
      <c r="Q11" s="37">
        <v>1</v>
      </c>
      <c r="R11" s="37">
        <v>1</v>
      </c>
      <c r="S11" s="37">
        <v>1</v>
      </c>
      <c r="T11" s="37">
        <v>1</v>
      </c>
      <c r="U11" s="37">
        <v>1</v>
      </c>
      <c r="V11" s="61">
        <v>0</v>
      </c>
      <c r="W11" s="59"/>
      <c r="X11" s="43"/>
      <c r="Y11" s="65">
        <v>43909</v>
      </c>
      <c r="Z11" s="66">
        <f>Y10</f>
        <v>43912</v>
      </c>
      <c r="AA11" s="39"/>
      <c r="AB11" s="38"/>
      <c r="AC11" s="38"/>
    </row>
    <row r="12" spans="1:29" s="40" customFormat="1" x14ac:dyDescent="0.3">
      <c r="A12" s="38" t="s">
        <v>276</v>
      </c>
      <c r="B12" s="39" t="s">
        <v>277</v>
      </c>
      <c r="C12" s="53">
        <v>1</v>
      </c>
      <c r="D12" s="83">
        <v>1.1000000000000001</v>
      </c>
      <c r="E12" s="37">
        <v>1</v>
      </c>
      <c r="F12" s="37">
        <v>1</v>
      </c>
      <c r="G12" s="37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0</v>
      </c>
      <c r="O12" s="37">
        <v>1</v>
      </c>
      <c r="P12" s="37">
        <v>1</v>
      </c>
      <c r="Q12" s="37">
        <v>1</v>
      </c>
      <c r="R12" s="37">
        <v>1</v>
      </c>
      <c r="S12" s="37">
        <v>1</v>
      </c>
      <c r="T12" s="37">
        <v>1</v>
      </c>
      <c r="U12" s="37">
        <v>1</v>
      </c>
      <c r="V12" s="61">
        <v>0</v>
      </c>
      <c r="W12" s="59"/>
      <c r="X12" s="43"/>
      <c r="Y12" s="65">
        <v>43912</v>
      </c>
      <c r="Z12" s="66"/>
      <c r="AA12" s="39"/>
      <c r="AB12" s="38"/>
      <c r="AC12" s="38"/>
    </row>
    <row r="13" spans="1:29" s="40" customFormat="1" x14ac:dyDescent="0.3">
      <c r="A13" s="38" t="s">
        <v>278</v>
      </c>
      <c r="B13" s="31" t="s">
        <v>279</v>
      </c>
      <c r="C13" s="53">
        <v>1</v>
      </c>
      <c r="D13" s="53">
        <v>1</v>
      </c>
      <c r="E13" s="37">
        <v>1</v>
      </c>
      <c r="F13" s="37">
        <v>1</v>
      </c>
      <c r="G13" s="37">
        <v>1</v>
      </c>
      <c r="H13" s="37">
        <v>1</v>
      </c>
      <c r="I13" s="37">
        <v>1</v>
      </c>
      <c r="J13" s="37">
        <v>1</v>
      </c>
      <c r="K13" s="37">
        <v>1</v>
      </c>
      <c r="L13" s="37">
        <v>1</v>
      </c>
      <c r="M13" s="37">
        <v>1</v>
      </c>
      <c r="N13" s="83">
        <v>0.8</v>
      </c>
      <c r="O13" s="37">
        <v>1</v>
      </c>
      <c r="P13" s="37">
        <v>1</v>
      </c>
      <c r="Q13" s="37">
        <v>1</v>
      </c>
      <c r="R13" s="37">
        <v>1</v>
      </c>
      <c r="S13" s="37">
        <v>1</v>
      </c>
      <c r="T13" s="37">
        <v>1</v>
      </c>
      <c r="U13" s="37">
        <v>1</v>
      </c>
      <c r="V13" s="61">
        <v>0</v>
      </c>
      <c r="W13" s="59"/>
      <c r="X13" s="43"/>
      <c r="Y13" s="65">
        <v>43909</v>
      </c>
      <c r="Z13" s="66">
        <f>Y12</f>
        <v>43912</v>
      </c>
      <c r="AA13" s="39"/>
      <c r="AB13" s="38"/>
      <c r="AC13" s="38"/>
    </row>
    <row r="14" spans="1:29" s="40" customFormat="1" x14ac:dyDescent="0.3">
      <c r="A14" s="38" t="s">
        <v>252</v>
      </c>
      <c r="B14" s="31" t="s">
        <v>254</v>
      </c>
      <c r="C14" s="53">
        <v>1</v>
      </c>
      <c r="D14" s="83">
        <v>1</v>
      </c>
      <c r="E14" s="37">
        <v>1</v>
      </c>
      <c r="F14" s="37">
        <v>1</v>
      </c>
      <c r="G14" s="83">
        <v>0.7</v>
      </c>
      <c r="H14" s="37">
        <v>1</v>
      </c>
      <c r="I14" s="37">
        <v>1</v>
      </c>
      <c r="J14" s="37">
        <v>1</v>
      </c>
      <c r="K14" s="37">
        <v>1</v>
      </c>
      <c r="L14" s="37">
        <v>0</v>
      </c>
      <c r="M14" s="37">
        <v>1</v>
      </c>
      <c r="N14" s="37">
        <v>1</v>
      </c>
      <c r="O14" s="37">
        <v>0.7</v>
      </c>
      <c r="P14" s="37">
        <v>0</v>
      </c>
      <c r="Q14" s="83">
        <v>0.5</v>
      </c>
      <c r="R14" s="37">
        <v>0</v>
      </c>
      <c r="S14" s="37">
        <v>1</v>
      </c>
      <c r="T14" s="83">
        <v>0.5</v>
      </c>
      <c r="U14" s="37">
        <v>1</v>
      </c>
      <c r="V14" s="61">
        <v>0</v>
      </c>
      <c r="W14" s="59"/>
      <c r="X14" s="43"/>
      <c r="Y14" s="65">
        <v>43919</v>
      </c>
      <c r="Z14" s="39"/>
      <c r="AA14" s="39"/>
      <c r="AB14" s="38"/>
      <c r="AC14" s="38"/>
    </row>
    <row r="15" spans="1:29" s="40" customFormat="1" x14ac:dyDescent="0.3">
      <c r="A15" s="38" t="s">
        <v>223</v>
      </c>
      <c r="B15" s="31" t="s">
        <v>253</v>
      </c>
      <c r="C15" s="53">
        <v>1</v>
      </c>
      <c r="D15" s="83">
        <v>1</v>
      </c>
      <c r="E15" s="37">
        <v>1</v>
      </c>
      <c r="F15" s="37">
        <v>1</v>
      </c>
      <c r="G15" s="83">
        <v>0.9</v>
      </c>
      <c r="H15" s="37">
        <v>1</v>
      </c>
      <c r="I15" s="37">
        <v>1</v>
      </c>
      <c r="J15" s="37">
        <v>1</v>
      </c>
      <c r="K15" s="37">
        <v>1</v>
      </c>
      <c r="L15" s="37">
        <v>0.1</v>
      </c>
      <c r="M15" s="37">
        <v>1</v>
      </c>
      <c r="N15" s="37">
        <v>1</v>
      </c>
      <c r="O15" s="83">
        <v>0.8</v>
      </c>
      <c r="P15" s="37">
        <v>1</v>
      </c>
      <c r="Q15" s="83">
        <v>0.7</v>
      </c>
      <c r="R15" s="37">
        <v>0</v>
      </c>
      <c r="S15" s="37">
        <v>1</v>
      </c>
      <c r="T15" s="37">
        <v>1</v>
      </c>
      <c r="U15" s="37">
        <v>1</v>
      </c>
      <c r="V15" s="61">
        <v>0</v>
      </c>
      <c r="W15" s="59"/>
      <c r="X15" s="43"/>
      <c r="Y15" s="65"/>
      <c r="Z15" s="66"/>
      <c r="AA15" s="39"/>
      <c r="AB15" s="38"/>
      <c r="AC15" s="38"/>
    </row>
    <row r="16" spans="1:29" s="40" customFormat="1" x14ac:dyDescent="0.3">
      <c r="A16" s="38" t="s">
        <v>227</v>
      </c>
      <c r="B16" s="31" t="s">
        <v>247</v>
      </c>
      <c r="C16" s="53">
        <v>1</v>
      </c>
      <c r="D16" s="83">
        <v>1</v>
      </c>
      <c r="E16" s="37">
        <v>1</v>
      </c>
      <c r="F16" s="37">
        <v>1</v>
      </c>
      <c r="G16" s="83">
        <v>1</v>
      </c>
      <c r="H16" s="37">
        <v>1</v>
      </c>
      <c r="I16" s="37">
        <v>1</v>
      </c>
      <c r="J16" s="37">
        <v>1</v>
      </c>
      <c r="K16" s="37">
        <v>1</v>
      </c>
      <c r="L16" s="83">
        <v>0.95</v>
      </c>
      <c r="M16" s="37">
        <v>1</v>
      </c>
      <c r="N16" s="37">
        <v>1</v>
      </c>
      <c r="O16" s="83">
        <v>0.95</v>
      </c>
      <c r="P16" s="37">
        <v>1</v>
      </c>
      <c r="Q16" s="37">
        <v>1</v>
      </c>
      <c r="R16" s="37">
        <v>0</v>
      </c>
      <c r="S16" s="37">
        <v>1</v>
      </c>
      <c r="T16" s="37">
        <v>1</v>
      </c>
      <c r="U16" s="37">
        <v>1</v>
      </c>
      <c r="V16" s="61">
        <v>0</v>
      </c>
      <c r="W16" s="59"/>
      <c r="X16" s="43"/>
      <c r="Y16" s="65">
        <v>43909</v>
      </c>
      <c r="Z16" s="66">
        <f>Y14</f>
        <v>43919</v>
      </c>
      <c r="AA16" s="39"/>
      <c r="AB16" s="38"/>
      <c r="AC16" s="38"/>
    </row>
    <row r="17" spans="1:29" s="40" customFormat="1" x14ac:dyDescent="0.3">
      <c r="A17" s="38" t="s">
        <v>224</v>
      </c>
      <c r="B17" s="31" t="s">
        <v>246</v>
      </c>
      <c r="C17" s="53">
        <v>1</v>
      </c>
      <c r="D17" s="53">
        <v>1</v>
      </c>
      <c r="E17" s="37">
        <v>1</v>
      </c>
      <c r="F17" s="37">
        <v>1</v>
      </c>
      <c r="G17" s="37">
        <v>1</v>
      </c>
      <c r="H17" s="37">
        <v>1</v>
      </c>
      <c r="I17" s="83">
        <v>0</v>
      </c>
      <c r="J17" s="37">
        <v>1</v>
      </c>
      <c r="K17" s="37">
        <v>1</v>
      </c>
      <c r="L17" s="37">
        <v>1</v>
      </c>
      <c r="M17" s="37">
        <v>1</v>
      </c>
      <c r="N17" s="37">
        <v>1</v>
      </c>
      <c r="O17" s="37">
        <v>1</v>
      </c>
      <c r="P17" s="37">
        <v>1</v>
      </c>
      <c r="Q17" s="37">
        <v>1</v>
      </c>
      <c r="R17" s="37">
        <v>1</v>
      </c>
      <c r="S17" s="37">
        <v>1</v>
      </c>
      <c r="T17" s="37">
        <v>1</v>
      </c>
      <c r="U17" s="37">
        <v>1</v>
      </c>
      <c r="V17" s="61">
        <v>0</v>
      </c>
      <c r="W17" s="59"/>
      <c r="X17" s="43"/>
      <c r="Y17" s="65">
        <v>43912</v>
      </c>
      <c r="Z17" s="39"/>
      <c r="AA17" s="39"/>
      <c r="AB17" s="38"/>
      <c r="AC17" s="38"/>
    </row>
    <row r="18" spans="1:29" s="40" customFormat="1" x14ac:dyDescent="0.3">
      <c r="A18" s="38" t="s">
        <v>225</v>
      </c>
      <c r="B18" s="39" t="s">
        <v>234</v>
      </c>
      <c r="C18" s="53">
        <v>1</v>
      </c>
      <c r="D18" s="53">
        <v>1</v>
      </c>
      <c r="E18" s="37">
        <v>1</v>
      </c>
      <c r="F18" s="37">
        <v>1</v>
      </c>
      <c r="G18" s="83">
        <v>0.8</v>
      </c>
      <c r="H18" s="37">
        <v>1</v>
      </c>
      <c r="I18" s="37">
        <v>1</v>
      </c>
      <c r="J18" s="83">
        <v>0</v>
      </c>
      <c r="K18" s="37">
        <v>1</v>
      </c>
      <c r="L18" s="37">
        <v>1</v>
      </c>
      <c r="M18" s="37">
        <v>1</v>
      </c>
      <c r="N18" s="37">
        <v>1</v>
      </c>
      <c r="O18" s="37">
        <v>1</v>
      </c>
      <c r="P18" s="37">
        <v>1</v>
      </c>
      <c r="Q18" s="37">
        <v>1</v>
      </c>
      <c r="R18" s="37">
        <v>1</v>
      </c>
      <c r="S18" s="37">
        <v>1</v>
      </c>
      <c r="T18" s="37">
        <v>1</v>
      </c>
      <c r="U18" s="37">
        <v>1</v>
      </c>
      <c r="V18" s="61">
        <v>0</v>
      </c>
      <c r="W18" s="59"/>
      <c r="X18" s="43"/>
      <c r="Y18" s="65">
        <v>43912</v>
      </c>
      <c r="Z18" s="39"/>
      <c r="AA18" s="39"/>
      <c r="AB18" s="38"/>
      <c r="AC18" s="38"/>
    </row>
    <row r="19" spans="1:29" s="40" customFormat="1" x14ac:dyDescent="0.3">
      <c r="A19" s="38" t="s">
        <v>263</v>
      </c>
      <c r="B19" s="39" t="s">
        <v>267</v>
      </c>
      <c r="C19" s="53">
        <v>1</v>
      </c>
      <c r="D19" s="53">
        <v>1</v>
      </c>
      <c r="E19" s="37">
        <v>1</v>
      </c>
      <c r="F19" s="37">
        <v>1</v>
      </c>
      <c r="G19" s="37">
        <v>1</v>
      </c>
      <c r="H19" s="37">
        <v>1</v>
      </c>
      <c r="I19" s="37">
        <v>1</v>
      </c>
      <c r="J19" s="37">
        <v>1</v>
      </c>
      <c r="K19" s="37">
        <v>1</v>
      </c>
      <c r="L19" s="37">
        <v>1</v>
      </c>
      <c r="M19" s="37">
        <v>1</v>
      </c>
      <c r="N19" s="37">
        <v>1</v>
      </c>
      <c r="O19" s="37">
        <v>1</v>
      </c>
      <c r="P19" s="37">
        <v>1</v>
      </c>
      <c r="Q19" s="37">
        <v>1</v>
      </c>
      <c r="R19" s="37">
        <v>1</v>
      </c>
      <c r="S19" s="37">
        <v>0</v>
      </c>
      <c r="T19" s="37">
        <v>1</v>
      </c>
      <c r="U19" s="37">
        <v>1</v>
      </c>
      <c r="V19" s="61">
        <v>0</v>
      </c>
      <c r="W19" s="59"/>
      <c r="X19" s="43"/>
      <c r="Y19" s="65"/>
      <c r="Z19" s="39"/>
      <c r="AA19" s="39"/>
      <c r="AB19" s="38"/>
      <c r="AC19" s="38"/>
    </row>
    <row r="20" spans="1:29" s="40" customFormat="1" x14ac:dyDescent="0.3">
      <c r="A20" s="38" t="s">
        <v>226</v>
      </c>
      <c r="B20" s="31" t="s">
        <v>282</v>
      </c>
      <c r="C20" s="53">
        <v>1</v>
      </c>
      <c r="D20" s="53">
        <v>1</v>
      </c>
      <c r="E20" s="37">
        <v>1</v>
      </c>
      <c r="F20" s="37">
        <v>1</v>
      </c>
      <c r="G20" s="37">
        <v>0.7</v>
      </c>
      <c r="H20" s="37">
        <v>1</v>
      </c>
      <c r="I20" s="37">
        <v>1</v>
      </c>
      <c r="J20" s="37">
        <v>1</v>
      </c>
      <c r="K20" s="37">
        <v>1</v>
      </c>
      <c r="L20" s="37">
        <v>1</v>
      </c>
      <c r="M20" s="37">
        <v>1</v>
      </c>
      <c r="N20" s="37">
        <v>1</v>
      </c>
      <c r="O20" s="37">
        <v>1</v>
      </c>
      <c r="P20" s="37">
        <v>1</v>
      </c>
      <c r="Q20" s="37">
        <v>1</v>
      </c>
      <c r="R20" s="37">
        <v>1</v>
      </c>
      <c r="S20" s="37">
        <v>1</v>
      </c>
      <c r="T20" s="37">
        <v>1</v>
      </c>
      <c r="U20" s="37">
        <v>1</v>
      </c>
      <c r="V20" s="61">
        <v>0</v>
      </c>
      <c r="W20" s="68" t="s">
        <v>174</v>
      </c>
      <c r="X20" s="70">
        <v>0.1</v>
      </c>
      <c r="Y20" s="65">
        <v>43915</v>
      </c>
      <c r="Z20" s="39"/>
      <c r="AA20" s="39"/>
      <c r="AB20" s="38"/>
      <c r="AC20" s="38"/>
    </row>
    <row r="21" spans="1:29" s="26" customFormat="1" ht="19.2" customHeight="1" x14ac:dyDescent="0.3">
      <c r="A21" s="41" t="s">
        <v>228</v>
      </c>
      <c r="B21" s="31" t="s">
        <v>248</v>
      </c>
      <c r="C21" s="53">
        <v>1</v>
      </c>
      <c r="D21" s="53">
        <v>1.1000000000000001</v>
      </c>
      <c r="E21" s="37">
        <v>1</v>
      </c>
      <c r="F21" s="37">
        <v>1</v>
      </c>
      <c r="G21" s="83">
        <v>0.9</v>
      </c>
      <c r="H21" s="37">
        <v>1</v>
      </c>
      <c r="I21" s="37">
        <v>1</v>
      </c>
      <c r="J21" s="37">
        <v>1</v>
      </c>
      <c r="K21" s="37">
        <v>1</v>
      </c>
      <c r="L21" s="37">
        <v>1</v>
      </c>
      <c r="M21" s="37">
        <v>1</v>
      </c>
      <c r="N21" s="37">
        <v>1</v>
      </c>
      <c r="O21" s="37">
        <v>1</v>
      </c>
      <c r="P21" s="37">
        <v>1</v>
      </c>
      <c r="Q21" s="37">
        <v>1</v>
      </c>
      <c r="R21" s="37">
        <v>1</v>
      </c>
      <c r="S21" s="37">
        <v>1</v>
      </c>
      <c r="T21" s="37">
        <v>1</v>
      </c>
      <c r="U21" s="37">
        <v>1</v>
      </c>
      <c r="V21" s="61">
        <v>0</v>
      </c>
      <c r="W21" s="68" t="s">
        <v>176</v>
      </c>
      <c r="X21" s="69">
        <v>0.95</v>
      </c>
      <c r="Y21" s="65">
        <v>43919</v>
      </c>
      <c r="Z21" s="36"/>
      <c r="AA21" s="36"/>
      <c r="AB21" s="41"/>
      <c r="AC21" s="41"/>
    </row>
    <row r="22" spans="1:29" s="26" customFormat="1" ht="19.2" customHeight="1" x14ac:dyDescent="0.3">
      <c r="A22" s="41" t="s">
        <v>218</v>
      </c>
      <c r="B22" s="31" t="s">
        <v>249</v>
      </c>
      <c r="C22" s="53">
        <v>1</v>
      </c>
      <c r="D22" s="53">
        <v>1.1000000000000001</v>
      </c>
      <c r="E22" s="37">
        <v>1</v>
      </c>
      <c r="F22" s="37">
        <v>1</v>
      </c>
      <c r="G22" s="37">
        <v>1</v>
      </c>
      <c r="H22" s="37">
        <v>1</v>
      </c>
      <c r="I22" s="37">
        <v>1</v>
      </c>
      <c r="J22" s="37">
        <v>1</v>
      </c>
      <c r="K22" s="37">
        <v>1</v>
      </c>
      <c r="L22" s="83">
        <v>0</v>
      </c>
      <c r="M22" s="37">
        <v>1</v>
      </c>
      <c r="N22" s="37">
        <v>1</v>
      </c>
      <c r="O22" s="37">
        <v>1</v>
      </c>
      <c r="P22" s="37">
        <v>1</v>
      </c>
      <c r="Q22" s="37">
        <v>1</v>
      </c>
      <c r="R22" s="37">
        <v>1</v>
      </c>
      <c r="S22" s="37">
        <v>1</v>
      </c>
      <c r="T22" s="37">
        <v>1</v>
      </c>
      <c r="U22" s="37">
        <v>1</v>
      </c>
      <c r="V22" s="61">
        <v>0</v>
      </c>
      <c r="W22" s="59"/>
      <c r="X22" s="32"/>
      <c r="Y22" s="65">
        <v>43909</v>
      </c>
      <c r="Z22" s="36"/>
      <c r="AA22" s="31"/>
      <c r="AB22" s="41"/>
      <c r="AC22" s="41"/>
    </row>
    <row r="23" spans="1:29" s="26" customFormat="1" ht="19.2" customHeight="1" x14ac:dyDescent="0.3">
      <c r="A23" s="41" t="s">
        <v>262</v>
      </c>
      <c r="B23" s="28" t="s">
        <v>265</v>
      </c>
      <c r="C23" s="53">
        <v>1</v>
      </c>
      <c r="D23" s="53">
        <v>1.1000000000000001</v>
      </c>
      <c r="E23" s="37">
        <v>1</v>
      </c>
      <c r="F23" s="37">
        <v>1</v>
      </c>
      <c r="G23" s="37">
        <v>1</v>
      </c>
      <c r="H23" s="37">
        <v>1</v>
      </c>
      <c r="I23" s="37">
        <v>1</v>
      </c>
      <c r="J23" s="37">
        <v>1</v>
      </c>
      <c r="K23" s="37">
        <v>1</v>
      </c>
      <c r="L23" s="37">
        <v>1</v>
      </c>
      <c r="M23" s="37">
        <v>1</v>
      </c>
      <c r="N23" s="37">
        <v>1</v>
      </c>
      <c r="O23" s="37">
        <v>1</v>
      </c>
      <c r="P23" s="37">
        <v>1</v>
      </c>
      <c r="Q23" s="37">
        <v>1</v>
      </c>
      <c r="R23" s="37">
        <v>0</v>
      </c>
      <c r="S23" s="37">
        <v>1</v>
      </c>
      <c r="T23" s="37">
        <v>1</v>
      </c>
      <c r="U23" s="37">
        <v>1</v>
      </c>
      <c r="V23" s="61">
        <v>0</v>
      </c>
      <c r="W23" s="59"/>
      <c r="X23" s="32"/>
      <c r="Y23" s="65">
        <v>43912</v>
      </c>
      <c r="Z23" s="36"/>
      <c r="AA23" s="31"/>
      <c r="AB23" s="41"/>
      <c r="AC23" s="41"/>
    </row>
    <row r="24" spans="1:29" s="25" customFormat="1" ht="19.2" customHeight="1" x14ac:dyDescent="0.3">
      <c r="A24" s="35" t="s">
        <v>250</v>
      </c>
      <c r="B24" s="35" t="s">
        <v>238</v>
      </c>
      <c r="C24" s="53">
        <v>1</v>
      </c>
      <c r="D24" s="53">
        <v>1.1000000000000001</v>
      </c>
      <c r="E24" s="37">
        <v>1</v>
      </c>
      <c r="F24" s="37">
        <v>0.2</v>
      </c>
      <c r="G24" s="37">
        <v>0.67</v>
      </c>
      <c r="H24" s="37">
        <v>1</v>
      </c>
      <c r="I24" s="37">
        <v>1</v>
      </c>
      <c r="J24" s="37">
        <v>1</v>
      </c>
      <c r="K24" s="37">
        <v>1</v>
      </c>
      <c r="L24" s="37">
        <v>1</v>
      </c>
      <c r="M24" s="37">
        <v>1</v>
      </c>
      <c r="N24" s="37">
        <v>1</v>
      </c>
      <c r="O24" s="37">
        <v>1</v>
      </c>
      <c r="P24" s="37">
        <v>1</v>
      </c>
      <c r="Q24" s="37">
        <v>1</v>
      </c>
      <c r="R24" s="37">
        <v>1</v>
      </c>
      <c r="S24" s="37">
        <v>1</v>
      </c>
      <c r="T24" s="37">
        <v>1</v>
      </c>
      <c r="U24" s="37">
        <v>1</v>
      </c>
      <c r="V24" s="61">
        <v>0</v>
      </c>
      <c r="W24" s="68" t="s">
        <v>176</v>
      </c>
      <c r="X24" s="69">
        <v>0.5</v>
      </c>
      <c r="Y24" s="65">
        <v>43919</v>
      </c>
      <c r="Z24" s="36"/>
      <c r="AA24" s="36"/>
      <c r="AB24" s="35"/>
      <c r="AC24" s="35"/>
    </row>
    <row r="25" spans="1:29" s="25" customFormat="1" ht="19.2" customHeight="1" x14ac:dyDescent="0.3">
      <c r="A25" s="35" t="s">
        <v>239</v>
      </c>
      <c r="B25" s="31" t="s">
        <v>256</v>
      </c>
      <c r="C25" s="53">
        <v>1</v>
      </c>
      <c r="D25" s="53">
        <v>1</v>
      </c>
      <c r="E25" s="37">
        <v>1</v>
      </c>
      <c r="F25" s="37">
        <v>1</v>
      </c>
      <c r="G25" s="37">
        <v>1</v>
      </c>
      <c r="H25" s="37">
        <v>1</v>
      </c>
      <c r="I25" s="37">
        <v>1</v>
      </c>
      <c r="J25" s="37">
        <v>1</v>
      </c>
      <c r="K25" s="37">
        <v>1</v>
      </c>
      <c r="L25" s="37">
        <v>1</v>
      </c>
      <c r="M25" s="37">
        <v>1</v>
      </c>
      <c r="N25" s="37">
        <v>1</v>
      </c>
      <c r="O25" s="37">
        <v>1</v>
      </c>
      <c r="P25" s="37">
        <v>1</v>
      </c>
      <c r="Q25" s="37">
        <v>1</v>
      </c>
      <c r="R25" s="37">
        <v>1</v>
      </c>
      <c r="S25" s="37">
        <v>1</v>
      </c>
      <c r="T25" s="37">
        <v>1</v>
      </c>
      <c r="U25" s="37">
        <v>1</v>
      </c>
      <c r="V25" s="61">
        <v>0</v>
      </c>
      <c r="W25" s="68" t="s">
        <v>176</v>
      </c>
      <c r="X25" s="69">
        <v>0.95</v>
      </c>
      <c r="Y25" s="65">
        <v>43919</v>
      </c>
      <c r="Z25" s="36"/>
      <c r="AA25" s="31"/>
      <c r="AB25" s="35"/>
      <c r="AC25" s="35"/>
    </row>
    <row r="26" spans="1:29" s="25" customFormat="1" ht="19.2" customHeight="1" x14ac:dyDescent="0.3">
      <c r="A26" s="35" t="s">
        <v>251</v>
      </c>
      <c r="B26" s="31" t="s">
        <v>205</v>
      </c>
      <c r="C26" s="53">
        <v>1</v>
      </c>
      <c r="D26" s="53">
        <v>1</v>
      </c>
      <c r="E26" s="37">
        <v>1</v>
      </c>
      <c r="F26" s="37">
        <v>1</v>
      </c>
      <c r="G26" s="37">
        <v>1</v>
      </c>
      <c r="H26" s="37">
        <v>1</v>
      </c>
      <c r="I26" s="37">
        <v>1</v>
      </c>
      <c r="J26" s="37">
        <v>1</v>
      </c>
      <c r="K26" s="37">
        <v>1</v>
      </c>
      <c r="L26" s="37">
        <v>1</v>
      </c>
      <c r="M26" s="37">
        <v>1</v>
      </c>
      <c r="N26" s="37">
        <v>1</v>
      </c>
      <c r="O26" s="37">
        <v>1</v>
      </c>
      <c r="P26" s="37">
        <v>1</v>
      </c>
      <c r="Q26" s="37">
        <v>1</v>
      </c>
      <c r="R26" s="37">
        <v>1</v>
      </c>
      <c r="S26" s="37">
        <v>1</v>
      </c>
      <c r="T26" s="37">
        <v>1</v>
      </c>
      <c r="U26" s="37">
        <v>1</v>
      </c>
      <c r="V26" s="61">
        <v>5</v>
      </c>
      <c r="W26" s="59"/>
      <c r="X26" s="32"/>
      <c r="Y26" s="65">
        <v>43919</v>
      </c>
      <c r="Z26" s="36"/>
      <c r="AA26" s="36"/>
      <c r="AB26" s="35"/>
      <c r="AC26" s="35"/>
    </row>
    <row r="27" spans="1:29" s="25" customFormat="1" ht="19.2" customHeight="1" x14ac:dyDescent="0.3">
      <c r="A27" s="35" t="s">
        <v>266</v>
      </c>
      <c r="B27" s="31" t="s">
        <v>269</v>
      </c>
      <c r="C27" s="53">
        <v>1</v>
      </c>
      <c r="D27" s="53">
        <v>1</v>
      </c>
      <c r="E27" s="37">
        <v>1</v>
      </c>
      <c r="F27" s="37">
        <v>1</v>
      </c>
      <c r="G27" s="37">
        <v>1</v>
      </c>
      <c r="H27" s="37">
        <v>1</v>
      </c>
      <c r="I27" s="37">
        <v>1</v>
      </c>
      <c r="J27" s="37">
        <v>1</v>
      </c>
      <c r="K27" s="37">
        <v>1</v>
      </c>
      <c r="L27" s="37">
        <v>1</v>
      </c>
      <c r="M27" s="37">
        <v>1</v>
      </c>
      <c r="N27" s="37">
        <v>1</v>
      </c>
      <c r="O27" s="37">
        <v>1</v>
      </c>
      <c r="P27" s="37">
        <v>1</v>
      </c>
      <c r="Q27" s="37">
        <v>1</v>
      </c>
      <c r="R27" s="37">
        <v>1</v>
      </c>
      <c r="S27" s="37">
        <v>1</v>
      </c>
      <c r="T27" s="37">
        <v>0</v>
      </c>
      <c r="U27" s="37">
        <v>1</v>
      </c>
      <c r="V27" s="61">
        <v>0</v>
      </c>
      <c r="W27" s="58"/>
      <c r="X27" s="34"/>
      <c r="Y27" s="72">
        <v>43919</v>
      </c>
      <c r="Z27" s="31"/>
      <c r="AA27" s="31"/>
      <c r="AB27" s="35"/>
      <c r="AC27" s="35"/>
    </row>
    <row r="28" spans="1:29" s="25" customFormat="1" ht="19.2" customHeight="1" x14ac:dyDescent="0.3">
      <c r="A28" s="35" t="s">
        <v>283</v>
      </c>
      <c r="B28" s="74" t="s">
        <v>301</v>
      </c>
      <c r="C28" s="52">
        <v>1</v>
      </c>
      <c r="D28" s="53">
        <v>1</v>
      </c>
      <c r="E28" s="37">
        <v>1</v>
      </c>
      <c r="F28" s="37">
        <v>1</v>
      </c>
      <c r="G28" s="37">
        <v>1</v>
      </c>
      <c r="H28" s="37">
        <v>1</v>
      </c>
      <c r="I28" s="37">
        <v>1</v>
      </c>
      <c r="J28" s="37">
        <v>1</v>
      </c>
      <c r="K28" s="37">
        <v>1</v>
      </c>
      <c r="L28" s="37">
        <v>1</v>
      </c>
      <c r="M28" s="37">
        <v>1</v>
      </c>
      <c r="N28" s="37">
        <v>1</v>
      </c>
      <c r="O28" s="37">
        <v>1</v>
      </c>
      <c r="P28" s="37">
        <v>1</v>
      </c>
      <c r="Q28" s="37">
        <v>1</v>
      </c>
      <c r="R28" s="37">
        <v>1</v>
      </c>
      <c r="S28" s="37">
        <v>1</v>
      </c>
      <c r="T28" s="37">
        <v>1</v>
      </c>
      <c r="U28" s="37">
        <v>1</v>
      </c>
      <c r="V28" s="61">
        <v>0</v>
      </c>
      <c r="W28" s="58"/>
      <c r="X28" s="34"/>
      <c r="Y28" s="54"/>
      <c r="Z28" s="31"/>
      <c r="AA28" s="31"/>
      <c r="AB28" s="35"/>
      <c r="AC28" s="35"/>
    </row>
    <row r="29" spans="1:29" s="25" customFormat="1" ht="19.2" customHeight="1" x14ac:dyDescent="0.3">
      <c r="A29" s="35" t="s">
        <v>291</v>
      </c>
      <c r="B29" s="31" t="s">
        <v>292</v>
      </c>
      <c r="C29" s="53">
        <v>1</v>
      </c>
      <c r="D29" s="53">
        <v>1</v>
      </c>
      <c r="E29" s="37">
        <v>1</v>
      </c>
      <c r="F29" s="37">
        <v>1</v>
      </c>
      <c r="G29" s="37">
        <v>1</v>
      </c>
      <c r="H29" s="37">
        <v>1</v>
      </c>
      <c r="I29" s="37">
        <v>1</v>
      </c>
      <c r="J29" s="37">
        <v>1</v>
      </c>
      <c r="K29" s="37">
        <v>1</v>
      </c>
      <c r="L29" s="37">
        <v>1</v>
      </c>
      <c r="M29" s="37">
        <v>1</v>
      </c>
      <c r="N29" s="37">
        <v>1</v>
      </c>
      <c r="O29" s="37">
        <v>1</v>
      </c>
      <c r="P29" s="37">
        <v>1</v>
      </c>
      <c r="Q29" s="37">
        <v>1</v>
      </c>
      <c r="R29" s="37">
        <v>1</v>
      </c>
      <c r="S29" s="37">
        <v>1</v>
      </c>
      <c r="T29" s="37">
        <v>1</v>
      </c>
      <c r="U29" s="37">
        <v>0</v>
      </c>
      <c r="V29" s="61">
        <v>0</v>
      </c>
      <c r="W29" s="58"/>
      <c r="X29" s="34"/>
      <c r="Y29" s="72">
        <v>43919</v>
      </c>
      <c r="Z29" s="36"/>
      <c r="AA29" s="31"/>
      <c r="AB29" s="35"/>
      <c r="AC29" s="35"/>
    </row>
    <row r="30" spans="1:29" s="25" customFormat="1" ht="19.2" customHeight="1" x14ac:dyDescent="0.3">
      <c r="A30" s="35"/>
      <c r="B30" s="31"/>
      <c r="C30" s="54"/>
      <c r="D30" s="58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57"/>
      <c r="W30" s="58"/>
      <c r="X30" s="34"/>
      <c r="Y30" s="54"/>
      <c r="Z30" s="31"/>
      <c r="AA30" s="31"/>
      <c r="AB30" s="35"/>
      <c r="AC30" s="35"/>
    </row>
    <row r="31" spans="1:29" s="25" customFormat="1" ht="19.2" customHeight="1" x14ac:dyDescent="0.3">
      <c r="A31" s="35"/>
      <c r="B31" s="35"/>
      <c r="C31" s="54"/>
      <c r="D31" s="59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59"/>
      <c r="W31" s="59"/>
      <c r="X31" s="32"/>
      <c r="Y31" s="64"/>
      <c r="Z31" s="36"/>
      <c r="AA31" s="36"/>
      <c r="AB31" s="35"/>
      <c r="AC31" s="35"/>
    </row>
    <row r="32" spans="1:29" s="25" customFormat="1" ht="19.2" customHeight="1" x14ac:dyDescent="0.3">
      <c r="A32" s="35"/>
      <c r="B32" s="31"/>
      <c r="C32" s="54"/>
      <c r="D32" s="57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57"/>
      <c r="W32" s="59"/>
      <c r="X32" s="32"/>
      <c r="Y32" s="64"/>
      <c r="Z32" s="36"/>
      <c r="AA32" s="31"/>
      <c r="AB32" s="35"/>
      <c r="AC32" s="35"/>
    </row>
    <row r="33" spans="1:29" s="25" customFormat="1" ht="19.2" customHeight="1" x14ac:dyDescent="0.3">
      <c r="A33" s="35"/>
      <c r="B33" s="35"/>
      <c r="C33" s="55"/>
      <c r="D33" s="55"/>
      <c r="E33" s="35"/>
      <c r="F33" s="35"/>
      <c r="G33" s="35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57"/>
      <c r="W33" s="59"/>
      <c r="X33" s="32"/>
      <c r="Y33" s="64"/>
      <c r="Z33" s="36"/>
      <c r="AA33" s="31"/>
      <c r="AB33" s="35"/>
      <c r="AC33" s="35"/>
    </row>
    <row r="34" spans="1:29" s="25" customFormat="1" ht="19.2" customHeight="1" x14ac:dyDescent="0.3">
      <c r="A34" s="35"/>
      <c r="B34" s="31"/>
      <c r="C34" s="54"/>
      <c r="D34" s="57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57"/>
      <c r="W34" s="58"/>
      <c r="X34" s="34"/>
      <c r="Y34" s="54"/>
      <c r="Z34" s="31"/>
      <c r="AA34" s="36"/>
      <c r="AB34" s="35"/>
      <c r="AC34" s="35"/>
    </row>
    <row r="35" spans="1:29" s="25" customFormat="1" ht="19.2" customHeight="1" x14ac:dyDescent="0.3">
      <c r="A35" s="35"/>
      <c r="C35" s="54"/>
      <c r="D35" s="57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57"/>
      <c r="W35" s="59"/>
      <c r="X35" s="32"/>
      <c r="Y35" s="64"/>
      <c r="Z35" s="36"/>
      <c r="AA35" s="31"/>
      <c r="AB35" s="35"/>
      <c r="AC35" s="35"/>
    </row>
  </sheetData>
  <mergeCells count="2">
    <mergeCell ref="W1:X1"/>
    <mergeCell ref="D1:U1"/>
  </mergeCells>
  <conditionalFormatting sqref="C24 C20:C22 C3:C18">
    <cfRule type="cellIs" dxfId="90" priority="159" operator="equal">
      <formula>1</formula>
    </cfRule>
  </conditionalFormatting>
  <conditionalFormatting sqref="C24:C26 C20:C22 C3:C18">
    <cfRule type="cellIs" dxfId="89" priority="158" operator="notEqual">
      <formula>1</formula>
    </cfRule>
  </conditionalFormatting>
  <conditionalFormatting sqref="C25:C26">
    <cfRule type="cellIs" dxfId="88" priority="156" operator="equal">
      <formula>1</formula>
    </cfRule>
  </conditionalFormatting>
  <conditionalFormatting sqref="C23">
    <cfRule type="cellIs" dxfId="87" priority="155" operator="equal">
      <formula>1</formula>
    </cfRule>
  </conditionalFormatting>
  <conditionalFormatting sqref="C23">
    <cfRule type="cellIs" dxfId="86" priority="154" operator="notEqual">
      <formula>1</formula>
    </cfRule>
  </conditionalFormatting>
  <conditionalFormatting sqref="C19">
    <cfRule type="cellIs" dxfId="85" priority="144" operator="equal">
      <formula>1</formula>
    </cfRule>
  </conditionalFormatting>
  <conditionalFormatting sqref="C19">
    <cfRule type="cellIs" dxfId="84" priority="143" operator="notEqual">
      <formula>1</formula>
    </cfRule>
  </conditionalFormatting>
  <conditionalFormatting sqref="C27">
    <cfRule type="cellIs" dxfId="83" priority="138" operator="notEqual">
      <formula>1</formula>
    </cfRule>
  </conditionalFormatting>
  <conditionalFormatting sqref="C27">
    <cfRule type="cellIs" dxfId="82" priority="137" operator="equal">
      <formula>1</formula>
    </cfRule>
  </conditionalFormatting>
  <conditionalFormatting sqref="C28">
    <cfRule type="cellIs" dxfId="81" priority="101" operator="equal">
      <formula>1</formula>
    </cfRule>
  </conditionalFormatting>
  <conditionalFormatting sqref="C28">
    <cfRule type="cellIs" dxfId="80" priority="100" operator="notEqual">
      <formula>1</formula>
    </cfRule>
  </conditionalFormatting>
  <conditionalFormatting sqref="C29">
    <cfRule type="cellIs" dxfId="79" priority="86" operator="notEqual">
      <formula>1</formula>
    </cfRule>
  </conditionalFormatting>
  <conditionalFormatting sqref="C29">
    <cfRule type="cellIs" dxfId="78" priority="85" operator="equal">
      <formula>1</formula>
    </cfRule>
  </conditionalFormatting>
  <conditionalFormatting sqref="D3:P11 D14:P18 D20:P22 D23 D24:P24">
    <cfRule type="cellIs" dxfId="77" priority="78" operator="equal">
      <formula>1</formula>
    </cfRule>
  </conditionalFormatting>
  <conditionalFormatting sqref="D3:P11 D14:P18 D20:P22 D23 D24:P26">
    <cfRule type="cellIs" dxfId="76" priority="77" operator="notEqual">
      <formula>1</formula>
    </cfRule>
  </conditionalFormatting>
  <conditionalFormatting sqref="D25:P26">
    <cfRule type="cellIs" dxfId="75" priority="76" operator="equal">
      <formula>1</formula>
    </cfRule>
  </conditionalFormatting>
  <conditionalFormatting sqref="M23:P23 E23:K23">
    <cfRule type="cellIs" dxfId="74" priority="75" operator="equal">
      <formula>1</formula>
    </cfRule>
  </conditionalFormatting>
  <conditionalFormatting sqref="M23:P23 E23:K23">
    <cfRule type="cellIs" dxfId="73" priority="74" operator="notEqual">
      <formula>1</formula>
    </cfRule>
  </conditionalFormatting>
  <conditionalFormatting sqref="L23">
    <cfRule type="cellIs" dxfId="72" priority="65" operator="notEqual">
      <formula>1</formula>
    </cfRule>
  </conditionalFormatting>
  <conditionalFormatting sqref="Q3:S6 Q24 Q7:Q11 Q20:Q22 Q16:Q18">
    <cfRule type="cellIs" dxfId="71" priority="73" operator="equal">
      <formula>1</formula>
    </cfRule>
  </conditionalFormatting>
  <conditionalFormatting sqref="Q3:S6 Q25:S26 Q24 Q7:Q11 Q20:Q22 Q16:Q18">
    <cfRule type="cellIs" dxfId="70" priority="72" operator="notEqual">
      <formula>1</formula>
    </cfRule>
  </conditionalFormatting>
  <conditionalFormatting sqref="Q25:S26">
    <cfRule type="cellIs" dxfId="69" priority="71" operator="equal">
      <formula>1</formula>
    </cfRule>
  </conditionalFormatting>
  <conditionalFormatting sqref="Q23">
    <cfRule type="cellIs" dxfId="68" priority="70" operator="equal">
      <formula>1</formula>
    </cfRule>
  </conditionalFormatting>
  <conditionalFormatting sqref="Q23">
    <cfRule type="cellIs" dxfId="67" priority="69" operator="notEqual">
      <formula>1</formula>
    </cfRule>
  </conditionalFormatting>
  <conditionalFormatting sqref="R7:S11 R20:S24 R14:S18">
    <cfRule type="cellIs" dxfId="66" priority="68" operator="equal">
      <formula>1</formula>
    </cfRule>
  </conditionalFormatting>
  <conditionalFormatting sqref="R7:S11 R20:S24 R14:S18">
    <cfRule type="cellIs" dxfId="65" priority="67" operator="notEqual">
      <formula>1</formula>
    </cfRule>
  </conditionalFormatting>
  <conditionalFormatting sqref="L23">
    <cfRule type="cellIs" dxfId="64" priority="66" operator="equal">
      <formula>1</formula>
    </cfRule>
  </conditionalFormatting>
  <conditionalFormatting sqref="D19:P19">
    <cfRule type="cellIs" dxfId="63" priority="64" operator="equal">
      <formula>1</formula>
    </cfRule>
  </conditionalFormatting>
  <conditionalFormatting sqref="D19:P19">
    <cfRule type="cellIs" dxfId="62" priority="63" operator="notEqual">
      <formula>1</formula>
    </cfRule>
  </conditionalFormatting>
  <conditionalFormatting sqref="Q19">
    <cfRule type="cellIs" dxfId="61" priority="62" operator="equal">
      <formula>1</formula>
    </cfRule>
  </conditionalFormatting>
  <conditionalFormatting sqref="Q19">
    <cfRule type="cellIs" dxfId="60" priority="61" operator="notEqual">
      <formula>1</formula>
    </cfRule>
  </conditionalFormatting>
  <conditionalFormatting sqref="R19:S19">
    <cfRule type="cellIs" dxfId="59" priority="60" operator="equal">
      <formula>1</formula>
    </cfRule>
  </conditionalFormatting>
  <conditionalFormatting sqref="R19:S19">
    <cfRule type="cellIs" dxfId="58" priority="59" operator="notEqual">
      <formula>1</formula>
    </cfRule>
  </conditionalFormatting>
  <conditionalFormatting sqref="D27:P27">
    <cfRule type="cellIs" dxfId="57" priority="58" operator="notEqual">
      <formula>1</formula>
    </cfRule>
  </conditionalFormatting>
  <conditionalFormatting sqref="D27:P27">
    <cfRule type="cellIs" dxfId="56" priority="57" operator="equal">
      <formula>1</formula>
    </cfRule>
  </conditionalFormatting>
  <conditionalFormatting sqref="Q27:S27">
    <cfRule type="cellIs" dxfId="55" priority="56" operator="notEqual">
      <formula>1</formula>
    </cfRule>
  </conditionalFormatting>
  <conditionalFormatting sqref="Q27:S27">
    <cfRule type="cellIs" dxfId="54" priority="55" operator="equal">
      <formula>1</formula>
    </cfRule>
  </conditionalFormatting>
  <conditionalFormatting sqref="T3:T6">
    <cfRule type="cellIs" dxfId="53" priority="54" operator="equal">
      <formula>1</formula>
    </cfRule>
  </conditionalFormatting>
  <conditionalFormatting sqref="T3:T6 T25:T26">
    <cfRule type="cellIs" dxfId="52" priority="53" operator="notEqual">
      <formula>1</formula>
    </cfRule>
  </conditionalFormatting>
  <conditionalFormatting sqref="T25:T26">
    <cfRule type="cellIs" dxfId="51" priority="52" operator="equal">
      <formula>1</formula>
    </cfRule>
  </conditionalFormatting>
  <conditionalFormatting sqref="T7:T11 T20:T24 T15:T18">
    <cfRule type="cellIs" dxfId="50" priority="51" operator="equal">
      <formula>1</formula>
    </cfRule>
  </conditionalFormatting>
  <conditionalFormatting sqref="T7:T11 T20:T24 T15:T18">
    <cfRule type="cellIs" dxfId="49" priority="50" operator="notEqual">
      <formula>1</formula>
    </cfRule>
  </conditionalFormatting>
  <conditionalFormatting sqref="T19">
    <cfRule type="cellIs" dxfId="48" priority="49" operator="equal">
      <formula>1</formula>
    </cfRule>
  </conditionalFormatting>
  <conditionalFormatting sqref="T19">
    <cfRule type="cellIs" dxfId="47" priority="48" operator="notEqual">
      <formula>1</formula>
    </cfRule>
  </conditionalFormatting>
  <conditionalFormatting sqref="T27">
    <cfRule type="cellIs" dxfId="46" priority="47" operator="notEqual">
      <formula>1</formula>
    </cfRule>
  </conditionalFormatting>
  <conditionalFormatting sqref="T27">
    <cfRule type="cellIs" dxfId="45" priority="46" operator="equal">
      <formula>1</formula>
    </cfRule>
  </conditionalFormatting>
  <conditionalFormatting sqref="E12:P12 D13:M13 O13:P13">
    <cfRule type="cellIs" dxfId="44" priority="45" operator="equal">
      <formula>1</formula>
    </cfRule>
  </conditionalFormatting>
  <conditionalFormatting sqref="E12:P12 D13:M13 O13:P13">
    <cfRule type="cellIs" dxfId="43" priority="44" operator="notEqual">
      <formula>1</formula>
    </cfRule>
  </conditionalFormatting>
  <conditionalFormatting sqref="Q12:Q13">
    <cfRule type="cellIs" dxfId="42" priority="43" operator="equal">
      <formula>1</formula>
    </cfRule>
  </conditionalFormatting>
  <conditionalFormatting sqref="Q12:Q13">
    <cfRule type="cellIs" dxfId="41" priority="42" operator="notEqual">
      <formula>1</formula>
    </cfRule>
  </conditionalFormatting>
  <conditionalFormatting sqref="R12:S13">
    <cfRule type="cellIs" dxfId="40" priority="41" operator="equal">
      <formula>1</formula>
    </cfRule>
  </conditionalFormatting>
  <conditionalFormatting sqref="R12:S13">
    <cfRule type="cellIs" dxfId="39" priority="40" operator="notEqual">
      <formula>1</formula>
    </cfRule>
  </conditionalFormatting>
  <conditionalFormatting sqref="T12:T13">
    <cfRule type="cellIs" dxfId="38" priority="39" operator="equal">
      <formula>1</formula>
    </cfRule>
  </conditionalFormatting>
  <conditionalFormatting sqref="T12:T13">
    <cfRule type="cellIs" dxfId="37" priority="38" operator="notEqual">
      <formula>1</formula>
    </cfRule>
  </conditionalFormatting>
  <conditionalFormatting sqref="D28:P28">
    <cfRule type="cellIs" dxfId="36" priority="37" operator="equal">
      <formula>1</formula>
    </cfRule>
  </conditionalFormatting>
  <conditionalFormatting sqref="D28:P28">
    <cfRule type="cellIs" dxfId="35" priority="36" operator="notEqual">
      <formula>1</formula>
    </cfRule>
  </conditionalFormatting>
  <conditionalFormatting sqref="Q28:S28">
    <cfRule type="cellIs" dxfId="34" priority="35" operator="equal">
      <formula>1</formula>
    </cfRule>
  </conditionalFormatting>
  <conditionalFormatting sqref="Q28:S28">
    <cfRule type="cellIs" dxfId="33" priority="34" operator="notEqual">
      <formula>1</formula>
    </cfRule>
  </conditionalFormatting>
  <conditionalFormatting sqref="T28">
    <cfRule type="cellIs" dxfId="32" priority="33" operator="equal">
      <formula>1</formula>
    </cfRule>
  </conditionalFormatting>
  <conditionalFormatting sqref="T28">
    <cfRule type="cellIs" dxfId="31" priority="32" operator="notEqual">
      <formula>1</formula>
    </cfRule>
  </conditionalFormatting>
  <conditionalFormatting sqref="U3:U6">
    <cfRule type="cellIs" dxfId="30" priority="31" operator="equal">
      <formula>1</formula>
    </cfRule>
  </conditionalFormatting>
  <conditionalFormatting sqref="U3:U6 U25:U26">
    <cfRule type="cellIs" dxfId="29" priority="30" operator="notEqual">
      <formula>1</formula>
    </cfRule>
  </conditionalFormatting>
  <conditionalFormatting sqref="U25:U26">
    <cfRule type="cellIs" dxfId="28" priority="29" operator="equal">
      <formula>1</formula>
    </cfRule>
  </conditionalFormatting>
  <conditionalFormatting sqref="U7:U11 U20:U24 U14:U18">
    <cfRule type="cellIs" dxfId="27" priority="28" operator="equal">
      <formula>1</formula>
    </cfRule>
  </conditionalFormatting>
  <conditionalFormatting sqref="U7:U11 U20:U24 U14:U18">
    <cfRule type="cellIs" dxfId="26" priority="27" operator="notEqual">
      <formula>1</formula>
    </cfRule>
  </conditionalFormatting>
  <conditionalFormatting sqref="U19">
    <cfRule type="cellIs" dxfId="25" priority="26" operator="equal">
      <formula>1</formula>
    </cfRule>
  </conditionalFormatting>
  <conditionalFormatting sqref="U19">
    <cfRule type="cellIs" dxfId="24" priority="25" operator="notEqual">
      <formula>1</formula>
    </cfRule>
  </conditionalFormatting>
  <conditionalFormatting sqref="U27">
    <cfRule type="cellIs" dxfId="23" priority="24" operator="notEqual">
      <formula>1</formula>
    </cfRule>
  </conditionalFormatting>
  <conditionalFormatting sqref="U27">
    <cfRule type="cellIs" dxfId="22" priority="23" operator="equal">
      <formula>1</formula>
    </cfRule>
  </conditionalFormatting>
  <conditionalFormatting sqref="U12:U13">
    <cfRule type="cellIs" dxfId="21" priority="22" operator="equal">
      <formula>1</formula>
    </cfRule>
  </conditionalFormatting>
  <conditionalFormatting sqref="U12:U13">
    <cfRule type="cellIs" dxfId="20" priority="21" operator="notEqual">
      <formula>1</formula>
    </cfRule>
  </conditionalFormatting>
  <conditionalFormatting sqref="U28">
    <cfRule type="cellIs" dxfId="19" priority="20" operator="equal">
      <formula>1</formula>
    </cfRule>
  </conditionalFormatting>
  <conditionalFormatting sqref="U28">
    <cfRule type="cellIs" dxfId="18" priority="19" operator="notEqual">
      <formula>1</formula>
    </cfRule>
  </conditionalFormatting>
  <conditionalFormatting sqref="D29:P29">
    <cfRule type="cellIs" dxfId="17" priority="18" operator="notEqual">
      <formula>1</formula>
    </cfRule>
  </conditionalFormatting>
  <conditionalFormatting sqref="D29:P29">
    <cfRule type="cellIs" dxfId="16" priority="17" operator="equal">
      <formula>1</formula>
    </cfRule>
  </conditionalFormatting>
  <conditionalFormatting sqref="Q29:S29">
    <cfRule type="cellIs" dxfId="15" priority="16" operator="notEqual">
      <formula>1</formula>
    </cfRule>
  </conditionalFormatting>
  <conditionalFormatting sqref="Q29:S29">
    <cfRule type="cellIs" dxfId="14" priority="15" operator="equal">
      <formula>1</formula>
    </cfRule>
  </conditionalFormatting>
  <conditionalFormatting sqref="T29">
    <cfRule type="cellIs" dxfId="13" priority="14" operator="notEqual">
      <formula>1</formula>
    </cfRule>
  </conditionalFormatting>
  <conditionalFormatting sqref="T29">
    <cfRule type="cellIs" dxfId="12" priority="13" operator="equal">
      <formula>1</formula>
    </cfRule>
  </conditionalFormatting>
  <conditionalFormatting sqref="U29">
    <cfRule type="cellIs" dxfId="11" priority="12" operator="notEqual">
      <formula>1</formula>
    </cfRule>
  </conditionalFormatting>
  <conditionalFormatting sqref="U29">
    <cfRule type="cellIs" dxfId="10" priority="11" operator="equal">
      <formula>1</formula>
    </cfRule>
  </conditionalFormatting>
  <conditionalFormatting sqref="N13">
    <cfRule type="cellIs" dxfId="9" priority="10" operator="equal">
      <formula>1</formula>
    </cfRule>
  </conditionalFormatting>
  <conditionalFormatting sqref="N13">
    <cfRule type="cellIs" dxfId="8" priority="9" operator="notEqual">
      <formula>1</formula>
    </cfRule>
  </conditionalFormatting>
  <conditionalFormatting sqref="Q14">
    <cfRule type="cellIs" dxfId="7" priority="8" operator="equal">
      <formula>1</formula>
    </cfRule>
  </conditionalFormatting>
  <conditionalFormatting sqref="Q14">
    <cfRule type="cellIs" dxfId="6" priority="7" operator="notEqual">
      <formula>1</formula>
    </cfRule>
  </conditionalFormatting>
  <conditionalFormatting sqref="Q15">
    <cfRule type="cellIs" dxfId="5" priority="6" operator="equal">
      <formula>1</formula>
    </cfRule>
  </conditionalFormatting>
  <conditionalFormatting sqref="Q15">
    <cfRule type="cellIs" dxfId="4" priority="5" operator="notEqual">
      <formula>1</formula>
    </cfRule>
  </conditionalFormatting>
  <conditionalFormatting sqref="D12">
    <cfRule type="cellIs" dxfId="3" priority="4" operator="equal">
      <formula>1</formula>
    </cfRule>
  </conditionalFormatting>
  <conditionalFormatting sqref="D12">
    <cfRule type="cellIs" dxfId="2" priority="3" operator="notEqual">
      <formula>1</formula>
    </cfRule>
  </conditionalFormatting>
  <conditionalFormatting sqref="T14">
    <cfRule type="cellIs" dxfId="1" priority="2" operator="equal">
      <formula>1</formula>
    </cfRule>
  </conditionalFormatting>
  <conditionalFormatting sqref="T14">
    <cfRule type="cellIs" dxfId="0" priority="1" operator="not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351A-C64B-994E-8CEF-B4F269832CFD}">
  <dimension ref="A1:C17"/>
  <sheetViews>
    <sheetView tabSelected="1" workbookViewId="0">
      <selection activeCell="B6" sqref="B6"/>
    </sheetView>
  </sheetViews>
  <sheetFormatPr defaultColWidth="11.19921875" defaultRowHeight="15.6" x14ac:dyDescent="0.3"/>
  <cols>
    <col min="1" max="1" width="21.69921875" customWidth="1"/>
    <col min="3" max="3" width="51.796875" customWidth="1"/>
  </cols>
  <sheetData>
    <row r="1" spans="1:3" s="18" customFormat="1" x14ac:dyDescent="0.3">
      <c r="A1" s="18" t="s">
        <v>166</v>
      </c>
      <c r="B1" s="18" t="s">
        <v>184</v>
      </c>
      <c r="C1" s="18" t="s">
        <v>163</v>
      </c>
    </row>
    <row r="2" spans="1:3" s="22" customFormat="1" x14ac:dyDescent="0.3">
      <c r="A2" s="22" t="s">
        <v>195</v>
      </c>
      <c r="B2" s="23">
        <v>43891</v>
      </c>
      <c r="C2" s="22" t="s">
        <v>197</v>
      </c>
    </row>
    <row r="3" spans="1:3" s="22" customFormat="1" x14ac:dyDescent="0.3">
      <c r="A3" s="22" t="s">
        <v>196</v>
      </c>
      <c r="B3" s="23">
        <v>44044</v>
      </c>
      <c r="C3" s="22" t="s">
        <v>198</v>
      </c>
    </row>
    <row r="4" spans="1:3" s="22" customFormat="1" x14ac:dyDescent="0.3">
      <c r="A4" s="22" t="s">
        <v>199</v>
      </c>
      <c r="B4" s="24">
        <v>3</v>
      </c>
    </row>
    <row r="5" spans="1:3" x14ac:dyDescent="0.3">
      <c r="A5" t="s">
        <v>185</v>
      </c>
      <c r="B5">
        <v>20000</v>
      </c>
      <c r="C5" t="s">
        <v>190</v>
      </c>
    </row>
    <row r="6" spans="1:3" x14ac:dyDescent="0.3">
      <c r="A6" t="s">
        <v>186</v>
      </c>
      <c r="B6">
        <f>6200000/B5</f>
        <v>310</v>
      </c>
      <c r="C6" t="s">
        <v>191</v>
      </c>
    </row>
    <row r="7" spans="1:3" x14ac:dyDescent="0.3">
      <c r="A7" t="s">
        <v>187</v>
      </c>
      <c r="B7">
        <v>1</v>
      </c>
    </row>
    <row r="8" spans="1:3" x14ac:dyDescent="0.3">
      <c r="A8" t="s">
        <v>188</v>
      </c>
      <c r="B8">
        <v>0.2</v>
      </c>
      <c r="C8" t="s">
        <v>192</v>
      </c>
    </row>
    <row r="9" spans="1:3" x14ac:dyDescent="0.3">
      <c r="A9" t="s">
        <v>194</v>
      </c>
      <c r="B9">
        <v>1.2</v>
      </c>
    </row>
    <row r="10" spans="1:3" x14ac:dyDescent="0.3">
      <c r="A10" t="s">
        <v>189</v>
      </c>
      <c r="B10">
        <v>5</v>
      </c>
      <c r="C10" t="s">
        <v>193</v>
      </c>
    </row>
    <row r="11" spans="1:3" x14ac:dyDescent="0.3">
      <c r="A11" t="s">
        <v>200</v>
      </c>
      <c r="B11">
        <v>0.125</v>
      </c>
    </row>
    <row r="12" spans="1:3" x14ac:dyDescent="0.3">
      <c r="A12" t="s">
        <v>203</v>
      </c>
      <c r="B12">
        <v>0.6</v>
      </c>
      <c r="C12" t="s">
        <v>304</v>
      </c>
    </row>
    <row r="13" spans="1:3" x14ac:dyDescent="0.3">
      <c r="A13" t="s">
        <v>302</v>
      </c>
      <c r="B13">
        <v>1.6</v>
      </c>
      <c r="C13" t="s">
        <v>303</v>
      </c>
    </row>
    <row r="14" spans="1:3" x14ac:dyDescent="0.3">
      <c r="A14" t="s">
        <v>293</v>
      </c>
      <c r="B14">
        <v>10</v>
      </c>
      <c r="C14" t="s">
        <v>297</v>
      </c>
    </row>
    <row r="15" spans="1:3" x14ac:dyDescent="0.3">
      <c r="A15" t="s">
        <v>294</v>
      </c>
      <c r="B15">
        <v>600</v>
      </c>
      <c r="C15" t="s">
        <v>298</v>
      </c>
    </row>
    <row r="16" spans="1:3" x14ac:dyDescent="0.3">
      <c r="A16" t="s">
        <v>295</v>
      </c>
      <c r="B16">
        <v>90</v>
      </c>
      <c r="C16" t="s">
        <v>299</v>
      </c>
    </row>
    <row r="17" spans="1:3" x14ac:dyDescent="0.3">
      <c r="A17" t="s">
        <v>296</v>
      </c>
      <c r="B17">
        <v>10000</v>
      </c>
      <c r="C17" t="s">
        <v>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70F7-A576-4BD3-9D23-1C9E10583711}">
  <dimension ref="A1:D8"/>
  <sheetViews>
    <sheetView workbookViewId="0">
      <selection activeCell="C11" sqref="C11"/>
    </sheetView>
  </sheetViews>
  <sheetFormatPr defaultRowHeight="15.6" x14ac:dyDescent="0.3"/>
  <sheetData>
    <row r="1" spans="1:4" x14ac:dyDescent="0.3">
      <c r="A1" t="s">
        <v>288</v>
      </c>
      <c r="B1" t="s">
        <v>284</v>
      </c>
      <c r="C1" t="s">
        <v>285</v>
      </c>
      <c r="D1" t="s">
        <v>286</v>
      </c>
    </row>
    <row r="2" spans="1:4" x14ac:dyDescent="0.3">
      <c r="A2" s="75" t="s">
        <v>13</v>
      </c>
      <c r="B2">
        <v>18189</v>
      </c>
      <c r="C2">
        <v>82289</v>
      </c>
      <c r="D2" s="76">
        <f>B2/C2</f>
        <v>0.22103804882791139</v>
      </c>
    </row>
    <row r="3" spans="1:4" x14ac:dyDescent="0.3">
      <c r="A3" s="75" t="s">
        <v>14</v>
      </c>
      <c r="B3">
        <v>223686</v>
      </c>
      <c r="C3">
        <v>395365</v>
      </c>
      <c r="D3" s="76">
        <f t="shared" ref="D3:D7" si="0">B3/C3</f>
        <v>0.56577086995561066</v>
      </c>
    </row>
    <row r="4" spans="1:4" x14ac:dyDescent="0.3">
      <c r="A4" s="75" t="s">
        <v>15</v>
      </c>
      <c r="B4">
        <v>245399</v>
      </c>
      <c r="C4">
        <v>363542</v>
      </c>
      <c r="D4" s="76">
        <f t="shared" si="0"/>
        <v>0.67502241831755339</v>
      </c>
    </row>
    <row r="5" spans="1:4" x14ac:dyDescent="0.3">
      <c r="A5" s="75" t="s">
        <v>16</v>
      </c>
      <c r="B5">
        <v>121010</v>
      </c>
      <c r="C5">
        <v>374094</v>
      </c>
      <c r="D5" s="76">
        <f t="shared" si="0"/>
        <v>0.32347484856747233</v>
      </c>
    </row>
    <row r="6" spans="1:4" x14ac:dyDescent="0.3">
      <c r="A6" s="75" t="s">
        <v>17</v>
      </c>
      <c r="B6">
        <v>70481</v>
      </c>
      <c r="C6">
        <v>466003</v>
      </c>
      <c r="D6" s="76">
        <f t="shared" si="0"/>
        <v>0.15124580743042426</v>
      </c>
    </row>
    <row r="7" spans="1:4" x14ac:dyDescent="0.3">
      <c r="A7" s="75" t="s">
        <v>18</v>
      </c>
      <c r="B7">
        <v>52073</v>
      </c>
      <c r="C7">
        <v>500215</v>
      </c>
      <c r="D7" s="76">
        <f t="shared" si="0"/>
        <v>0.10410123646831862</v>
      </c>
    </row>
    <row r="8" spans="1:4" x14ac:dyDescent="0.3">
      <c r="C8" s="77" t="s">
        <v>287</v>
      </c>
      <c r="D8" s="78">
        <f>SUM(B2:B7)/SUM(C2:C7)</f>
        <v>0.33501504463884618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epi_data</vt:lpstr>
      <vt:lpstr>contact matrices-home</vt:lpstr>
      <vt:lpstr>age_sex</vt:lpstr>
      <vt:lpstr>households</vt:lpstr>
      <vt:lpstr>layers</vt:lpstr>
      <vt:lpstr>policies</vt:lpstr>
      <vt:lpstr>other_par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Scott</cp:lastModifiedBy>
  <dcterms:created xsi:type="dcterms:W3CDTF">2020-04-21T03:23:31Z</dcterms:created>
  <dcterms:modified xsi:type="dcterms:W3CDTF">2020-05-08T06:59:30Z</dcterms:modified>
</cp:coreProperties>
</file>