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4A426196-FD2C-4DBD-A8A9-AB723A350730}" xr6:coauthVersionLast="45" xr6:coauthVersionMax="45" xr10:uidLastSave="{00000000-0000-0000-0000-000000000000}"/>
  <bookViews>
    <workbookView xWindow="-28920" yWindow="-120" windowWidth="29040" windowHeight="15840" tabRatio="839" activeTab="7" xr2:uid="{00000000-000D-0000-FFFF-FFFF00000000}"/>
  </bookViews>
  <sheets>
    <sheet name="age_sex" sheetId="1" r:id="rId1"/>
    <sheet name="households" sheetId="2" r:id="rId2"/>
    <sheet name="layer-H" sheetId="3" r:id="rId3"/>
    <sheet name="layer-C" sheetId="13" r:id="rId4"/>
    <sheet name="layer-S" sheetId="11" r:id="rId5"/>
    <sheet name="layer-W" sheetId="12" r:id="rId6"/>
    <sheet name="tracing_policies" sheetId="14" r:id="rId7"/>
    <sheet name="policies" sheetId="5" r:id="rId8"/>
    <sheet name="other_par" sheetId="6" r:id="rId9"/>
    <sheet name="contact matrices-home" sheetId="7" r:id="rId10"/>
    <sheet name="contact matrices-school" sheetId="15" r:id="rId11"/>
    <sheet name="contact matrices-work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5" l="1"/>
  <c r="M39" i="5"/>
  <c r="M38" i="5"/>
  <c r="M37" i="5"/>
  <c r="M36" i="5"/>
  <c r="M35" i="5"/>
  <c r="C6" i="6"/>
  <c r="M30" i="5"/>
  <c r="M31" i="5"/>
  <c r="M29" i="5"/>
  <c r="C5" i="6"/>
  <c r="M28" i="5"/>
  <c r="M27" i="5"/>
  <c r="M26" i="5"/>
  <c r="M22" i="5" l="1"/>
  <c r="M20" i="5" l="1"/>
  <c r="M21" i="5"/>
  <c r="M19" i="5"/>
  <c r="M18" i="5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3" i="1"/>
  <c r="C4" i="6"/>
  <c r="M12" i="5" l="1"/>
  <c r="M14" i="5"/>
  <c r="C3" i="6"/>
  <c r="M13" i="5"/>
  <c r="M11" i="5"/>
  <c r="M7" i="5" l="1"/>
  <c r="M4" i="5" l="1"/>
  <c r="M3" i="5"/>
  <c r="M5" i="5"/>
  <c r="M6" i="5"/>
  <c r="M2" i="5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3" i="1"/>
  <c r="C2" i="1"/>
  <c r="H5" i="1"/>
  <c r="P5" i="1"/>
  <c r="S4" i="1"/>
  <c r="S2" i="1" s="1"/>
  <c r="E5" i="1" l="1"/>
  <c r="D5" i="1"/>
  <c r="O5" i="1"/>
  <c r="G5" i="1"/>
  <c r="N5" i="1"/>
  <c r="F5" i="1"/>
  <c r="M5" i="1"/>
  <c r="C5" i="1"/>
  <c r="J5" i="1"/>
  <c r="L5" i="1"/>
  <c r="K5" i="1"/>
  <c r="R5" i="1"/>
  <c r="Q5" i="1"/>
  <c r="I5" i="1"/>
  <c r="S3" i="1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tc={B1C3BEE0-D7D8-4E76-BD65-AA803FFBCB0D}</author>
    <author>tc={0749A4AD-0048-4C3C-B625-BFE1D64E5CF7}</author>
  </authors>
  <commentList>
    <comment ref="E1" authorId="0" shapeId="0" xr:uid="{B1C3BEE0-D7D8-4E76-BD65-AA803FFBCB0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0749A4AD-0048-4C3C-B625-BFE1D64E5CF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<sst xmlns="http://schemas.openxmlformats.org/spreadsheetml/2006/main" count="627" uniqueCount="128">
  <si>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</si>
  <si>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</si>
  <si>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</si>
  <si>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</si>
  <si>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</si>
  <si>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</si>
  <si>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</si>
  <si>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</si>
  <si>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</si>
  <si>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</si>
  <si>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</si>
  <si>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</si>
  <si>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</si>
  <si>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</si>
  <si>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</si>
  <si>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</si>
  <si>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</si>
  <si>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</si>
  <si>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</si>
  <si>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</si>
  <si>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</si>
  <si>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</si>
  <si>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</si>
  <si>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</si>
  <si>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</si>
  <si>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</si>
  <si>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</si>
  <si>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</si>
  <si>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</si>
  <si>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</si>
  <si>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</si>
  <si>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</si>
  <si>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</si>
  <si>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</si>
  <si>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</si>
  <si>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</si>
  <si>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</si>
  <si>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</si>
  <si>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</si>
  <si>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</si>
  <si>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</si>
  <si>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</si>
  <si>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</si>
  <si>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</si>
  <si>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</si>
  <si>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</si>
  <si>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</si>
  <si>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</si>
  <si>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</si>
  <si>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</si>
  <si>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</si>
  <si>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</si>
  <si>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</si>
  <si>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</si>
  <si>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</si>
  <si>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</si>
  <si>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</si>
  <si>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</si>
  <si>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</si>
  <si>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</si>
  <si>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</si>
  <si>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</si>
  <si>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</si>
  <si>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</si>
  <si>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</si>
  <si>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</si>
  <si>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</si>
  <si>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</si>
  <si>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lockdown1</t>
  </si>
  <si>
    <t>lockdown2</t>
  </si>
  <si>
    <t>lockdown3</t>
  </si>
  <si>
    <t>relax1</t>
  </si>
  <si>
    <t>relax2</t>
  </si>
  <si>
    <t>relax3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</si>
  <si>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</si>
  <si>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</si>
  <si>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</si>
  <si>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</si>
  <si>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</si>
  <si>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</si>
  <si>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</si>
  <si>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</si>
  <si>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layers</t>
  </si>
  <si>
    <t>coverage</t>
  </si>
  <si>
    <t>days_changed</t>
  </si>
  <si>
    <t>Nashville</t>
  </si>
  <si>
    <t>id_checks</t>
  </si>
  <si>
    <t>IDs are checked and recorded in pubs/bars/restaurants</t>
  </si>
  <si>
    <t>pub_bar</t>
  </si>
  <si>
    <t>Gyms closed</t>
  </si>
  <si>
    <t>Stay at home order, gatherings limited to 10, non-essential work closed</t>
  </si>
  <si>
    <t>Retail, commerical, hospitality open to 75%, gatherings relaxed to 25, gyms and entertainment open to 50%</t>
  </si>
  <si>
    <t>Retail, commerical, hospitality open to 50%</t>
  </si>
  <si>
    <t>Gatherings relaxed to 250, large event spaces open to 50%</t>
  </si>
  <si>
    <t>Pubs/bars closed, food service capacity limited, schools closed</t>
  </si>
  <si>
    <t>lockdown4</t>
  </si>
  <si>
    <t>Retail, commerical, entertainment open to 75%, restaurants to 50%, gatherings limited to 25</t>
  </si>
  <si>
    <t>lockdown5</t>
  </si>
  <si>
    <t>Hypothetical restrictions</t>
  </si>
  <si>
    <t>lockdown6</t>
  </si>
  <si>
    <t>Hypothetical restrictions (relaxed)</t>
  </si>
  <si>
    <t>Orlando</t>
  </si>
  <si>
    <t>State of emergency declared</t>
  </si>
  <si>
    <t>Venues closed</t>
  </si>
  <si>
    <t>Curfew imposed</t>
  </si>
  <si>
    <t>Curfew ended</t>
  </si>
  <si>
    <t>Compulsory mask wearing</t>
  </si>
  <si>
    <t>Hypothetical relaxation</t>
  </si>
  <si>
    <t>Jackson</t>
  </si>
  <si>
    <t>Beaches and parks reopened</t>
  </si>
  <si>
    <t>Retail reopened</t>
  </si>
  <si>
    <t>Hospitality limits imposed, non-essential businesse closed</t>
  </si>
  <si>
    <t>Mask order issued</t>
  </si>
  <si>
    <t>relax4</t>
  </si>
  <si>
    <t>Stay at home order</t>
  </si>
  <si>
    <t>Raleigh</t>
  </si>
  <si>
    <t>Gatherings restricted, non-essential businesses closed</t>
  </si>
  <si>
    <t>Slight relaxation of business closures, limited religious gatherings permitted</t>
  </si>
  <si>
    <t>Relax restrictions on travel, businesses and gatherings</t>
  </si>
  <si>
    <t>Stay at home order relaxed</t>
  </si>
  <si>
    <t>Stay at home order strengthened and masks required</t>
  </si>
  <si>
    <t>relax5</t>
  </si>
  <si>
    <t>Phoenix</t>
  </si>
  <si>
    <t>Hospitality, gym, entertainment industry limits imposed</t>
  </si>
  <si>
    <t>Stay at home order lifted</t>
  </si>
  <si>
    <t>Gyms and entertainment industry closed</t>
  </si>
  <si>
    <t>Hospitality capacity limited</t>
  </si>
  <si>
    <t>Non-essential businesses closed, mass gatherings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</si>
</sst>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2" xfId="0" applyFill="1" applyBorder="1"/>
    <xf numFmtId="164" fontId="0" fillId="2" borderId="12" xfId="0" applyNumberFormat="1" applyFill="1" applyBorder="1"/>
    <xf numFmtId="3" fontId="0" fillId="0" borderId="0" xfId="0" applyNumberFormat="1"/>
    <xf numFmtId="2" fontId="0" fillId="0" borderId="0" xfId="0" applyNumberFormat="1"/>
    <xf numFmtId="0" fontId="0" fillId="2" borderId="12" xfId="0" applyFill="1" applyBorder="1" applyAlignment="1">
      <alignment horizontal="center" vertical="top"/>
    </xf>
    <xf numFmtId="0" fontId="0" fillId="2" borderId="12" xfId="0" applyFill="1" applyBorder="1"/>
    <xf numFmtId="0" fontId="0" fillId="2" borderId="18" xfId="0" applyFill="1" applyBorder="1"/>
    <xf numFmtId="0" fontId="2" fillId="3" borderId="12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9" xfId="0" applyFill="1" applyBorder="1"/>
    <xf numFmtId="164" fontId="0" fillId="2" borderId="0" xfId="0" applyNumberFormat="1" applyFill="1" applyBorder="1"/>
    <xf numFmtId="164" fontId="0" fillId="2" borderId="21" xfId="0" applyNumberFormat="1" applyFill="1" applyBorder="1"/>
    <xf numFmtId="164" fontId="0" fillId="2" borderId="19" xfId="0" applyNumberFormat="1" applyFill="1" applyBorder="1"/>
    <xf numFmtId="164" fontId="0" fillId="2" borderId="23" xfId="0" applyNumberFormat="1" applyFill="1" applyBorder="1"/>
    <xf numFmtId="164" fontId="0" fillId="2" borderId="9" xfId="0" applyNumberFormat="1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8" xfId="0" applyBorder="1"/>
    <xf numFmtId="0" fontId="0" fillId="0" borderId="12" xfId="0" applyBorder="1"/>
    <xf numFmtId="0" fontId="0" fillId="0" borderId="21" xfId="0" applyBorder="1"/>
    <xf numFmtId="0" fontId="0" fillId="0" borderId="19" xfId="0" applyBorder="1"/>
    <xf numFmtId="0" fontId="0" fillId="0" borderId="9" xfId="0" applyBorder="1"/>
    <xf numFmtId="0" fontId="0" fillId="0" borderId="11" xfId="0" applyBorder="1"/>
    <xf numFmtId="0" fontId="0" fillId="0" borderId="24" xfId="0" applyBorder="1"/>
    <xf numFmtId="22" fontId="0" fillId="0" borderId="0" xfId="0" applyNumberFormat="1"/>
    <xf numFmtId="22" fontId="0" fillId="0" borderId="12" xfId="0" applyNumberFormat="1" applyBorder="1"/>
    <xf numFmtId="22" fontId="0" fillId="0" borderId="21" xfId="0" applyNumberFormat="1" applyBorder="1"/>
    <xf numFmtId="0" fontId="1" fillId="0" borderId="1" xfId="0" applyFont="1" applyBorder="1" applyAlignment="1">
      <alignment horizontal="center" vertical="top"/>
    </xf>
    <xf numFmtId="0" fontId="3" fillId="0" borderId="25" xfId="0" applyFont="1" applyBorder="1"/>
    <xf numFmtId="0" fontId="3" fillId="0" borderId="11" xfId="0" applyFont="1" applyBorder="1"/>
    <xf numFmtId="0" fontId="3" fillId="0" borderId="10" xfId="0" applyFont="1" applyBorder="1"/>
    <xf numFmtId="0" fontId="0" fillId="0" borderId="25" xfId="0" applyBorder="1"/>
    <xf numFmtId="0" fontId="0" fillId="0" borderId="11" xfId="0" applyFill="1" applyBorder="1"/>
    <xf numFmtId="0" fontId="0" fillId="0" borderId="10" xfId="0" applyBorder="1"/>
    <xf numFmtId="0" fontId="0" fillId="2" borderId="25" xfId="0" applyFill="1" applyBorder="1"/>
    <xf numFmtId="165" fontId="0" fillId="0" borderId="0" xfId="0" applyNumberFormat="1"/>
    <xf numFmtId="22" fontId="0" fillId="0" borderId="9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B1C3BEE0-D7D8-4E76-BD65-AA803FFBCB0D}">
    <text>The time to trace contacts, applied to all targeted layers for this policy</text>
  </threadedComment>
  <threadedComment ref="G1" dT="2020-06-23T02:35:41.17" personId="{4679D861-B034-6040-8B29-D0D5968F251B}" id="{0749A4AD-0048-4C3C-B625-BFE1D64E5CF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opLeftCell="A10" workbookViewId="0">
      <selection activeCell="F25" sqref="F25"/>
    </sheetView>
  </sheetViews>
  <sheetFormatPr defaultColWidth="8.81640625" defaultRowHeight="14.5" x14ac:dyDescent="0.35"/>
  <cols>
    <col min="1" max="1" width="14.7265625" bestFit="1" customWidth="1"/>
    <col min="2" max="2" width="10.54296875" bestFit="1" customWidth="1"/>
  </cols>
  <sheetData>
    <row r="1" spans="1:20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0" x14ac:dyDescent="0.35">
      <c r="A2" s="79" t="s">
        <v>85</v>
      </c>
      <c r="B2" s="1" t="s">
        <v>19</v>
      </c>
      <c r="C2" s="43">
        <f>0.476*C4</f>
        <v>160.88800000000001</v>
      </c>
      <c r="D2" s="43">
        <f t="shared" ref="D2:S2" si="0">0.476*D4</f>
        <v>183.26</v>
      </c>
      <c r="E2" s="43">
        <f t="shared" si="0"/>
        <v>169.93199999999999</v>
      </c>
      <c r="F2" s="43">
        <f t="shared" si="0"/>
        <v>96.152000000000001</v>
      </c>
      <c r="G2" s="43">
        <f t="shared" si="0"/>
        <v>129.47199999999998</v>
      </c>
      <c r="H2" s="43">
        <f t="shared" si="0"/>
        <v>151.84399999999999</v>
      </c>
      <c r="I2" s="43">
        <f t="shared" si="0"/>
        <v>151.84399999999999</v>
      </c>
      <c r="J2" s="43">
        <f t="shared" si="0"/>
        <v>155.65199999999999</v>
      </c>
      <c r="K2" s="43">
        <f t="shared" si="0"/>
        <v>155.65199999999999</v>
      </c>
      <c r="L2" s="43">
        <f t="shared" si="0"/>
        <v>145.65600000000001</v>
      </c>
      <c r="M2" s="43">
        <f t="shared" si="0"/>
        <v>145.65600000000001</v>
      </c>
      <c r="N2" s="43">
        <f t="shared" si="0"/>
        <v>117.09599999999999</v>
      </c>
      <c r="O2" s="43">
        <f t="shared" si="0"/>
        <v>82.823999999999998</v>
      </c>
      <c r="P2" s="43">
        <f t="shared" si="0"/>
        <v>144.22799999999998</v>
      </c>
      <c r="Q2" s="43">
        <f t="shared" si="0"/>
        <v>144.22799999999998</v>
      </c>
      <c r="R2" s="43">
        <f t="shared" si="0"/>
        <v>69.02</v>
      </c>
      <c r="S2" s="43">
        <f t="shared" si="0"/>
        <v>2203.404</v>
      </c>
    </row>
    <row r="3" spans="1:20" x14ac:dyDescent="0.35">
      <c r="A3" s="79"/>
      <c r="B3" s="1" t="s">
        <v>20</v>
      </c>
      <c r="C3" s="43">
        <f>0.524*C4</f>
        <v>177.11199999999999</v>
      </c>
      <c r="D3" s="43">
        <f t="shared" ref="D3:S3" si="1">0.524*D4</f>
        <v>201.74</v>
      </c>
      <c r="E3" s="43">
        <f t="shared" si="1"/>
        <v>187.06800000000001</v>
      </c>
      <c r="F3" s="43">
        <f t="shared" si="1"/>
        <v>105.848</v>
      </c>
      <c r="G3" s="43">
        <f t="shared" si="1"/>
        <v>142.52800000000002</v>
      </c>
      <c r="H3" s="43">
        <f t="shared" si="1"/>
        <v>167.15600000000001</v>
      </c>
      <c r="I3" s="43">
        <f t="shared" si="1"/>
        <v>167.15600000000001</v>
      </c>
      <c r="J3" s="43">
        <f t="shared" si="1"/>
        <v>171.34800000000001</v>
      </c>
      <c r="K3" s="43">
        <f t="shared" si="1"/>
        <v>171.34800000000001</v>
      </c>
      <c r="L3" s="43">
        <f t="shared" si="1"/>
        <v>160.34399999999999</v>
      </c>
      <c r="M3" s="43">
        <f t="shared" si="1"/>
        <v>160.34399999999999</v>
      </c>
      <c r="N3" s="43">
        <f t="shared" si="1"/>
        <v>128.904</v>
      </c>
      <c r="O3" s="43">
        <f t="shared" si="1"/>
        <v>91.176000000000002</v>
      </c>
      <c r="P3" s="43">
        <f t="shared" si="1"/>
        <v>158.77200000000002</v>
      </c>
      <c r="Q3" s="43">
        <f t="shared" si="1"/>
        <v>158.77200000000002</v>
      </c>
      <c r="R3" s="43">
        <f t="shared" si="1"/>
        <v>75.98</v>
      </c>
      <c r="S3" s="43">
        <f t="shared" si="1"/>
        <v>2425.596</v>
      </c>
    </row>
    <row r="4" spans="1:20" x14ac:dyDescent="0.35">
      <c r="A4" s="79" t="s">
        <v>85</v>
      </c>
      <c r="B4" s="1" t="s">
        <v>16</v>
      </c>
      <c r="C4" s="43">
        <v>338</v>
      </c>
      <c r="D4" s="43">
        <v>385</v>
      </c>
      <c r="E4" s="43">
        <v>357</v>
      </c>
      <c r="F4" s="43">
        <v>202</v>
      </c>
      <c r="G4" s="43">
        <v>272</v>
      </c>
      <c r="H4" s="43">
        <v>319</v>
      </c>
      <c r="I4" s="43">
        <v>319</v>
      </c>
      <c r="J4" s="43">
        <v>327</v>
      </c>
      <c r="K4" s="43">
        <v>327</v>
      </c>
      <c r="L4" s="43">
        <v>306</v>
      </c>
      <c r="M4" s="43">
        <v>306</v>
      </c>
      <c r="N4" s="43">
        <v>246</v>
      </c>
      <c r="O4" s="43">
        <v>174</v>
      </c>
      <c r="P4" s="43">
        <v>303</v>
      </c>
      <c r="Q4" s="43">
        <v>303</v>
      </c>
      <c r="R4" s="43">
        <v>145</v>
      </c>
      <c r="S4" s="43">
        <f>SUM(C4:R4)</f>
        <v>4629</v>
      </c>
    </row>
    <row r="5" spans="1:20" x14ac:dyDescent="0.35">
      <c r="A5" s="79"/>
      <c r="B5" s="1" t="s">
        <v>21</v>
      </c>
      <c r="C5">
        <f>C4/$S4</f>
        <v>7.3017930438539644E-2</v>
      </c>
      <c r="D5">
        <f t="shared" ref="D5:R5" si="2">D4/$S4</f>
        <v>8.3171311298336575E-2</v>
      </c>
      <c r="E5">
        <f t="shared" si="2"/>
        <v>7.7122488658457555E-2</v>
      </c>
      <c r="F5">
        <f t="shared" si="2"/>
        <v>4.3637934759127243E-2</v>
      </c>
      <c r="G5">
        <f t="shared" si="2"/>
        <v>5.8759991358824801E-2</v>
      </c>
      <c r="H5">
        <f t="shared" si="2"/>
        <v>6.8913372218621732E-2</v>
      </c>
      <c r="I5">
        <f t="shared" si="2"/>
        <v>6.8913372218621732E-2</v>
      </c>
      <c r="J5">
        <f t="shared" si="2"/>
        <v>7.0641607258587175E-2</v>
      </c>
      <c r="K5">
        <f t="shared" si="2"/>
        <v>7.0641607258587175E-2</v>
      </c>
      <c r="L5">
        <f t="shared" si="2"/>
        <v>6.6104990278677903E-2</v>
      </c>
      <c r="M5">
        <f t="shared" si="2"/>
        <v>6.6104990278677903E-2</v>
      </c>
      <c r="N5">
        <f t="shared" si="2"/>
        <v>5.3143227478937134E-2</v>
      </c>
      <c r="O5">
        <f t="shared" si="2"/>
        <v>3.7589112119248216E-2</v>
      </c>
      <c r="P5">
        <f t="shared" si="2"/>
        <v>6.5456902138690862E-2</v>
      </c>
      <c r="Q5">
        <f t="shared" si="2"/>
        <v>6.5456902138690862E-2</v>
      </c>
      <c r="R5">
        <f t="shared" si="2"/>
        <v>3.1324260099373516E-2</v>
      </c>
      <c r="S5">
        <v>1</v>
      </c>
    </row>
    <row r="6" spans="1:20" x14ac:dyDescent="0.35">
      <c r="A6" s="79" t="s">
        <v>101</v>
      </c>
      <c r="B6" s="57" t="s">
        <v>19</v>
      </c>
      <c r="C6" s="43">
        <v>9462</v>
      </c>
      <c r="D6" s="43">
        <v>8051</v>
      </c>
      <c r="E6" s="43">
        <v>6781</v>
      </c>
      <c r="F6" s="43">
        <v>6942</v>
      </c>
      <c r="G6" s="43">
        <v>12414</v>
      </c>
      <c r="H6" s="43">
        <v>19045</v>
      </c>
      <c r="I6" s="43">
        <v>17068</v>
      </c>
      <c r="J6" s="43">
        <v>12152</v>
      </c>
      <c r="K6" s="43">
        <v>7962</v>
      </c>
      <c r="L6" s="43">
        <v>9332</v>
      </c>
      <c r="M6" s="43">
        <v>9057</v>
      </c>
      <c r="N6" s="43">
        <v>8781</v>
      </c>
      <c r="O6" s="43">
        <v>8087</v>
      </c>
      <c r="P6" s="43">
        <v>5860</v>
      </c>
      <c r="Q6" s="43">
        <v>4397</v>
      </c>
      <c r="R6" s="43">
        <v>2874</v>
      </c>
      <c r="S6" s="43">
        <v>148265</v>
      </c>
    </row>
    <row r="7" spans="1:20" x14ac:dyDescent="0.35">
      <c r="A7" s="79"/>
      <c r="B7" s="57" t="s">
        <v>20</v>
      </c>
      <c r="C7" s="43">
        <v>10031</v>
      </c>
      <c r="D7" s="43">
        <v>6637</v>
      </c>
      <c r="E7" s="43">
        <v>6737</v>
      </c>
      <c r="F7" s="43">
        <v>6166</v>
      </c>
      <c r="G7" s="43">
        <v>6495</v>
      </c>
      <c r="H7" s="43">
        <v>17765</v>
      </c>
      <c r="I7" s="43">
        <v>15367</v>
      </c>
      <c r="J7" s="43">
        <v>11995</v>
      </c>
      <c r="K7" s="43">
        <v>8771</v>
      </c>
      <c r="L7" s="43">
        <v>8711</v>
      </c>
      <c r="M7" s="43">
        <v>6616</v>
      </c>
      <c r="N7" s="43">
        <v>6250</v>
      </c>
      <c r="O7" s="43">
        <v>7876</v>
      </c>
      <c r="P7" s="43">
        <v>3815</v>
      </c>
      <c r="Q7" s="43">
        <v>4149</v>
      </c>
      <c r="R7" s="43">
        <v>3072</v>
      </c>
      <c r="S7" s="43">
        <v>130453</v>
      </c>
    </row>
    <row r="8" spans="1:20" x14ac:dyDescent="0.35">
      <c r="A8" s="79" t="s">
        <v>101</v>
      </c>
      <c r="B8" s="57" t="s">
        <v>16</v>
      </c>
      <c r="C8" s="43">
        <v>19493</v>
      </c>
      <c r="D8" s="43">
        <v>14688</v>
      </c>
      <c r="E8" s="43">
        <v>13518</v>
      </c>
      <c r="F8" s="43">
        <v>13108</v>
      </c>
      <c r="G8" s="43">
        <v>18909</v>
      </c>
      <c r="H8" s="43">
        <v>36810</v>
      </c>
      <c r="I8" s="43">
        <v>32435</v>
      </c>
      <c r="J8" s="43">
        <v>24147</v>
      </c>
      <c r="K8" s="43">
        <v>16733</v>
      </c>
      <c r="L8" s="43">
        <v>18043</v>
      </c>
      <c r="M8" s="43">
        <v>15673</v>
      </c>
      <c r="N8" s="43">
        <v>15031</v>
      </c>
      <c r="O8" s="43">
        <v>15963</v>
      </c>
      <c r="P8" s="43">
        <v>9675</v>
      </c>
      <c r="Q8" s="43">
        <v>8546</v>
      </c>
      <c r="R8" s="43">
        <v>5946</v>
      </c>
      <c r="S8" s="43">
        <v>278718</v>
      </c>
    </row>
    <row r="9" spans="1:20" x14ac:dyDescent="0.35">
      <c r="A9" s="79"/>
      <c r="B9" s="57" t="s">
        <v>21</v>
      </c>
      <c r="C9">
        <v>6.9938073608450113E-2</v>
      </c>
      <c r="D9">
        <v>5.2698426366434889E-2</v>
      </c>
      <c r="E9">
        <v>4.8500635050481133E-2</v>
      </c>
      <c r="F9">
        <v>4.7029614161984513E-2</v>
      </c>
      <c r="G9">
        <v>6.7842765806298846E-2</v>
      </c>
      <c r="H9">
        <v>0.13206897294039135</v>
      </c>
      <c r="I9">
        <v>0.11637210370338479</v>
      </c>
      <c r="J9">
        <v>8.6635954620799524E-2</v>
      </c>
      <c r="K9">
        <v>6.0035591529789968E-2</v>
      </c>
      <c r="L9">
        <v>6.473568266132794E-2</v>
      </c>
      <c r="M9">
        <v>5.6232464354652373E-2</v>
      </c>
      <c r="N9">
        <v>5.392906091461621E-2</v>
      </c>
      <c r="O9">
        <v>5.7272942544076812E-2</v>
      </c>
      <c r="P9">
        <v>3.4712505112694553E-2</v>
      </c>
      <c r="Q9">
        <v>3.0661815885590454E-2</v>
      </c>
      <c r="R9">
        <v>2.1333390739026542E-2</v>
      </c>
      <c r="S9">
        <v>1</v>
      </c>
    </row>
    <row r="10" spans="1:20" x14ac:dyDescent="0.35">
      <c r="A10" s="79" t="s">
        <v>108</v>
      </c>
      <c r="B10" s="58" t="s">
        <v>19</v>
      </c>
      <c r="C10" s="43">
        <v>4808</v>
      </c>
      <c r="D10" s="43">
        <v>5403</v>
      </c>
      <c r="E10" s="43">
        <v>6529</v>
      </c>
      <c r="F10" s="43">
        <v>6354</v>
      </c>
      <c r="G10" s="43">
        <v>7873</v>
      </c>
      <c r="H10" s="43">
        <v>7583</v>
      </c>
      <c r="I10" s="43">
        <v>6289</v>
      </c>
      <c r="J10" s="43">
        <v>6260</v>
      </c>
      <c r="K10" s="43">
        <v>4870</v>
      </c>
      <c r="L10" s="43">
        <v>4037</v>
      </c>
      <c r="M10" s="43">
        <v>5424</v>
      </c>
      <c r="N10" s="43">
        <v>5318</v>
      </c>
      <c r="O10" s="43">
        <v>5160</v>
      </c>
      <c r="P10" s="43">
        <v>4103</v>
      </c>
      <c r="Q10" s="43">
        <v>3619</v>
      </c>
      <c r="R10" s="43">
        <v>2606</v>
      </c>
      <c r="S10" s="43">
        <v>86236</v>
      </c>
    </row>
    <row r="11" spans="1:20" x14ac:dyDescent="0.35">
      <c r="A11" s="79"/>
      <c r="B11" s="58" t="s">
        <v>20</v>
      </c>
      <c r="C11" s="43">
        <v>6411</v>
      </c>
      <c r="D11" s="43">
        <v>3963</v>
      </c>
      <c r="E11" s="43">
        <v>5551</v>
      </c>
      <c r="F11" s="43">
        <v>6141</v>
      </c>
      <c r="G11" s="43">
        <v>6578</v>
      </c>
      <c r="H11" s="43">
        <v>6399</v>
      </c>
      <c r="I11" s="43">
        <v>5923</v>
      </c>
      <c r="J11" s="43">
        <v>4307</v>
      </c>
      <c r="K11" s="43">
        <v>5012</v>
      </c>
      <c r="L11" s="43">
        <v>4500</v>
      </c>
      <c r="M11" s="43">
        <v>3969</v>
      </c>
      <c r="N11" s="43">
        <v>3362</v>
      </c>
      <c r="O11" s="43">
        <v>4770</v>
      </c>
      <c r="P11" s="43">
        <v>4270</v>
      </c>
      <c r="Q11" s="43">
        <v>1598</v>
      </c>
      <c r="R11">
        <v>945</v>
      </c>
      <c r="S11" s="43">
        <v>73699</v>
      </c>
    </row>
    <row r="12" spans="1:20" x14ac:dyDescent="0.35">
      <c r="A12" s="79" t="s">
        <v>108</v>
      </c>
      <c r="B12" s="58" t="s">
        <v>16</v>
      </c>
      <c r="C12" s="43">
        <v>11219</v>
      </c>
      <c r="D12" s="43">
        <v>9366</v>
      </c>
      <c r="E12" s="43">
        <v>12080</v>
      </c>
      <c r="F12" s="43">
        <v>12495</v>
      </c>
      <c r="G12" s="43">
        <v>14451</v>
      </c>
      <c r="H12" s="43">
        <v>13982</v>
      </c>
      <c r="I12" s="43">
        <v>12212</v>
      </c>
      <c r="J12" s="43">
        <v>10567</v>
      </c>
      <c r="K12" s="43">
        <v>9882</v>
      </c>
      <c r="L12" s="43">
        <v>8537</v>
      </c>
      <c r="M12" s="43">
        <v>9393</v>
      </c>
      <c r="N12" s="43">
        <v>8680</v>
      </c>
      <c r="O12" s="43">
        <v>9930</v>
      </c>
      <c r="P12" s="43">
        <v>8373</v>
      </c>
      <c r="Q12" s="43">
        <v>5217</v>
      </c>
      <c r="R12" s="43">
        <v>3551</v>
      </c>
      <c r="S12" s="43">
        <v>159935</v>
      </c>
      <c r="T12" s="43"/>
    </row>
    <row r="13" spans="1:20" x14ac:dyDescent="0.35">
      <c r="A13" s="79"/>
      <c r="B13" s="58" t="s">
        <v>21</v>
      </c>
      <c r="C13">
        <f>C12/$S12</f>
        <v>7.0147247319223435E-2</v>
      </c>
      <c r="D13">
        <f t="shared" ref="D13:S13" si="3">D12/$S12</f>
        <v>5.8561290524275486E-2</v>
      </c>
      <c r="E13">
        <f t="shared" si="3"/>
        <v>7.553068434051334E-2</v>
      </c>
      <c r="F13">
        <f t="shared" si="3"/>
        <v>7.8125488479694874E-2</v>
      </c>
      <c r="G13">
        <f t="shared" si="3"/>
        <v>9.0355456904367401E-2</v>
      </c>
      <c r="H13">
        <f t="shared" si="3"/>
        <v>8.7423015600087542E-2</v>
      </c>
      <c r="I13">
        <f t="shared" si="3"/>
        <v>7.6356019632975891E-2</v>
      </c>
      <c r="J13">
        <f t="shared" si="3"/>
        <v>6.6070591177665922E-2</v>
      </c>
      <c r="K13">
        <f t="shared" si="3"/>
        <v>6.1787601212992781E-2</v>
      </c>
      <c r="L13">
        <f t="shared" si="3"/>
        <v>5.3377934786006817E-2</v>
      </c>
      <c r="M13">
        <f t="shared" si="3"/>
        <v>5.8730109106824649E-2</v>
      </c>
      <c r="N13">
        <f t="shared" si="3"/>
        <v>5.4272048019507926E-2</v>
      </c>
      <c r="O13">
        <f t="shared" si="3"/>
        <v>6.2087723137524621E-2</v>
      </c>
      <c r="P13">
        <f t="shared" si="3"/>
        <v>5.2352518210523023E-2</v>
      </c>
      <c r="Q13">
        <f t="shared" si="3"/>
        <v>3.2619501672554473E-2</v>
      </c>
      <c r="R13">
        <f t="shared" si="3"/>
        <v>2.2202769875261825E-2</v>
      </c>
      <c r="S13">
        <f t="shared" si="3"/>
        <v>1</v>
      </c>
    </row>
    <row r="14" spans="1:20" x14ac:dyDescent="0.35">
      <c r="A14" s="79" t="s">
        <v>115</v>
      </c>
      <c r="B14" s="69" t="s">
        <v>19</v>
      </c>
      <c r="C14" s="43">
        <v>13159</v>
      </c>
      <c r="D14" s="43">
        <v>10072</v>
      </c>
      <c r="E14" s="43">
        <v>13498</v>
      </c>
      <c r="F14" s="43">
        <v>17112</v>
      </c>
      <c r="G14" s="43">
        <v>21801</v>
      </c>
      <c r="H14" s="43">
        <v>22454</v>
      </c>
      <c r="I14" s="43">
        <v>21864</v>
      </c>
      <c r="J14" s="43">
        <v>16841</v>
      </c>
      <c r="K14" s="43">
        <v>15270</v>
      </c>
      <c r="L14" s="43">
        <v>18038</v>
      </c>
      <c r="M14" s="43">
        <v>13680</v>
      </c>
      <c r="N14" s="43">
        <v>14732</v>
      </c>
      <c r="O14" s="43">
        <v>11801</v>
      </c>
      <c r="P14" s="43">
        <v>11605</v>
      </c>
      <c r="Q14" s="43">
        <v>6788</v>
      </c>
      <c r="R14" s="43">
        <v>4502</v>
      </c>
      <c r="S14" s="43">
        <v>233217</v>
      </c>
    </row>
    <row r="15" spans="1:20" x14ac:dyDescent="0.35">
      <c r="A15" s="79"/>
      <c r="B15" s="69" t="s">
        <v>20</v>
      </c>
      <c r="C15" s="43">
        <v>13678</v>
      </c>
      <c r="D15" s="43">
        <v>11262</v>
      </c>
      <c r="E15" s="43">
        <v>17170</v>
      </c>
      <c r="F15" s="43">
        <v>18128</v>
      </c>
      <c r="G15" s="43">
        <v>18738</v>
      </c>
      <c r="H15" s="43">
        <v>22935</v>
      </c>
      <c r="I15" s="43">
        <v>20180</v>
      </c>
      <c r="J15" s="43">
        <v>17589</v>
      </c>
      <c r="K15" s="43">
        <v>15712</v>
      </c>
      <c r="L15" s="43">
        <v>14633</v>
      </c>
      <c r="M15" s="43">
        <v>14194</v>
      </c>
      <c r="N15" s="43">
        <v>11807</v>
      </c>
      <c r="O15" s="43">
        <v>10949</v>
      </c>
      <c r="P15" s="43">
        <v>7415</v>
      </c>
      <c r="Q15" s="43">
        <v>6189</v>
      </c>
      <c r="R15" s="43">
        <v>4150</v>
      </c>
      <c r="S15" s="43">
        <v>224729</v>
      </c>
    </row>
    <row r="16" spans="1:20" x14ac:dyDescent="0.35">
      <c r="A16" s="79" t="s">
        <v>115</v>
      </c>
      <c r="B16" s="69" t="s">
        <v>16</v>
      </c>
      <c r="C16" s="43">
        <v>26837</v>
      </c>
      <c r="D16" s="43">
        <v>21334</v>
      </c>
      <c r="E16" s="43">
        <v>30668</v>
      </c>
      <c r="F16" s="43">
        <v>35240</v>
      </c>
      <c r="G16" s="43">
        <v>40539</v>
      </c>
      <c r="H16" s="43">
        <v>45389</v>
      </c>
      <c r="I16" s="43">
        <v>42044</v>
      </c>
      <c r="J16" s="43">
        <v>34430</v>
      </c>
      <c r="K16" s="43">
        <v>30982</v>
      </c>
      <c r="L16" s="43">
        <v>32671</v>
      </c>
      <c r="M16" s="43">
        <v>27874</v>
      </c>
      <c r="N16" s="43">
        <v>26539</v>
      </c>
      <c r="O16" s="43">
        <v>22750</v>
      </c>
      <c r="P16" s="43">
        <v>19020</v>
      </c>
      <c r="Q16" s="43">
        <v>12977</v>
      </c>
      <c r="R16" s="43">
        <v>8652</v>
      </c>
      <c r="S16" s="43">
        <v>457946</v>
      </c>
    </row>
    <row r="17" spans="1:19" x14ac:dyDescent="0.35">
      <c r="A17" s="79"/>
      <c r="B17" s="69" t="s">
        <v>21</v>
      </c>
      <c r="C17">
        <v>5.8602979390583169E-2</v>
      </c>
      <c r="D17">
        <v>4.65862787315535E-2</v>
      </c>
      <c r="E17">
        <v>6.6968594550449179E-2</v>
      </c>
      <c r="F17">
        <v>7.6952304420171813E-2</v>
      </c>
      <c r="G17">
        <v>8.8523537709686295E-2</v>
      </c>
      <c r="H17">
        <v>9.9114306053552162E-2</v>
      </c>
      <c r="I17">
        <v>9.1809951391648797E-2</v>
      </c>
      <c r="J17">
        <v>7.5183536923567412E-2</v>
      </c>
      <c r="K17">
        <v>6.7654264913330389E-2</v>
      </c>
      <c r="L17">
        <v>7.1342472693286987E-2</v>
      </c>
      <c r="M17">
        <v>6.0867438518952016E-2</v>
      </c>
      <c r="N17">
        <v>5.7952247644918832E-2</v>
      </c>
      <c r="O17">
        <v>4.9678346355247129E-2</v>
      </c>
      <c r="P17">
        <v>4.1533281216562648E-2</v>
      </c>
      <c r="Q17">
        <v>2.833740222646338E-2</v>
      </c>
      <c r="R17">
        <v>1.889305726002629E-2</v>
      </c>
      <c r="S17">
        <v>1</v>
      </c>
    </row>
    <row r="18" spans="1:19" x14ac:dyDescent="0.35">
      <c r="A18" s="80" t="s">
        <v>122</v>
      </c>
      <c r="B18" s="69" t="s">
        <v>19</v>
      </c>
      <c r="C18" s="43">
        <v>58524</v>
      </c>
      <c r="D18" s="43">
        <v>55247</v>
      </c>
      <c r="E18" s="43">
        <v>59652</v>
      </c>
      <c r="F18" s="43">
        <v>58847</v>
      </c>
      <c r="G18" s="43">
        <v>55929</v>
      </c>
      <c r="H18" s="43">
        <v>74366</v>
      </c>
      <c r="I18" s="43">
        <v>64395</v>
      </c>
      <c r="J18" s="43">
        <v>54835</v>
      </c>
      <c r="K18" s="43">
        <v>56364</v>
      </c>
      <c r="L18" s="43">
        <v>54591</v>
      </c>
      <c r="M18" s="43">
        <v>53983</v>
      </c>
      <c r="N18" s="43">
        <v>48853</v>
      </c>
      <c r="O18" s="43">
        <v>42583</v>
      </c>
      <c r="P18" s="43">
        <v>32152</v>
      </c>
      <c r="Q18" s="43">
        <v>25561</v>
      </c>
      <c r="R18" s="43">
        <v>15980</v>
      </c>
      <c r="S18" s="43">
        <v>811862</v>
      </c>
    </row>
    <row r="19" spans="1:19" x14ac:dyDescent="0.35">
      <c r="A19" s="81"/>
      <c r="B19" s="69" t="s">
        <v>20</v>
      </c>
      <c r="C19" s="43">
        <v>59228</v>
      </c>
      <c r="D19" s="43">
        <v>59057</v>
      </c>
      <c r="E19" s="43">
        <v>63722</v>
      </c>
      <c r="F19" s="43">
        <v>57918</v>
      </c>
      <c r="G19" s="43">
        <v>59238</v>
      </c>
      <c r="H19" s="43">
        <v>73796</v>
      </c>
      <c r="I19" s="43">
        <v>67113</v>
      </c>
      <c r="J19" s="43">
        <v>58202</v>
      </c>
      <c r="K19" s="43">
        <v>53654</v>
      </c>
      <c r="L19" s="43">
        <v>56974</v>
      </c>
      <c r="M19" s="43">
        <v>48625</v>
      </c>
      <c r="N19" s="43">
        <v>44087</v>
      </c>
      <c r="O19" s="43">
        <v>41790</v>
      </c>
      <c r="P19" s="43">
        <v>28590</v>
      </c>
      <c r="Q19" s="43">
        <v>21268</v>
      </c>
      <c r="R19" s="43">
        <v>14857</v>
      </c>
      <c r="S19" s="43">
        <v>808119</v>
      </c>
    </row>
    <row r="20" spans="1:19" x14ac:dyDescent="0.35">
      <c r="A20" s="80" t="s">
        <v>122</v>
      </c>
      <c r="B20" s="69" t="s">
        <v>16</v>
      </c>
      <c r="C20" s="43">
        <v>117752</v>
      </c>
      <c r="D20" s="43">
        <v>114304</v>
      </c>
      <c r="E20" s="43">
        <v>123374</v>
      </c>
      <c r="F20" s="43">
        <v>116765</v>
      </c>
      <c r="G20" s="43">
        <v>115167</v>
      </c>
      <c r="H20" s="43">
        <v>148162</v>
      </c>
      <c r="I20" s="43">
        <v>131508</v>
      </c>
      <c r="J20" s="43">
        <v>113037</v>
      </c>
      <c r="K20" s="43">
        <v>110018</v>
      </c>
      <c r="L20" s="43">
        <v>111565</v>
      </c>
      <c r="M20" s="43">
        <v>102608</v>
      </c>
      <c r="N20" s="43">
        <v>92940</v>
      </c>
      <c r="O20" s="43">
        <v>84373</v>
      </c>
      <c r="P20" s="43">
        <v>60742</v>
      </c>
      <c r="Q20" s="43">
        <v>46829</v>
      </c>
      <c r="R20" s="43">
        <v>30837</v>
      </c>
      <c r="S20" s="43">
        <v>1619981</v>
      </c>
    </row>
    <row r="21" spans="1:19" x14ac:dyDescent="0.35">
      <c r="A21" s="81"/>
      <c r="B21" s="69" t="s">
        <v>21</v>
      </c>
      <c r="C21">
        <v>7.2687272258131416E-2</v>
      </c>
      <c r="D21">
        <v>7.0558852233452124E-2</v>
      </c>
      <c r="E21">
        <v>7.6157683330853876E-2</v>
      </c>
      <c r="F21">
        <v>7.2078005853155061E-2</v>
      </c>
      <c r="G21">
        <v>7.1091574530812399E-2</v>
      </c>
      <c r="H21">
        <v>9.1459097359783845E-2</v>
      </c>
      <c r="I21">
        <v>8.1178729873992356E-2</v>
      </c>
      <c r="J21">
        <v>6.9776744295149143E-2</v>
      </c>
      <c r="K21">
        <v>6.791314219117385E-2</v>
      </c>
      <c r="L21">
        <v>6.8868091662803457E-2</v>
      </c>
      <c r="M21">
        <v>6.3339014469922794E-2</v>
      </c>
      <c r="N21">
        <v>5.7371043240630602E-2</v>
      </c>
      <c r="O21">
        <v>5.2082709612026316E-2</v>
      </c>
      <c r="P21">
        <v>3.7495501490449577E-2</v>
      </c>
      <c r="Q21">
        <v>2.8907129157687651E-2</v>
      </c>
      <c r="R21">
        <v>1.9035408439975532E-2</v>
      </c>
      <c r="S21">
        <v>1</v>
      </c>
    </row>
    <row r="22" spans="1:19" x14ac:dyDescent="0.35">
      <c r="C22" s="43"/>
      <c r="D22" s="43"/>
      <c r="E22" s="43"/>
      <c r="F22" s="43"/>
      <c r="Q22" s="43"/>
    </row>
    <row r="23" spans="1:19" x14ac:dyDescent="0.35">
      <c r="C23" s="43"/>
      <c r="D23" s="43"/>
      <c r="E23" s="43"/>
      <c r="F23" s="43"/>
      <c r="Q23" s="43"/>
    </row>
    <row r="24" spans="1:19" x14ac:dyDescent="0.35">
      <c r="C24" s="43"/>
      <c r="D24" s="43"/>
      <c r="E24" s="43"/>
      <c r="F24" s="43"/>
      <c r="Q24" s="43"/>
    </row>
    <row r="25" spans="1:19" x14ac:dyDescent="0.35">
      <c r="C25" s="43"/>
      <c r="D25" s="43"/>
      <c r="E25" s="43"/>
      <c r="F25" s="43"/>
      <c r="Q25" s="43"/>
    </row>
    <row r="26" spans="1:19" x14ac:dyDescent="0.35">
      <c r="C26" s="43"/>
      <c r="D26" s="43"/>
      <c r="E26" s="43"/>
      <c r="F26" s="43"/>
      <c r="Q26" s="43"/>
    </row>
    <row r="27" spans="1:19" x14ac:dyDescent="0.35">
      <c r="C27" s="43"/>
      <c r="D27" s="43"/>
      <c r="E27" s="43"/>
      <c r="F27" s="43"/>
      <c r="Q27" s="43"/>
    </row>
    <row r="28" spans="1:19" x14ac:dyDescent="0.35">
      <c r="C28" s="43"/>
      <c r="D28" s="43"/>
      <c r="E28" s="43"/>
      <c r="F28" s="43"/>
      <c r="Q28" s="43"/>
    </row>
    <row r="29" spans="1:19" x14ac:dyDescent="0.35">
      <c r="C29" s="43"/>
      <c r="D29" s="43"/>
      <c r="E29" s="43"/>
      <c r="F29" s="43"/>
      <c r="Q29" s="43"/>
    </row>
    <row r="30" spans="1:19" x14ac:dyDescent="0.35">
      <c r="D30" s="43"/>
      <c r="E30" s="43"/>
      <c r="F30" s="43"/>
      <c r="Q30" s="43"/>
    </row>
    <row r="31" spans="1:19" x14ac:dyDescent="0.35">
      <c r="D31" s="43"/>
      <c r="E31" s="43"/>
      <c r="F31" s="43"/>
      <c r="Q31" s="43"/>
    </row>
    <row r="32" spans="1:19" x14ac:dyDescent="0.35">
      <c r="D32" s="43"/>
      <c r="E32" s="43"/>
      <c r="F32" s="43"/>
      <c r="Q32" s="43"/>
    </row>
    <row r="33" spans="4:17" x14ac:dyDescent="0.35">
      <c r="D33" s="43"/>
      <c r="E33" s="43"/>
      <c r="F33" s="43"/>
      <c r="Q33" s="43"/>
    </row>
    <row r="34" spans="4:17" x14ac:dyDescent="0.35">
      <c r="D34" s="43"/>
      <c r="E34" s="43"/>
      <c r="F34" s="43"/>
      <c r="Q34" s="43"/>
    </row>
    <row r="35" spans="4:17" x14ac:dyDescent="0.35">
      <c r="E35" s="43"/>
      <c r="F35" s="43"/>
      <c r="Q35" s="43"/>
    </row>
    <row r="36" spans="4:17" x14ac:dyDescent="0.35">
      <c r="E36" s="43"/>
      <c r="Q36" s="43"/>
    </row>
    <row r="37" spans="4:17" x14ac:dyDescent="0.35">
      <c r="E37" s="43"/>
      <c r="Q37" s="43"/>
    </row>
    <row r="38" spans="4:17" x14ac:dyDescent="0.35">
      <c r="E38" s="43"/>
    </row>
    <row r="39" spans="4:17" x14ac:dyDescent="0.35">
      <c r="E39" s="43"/>
    </row>
    <row r="40" spans="4:17" x14ac:dyDescent="0.35">
      <c r="E40" s="43"/>
    </row>
    <row r="41" spans="4:17" x14ac:dyDescent="0.35">
      <c r="E41" s="43"/>
    </row>
    <row r="42" spans="4:17" x14ac:dyDescent="0.35">
      <c r="E42" s="43"/>
    </row>
  </sheetData>
  <mergeCells count="10"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12:A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81"/>
  <sheetViews>
    <sheetView topLeftCell="A50" workbookViewId="0">
      <selection activeCell="A82" sqref="A82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79" t="s">
        <v>85</v>
      </c>
      <c r="B2" s="33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35">
      <c r="A3" s="79"/>
      <c r="B3" s="33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35">
      <c r="A4" s="79"/>
      <c r="B4" s="33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35">
      <c r="A5" s="79"/>
      <c r="B5" s="33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35">
      <c r="A6" s="79"/>
      <c r="B6" s="33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35">
      <c r="A7" s="79"/>
      <c r="B7" s="33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35">
      <c r="A8" s="79"/>
      <c r="B8" s="33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35">
      <c r="A9" s="79"/>
      <c r="B9" s="33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35">
      <c r="A10" s="79"/>
      <c r="B10" s="33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35">
      <c r="A11" s="79"/>
      <c r="B11" s="33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35">
      <c r="A12" s="79"/>
      <c r="B12" s="33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35">
      <c r="A13" s="79"/>
      <c r="B13" s="33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35">
      <c r="A14" s="79"/>
      <c r="B14" s="33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35">
      <c r="A15" s="79"/>
      <c r="B15" s="33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35">
      <c r="A16" s="79"/>
      <c r="B16" s="33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35">
      <c r="A17" s="79"/>
      <c r="B17" s="33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35">
      <c r="A18" s="79" t="s">
        <v>101</v>
      </c>
      <c r="B18" s="5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35">
      <c r="A19" s="79"/>
      <c r="B19" s="5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35">
      <c r="A20" s="79"/>
      <c r="B20" s="5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35">
      <c r="A21" s="79"/>
      <c r="B21" s="5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35">
      <c r="A22" s="79"/>
      <c r="B22" s="5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35">
      <c r="A23" s="79"/>
      <c r="B23" s="5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35">
      <c r="A24" s="79"/>
      <c r="B24" s="5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35">
      <c r="A25" s="79"/>
      <c r="B25" s="5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35">
      <c r="A26" s="79"/>
      <c r="B26" s="5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35">
      <c r="A27" s="79"/>
      <c r="B27" s="5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35">
      <c r="A28" s="79"/>
      <c r="B28" s="5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35">
      <c r="A29" s="79"/>
      <c r="B29" s="5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35">
      <c r="A30" s="79"/>
      <c r="B30" s="5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35">
      <c r="A31" s="79"/>
      <c r="B31" s="5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35">
      <c r="A32" s="79"/>
      <c r="B32" s="5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35">
      <c r="A33" s="79"/>
      <c r="B33" s="5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35">
      <c r="A34" s="79" t="s">
        <v>108</v>
      </c>
      <c r="B34" s="58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35">
      <c r="A35" s="79"/>
      <c r="B35" s="58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35">
      <c r="A36" s="79"/>
      <c r="B36" s="58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35">
      <c r="A37" s="79"/>
      <c r="B37" s="58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35">
      <c r="A38" s="79"/>
      <c r="B38" s="58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35">
      <c r="A39" s="79"/>
      <c r="B39" s="58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35">
      <c r="A40" s="79"/>
      <c r="B40" s="58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35">
      <c r="A41" s="79"/>
      <c r="B41" s="58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35">
      <c r="A42" s="79"/>
      <c r="B42" s="58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35">
      <c r="A43" s="79"/>
      <c r="B43" s="58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35">
      <c r="A44" s="79"/>
      <c r="B44" s="58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35">
      <c r="A45" s="79"/>
      <c r="B45" s="58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35">
      <c r="A46" s="79"/>
      <c r="B46" s="58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35">
      <c r="A47" s="79"/>
      <c r="B47" s="58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35">
      <c r="A48" s="79"/>
      <c r="B48" s="58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35">
      <c r="A49" s="79"/>
      <c r="B49" s="58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35">
      <c r="A50" s="79" t="s">
        <v>115</v>
      </c>
      <c r="B50" s="69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35">
      <c r="A51" s="79"/>
      <c r="B51" s="69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35">
      <c r="A52" s="79"/>
      <c r="B52" s="69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35">
      <c r="A53" s="79"/>
      <c r="B53" s="69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35">
      <c r="A54" s="79"/>
      <c r="B54" s="69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35">
      <c r="A55" s="79"/>
      <c r="B55" s="69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35">
      <c r="A56" s="79"/>
      <c r="B56" s="69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35">
      <c r="A57" s="79"/>
      <c r="B57" s="69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35">
      <c r="A58" s="79"/>
      <c r="B58" s="69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35">
      <c r="A59" s="79"/>
      <c r="B59" s="69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35">
      <c r="A60" s="79"/>
      <c r="B60" s="69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35">
      <c r="A61" s="79"/>
      <c r="B61" s="69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35">
      <c r="A62" s="79"/>
      <c r="B62" s="69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35">
      <c r="A63" s="79"/>
      <c r="B63" s="69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35">
      <c r="A64" s="79"/>
      <c r="B64" s="69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35">
      <c r="A65" s="79"/>
      <c r="B65" s="69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35">
      <c r="A66" s="79" t="s">
        <v>122</v>
      </c>
      <c r="B66" s="69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35">
      <c r="A67" s="79"/>
      <c r="B67" s="69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35">
      <c r="A68" s="79"/>
      <c r="B68" s="69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35">
      <c r="A69" s="79"/>
      <c r="B69" s="69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35">
      <c r="A70" s="79"/>
      <c r="B70" s="69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35">
      <c r="A71" s="79"/>
      <c r="B71" s="69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35">
      <c r="A72" s="79"/>
      <c r="B72" s="69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35">
      <c r="A73" s="79"/>
      <c r="B73" s="69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35">
      <c r="A74" s="79"/>
      <c r="B74" s="69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35">
      <c r="A75" s="79"/>
      <c r="B75" s="69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35">
      <c r="A76" s="79"/>
      <c r="B76" s="69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35">
      <c r="A77" s="79"/>
      <c r="B77" s="69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35">
      <c r="A78" s="79"/>
      <c r="B78" s="69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35">
      <c r="A79" s="79"/>
      <c r="B79" s="69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35">
      <c r="A80" s="79"/>
      <c r="B80" s="69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35">
      <c r="A81" s="79"/>
      <c r="B81" s="69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0FF7-7AD0-4392-A742-EC964390E407}">
  <dimension ref="A1:S81"/>
  <sheetViews>
    <sheetView topLeftCell="A50" workbookViewId="0">
      <selection activeCell="A82" sqref="A82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79" t="s">
        <v>85</v>
      </c>
      <c r="B2" s="49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35">
      <c r="A3" s="79"/>
      <c r="B3" s="49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35">
      <c r="A4" s="79"/>
      <c r="B4" s="49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35">
      <c r="A5" s="79"/>
      <c r="B5" s="49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35">
      <c r="A6" s="79"/>
      <c r="B6" s="49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35">
      <c r="A7" s="79"/>
      <c r="B7" s="49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35">
      <c r="A8" s="79"/>
      <c r="B8" s="49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35">
      <c r="A9" s="79"/>
      <c r="B9" s="49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35">
      <c r="A10" s="79"/>
      <c r="B10" s="49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35">
      <c r="A11" s="79"/>
      <c r="B11" s="49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35">
      <c r="A12" s="79"/>
      <c r="B12" s="49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35">
      <c r="A13" s="79"/>
      <c r="B13" s="49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35">
      <c r="A14" s="79"/>
      <c r="B14" s="49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35">
      <c r="A15" s="79"/>
      <c r="B15" s="49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35">
      <c r="A16" s="79"/>
      <c r="B16" s="49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35">
      <c r="A17" s="79"/>
      <c r="B17" s="49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35">
      <c r="A18" s="79" t="s">
        <v>101</v>
      </c>
      <c r="B18" s="5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35">
      <c r="A19" s="79"/>
      <c r="B19" s="5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35">
      <c r="A20" s="79"/>
      <c r="B20" s="5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35">
      <c r="A21" s="79"/>
      <c r="B21" s="5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35">
      <c r="A22" s="79"/>
      <c r="B22" s="5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35">
      <c r="A23" s="79"/>
      <c r="B23" s="5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35">
      <c r="A24" s="79"/>
      <c r="B24" s="5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35">
      <c r="A25" s="79"/>
      <c r="B25" s="5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35">
      <c r="A26" s="79"/>
      <c r="B26" s="5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35">
      <c r="A27" s="79"/>
      <c r="B27" s="5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35">
      <c r="A28" s="79"/>
      <c r="B28" s="5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35">
      <c r="A29" s="79"/>
      <c r="B29" s="5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35">
      <c r="A30" s="79"/>
      <c r="B30" s="5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35">
      <c r="A31" s="79"/>
      <c r="B31" s="5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35">
      <c r="A32" s="79"/>
      <c r="B32" s="5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35">
      <c r="A33" s="79"/>
      <c r="B33" s="5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35">
      <c r="A34" s="79" t="s">
        <v>108</v>
      </c>
      <c r="B34" s="58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35">
      <c r="A35" s="79"/>
      <c r="B35" s="58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35">
      <c r="A36" s="79"/>
      <c r="B36" s="58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35">
      <c r="A37" s="79"/>
      <c r="B37" s="58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35">
      <c r="A38" s="79"/>
      <c r="B38" s="58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35">
      <c r="A39" s="79"/>
      <c r="B39" s="58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35">
      <c r="A40" s="79"/>
      <c r="B40" s="58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35">
      <c r="A41" s="79"/>
      <c r="B41" s="58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35">
      <c r="A42" s="79"/>
      <c r="B42" s="58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35">
      <c r="A43" s="79"/>
      <c r="B43" s="58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35">
      <c r="A44" s="79"/>
      <c r="B44" s="58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35">
      <c r="A45" s="79"/>
      <c r="B45" s="58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35">
      <c r="A46" s="79"/>
      <c r="B46" s="58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35">
      <c r="A47" s="79"/>
      <c r="B47" s="58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35">
      <c r="A48" s="79"/>
      <c r="B48" s="58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35">
      <c r="A49" s="79"/>
      <c r="B49" s="58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35">
      <c r="A50" s="79" t="s">
        <v>115</v>
      </c>
      <c r="B50" s="69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35">
      <c r="A51" s="79"/>
      <c r="B51" s="69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35">
      <c r="A52" s="79"/>
      <c r="B52" s="69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35">
      <c r="A53" s="79"/>
      <c r="B53" s="69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35">
      <c r="A54" s="79"/>
      <c r="B54" s="69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35">
      <c r="A55" s="79"/>
      <c r="B55" s="69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35">
      <c r="A56" s="79"/>
      <c r="B56" s="69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35">
      <c r="A57" s="79"/>
      <c r="B57" s="69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35">
      <c r="A58" s="79"/>
      <c r="B58" s="69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35">
      <c r="A59" s="79"/>
      <c r="B59" s="69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35">
      <c r="A60" s="79"/>
      <c r="B60" s="69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35">
      <c r="A61" s="79"/>
      <c r="B61" s="69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35">
      <c r="A62" s="79"/>
      <c r="B62" s="69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35">
      <c r="A63" s="79"/>
      <c r="B63" s="69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35">
      <c r="A64" s="79"/>
      <c r="B64" s="69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35">
      <c r="A65" s="79"/>
      <c r="B65" s="69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35">
      <c r="A66" s="79" t="s">
        <v>122</v>
      </c>
      <c r="B66" s="69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35">
      <c r="A67" s="79"/>
      <c r="B67" s="69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35">
      <c r="A68" s="79"/>
      <c r="B68" s="69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35">
      <c r="A69" s="79"/>
      <c r="B69" s="69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35">
      <c r="A70" s="79"/>
      <c r="B70" s="69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35">
      <c r="A71" s="79"/>
      <c r="B71" s="69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35">
      <c r="A72" s="79"/>
      <c r="B72" s="69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35">
      <c r="A73" s="79"/>
      <c r="B73" s="69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35">
      <c r="A74" s="79"/>
      <c r="B74" s="69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35">
      <c r="A75" s="79"/>
      <c r="B75" s="69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35">
      <c r="A76" s="79"/>
      <c r="B76" s="69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35">
      <c r="A77" s="79"/>
      <c r="B77" s="69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35">
      <c r="A78" s="79"/>
      <c r="B78" s="69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35">
      <c r="A79" s="79"/>
      <c r="B79" s="69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35">
      <c r="A80" s="79"/>
      <c r="B80" s="69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35">
      <c r="A81" s="79"/>
      <c r="B81" s="69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B45A-368B-4D45-AF72-938CCF97E9B4}">
  <dimension ref="A1:S81"/>
  <sheetViews>
    <sheetView topLeftCell="A50" workbookViewId="0">
      <selection activeCell="A82" sqref="A82"/>
    </sheetView>
  </sheetViews>
  <sheetFormatPr defaultRowHeight="14.5" x14ac:dyDescent="0.35"/>
  <sheetData>
    <row r="1" spans="1:19" x14ac:dyDescent="0.35">
      <c r="A1" s="49" t="s">
        <v>17</v>
      </c>
      <c r="B1" s="49" t="s">
        <v>57</v>
      </c>
      <c r="C1" s="49" t="s">
        <v>0</v>
      </c>
      <c r="D1" s="49" t="s">
        <v>1</v>
      </c>
      <c r="E1" s="49" t="s">
        <v>2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7</v>
      </c>
      <c r="K1" s="49" t="s">
        <v>8</v>
      </c>
      <c r="L1" s="49" t="s">
        <v>9</v>
      </c>
      <c r="M1" s="49" t="s">
        <v>10</v>
      </c>
      <c r="N1" s="49" t="s">
        <v>11</v>
      </c>
      <c r="O1" s="49" t="s">
        <v>12</v>
      </c>
      <c r="P1" s="49" t="s">
        <v>13</v>
      </c>
      <c r="Q1" s="49" t="s">
        <v>14</v>
      </c>
      <c r="R1" s="49" t="s">
        <v>15</v>
      </c>
      <c r="S1" s="49" t="s">
        <v>16</v>
      </c>
    </row>
    <row r="2" spans="1:19" x14ac:dyDescent="0.35">
      <c r="A2" s="79" t="s">
        <v>85</v>
      </c>
      <c r="B2" s="49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79"/>
      <c r="B3" s="49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79"/>
      <c r="B4" s="49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35">
      <c r="A5" s="79"/>
      <c r="B5" s="49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35">
      <c r="A6" s="79"/>
      <c r="B6" s="49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35">
      <c r="A7" s="79"/>
      <c r="B7" s="49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35">
      <c r="A8" s="79"/>
      <c r="B8" s="49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35">
      <c r="A9" s="79"/>
      <c r="B9" s="49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35">
      <c r="A10" s="79"/>
      <c r="B10" s="49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35">
      <c r="A11" s="79"/>
      <c r="B11" s="49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35">
      <c r="A12" s="79"/>
      <c r="B12" s="49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35">
      <c r="A13" s="79"/>
      <c r="B13" s="49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35">
      <c r="A14" s="79"/>
      <c r="B14" s="49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35">
      <c r="A15" s="79"/>
      <c r="B15" s="49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79"/>
      <c r="B16" s="49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79"/>
      <c r="B17" s="49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79" t="s">
        <v>101</v>
      </c>
      <c r="B18" s="5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79"/>
      <c r="B19" s="5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35">
      <c r="A20" s="79"/>
      <c r="B20" s="5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35">
      <c r="A21" s="79"/>
      <c r="B21" s="5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35">
      <c r="A22" s="79"/>
      <c r="B22" s="5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35">
      <c r="A23" s="79"/>
      <c r="B23" s="5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35">
      <c r="A24" s="79"/>
      <c r="B24" s="5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35">
      <c r="A25" s="79"/>
      <c r="B25" s="5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35">
      <c r="A26" s="79"/>
      <c r="B26" s="5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35">
      <c r="A27" s="79"/>
      <c r="B27" s="5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35">
      <c r="A28" s="79"/>
      <c r="B28" s="5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35">
      <c r="A29" s="79"/>
      <c r="B29" s="5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35">
      <c r="A30" s="79"/>
      <c r="B30" s="5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35">
      <c r="A31" s="79"/>
      <c r="B31" s="5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79"/>
      <c r="B32" s="5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79"/>
      <c r="B33" s="5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79" t="s">
        <v>108</v>
      </c>
      <c r="B34" s="58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79"/>
      <c r="B35" s="58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79"/>
      <c r="B36" s="58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35">
      <c r="A37" s="79"/>
      <c r="B37" s="58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35">
      <c r="A38" s="79"/>
      <c r="B38" s="58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35">
      <c r="A39" s="79"/>
      <c r="B39" s="58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35">
      <c r="A40" s="79"/>
      <c r="B40" s="58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35">
      <c r="A41" s="79"/>
      <c r="B41" s="58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35">
      <c r="A42" s="79"/>
      <c r="B42" s="58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35">
      <c r="A43" s="79"/>
      <c r="B43" s="58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35">
      <c r="A44" s="79"/>
      <c r="B44" s="58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35">
      <c r="A45" s="79"/>
      <c r="B45" s="58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35">
      <c r="A46" s="79"/>
      <c r="B46" s="58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35">
      <c r="A47" s="79"/>
      <c r="B47" s="58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79"/>
      <c r="B48" s="58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79"/>
      <c r="B49" s="58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79" t="s">
        <v>115</v>
      </c>
      <c r="B50" s="69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79"/>
      <c r="B51" s="69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79"/>
      <c r="B52" s="69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35">
      <c r="A53" s="79"/>
      <c r="B53" s="69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35">
      <c r="A54" s="79"/>
      <c r="B54" s="69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35">
      <c r="A55" s="79"/>
      <c r="B55" s="69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35">
      <c r="A56" s="79"/>
      <c r="B56" s="69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35">
      <c r="A57" s="79"/>
      <c r="B57" s="69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35">
      <c r="A58" s="79"/>
      <c r="B58" s="69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35">
      <c r="A59" s="79"/>
      <c r="B59" s="69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35">
      <c r="A60" s="79"/>
      <c r="B60" s="69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35">
      <c r="A61" s="79"/>
      <c r="B61" s="69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35">
      <c r="A62" s="79"/>
      <c r="B62" s="69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35">
      <c r="A63" s="79"/>
      <c r="B63" s="69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79"/>
      <c r="B64" s="69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79"/>
      <c r="B65" s="69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79" t="s">
        <v>122</v>
      </c>
      <c r="B66" s="69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79"/>
      <c r="B67" s="69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79"/>
      <c r="B68" s="69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35">
      <c r="A69" s="79"/>
      <c r="B69" s="69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35">
      <c r="A70" s="79"/>
      <c r="B70" s="69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35">
      <c r="A71" s="79"/>
      <c r="B71" s="69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35">
      <c r="A72" s="79"/>
      <c r="B72" s="69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35">
      <c r="A73" s="79"/>
      <c r="B73" s="69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35">
      <c r="A74" s="79"/>
      <c r="B74" s="69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35">
      <c r="A75" s="79"/>
      <c r="B75" s="69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35">
      <c r="A76" s="79"/>
      <c r="B76" s="69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35">
      <c r="A77" s="79"/>
      <c r="B77" s="69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35">
      <c r="A78" s="79"/>
      <c r="B78" s="69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35">
      <c r="A79" s="79"/>
      <c r="B79" s="69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79"/>
      <c r="B80" s="69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79"/>
      <c r="B81" s="69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</sheetData>
  <mergeCells count="5"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D13" sqref="D13:G14"/>
    </sheetView>
  </sheetViews>
  <sheetFormatPr defaultColWidth="8.81640625" defaultRowHeight="14.5" x14ac:dyDescent="0.35"/>
  <cols>
    <col min="1" max="1" width="12.453125" bestFit="1" customWidth="1"/>
  </cols>
  <sheetData>
    <row r="1" spans="1:13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13" x14ac:dyDescent="0.35">
      <c r="A2" s="1" t="s">
        <v>85</v>
      </c>
      <c r="B2" s="44">
        <v>34.473953013278859</v>
      </c>
      <c r="C2">
        <v>34.065372829417775</v>
      </c>
      <c r="D2">
        <v>9.7548518896833496</v>
      </c>
      <c r="E2">
        <v>7.2352740892066736</v>
      </c>
      <c r="F2">
        <v>7.2352740892066736</v>
      </c>
      <c r="G2">
        <v>7.2352740892066736</v>
      </c>
    </row>
    <row r="3" spans="1:13" x14ac:dyDescent="0.35">
      <c r="A3" s="57" t="s">
        <v>101</v>
      </c>
      <c r="B3" s="44">
        <v>37.050693665919283</v>
      </c>
      <c r="C3">
        <v>33.556088845291484</v>
      </c>
      <c r="D3">
        <v>14.87965947309417</v>
      </c>
      <c r="E3">
        <v>4.8381446188340806</v>
      </c>
      <c r="F3">
        <v>4.8381446188340806</v>
      </c>
      <c r="G3">
        <v>4.8372687780269059</v>
      </c>
      <c r="H3" s="44"/>
    </row>
    <row r="4" spans="1:13" x14ac:dyDescent="0.35">
      <c r="A4" s="58" t="s">
        <v>108</v>
      </c>
      <c r="B4" s="77">
        <v>28.02338920169473</v>
      </c>
      <c r="C4" s="77">
        <v>34.255584545710846</v>
      </c>
      <c r="D4" s="77">
        <v>15.467877022565306</v>
      </c>
      <c r="E4" s="77">
        <v>7.4177164100097066</v>
      </c>
      <c r="F4" s="77">
        <v>7.4177164100097066</v>
      </c>
      <c r="G4" s="77">
        <v>7.4177164100097066</v>
      </c>
      <c r="I4" s="43"/>
      <c r="J4" s="43"/>
      <c r="K4" s="43"/>
      <c r="L4" s="43"/>
      <c r="M4" s="43"/>
    </row>
    <row r="5" spans="1:13" x14ac:dyDescent="0.35">
      <c r="A5" s="69" t="s">
        <v>115</v>
      </c>
      <c r="B5" s="77">
        <v>0.33869303115787469</v>
      </c>
      <c r="C5" s="77">
        <v>0.33480292789812693</v>
      </c>
      <c r="D5" s="77">
        <v>0.1426159488940992</v>
      </c>
      <c r="E5" s="77">
        <v>6.1296030683299724E-2</v>
      </c>
      <c r="F5" s="77">
        <v>6.1296030683299724E-2</v>
      </c>
      <c r="G5" s="77">
        <v>6.1296030683299724E-2</v>
      </c>
      <c r="I5" s="43"/>
    </row>
    <row r="6" spans="1:13" x14ac:dyDescent="0.35">
      <c r="A6" s="69" t="s">
        <v>122</v>
      </c>
      <c r="B6">
        <v>0.27925414821324468</v>
      </c>
      <c r="C6">
        <v>0.30506660633956617</v>
      </c>
      <c r="D6">
        <v>0.15193206240374493</v>
      </c>
      <c r="E6">
        <v>8.7915727681148068E-2</v>
      </c>
      <c r="F6">
        <v>8.7915727681148068E-2</v>
      </c>
      <c r="G6">
        <v>8.7915727681148068E-2</v>
      </c>
      <c r="I6" s="43"/>
    </row>
    <row r="7" spans="1:13" x14ac:dyDescent="0.35">
      <c r="H7" s="43"/>
      <c r="I7" s="43"/>
      <c r="J7" s="43"/>
      <c r="K7" s="43"/>
      <c r="L7" s="43"/>
      <c r="M7" s="43"/>
    </row>
    <row r="8" spans="1:13" x14ac:dyDescent="0.35">
      <c r="H8" s="43"/>
    </row>
    <row r="9" spans="1:13" x14ac:dyDescent="0.35">
      <c r="H9" s="43"/>
    </row>
    <row r="10" spans="1:13" x14ac:dyDescent="0.35">
      <c r="H10" s="43"/>
    </row>
    <row r="13" spans="1:13" x14ac:dyDescent="0.35">
      <c r="B13" s="77"/>
      <c r="D13" s="77"/>
      <c r="E13" s="43"/>
      <c r="F13" s="43"/>
      <c r="G13" s="43"/>
    </row>
    <row r="14" spans="1:13" x14ac:dyDescent="0.35">
      <c r="B14" s="43"/>
    </row>
    <row r="15" spans="1:13" x14ac:dyDescent="0.35">
      <c r="B15" s="43"/>
    </row>
    <row r="16" spans="1:13" x14ac:dyDescent="0.35">
      <c r="B1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D10" sqref="D10"/>
    </sheetView>
  </sheetViews>
  <sheetFormatPr defaultColWidth="8.816406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6" t="s">
        <v>85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40</v>
      </c>
      <c r="I2" s="5">
        <v>1</v>
      </c>
      <c r="J2" s="10">
        <v>1</v>
      </c>
    </row>
    <row r="3" spans="1:10" x14ac:dyDescent="0.35">
      <c r="A3" s="6" t="s">
        <v>101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40</v>
      </c>
      <c r="I3" s="5">
        <v>1</v>
      </c>
      <c r="J3" s="10">
        <v>1</v>
      </c>
    </row>
    <row r="4" spans="1:10" x14ac:dyDescent="0.35">
      <c r="A4" s="8" t="s">
        <v>108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40</v>
      </c>
      <c r="I4" s="5">
        <v>1</v>
      </c>
      <c r="J4" s="10">
        <v>1</v>
      </c>
    </row>
    <row r="5" spans="1:10" x14ac:dyDescent="0.35">
      <c r="A5" s="8" t="s">
        <v>115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40</v>
      </c>
      <c r="I5" s="5">
        <v>1</v>
      </c>
      <c r="J5" s="10">
        <v>1</v>
      </c>
    </row>
    <row r="6" spans="1:10" x14ac:dyDescent="0.35">
      <c r="A6" s="8" t="s">
        <v>122</v>
      </c>
      <c r="B6" s="73">
        <v>3</v>
      </c>
      <c r="C6" s="64">
        <v>1</v>
      </c>
      <c r="D6" s="64">
        <v>1</v>
      </c>
      <c r="E6" s="64">
        <v>1</v>
      </c>
      <c r="F6" s="64">
        <v>0</v>
      </c>
      <c r="G6" s="64">
        <v>110</v>
      </c>
      <c r="H6" s="64" t="s">
        <v>40</v>
      </c>
      <c r="I6" s="64">
        <v>1</v>
      </c>
      <c r="J6" s="75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6"/>
  <sheetViews>
    <sheetView workbookViewId="0">
      <selection activeCell="D10" sqref="D10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7">
        <v>20</v>
      </c>
    </row>
    <row r="3" spans="1:10" x14ac:dyDescent="0.35">
      <c r="A3" s="6" t="s">
        <v>101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67</v>
      </c>
      <c r="I3" s="12">
        <v>0</v>
      </c>
      <c r="J3" s="17">
        <v>20</v>
      </c>
    </row>
    <row r="4" spans="1:10" x14ac:dyDescent="0.35">
      <c r="A4" s="6" t="s">
        <v>108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67</v>
      </c>
      <c r="I4" s="12">
        <v>0</v>
      </c>
      <c r="J4" s="17">
        <v>20</v>
      </c>
    </row>
    <row r="5" spans="1:10" x14ac:dyDescent="0.35">
      <c r="A5" s="6" t="s">
        <v>115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67</v>
      </c>
      <c r="I5" s="12">
        <v>0</v>
      </c>
      <c r="J5" s="17">
        <v>20</v>
      </c>
    </row>
    <row r="6" spans="1:10" x14ac:dyDescent="0.35">
      <c r="A6" s="6" t="s">
        <v>122</v>
      </c>
      <c r="B6" s="70">
        <v>4</v>
      </c>
      <c r="C6" s="71">
        <v>0.1</v>
      </c>
      <c r="D6" s="71">
        <v>0</v>
      </c>
      <c r="E6" s="71">
        <v>1</v>
      </c>
      <c r="F6" s="71">
        <v>0</v>
      </c>
      <c r="G6" s="71">
        <v>110</v>
      </c>
      <c r="H6" s="71" t="s">
        <v>67</v>
      </c>
      <c r="I6" s="71">
        <v>0</v>
      </c>
      <c r="J6" s="7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6"/>
  <sheetViews>
    <sheetView workbookViewId="0">
      <selection activeCell="B5" sqref="B5:J5"/>
    </sheetView>
  </sheetViews>
  <sheetFormatPr defaultColWidth="11.453125" defaultRowHeight="14.5" x14ac:dyDescent="0.35"/>
  <cols>
    <col min="1" max="1" width="27.81640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81640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3" t="s">
        <v>85</v>
      </c>
      <c r="B2" s="9">
        <v>18</v>
      </c>
      <c r="C2" s="5">
        <v>0.5</v>
      </c>
      <c r="D2" s="5">
        <v>0</v>
      </c>
      <c r="E2" s="34">
        <v>1</v>
      </c>
      <c r="F2" s="34">
        <v>5</v>
      </c>
      <c r="G2" s="34">
        <v>18</v>
      </c>
      <c r="H2" s="5" t="s">
        <v>40</v>
      </c>
      <c r="I2" s="34">
        <v>0.8</v>
      </c>
      <c r="J2" s="10">
        <v>2</v>
      </c>
    </row>
    <row r="3" spans="1:10" x14ac:dyDescent="0.35">
      <c r="A3" s="57" t="s">
        <v>101</v>
      </c>
      <c r="B3" s="9">
        <v>18</v>
      </c>
      <c r="C3" s="5">
        <v>0.5</v>
      </c>
      <c r="D3" s="5">
        <v>0</v>
      </c>
      <c r="E3" s="34">
        <v>1</v>
      </c>
      <c r="F3" s="34">
        <v>5</v>
      </c>
      <c r="G3" s="34">
        <v>18</v>
      </c>
      <c r="H3" s="5" t="s">
        <v>40</v>
      </c>
      <c r="I3" s="34">
        <v>0.8</v>
      </c>
      <c r="J3" s="10">
        <v>2</v>
      </c>
    </row>
    <row r="4" spans="1:10" x14ac:dyDescent="0.35">
      <c r="A4" s="69" t="s">
        <v>108</v>
      </c>
      <c r="B4" s="9">
        <v>18</v>
      </c>
      <c r="C4" s="5">
        <v>0.5</v>
      </c>
      <c r="D4" s="5">
        <v>0</v>
      </c>
      <c r="E4" s="34">
        <v>1</v>
      </c>
      <c r="F4" s="34">
        <v>5</v>
      </c>
      <c r="G4" s="34">
        <v>18</v>
      </c>
      <c r="H4" s="5" t="s">
        <v>40</v>
      </c>
      <c r="I4" s="34">
        <v>0.8</v>
      </c>
      <c r="J4" s="10">
        <v>2</v>
      </c>
    </row>
    <row r="5" spans="1:10" x14ac:dyDescent="0.35">
      <c r="A5" s="58" t="s">
        <v>115</v>
      </c>
      <c r="B5" s="9">
        <v>18</v>
      </c>
      <c r="C5" s="5">
        <v>0.5</v>
      </c>
      <c r="D5" s="5">
        <v>0</v>
      </c>
      <c r="E5" s="34">
        <v>1</v>
      </c>
      <c r="F5" s="34">
        <v>5</v>
      </c>
      <c r="G5" s="34">
        <v>18</v>
      </c>
      <c r="H5" s="5" t="s">
        <v>40</v>
      </c>
      <c r="I5" s="34">
        <v>0.8</v>
      </c>
      <c r="J5" s="10">
        <v>2</v>
      </c>
    </row>
    <row r="6" spans="1:10" x14ac:dyDescent="0.35">
      <c r="A6" s="69" t="s">
        <v>122</v>
      </c>
      <c r="B6" s="73">
        <v>18</v>
      </c>
      <c r="C6" s="64">
        <v>0.5</v>
      </c>
      <c r="D6" s="64">
        <v>0</v>
      </c>
      <c r="E6" s="74">
        <v>1</v>
      </c>
      <c r="F6" s="74">
        <v>5</v>
      </c>
      <c r="G6" s="74">
        <v>18</v>
      </c>
      <c r="H6" s="64" t="s">
        <v>40</v>
      </c>
      <c r="I6" s="74">
        <v>0.8</v>
      </c>
      <c r="J6" s="7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6"/>
  <sheetViews>
    <sheetView workbookViewId="0">
      <selection activeCell="E23" sqref="E23"/>
    </sheetView>
  </sheetViews>
  <sheetFormatPr defaultColWidth="11.453125" defaultRowHeight="14.5" x14ac:dyDescent="0.35"/>
  <cols>
    <col min="1" max="1" width="27.81640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6" t="s">
        <v>85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35">
      <c r="A3" s="6" t="s">
        <v>101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  <row r="4" spans="1:10" x14ac:dyDescent="0.35">
      <c r="A4" s="6" t="s">
        <v>108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40</v>
      </c>
      <c r="I4" s="12">
        <v>0.5</v>
      </c>
      <c r="J4" s="17">
        <v>2</v>
      </c>
    </row>
    <row r="5" spans="1:10" x14ac:dyDescent="0.35">
      <c r="A5" s="6" t="s">
        <v>115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40</v>
      </c>
      <c r="I5" s="12">
        <v>0.5</v>
      </c>
      <c r="J5" s="17">
        <v>2</v>
      </c>
    </row>
    <row r="6" spans="1:10" x14ac:dyDescent="0.35">
      <c r="A6" s="6" t="s">
        <v>122</v>
      </c>
      <c r="B6" s="70">
        <v>3</v>
      </c>
      <c r="C6" s="71">
        <v>0.5</v>
      </c>
      <c r="D6" s="71">
        <v>0</v>
      </c>
      <c r="E6" s="71">
        <v>1</v>
      </c>
      <c r="F6" s="71">
        <v>18</v>
      </c>
      <c r="G6" s="71">
        <v>65</v>
      </c>
      <c r="H6" s="71" t="s">
        <v>40</v>
      </c>
      <c r="I6" s="71">
        <v>0.5</v>
      </c>
      <c r="J6" s="7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FC35E-47F5-4C37-873D-2E19575CE65D}">
  <dimension ref="A1:I11"/>
  <sheetViews>
    <sheetView workbookViewId="0">
      <selection activeCell="A12" sqref="A12"/>
    </sheetView>
  </sheetViews>
  <sheetFormatPr defaultRowHeight="14.5" x14ac:dyDescent="0.35"/>
  <cols>
    <col min="1" max="1" width="32.1796875" customWidth="1"/>
    <col min="2" max="2" width="18.81640625" customWidth="1"/>
    <col min="3" max="3" width="56" customWidth="1"/>
    <col min="4" max="4" width="12.26953125" customWidth="1"/>
    <col min="5" max="5" width="13" customWidth="1"/>
    <col min="6" max="6" width="15.7265625" customWidth="1"/>
    <col min="7" max="7" width="23.1796875" customWidth="1"/>
    <col min="8" max="8" width="20.453125" customWidth="1"/>
    <col min="9" max="9" width="19.08984375" customWidth="1"/>
  </cols>
  <sheetData>
    <row r="1" spans="1:9" x14ac:dyDescent="0.35">
      <c r="A1" s="48" t="s">
        <v>17</v>
      </c>
      <c r="B1" s="24" t="s">
        <v>41</v>
      </c>
      <c r="C1" s="24" t="s">
        <v>42</v>
      </c>
      <c r="D1" s="30" t="s">
        <v>82</v>
      </c>
      <c r="E1" s="30" t="s">
        <v>39</v>
      </c>
      <c r="F1" s="30" t="s">
        <v>83</v>
      </c>
      <c r="G1" s="30" t="s">
        <v>84</v>
      </c>
      <c r="H1" s="30" t="s">
        <v>64</v>
      </c>
      <c r="I1" s="25" t="s">
        <v>65</v>
      </c>
    </row>
    <row r="2" spans="1:9" x14ac:dyDescent="0.35">
      <c r="A2" s="82" t="s">
        <v>85</v>
      </c>
      <c r="B2" s="45" t="s">
        <v>79</v>
      </c>
      <c r="C2" s="46" t="s">
        <v>80</v>
      </c>
      <c r="D2" s="47" t="s">
        <v>81</v>
      </c>
      <c r="E2" s="47">
        <v>0</v>
      </c>
      <c r="F2" s="47">
        <v>0</v>
      </c>
      <c r="G2" s="47">
        <v>10</v>
      </c>
      <c r="H2" s="20"/>
      <c r="I2" s="46"/>
    </row>
    <row r="3" spans="1:9" x14ac:dyDescent="0.35">
      <c r="A3" s="83"/>
      <c r="B3" s="50" t="s">
        <v>86</v>
      </c>
      <c r="C3" s="22" t="s">
        <v>87</v>
      </c>
      <c r="D3" s="51" t="s">
        <v>88</v>
      </c>
      <c r="E3" s="51">
        <v>0</v>
      </c>
      <c r="F3" s="51"/>
      <c r="G3" s="51"/>
      <c r="H3" s="51"/>
      <c r="I3" s="22"/>
    </row>
    <row r="4" spans="1:9" x14ac:dyDescent="0.35">
      <c r="A4" s="84" t="s">
        <v>101</v>
      </c>
      <c r="B4" s="60" t="s">
        <v>79</v>
      </c>
      <c r="C4" s="60" t="s">
        <v>80</v>
      </c>
      <c r="D4" s="60" t="s">
        <v>81</v>
      </c>
      <c r="E4" s="60">
        <v>0</v>
      </c>
      <c r="F4" s="60">
        <v>0</v>
      </c>
      <c r="G4" s="60">
        <v>10</v>
      </c>
      <c r="H4" s="60"/>
      <c r="I4" s="59"/>
    </row>
    <row r="5" spans="1:9" x14ac:dyDescent="0.35">
      <c r="A5" s="84"/>
      <c r="B5" s="62" t="s">
        <v>86</v>
      </c>
      <c r="C5" s="62" t="s">
        <v>87</v>
      </c>
      <c r="D5" s="62" t="s">
        <v>88</v>
      </c>
      <c r="E5" s="62">
        <v>0</v>
      </c>
      <c r="F5" s="62"/>
      <c r="G5" s="62"/>
      <c r="H5" s="62"/>
      <c r="I5" s="63"/>
    </row>
    <row r="6" spans="1:9" x14ac:dyDescent="0.35">
      <c r="A6" s="82" t="s">
        <v>108</v>
      </c>
      <c r="B6" s="45" t="s">
        <v>79</v>
      </c>
      <c r="C6" s="46" t="s">
        <v>80</v>
      </c>
      <c r="D6" s="47" t="s">
        <v>81</v>
      </c>
      <c r="E6" s="47">
        <v>0</v>
      </c>
      <c r="F6" s="47">
        <v>0</v>
      </c>
      <c r="G6" s="47">
        <v>10</v>
      </c>
      <c r="H6" s="20"/>
      <c r="I6" s="46"/>
    </row>
    <row r="7" spans="1:9" x14ac:dyDescent="0.35">
      <c r="A7" s="83"/>
      <c r="B7" s="50" t="s">
        <v>86</v>
      </c>
      <c r="C7" s="22" t="s">
        <v>87</v>
      </c>
      <c r="D7" s="51" t="s">
        <v>88</v>
      </c>
      <c r="E7" s="51">
        <v>0</v>
      </c>
      <c r="F7" s="51"/>
      <c r="G7" s="51"/>
      <c r="H7" s="51"/>
      <c r="I7" s="22"/>
    </row>
    <row r="8" spans="1:9" x14ac:dyDescent="0.35">
      <c r="A8" s="84" t="s">
        <v>115</v>
      </c>
      <c r="B8" s="60" t="s">
        <v>79</v>
      </c>
      <c r="C8" s="60" t="s">
        <v>80</v>
      </c>
      <c r="D8" s="60" t="s">
        <v>81</v>
      </c>
      <c r="E8" s="60">
        <v>0</v>
      </c>
      <c r="F8" s="60">
        <v>0</v>
      </c>
      <c r="G8" s="60">
        <v>10</v>
      </c>
      <c r="H8" s="60"/>
      <c r="I8" s="59"/>
    </row>
    <row r="9" spans="1:9" x14ac:dyDescent="0.35">
      <c r="A9" s="84"/>
      <c r="B9" s="62" t="s">
        <v>86</v>
      </c>
      <c r="C9" s="62" t="s">
        <v>87</v>
      </c>
      <c r="D9" s="62" t="s">
        <v>88</v>
      </c>
      <c r="E9" s="62">
        <v>0</v>
      </c>
      <c r="F9" s="62"/>
      <c r="G9" s="62"/>
      <c r="H9" s="62"/>
      <c r="I9" s="63"/>
    </row>
    <row r="10" spans="1:9" x14ac:dyDescent="0.35">
      <c r="A10" s="82" t="s">
        <v>122</v>
      </c>
      <c r="B10" s="45" t="s">
        <v>79</v>
      </c>
      <c r="C10" s="46" t="s">
        <v>80</v>
      </c>
      <c r="D10" s="47" t="s">
        <v>81</v>
      </c>
      <c r="E10" s="47">
        <v>0</v>
      </c>
      <c r="F10" s="47">
        <v>0</v>
      </c>
      <c r="G10" s="47">
        <v>10</v>
      </c>
      <c r="H10" s="20"/>
      <c r="I10" s="46"/>
    </row>
    <row r="11" spans="1:9" x14ac:dyDescent="0.35">
      <c r="A11" s="83"/>
      <c r="B11" s="50" t="s">
        <v>86</v>
      </c>
      <c r="C11" s="22" t="s">
        <v>87</v>
      </c>
      <c r="D11" s="51" t="s">
        <v>88</v>
      </c>
      <c r="E11" s="51">
        <v>0</v>
      </c>
      <c r="F11" s="51"/>
      <c r="G11" s="51"/>
      <c r="H11" s="51"/>
      <c r="I11" s="22"/>
    </row>
  </sheetData>
  <mergeCells count="5"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3"/>
  <sheetViews>
    <sheetView tabSelected="1" topLeftCell="A20" workbookViewId="0">
      <selection activeCell="B44" sqref="B44"/>
    </sheetView>
  </sheetViews>
  <sheetFormatPr defaultColWidth="8.81640625" defaultRowHeight="14.5" x14ac:dyDescent="0.35"/>
  <cols>
    <col min="1" max="1" width="27.81640625" bestFit="1" customWidth="1"/>
    <col min="2" max="2" width="18.26953125" style="28" bestFit="1" customWidth="1"/>
    <col min="3" max="3" width="51.81640625" bestFit="1" customWidth="1"/>
    <col min="4" max="4" width="12.7265625" style="18" customWidth="1"/>
    <col min="5" max="5" width="5.1796875" bestFit="1" customWidth="1"/>
    <col min="6" max="6" width="2.1796875" bestFit="1" customWidth="1"/>
    <col min="7" max="7" width="2.81640625" bestFit="1" customWidth="1"/>
    <col min="8" max="8" width="5.1796875" bestFit="1" customWidth="1"/>
    <col min="9" max="9" width="17.1796875" bestFit="1" customWidth="1"/>
    <col min="10" max="10" width="14" bestFit="1" customWidth="1"/>
    <col min="11" max="11" width="9.269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3" t="s">
        <v>17</v>
      </c>
      <c r="B1" s="24" t="s">
        <v>41</v>
      </c>
      <c r="C1" s="29" t="s">
        <v>42</v>
      </c>
      <c r="D1" s="31" t="s">
        <v>43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44</v>
      </c>
      <c r="J1" s="24" t="s">
        <v>45</v>
      </c>
      <c r="K1" s="24" t="s">
        <v>46</v>
      </c>
      <c r="L1" s="24" t="s">
        <v>64</v>
      </c>
      <c r="M1" s="25" t="s">
        <v>65</v>
      </c>
    </row>
    <row r="2" spans="1:13" x14ac:dyDescent="0.35">
      <c r="A2" s="85" t="s">
        <v>85</v>
      </c>
      <c r="B2" s="26" t="s">
        <v>68</v>
      </c>
      <c r="C2" s="41" t="s">
        <v>94</v>
      </c>
      <c r="D2" s="32">
        <v>0.62</v>
      </c>
      <c r="E2" s="19">
        <v>1</v>
      </c>
      <c r="F2" s="19">
        <v>1</v>
      </c>
      <c r="G2" s="19">
        <v>1</v>
      </c>
      <c r="H2" s="19">
        <v>1</v>
      </c>
      <c r="I2" s="19">
        <v>0</v>
      </c>
      <c r="J2" s="19"/>
      <c r="K2" s="19"/>
      <c r="L2" s="20">
        <v>43906</v>
      </c>
      <c r="M2" s="42">
        <f>L3</f>
        <v>43911</v>
      </c>
    </row>
    <row r="3" spans="1:13" x14ac:dyDescent="0.35">
      <c r="A3" s="86"/>
      <c r="B3" s="35" t="s">
        <v>69</v>
      </c>
      <c r="C3" s="36" t="s">
        <v>89</v>
      </c>
      <c r="D3" s="37">
        <v>0.5</v>
      </c>
      <c r="E3" s="36">
        <v>1</v>
      </c>
      <c r="F3" s="36">
        <v>1</v>
      </c>
      <c r="G3" s="36">
        <v>1</v>
      </c>
      <c r="H3" s="36">
        <v>1</v>
      </c>
      <c r="I3" s="36">
        <v>0</v>
      </c>
      <c r="J3" s="36"/>
      <c r="K3" s="36"/>
      <c r="L3" s="52">
        <v>43911</v>
      </c>
      <c r="M3" s="53">
        <f t="shared" ref="M3:M6" si="0">L4</f>
        <v>43913</v>
      </c>
    </row>
    <row r="4" spans="1:13" x14ac:dyDescent="0.35">
      <c r="A4" s="86"/>
      <c r="B4" s="35" t="s">
        <v>70</v>
      </c>
      <c r="C4" s="38" t="s">
        <v>90</v>
      </c>
      <c r="D4" s="37">
        <v>0.4</v>
      </c>
      <c r="E4" s="39">
        <v>1</v>
      </c>
      <c r="F4" s="36">
        <v>1</v>
      </c>
      <c r="G4" s="36">
        <v>1</v>
      </c>
      <c r="H4" s="36">
        <v>1</v>
      </c>
      <c r="I4" s="36">
        <v>0</v>
      </c>
      <c r="J4" s="36"/>
      <c r="K4" s="36"/>
      <c r="L4" s="52">
        <v>43913</v>
      </c>
      <c r="M4" s="53">
        <f t="shared" si="0"/>
        <v>43962</v>
      </c>
    </row>
    <row r="5" spans="1:13" x14ac:dyDescent="0.35">
      <c r="A5" s="86"/>
      <c r="B5" s="35" t="s">
        <v>71</v>
      </c>
      <c r="C5" s="38" t="s">
        <v>92</v>
      </c>
      <c r="D5" s="37">
        <v>0.7</v>
      </c>
      <c r="E5" s="36">
        <v>1</v>
      </c>
      <c r="F5" s="36">
        <v>1</v>
      </c>
      <c r="G5" s="36">
        <v>1</v>
      </c>
      <c r="H5" s="36">
        <v>1</v>
      </c>
      <c r="I5" s="36">
        <v>0</v>
      </c>
      <c r="J5" s="36"/>
      <c r="K5" s="36"/>
      <c r="L5" s="52">
        <v>43962</v>
      </c>
      <c r="M5" s="53">
        <f t="shared" si="0"/>
        <v>43976</v>
      </c>
    </row>
    <row r="6" spans="1:13" x14ac:dyDescent="0.35">
      <c r="A6" s="86"/>
      <c r="B6" s="35" t="s">
        <v>72</v>
      </c>
      <c r="C6" s="38" t="s">
        <v>91</v>
      </c>
      <c r="D6" s="37">
        <v>0.71</v>
      </c>
      <c r="E6" s="36">
        <v>1</v>
      </c>
      <c r="F6" s="36">
        <v>1</v>
      </c>
      <c r="G6" s="36">
        <v>1</v>
      </c>
      <c r="H6" s="36">
        <v>1</v>
      </c>
      <c r="I6" s="36">
        <v>0</v>
      </c>
      <c r="J6" s="36"/>
      <c r="K6" s="36"/>
      <c r="L6" s="52">
        <v>43976</v>
      </c>
      <c r="M6" s="53">
        <f t="shared" si="0"/>
        <v>44004</v>
      </c>
    </row>
    <row r="7" spans="1:13" s="5" customFormat="1" ht="15" customHeight="1" x14ac:dyDescent="0.35">
      <c r="A7" s="86"/>
      <c r="B7" s="35" t="s">
        <v>73</v>
      </c>
      <c r="C7" s="38" t="s">
        <v>93</v>
      </c>
      <c r="D7" s="38">
        <v>0.71499999999999997</v>
      </c>
      <c r="E7" s="36">
        <v>1</v>
      </c>
      <c r="F7" s="36">
        <v>1</v>
      </c>
      <c r="G7" s="36">
        <v>1</v>
      </c>
      <c r="H7" s="36">
        <v>1</v>
      </c>
      <c r="I7" s="36">
        <v>0</v>
      </c>
      <c r="J7" s="36"/>
      <c r="K7" s="36"/>
      <c r="L7" s="55">
        <v>44004</v>
      </c>
      <c r="M7" s="53">
        <f>L8</f>
        <v>44015</v>
      </c>
    </row>
    <row r="8" spans="1:13" s="5" customFormat="1" ht="15" customHeight="1" x14ac:dyDescent="0.35">
      <c r="A8" s="86"/>
      <c r="B8" s="35" t="s">
        <v>95</v>
      </c>
      <c r="C8" s="38" t="s">
        <v>96</v>
      </c>
      <c r="D8" s="38">
        <v>0.62</v>
      </c>
      <c r="E8" s="36">
        <v>1</v>
      </c>
      <c r="F8" s="36">
        <v>1</v>
      </c>
      <c r="G8" s="36">
        <v>1</v>
      </c>
      <c r="H8" s="36">
        <v>1</v>
      </c>
      <c r="I8" s="36">
        <v>0</v>
      </c>
      <c r="J8" s="36"/>
      <c r="K8" s="36"/>
      <c r="L8" s="55">
        <v>44015</v>
      </c>
      <c r="M8" s="53"/>
    </row>
    <row r="9" spans="1:13" s="5" customFormat="1" ht="15" customHeight="1" x14ac:dyDescent="0.35">
      <c r="A9" s="86"/>
      <c r="B9" s="35" t="s">
        <v>97</v>
      </c>
      <c r="C9" s="38" t="s">
        <v>98</v>
      </c>
      <c r="D9" s="38">
        <v>0.2</v>
      </c>
      <c r="E9" s="36">
        <v>1</v>
      </c>
      <c r="F9" s="36">
        <v>1</v>
      </c>
      <c r="G9" s="36">
        <v>1</v>
      </c>
      <c r="H9" s="36">
        <v>1</v>
      </c>
      <c r="I9" s="36">
        <v>0</v>
      </c>
      <c r="J9" s="36"/>
      <c r="K9" s="36"/>
      <c r="L9" s="55"/>
      <c r="M9" s="53"/>
    </row>
    <row r="10" spans="1:13" s="5" customFormat="1" ht="15" customHeight="1" x14ac:dyDescent="0.35">
      <c r="A10" s="87"/>
      <c r="B10" s="27" t="s">
        <v>99</v>
      </c>
      <c r="C10" s="40" t="s">
        <v>100</v>
      </c>
      <c r="D10" s="40">
        <v>0.65</v>
      </c>
      <c r="E10" s="21">
        <v>1</v>
      </c>
      <c r="F10" s="21">
        <v>1</v>
      </c>
      <c r="G10" s="21">
        <v>1</v>
      </c>
      <c r="H10" s="21">
        <v>1</v>
      </c>
      <c r="I10" s="21">
        <v>0</v>
      </c>
      <c r="J10" s="21"/>
      <c r="K10" s="21"/>
      <c r="L10" s="56"/>
      <c r="M10" s="54"/>
    </row>
    <row r="11" spans="1:13" x14ac:dyDescent="0.35">
      <c r="A11" s="88" t="s">
        <v>101</v>
      </c>
      <c r="B11" t="s">
        <v>68</v>
      </c>
      <c r="C11" t="s">
        <v>102</v>
      </c>
      <c r="D11" s="18">
        <v>0.65</v>
      </c>
      <c r="E11">
        <v>1</v>
      </c>
      <c r="F11">
        <v>1</v>
      </c>
      <c r="G11">
        <v>1</v>
      </c>
      <c r="H11">
        <v>1</v>
      </c>
      <c r="I11">
        <v>0</v>
      </c>
      <c r="L11" s="66">
        <v>43903</v>
      </c>
      <c r="M11" s="67">
        <f>L12</f>
        <v>43910</v>
      </c>
    </row>
    <row r="12" spans="1:13" x14ac:dyDescent="0.35">
      <c r="A12" s="89"/>
      <c r="B12" t="s">
        <v>69</v>
      </c>
      <c r="C12" t="s">
        <v>103</v>
      </c>
      <c r="D12" s="18">
        <v>0.47</v>
      </c>
      <c r="E12">
        <v>1</v>
      </c>
      <c r="F12">
        <v>1</v>
      </c>
      <c r="G12">
        <v>1</v>
      </c>
      <c r="H12">
        <v>1</v>
      </c>
      <c r="I12">
        <v>0</v>
      </c>
      <c r="L12" s="66">
        <v>43910</v>
      </c>
      <c r="M12" s="68">
        <f>L13</f>
        <v>43956</v>
      </c>
    </row>
    <row r="13" spans="1:13" x14ac:dyDescent="0.35">
      <c r="A13" s="89"/>
      <c r="B13" t="s">
        <v>70</v>
      </c>
      <c r="C13" t="s">
        <v>104</v>
      </c>
      <c r="D13" s="18">
        <v>0.15</v>
      </c>
      <c r="E13">
        <v>1</v>
      </c>
      <c r="F13">
        <v>1</v>
      </c>
      <c r="G13">
        <v>1</v>
      </c>
      <c r="H13">
        <v>1</v>
      </c>
      <c r="I13">
        <v>0</v>
      </c>
      <c r="L13" s="66">
        <v>43956</v>
      </c>
      <c r="M13" s="68">
        <f>L14</f>
        <v>43994</v>
      </c>
    </row>
    <row r="14" spans="1:13" x14ac:dyDescent="0.35">
      <c r="A14" s="89"/>
      <c r="B14" t="s">
        <v>71</v>
      </c>
      <c r="C14" t="s">
        <v>105</v>
      </c>
      <c r="D14" s="18">
        <v>0.55000000000000004</v>
      </c>
      <c r="E14">
        <v>1</v>
      </c>
      <c r="F14">
        <v>1</v>
      </c>
      <c r="G14">
        <v>1</v>
      </c>
      <c r="H14">
        <v>1</v>
      </c>
      <c r="I14">
        <v>0</v>
      </c>
      <c r="L14" s="66">
        <v>43994</v>
      </c>
      <c r="M14" s="68">
        <f>L15</f>
        <v>44006</v>
      </c>
    </row>
    <row r="15" spans="1:13" x14ac:dyDescent="0.35">
      <c r="A15" s="89"/>
      <c r="B15" t="s">
        <v>95</v>
      </c>
      <c r="C15" t="s">
        <v>106</v>
      </c>
      <c r="D15" s="18">
        <v>0.75</v>
      </c>
      <c r="E15">
        <v>1</v>
      </c>
      <c r="F15">
        <v>1</v>
      </c>
      <c r="G15">
        <v>1</v>
      </c>
      <c r="H15">
        <v>1</v>
      </c>
      <c r="I15">
        <v>0</v>
      </c>
      <c r="L15" s="66">
        <v>44006</v>
      </c>
      <c r="M15" s="61"/>
    </row>
    <row r="16" spans="1:13" x14ac:dyDescent="0.35">
      <c r="A16" s="89"/>
      <c r="B16" t="s">
        <v>72</v>
      </c>
      <c r="C16" t="s">
        <v>107</v>
      </c>
      <c r="D16" s="18">
        <v>0.85</v>
      </c>
      <c r="E16">
        <v>1</v>
      </c>
      <c r="F16">
        <v>1</v>
      </c>
      <c r="G16">
        <v>1</v>
      </c>
      <c r="H16">
        <v>1</v>
      </c>
      <c r="I16">
        <v>0</v>
      </c>
      <c r="L16" s="66"/>
      <c r="M16" s="61"/>
    </row>
    <row r="17" spans="1:13" x14ac:dyDescent="0.35">
      <c r="A17" s="90"/>
      <c r="B17" s="64" t="s">
        <v>73</v>
      </c>
      <c r="C17" s="64" t="s">
        <v>107</v>
      </c>
      <c r="D17" s="65">
        <v>0.95</v>
      </c>
      <c r="E17" s="64">
        <v>1</v>
      </c>
      <c r="F17" s="64">
        <v>1</v>
      </c>
      <c r="G17" s="64">
        <v>1</v>
      </c>
      <c r="H17" s="64">
        <v>1</v>
      </c>
      <c r="I17" s="64">
        <v>0</v>
      </c>
      <c r="J17" s="64"/>
      <c r="K17" s="64"/>
      <c r="L17" s="64"/>
      <c r="M17" s="62"/>
    </row>
    <row r="18" spans="1:13" x14ac:dyDescent="0.35">
      <c r="A18" s="85" t="s">
        <v>108</v>
      </c>
      <c r="B18" s="26" t="s">
        <v>68</v>
      </c>
      <c r="C18" s="41" t="s">
        <v>102</v>
      </c>
      <c r="D18" s="32">
        <v>0.7</v>
      </c>
      <c r="E18" s="19">
        <v>1</v>
      </c>
      <c r="F18" s="19">
        <v>1</v>
      </c>
      <c r="G18" s="19">
        <v>1</v>
      </c>
      <c r="H18" s="19">
        <v>1</v>
      </c>
      <c r="I18" s="19">
        <v>0</v>
      </c>
      <c r="J18" s="19"/>
      <c r="K18" s="19"/>
      <c r="L18" s="20">
        <v>43905</v>
      </c>
      <c r="M18" s="42">
        <f>L19</f>
        <v>43914</v>
      </c>
    </row>
    <row r="19" spans="1:13" x14ac:dyDescent="0.35">
      <c r="A19" s="86"/>
      <c r="B19" s="35" t="s">
        <v>69</v>
      </c>
      <c r="C19" s="36" t="s">
        <v>111</v>
      </c>
      <c r="D19" s="37">
        <v>0.55000000000000004</v>
      </c>
      <c r="E19" s="36">
        <v>1</v>
      </c>
      <c r="F19" s="36">
        <v>1</v>
      </c>
      <c r="G19" s="36">
        <v>1</v>
      </c>
      <c r="H19" s="36">
        <v>1</v>
      </c>
      <c r="I19" s="36">
        <v>0</v>
      </c>
      <c r="J19" s="36"/>
      <c r="K19" s="36"/>
      <c r="L19" s="52">
        <v>43914</v>
      </c>
      <c r="M19" s="53">
        <f>L20</f>
        <v>43922</v>
      </c>
    </row>
    <row r="20" spans="1:13" x14ac:dyDescent="0.35">
      <c r="A20" s="86"/>
      <c r="B20" s="35" t="s">
        <v>70</v>
      </c>
      <c r="C20" s="38" t="s">
        <v>114</v>
      </c>
      <c r="D20" s="37">
        <v>0.3</v>
      </c>
      <c r="E20" s="39">
        <v>1</v>
      </c>
      <c r="F20" s="36">
        <v>1</v>
      </c>
      <c r="G20" s="36">
        <v>1</v>
      </c>
      <c r="H20" s="36">
        <v>1</v>
      </c>
      <c r="I20" s="36">
        <v>0</v>
      </c>
      <c r="J20" s="36"/>
      <c r="K20" s="36"/>
      <c r="L20" s="52">
        <v>43922</v>
      </c>
      <c r="M20" s="53">
        <f t="shared" ref="M20:M21" si="1">L21</f>
        <v>43938</v>
      </c>
    </row>
    <row r="21" spans="1:13" x14ac:dyDescent="0.35">
      <c r="A21" s="86"/>
      <c r="B21" s="35" t="s">
        <v>71</v>
      </c>
      <c r="C21" s="38" t="s">
        <v>109</v>
      </c>
      <c r="D21" s="37">
        <v>0.4</v>
      </c>
      <c r="E21" s="36">
        <v>1</v>
      </c>
      <c r="F21" s="36">
        <v>1</v>
      </c>
      <c r="G21" s="36">
        <v>1</v>
      </c>
      <c r="H21" s="36">
        <v>1</v>
      </c>
      <c r="I21" s="36">
        <v>0</v>
      </c>
      <c r="J21" s="36"/>
      <c r="K21" s="36"/>
      <c r="L21" s="52">
        <v>43938</v>
      </c>
      <c r="M21" s="53">
        <f t="shared" si="1"/>
        <v>43948</v>
      </c>
    </row>
    <row r="22" spans="1:13" x14ac:dyDescent="0.35">
      <c r="A22" s="86"/>
      <c r="B22" s="35" t="s">
        <v>72</v>
      </c>
      <c r="C22" s="38" t="s">
        <v>110</v>
      </c>
      <c r="D22" s="37">
        <v>0.48</v>
      </c>
      <c r="E22" s="36">
        <v>1</v>
      </c>
      <c r="F22" s="36">
        <v>1</v>
      </c>
      <c r="G22" s="36">
        <v>1</v>
      </c>
      <c r="H22" s="36">
        <v>1</v>
      </c>
      <c r="I22" s="36">
        <v>0</v>
      </c>
      <c r="J22" s="36"/>
      <c r="K22" s="36"/>
      <c r="L22" s="52">
        <v>43948</v>
      </c>
      <c r="M22" s="53">
        <f>L23</f>
        <v>44025</v>
      </c>
    </row>
    <row r="23" spans="1:13" x14ac:dyDescent="0.35">
      <c r="A23" s="86"/>
      <c r="B23" s="35" t="s">
        <v>95</v>
      </c>
      <c r="C23" s="38" t="s">
        <v>112</v>
      </c>
      <c r="D23" s="38">
        <v>0.48</v>
      </c>
      <c r="E23" s="36">
        <v>1</v>
      </c>
      <c r="F23" s="36">
        <v>1</v>
      </c>
      <c r="G23" s="36">
        <v>1</v>
      </c>
      <c r="H23" s="36">
        <v>1</v>
      </c>
      <c r="I23" s="36">
        <v>0</v>
      </c>
      <c r="J23" s="36"/>
      <c r="K23" s="36"/>
      <c r="L23" s="52">
        <v>44025</v>
      </c>
      <c r="M23" s="53"/>
    </row>
    <row r="24" spans="1:13" x14ac:dyDescent="0.35">
      <c r="A24" s="86"/>
      <c r="B24" s="35" t="s">
        <v>73</v>
      </c>
      <c r="C24" s="38" t="s">
        <v>107</v>
      </c>
      <c r="D24" s="38">
        <v>0.57999999999999996</v>
      </c>
      <c r="E24" s="36">
        <v>1</v>
      </c>
      <c r="F24" s="36">
        <v>1</v>
      </c>
      <c r="G24" s="36">
        <v>1</v>
      </c>
      <c r="H24" s="36">
        <v>1</v>
      </c>
      <c r="I24" s="36">
        <v>0</v>
      </c>
      <c r="J24" s="36"/>
      <c r="K24" s="36"/>
      <c r="L24" s="52"/>
      <c r="M24" s="53"/>
    </row>
    <row r="25" spans="1:13" x14ac:dyDescent="0.35">
      <c r="A25" s="87"/>
      <c r="B25" s="27" t="s">
        <v>113</v>
      </c>
      <c r="C25" s="40" t="s">
        <v>107</v>
      </c>
      <c r="D25" s="40">
        <v>0.68</v>
      </c>
      <c r="E25" s="76">
        <v>1</v>
      </c>
      <c r="F25" s="21">
        <v>1</v>
      </c>
      <c r="G25" s="21">
        <v>1</v>
      </c>
      <c r="H25" s="21">
        <v>1</v>
      </c>
      <c r="I25" s="21">
        <v>0</v>
      </c>
      <c r="J25" s="21"/>
      <c r="K25" s="21"/>
      <c r="L25" s="56"/>
      <c r="M25" s="54"/>
    </row>
    <row r="26" spans="1:13" x14ac:dyDescent="0.35">
      <c r="A26" s="88" t="s">
        <v>115</v>
      </c>
      <c r="B26" t="s">
        <v>68</v>
      </c>
      <c r="C26" t="s">
        <v>102</v>
      </c>
      <c r="D26" s="18">
        <v>0.75</v>
      </c>
      <c r="E26">
        <v>1</v>
      </c>
      <c r="F26">
        <v>1</v>
      </c>
      <c r="G26">
        <v>1</v>
      </c>
      <c r="H26">
        <v>1</v>
      </c>
      <c r="I26">
        <v>0</v>
      </c>
      <c r="L26" s="66">
        <v>43903</v>
      </c>
      <c r="M26" s="67">
        <f>L27</f>
        <v>43912</v>
      </c>
    </row>
    <row r="27" spans="1:13" x14ac:dyDescent="0.35">
      <c r="A27" s="89"/>
      <c r="B27" t="s">
        <v>69</v>
      </c>
      <c r="C27" t="s">
        <v>116</v>
      </c>
      <c r="D27" s="18">
        <v>0.6</v>
      </c>
      <c r="E27">
        <v>1</v>
      </c>
      <c r="F27">
        <v>1</v>
      </c>
      <c r="G27">
        <v>1</v>
      </c>
      <c r="H27">
        <v>1</v>
      </c>
      <c r="I27">
        <v>0</v>
      </c>
      <c r="L27" s="66">
        <v>43912</v>
      </c>
      <c r="M27" s="68">
        <f>L28</f>
        <v>43916</v>
      </c>
    </row>
    <row r="28" spans="1:13" x14ac:dyDescent="0.35">
      <c r="A28" s="89"/>
      <c r="B28" t="s">
        <v>70</v>
      </c>
      <c r="C28" t="s">
        <v>114</v>
      </c>
      <c r="D28" s="18">
        <v>0.35</v>
      </c>
      <c r="E28">
        <v>1</v>
      </c>
      <c r="F28">
        <v>1</v>
      </c>
      <c r="G28">
        <v>1</v>
      </c>
      <c r="H28">
        <v>1</v>
      </c>
      <c r="I28">
        <v>0</v>
      </c>
      <c r="L28" s="66">
        <v>43916</v>
      </c>
      <c r="M28" s="68">
        <f>L29</f>
        <v>43936</v>
      </c>
    </row>
    <row r="29" spans="1:13" x14ac:dyDescent="0.35">
      <c r="A29" s="89"/>
      <c r="B29" t="s">
        <v>71</v>
      </c>
      <c r="C29" t="s">
        <v>117</v>
      </c>
      <c r="D29" s="18">
        <v>0.45</v>
      </c>
      <c r="E29">
        <v>1</v>
      </c>
      <c r="F29">
        <v>1</v>
      </c>
      <c r="G29">
        <v>1</v>
      </c>
      <c r="H29">
        <v>1</v>
      </c>
      <c r="I29">
        <v>0</v>
      </c>
      <c r="L29" s="66">
        <v>43936</v>
      </c>
      <c r="M29" s="68">
        <f>L30</f>
        <v>43956</v>
      </c>
    </row>
    <row r="30" spans="1:13" x14ac:dyDescent="0.35">
      <c r="A30" s="89"/>
      <c r="B30" t="s">
        <v>72</v>
      </c>
      <c r="C30" t="s">
        <v>118</v>
      </c>
      <c r="D30" s="18">
        <v>0.55000000000000004</v>
      </c>
      <c r="E30">
        <v>1</v>
      </c>
      <c r="F30">
        <v>1</v>
      </c>
      <c r="G30">
        <v>1</v>
      </c>
      <c r="H30">
        <v>1</v>
      </c>
      <c r="I30">
        <v>0</v>
      </c>
      <c r="L30" s="66">
        <v>43956</v>
      </c>
      <c r="M30" s="68">
        <f t="shared" ref="M30:M31" si="2">L31</f>
        <v>43971</v>
      </c>
    </row>
    <row r="31" spans="1:13" x14ac:dyDescent="0.35">
      <c r="A31" s="89"/>
      <c r="B31" t="s">
        <v>73</v>
      </c>
      <c r="C31" t="s">
        <v>119</v>
      </c>
      <c r="D31" s="18">
        <v>0.7</v>
      </c>
      <c r="E31">
        <v>1</v>
      </c>
      <c r="F31">
        <v>1</v>
      </c>
      <c r="G31">
        <v>1</v>
      </c>
      <c r="H31">
        <v>1</v>
      </c>
      <c r="I31">
        <v>0</v>
      </c>
      <c r="L31" s="66">
        <v>43971</v>
      </c>
      <c r="M31" s="68">
        <f t="shared" si="2"/>
        <v>44006</v>
      </c>
    </row>
    <row r="32" spans="1:13" x14ac:dyDescent="0.35">
      <c r="A32" s="89"/>
      <c r="B32" t="s">
        <v>95</v>
      </c>
      <c r="C32" t="s">
        <v>120</v>
      </c>
      <c r="D32" s="18">
        <v>0.6</v>
      </c>
      <c r="E32">
        <v>1</v>
      </c>
      <c r="F32">
        <v>1</v>
      </c>
      <c r="G32">
        <v>1</v>
      </c>
      <c r="H32">
        <v>1</v>
      </c>
      <c r="I32">
        <v>0</v>
      </c>
      <c r="L32" s="66">
        <v>44006</v>
      </c>
      <c r="M32" s="68"/>
    </row>
    <row r="33" spans="1:13" x14ac:dyDescent="0.35">
      <c r="A33" s="89"/>
      <c r="B33" t="s">
        <v>113</v>
      </c>
      <c r="C33" t="s">
        <v>107</v>
      </c>
      <c r="D33" s="18">
        <v>0.7</v>
      </c>
      <c r="E33">
        <v>1</v>
      </c>
      <c r="F33">
        <v>1</v>
      </c>
      <c r="G33">
        <v>1</v>
      </c>
      <c r="H33">
        <v>1</v>
      </c>
      <c r="I33">
        <v>0</v>
      </c>
      <c r="L33" s="66"/>
      <c r="M33" s="68"/>
    </row>
    <row r="34" spans="1:13" x14ac:dyDescent="0.35">
      <c r="A34" s="90"/>
      <c r="B34" s="64" t="s">
        <v>121</v>
      </c>
      <c r="C34" s="64" t="s">
        <v>107</v>
      </c>
      <c r="D34" s="65">
        <v>0.8</v>
      </c>
      <c r="E34" s="64">
        <v>1</v>
      </c>
      <c r="F34" s="64">
        <v>1</v>
      </c>
      <c r="G34" s="64">
        <v>1</v>
      </c>
      <c r="H34" s="64">
        <v>1</v>
      </c>
      <c r="I34" s="64">
        <v>0</v>
      </c>
      <c r="J34" s="64"/>
      <c r="K34" s="64"/>
      <c r="L34" s="78"/>
      <c r="M34" s="62"/>
    </row>
    <row r="35" spans="1:13" x14ac:dyDescent="0.35">
      <c r="A35" s="85" t="s">
        <v>122</v>
      </c>
      <c r="B35" s="26" t="s">
        <v>68</v>
      </c>
      <c r="C35" s="41" t="s">
        <v>102</v>
      </c>
      <c r="D35" s="32">
        <v>0.7</v>
      </c>
      <c r="E35" s="19">
        <v>1</v>
      </c>
      <c r="F35" s="19">
        <v>1</v>
      </c>
      <c r="G35" s="19">
        <v>1</v>
      </c>
      <c r="H35" s="19">
        <v>1</v>
      </c>
      <c r="I35" s="19">
        <v>0</v>
      </c>
      <c r="J35" s="19"/>
      <c r="K35" s="19"/>
      <c r="L35" s="20">
        <v>43902</v>
      </c>
      <c r="M35" s="42">
        <f>L36</f>
        <v>43910</v>
      </c>
    </row>
    <row r="36" spans="1:13" x14ac:dyDescent="0.35">
      <c r="A36" s="86"/>
      <c r="B36" s="35" t="s">
        <v>69</v>
      </c>
      <c r="C36" s="36" t="s">
        <v>123</v>
      </c>
      <c r="D36" s="37">
        <v>0.65</v>
      </c>
      <c r="E36" s="36">
        <v>1</v>
      </c>
      <c r="F36" s="36">
        <v>1</v>
      </c>
      <c r="G36" s="36">
        <v>1</v>
      </c>
      <c r="H36" s="36">
        <v>1</v>
      </c>
      <c r="I36" s="36">
        <v>0</v>
      </c>
      <c r="J36" s="36"/>
      <c r="K36" s="36"/>
      <c r="L36" s="52">
        <v>43910</v>
      </c>
      <c r="M36" s="53">
        <f>L37</f>
        <v>43921</v>
      </c>
    </row>
    <row r="37" spans="1:13" x14ac:dyDescent="0.35">
      <c r="A37" s="86"/>
      <c r="B37" s="35" t="s">
        <v>70</v>
      </c>
      <c r="C37" s="38" t="s">
        <v>114</v>
      </c>
      <c r="D37" s="37">
        <v>0.64</v>
      </c>
      <c r="E37" s="39">
        <v>1</v>
      </c>
      <c r="F37" s="36">
        <v>1</v>
      </c>
      <c r="G37" s="36">
        <v>1</v>
      </c>
      <c r="H37" s="36">
        <v>1</v>
      </c>
      <c r="I37" s="36">
        <v>0</v>
      </c>
      <c r="J37" s="36"/>
      <c r="K37" s="36"/>
      <c r="L37" s="52">
        <v>43921</v>
      </c>
      <c r="M37" s="53">
        <f t="shared" ref="M37:M38" si="3">L38</f>
        <v>43966</v>
      </c>
    </row>
    <row r="38" spans="1:13" x14ac:dyDescent="0.35">
      <c r="A38" s="86"/>
      <c r="B38" s="35" t="s">
        <v>71</v>
      </c>
      <c r="C38" s="38" t="s">
        <v>124</v>
      </c>
      <c r="D38" s="37">
        <v>0.9</v>
      </c>
      <c r="E38" s="36">
        <v>1</v>
      </c>
      <c r="F38" s="36">
        <v>1</v>
      </c>
      <c r="G38" s="36">
        <v>1</v>
      </c>
      <c r="H38" s="36">
        <v>1</v>
      </c>
      <c r="I38" s="36">
        <v>0</v>
      </c>
      <c r="J38" s="36"/>
      <c r="K38" s="36"/>
      <c r="L38" s="52">
        <v>43966</v>
      </c>
      <c r="M38" s="53">
        <f t="shared" si="3"/>
        <v>44011</v>
      </c>
    </row>
    <row r="39" spans="1:13" x14ac:dyDescent="0.35">
      <c r="A39" s="86"/>
      <c r="B39" s="35" t="s">
        <v>95</v>
      </c>
      <c r="C39" s="38" t="s">
        <v>125</v>
      </c>
      <c r="D39" s="38">
        <v>0.65600000000000003</v>
      </c>
      <c r="E39" s="36">
        <v>1</v>
      </c>
      <c r="F39" s="36">
        <v>1</v>
      </c>
      <c r="G39" s="36">
        <v>1</v>
      </c>
      <c r="H39" s="36">
        <v>1</v>
      </c>
      <c r="I39" s="36">
        <v>0</v>
      </c>
      <c r="J39" s="36"/>
      <c r="K39" s="36"/>
      <c r="L39" s="52">
        <v>44011</v>
      </c>
      <c r="M39" s="53">
        <f>L40</f>
        <v>44021</v>
      </c>
    </row>
    <row r="40" spans="1:13" x14ac:dyDescent="0.35">
      <c r="A40" s="86"/>
      <c r="B40" s="35" t="s">
        <v>97</v>
      </c>
      <c r="C40" s="38" t="s">
        <v>126</v>
      </c>
      <c r="D40" s="38">
        <v>0.6</v>
      </c>
      <c r="E40" s="36">
        <v>1</v>
      </c>
      <c r="F40" s="36">
        <v>1</v>
      </c>
      <c r="G40" s="36">
        <v>1</v>
      </c>
      <c r="H40" s="36">
        <v>1</v>
      </c>
      <c r="I40" s="36">
        <v>0</v>
      </c>
      <c r="J40" s="36"/>
      <c r="K40" s="36"/>
      <c r="L40" s="52">
        <v>44021</v>
      </c>
      <c r="M40" s="53">
        <f>L41</f>
        <v>44035</v>
      </c>
    </row>
    <row r="41" spans="1:13" x14ac:dyDescent="0.35">
      <c r="A41" s="86"/>
      <c r="B41" s="35" t="s">
        <v>99</v>
      </c>
      <c r="C41" s="38" t="s">
        <v>127</v>
      </c>
      <c r="D41" s="38">
        <v>0.55000000000000004</v>
      </c>
      <c r="E41" s="36">
        <v>1</v>
      </c>
      <c r="F41" s="36">
        <v>1</v>
      </c>
      <c r="G41" s="36">
        <v>1</v>
      </c>
      <c r="H41" s="36">
        <v>1</v>
      </c>
      <c r="I41" s="36">
        <v>0</v>
      </c>
      <c r="J41" s="36"/>
      <c r="K41" s="36"/>
      <c r="L41" s="52">
        <v>44035</v>
      </c>
      <c r="M41" s="53"/>
    </row>
    <row r="42" spans="1:13" x14ac:dyDescent="0.35">
      <c r="A42" s="86"/>
      <c r="B42" s="35" t="s">
        <v>72</v>
      </c>
      <c r="C42" s="38" t="s">
        <v>107</v>
      </c>
      <c r="D42" s="38">
        <v>0.65</v>
      </c>
      <c r="E42" s="36">
        <v>1</v>
      </c>
      <c r="F42" s="36">
        <v>1</v>
      </c>
      <c r="G42" s="36">
        <v>1</v>
      </c>
      <c r="H42" s="36">
        <v>1</v>
      </c>
      <c r="I42" s="36">
        <v>0</v>
      </c>
      <c r="J42" s="36"/>
      <c r="K42" s="36"/>
      <c r="L42" s="52"/>
      <c r="M42" s="53"/>
    </row>
    <row r="43" spans="1:13" x14ac:dyDescent="0.35">
      <c r="A43" s="87"/>
      <c r="B43" s="27" t="s">
        <v>73</v>
      </c>
      <c r="C43" s="40" t="s">
        <v>107</v>
      </c>
      <c r="D43" s="40">
        <v>0.75</v>
      </c>
      <c r="E43" s="76">
        <v>1</v>
      </c>
      <c r="F43" s="21">
        <v>1</v>
      </c>
      <c r="G43" s="21">
        <v>1</v>
      </c>
      <c r="H43" s="21">
        <v>1</v>
      </c>
      <c r="I43" s="21">
        <v>0</v>
      </c>
      <c r="J43" s="21"/>
      <c r="K43" s="21"/>
      <c r="L43" s="56"/>
      <c r="M43" s="54"/>
    </row>
  </sheetData>
  <mergeCells count="5">
    <mergeCell ref="A2:A10"/>
    <mergeCell ref="A11:A17"/>
    <mergeCell ref="A18:A25"/>
    <mergeCell ref="A26:A34"/>
    <mergeCell ref="A35:A43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"/>
  <sheetViews>
    <sheetView workbookViewId="0">
      <selection activeCell="S6" sqref="S6"/>
    </sheetView>
  </sheetViews>
  <sheetFormatPr defaultColWidth="8.81640625" defaultRowHeight="14.5" x14ac:dyDescent="0.35"/>
  <cols>
    <col min="1" max="1" width="14.7265625" bestFit="1" customWidth="1"/>
    <col min="2" max="2" width="24.453125" customWidth="1"/>
    <col min="3" max="3" width="17.1796875" customWidth="1"/>
    <col min="6" max="6" width="10" customWidth="1"/>
    <col min="9" max="9" width="13.4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</row>
    <row r="2" spans="1:23" x14ac:dyDescent="0.35">
      <c r="A2" s="1" t="s">
        <v>85</v>
      </c>
      <c r="B2" s="2">
        <v>43886</v>
      </c>
      <c r="C2" s="2">
        <f>B2+400</f>
        <v>44286</v>
      </c>
      <c r="D2">
        <v>1</v>
      </c>
      <c r="E2">
        <v>100000</v>
      </c>
      <c r="F2">
        <v>6.92</v>
      </c>
      <c r="G2">
        <v>1</v>
      </c>
      <c r="H2">
        <v>0.2</v>
      </c>
      <c r="I2">
        <v>1.2</v>
      </c>
      <c r="J2">
        <v>20</v>
      </c>
      <c r="K2">
        <v>0.1066</v>
      </c>
      <c r="L2">
        <v>0.4</v>
      </c>
      <c r="M2">
        <v>0.1</v>
      </c>
      <c r="N2">
        <v>20</v>
      </c>
      <c r="O2">
        <v>0</v>
      </c>
      <c r="P2">
        <v>173</v>
      </c>
      <c r="Q2">
        <v>1500</v>
      </c>
      <c r="R2">
        <v>1000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57" t="s">
        <v>101</v>
      </c>
      <c r="B3" s="2">
        <v>43891</v>
      </c>
      <c r="C3" s="2">
        <f>B3+400</f>
        <v>44291</v>
      </c>
      <c r="D3">
        <v>1</v>
      </c>
      <c r="E3">
        <v>100000</v>
      </c>
      <c r="F3">
        <v>2.85</v>
      </c>
      <c r="G3">
        <v>1</v>
      </c>
      <c r="H3">
        <v>0.2</v>
      </c>
      <c r="I3">
        <v>1.2</v>
      </c>
      <c r="J3">
        <v>20</v>
      </c>
      <c r="K3">
        <v>0.1066</v>
      </c>
      <c r="L3">
        <v>0.4</v>
      </c>
      <c r="M3">
        <v>0.1</v>
      </c>
      <c r="N3">
        <v>20</v>
      </c>
      <c r="O3">
        <v>0</v>
      </c>
      <c r="P3">
        <v>173</v>
      </c>
      <c r="Q3">
        <v>3000</v>
      </c>
      <c r="S3">
        <v>50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58" t="s">
        <v>108</v>
      </c>
      <c r="B4" s="2">
        <v>43891</v>
      </c>
      <c r="C4" s="2">
        <f>B4+400</f>
        <v>44291</v>
      </c>
      <c r="D4">
        <v>1</v>
      </c>
      <c r="E4">
        <v>100000</v>
      </c>
      <c r="F4">
        <v>1.61</v>
      </c>
      <c r="G4">
        <v>1</v>
      </c>
      <c r="H4">
        <v>0.2</v>
      </c>
      <c r="I4">
        <v>1.2</v>
      </c>
      <c r="J4">
        <v>20</v>
      </c>
      <c r="K4">
        <v>0.1066</v>
      </c>
      <c r="L4">
        <v>0.4</v>
      </c>
      <c r="M4">
        <v>0.1</v>
      </c>
      <c r="N4">
        <v>20</v>
      </c>
      <c r="O4">
        <v>0</v>
      </c>
      <c r="P4">
        <v>173</v>
      </c>
      <c r="Q4">
        <v>750</v>
      </c>
      <c r="S4">
        <v>30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69" t="s">
        <v>115</v>
      </c>
      <c r="B5" s="2">
        <v>43891</v>
      </c>
      <c r="C5" s="2">
        <f>B5+400</f>
        <v>44291</v>
      </c>
      <c r="D5">
        <v>1</v>
      </c>
      <c r="E5">
        <v>100000</v>
      </c>
      <c r="F5">
        <v>4.74</v>
      </c>
      <c r="G5">
        <v>1</v>
      </c>
      <c r="H5">
        <v>0.2</v>
      </c>
      <c r="I5">
        <v>1.2</v>
      </c>
      <c r="J5">
        <v>20</v>
      </c>
      <c r="K5">
        <v>0.1066</v>
      </c>
      <c r="L5">
        <v>0.4</v>
      </c>
      <c r="M5">
        <v>0.1</v>
      </c>
      <c r="N5">
        <v>20</v>
      </c>
      <c r="O5">
        <v>0</v>
      </c>
      <c r="P5">
        <v>173</v>
      </c>
      <c r="Q5">
        <v>1000</v>
      </c>
      <c r="S5">
        <v>30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69" t="s">
        <v>122</v>
      </c>
      <c r="B6" s="2">
        <v>43852</v>
      </c>
      <c r="C6" s="2">
        <f>B6+400</f>
        <v>44252</v>
      </c>
      <c r="D6">
        <v>1</v>
      </c>
      <c r="E6">
        <v>100000</v>
      </c>
      <c r="F6">
        <v>48.9</v>
      </c>
      <c r="G6">
        <v>1</v>
      </c>
      <c r="H6">
        <v>0.2</v>
      </c>
      <c r="I6">
        <v>1.2</v>
      </c>
      <c r="J6">
        <v>20</v>
      </c>
      <c r="K6">
        <v>0.1066</v>
      </c>
      <c r="L6">
        <v>0.4</v>
      </c>
      <c r="M6">
        <v>0.1</v>
      </c>
      <c r="N6">
        <v>20</v>
      </c>
      <c r="O6">
        <v>0</v>
      </c>
      <c r="P6">
        <v>173</v>
      </c>
      <c r="Q6">
        <v>10000</v>
      </c>
      <c r="S6">
        <v>7</v>
      </c>
      <c r="T6">
        <v>1</v>
      </c>
      <c r="U6">
        <v>0.7</v>
      </c>
      <c r="V6">
        <v>3</v>
      </c>
      <c r="W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age_sex</vt:lpstr>
      <vt:lpstr>households</vt:lpstr>
      <vt:lpstr>layer-H</vt:lpstr>
      <vt:lpstr>layer-C</vt:lpstr>
      <vt:lpstr>layer-S</vt:lpstr>
      <vt:lpstr>layer-W</vt:lpstr>
      <vt:lpstr>tracing_policies</vt:lpstr>
      <vt:lpstr>policies</vt:lpstr>
      <vt:lpstr>other_par</vt:lpstr>
      <vt:lpstr>contact matrices-home</vt:lpstr>
      <vt:lpstr>contact matrices-school</vt:lpstr>
      <vt:lpstr>contact matrices-work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Dom Delport</cp:lastModifiedBy>
  <dcterms:created xsi:type="dcterms:W3CDTF">2020-05-05T03:05:44Z</dcterms:created>
  <dcterms:modified xsi:type="dcterms:W3CDTF">2020-08-05T03:41:07Z</dcterms:modified>
</cp:coreProperties>
</file>