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AFE8231D-F964-477F-A3CA-A0B0A124A097}" xr6:coauthVersionLast="45" xr6:coauthVersionMax="45" xr10:uidLastSave="{00000000-0000-0000-0000-000000000000}"/>
  <bookViews>
    <workbookView xWindow="-28920" yWindow="-120" windowWidth="29040" windowHeight="15840" tabRatio="839" activeTab="4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other_par" sheetId="6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0" i="1" l="1"/>
  <c r="S31" i="1"/>
  <c r="F9" i="6"/>
  <c r="F9" i="2"/>
  <c r="G9" i="2"/>
  <c r="E9" i="2"/>
  <c r="D32" i="1" l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S33" i="1" s="1"/>
  <c r="C32" i="1"/>
  <c r="C33" i="1" l="1"/>
  <c r="Q33" i="1"/>
  <c r="G33" i="1"/>
  <c r="R33" i="1"/>
  <c r="I33" i="1"/>
  <c r="N33" i="1"/>
  <c r="P33" i="1"/>
  <c r="O33" i="1"/>
  <c r="L33" i="1"/>
  <c r="D33" i="1"/>
  <c r="F33" i="1"/>
  <c r="M33" i="1"/>
  <c r="E33" i="1"/>
  <c r="K33" i="1"/>
  <c r="J33" i="1"/>
  <c r="H33" i="1"/>
  <c r="F8" i="6"/>
  <c r="F7" i="6"/>
  <c r="F6" i="6"/>
  <c r="F3" i="6" l="1"/>
  <c r="F3" i="2" l="1"/>
  <c r="G3" i="2"/>
  <c r="E3" i="2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7" i="1"/>
  <c r="S6" i="1"/>
  <c r="F2" i="6"/>
  <c r="S8" i="1" l="1"/>
  <c r="F9" i="1" s="1"/>
  <c r="R4" i="1"/>
  <c r="R5" i="1" s="1"/>
  <c r="Q4" i="1"/>
  <c r="Q5" i="1" s="1"/>
  <c r="P4" i="1"/>
  <c r="O4" i="1"/>
  <c r="N4" i="1"/>
  <c r="N5" i="1" s="1"/>
  <c r="M4" i="1"/>
  <c r="L4" i="1"/>
  <c r="K4" i="1"/>
  <c r="J4" i="1"/>
  <c r="J5" i="1" s="1"/>
  <c r="I4" i="1"/>
  <c r="H4" i="1"/>
  <c r="G4" i="1"/>
  <c r="F4" i="1"/>
  <c r="F5" i="1" s="1"/>
  <c r="E4" i="1"/>
  <c r="D4" i="1"/>
  <c r="C4" i="1"/>
  <c r="S3" i="1"/>
  <c r="S2" i="1"/>
  <c r="S4" i="1" s="1"/>
  <c r="S5" i="1" s="1"/>
  <c r="O5" i="1" l="1"/>
  <c r="H5" i="1"/>
  <c r="M9" i="1"/>
  <c r="E9" i="1"/>
  <c r="G5" i="1"/>
  <c r="O9" i="1"/>
  <c r="I5" i="1"/>
  <c r="C5" i="1"/>
  <c r="K5" i="1"/>
  <c r="N9" i="1"/>
  <c r="D5" i="1"/>
  <c r="L5" i="1"/>
  <c r="C9" i="1"/>
  <c r="E5" i="1"/>
  <c r="M5" i="1"/>
  <c r="G9" i="1"/>
  <c r="P5" i="1"/>
  <c r="I9" i="1"/>
  <c r="Q9" i="1"/>
  <c r="J9" i="1"/>
  <c r="R9" i="1"/>
  <c r="L9" i="1"/>
  <c r="S9" i="1"/>
  <c r="D9" i="1"/>
  <c r="H9" i="1"/>
  <c r="P9" i="1"/>
  <c r="K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<sst xmlns="http://schemas.openxmlformats.org/spreadsheetml/2006/main" count="1040" uniqueCount="114">
  <si>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</si>
  <si>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</si>
  <si>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</si>
  <si>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</si>
  <si>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</si>
  <si>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</si>
  <si>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</si>
  <si>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</si>
  <si>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</si>
  <si>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</si>
  <si>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</si>
  <si>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</si>
  <si>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</si>
  <si>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</si>
  <si>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</si>
  <si>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</si>
  <si>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</si>
  <si>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</si>
  <si>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</si>
  <si>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</si>
  <si>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</si>
  <si>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</si>
  <si>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</si>
  <si>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</si>
  <si>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</si>
  <si>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</si>
  <si>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</si>
  <si>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</si>
  <si>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</si>
  <si>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</si>
  <si>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</si>
  <si>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</si>
  <si>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</si>
  <si>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</si>
  <si>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</si>
  <si>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</si>
  <si>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</si>
  <si>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</si>
  <si>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</si>
  <si>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</si>
  <si>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</si>
  <si>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</si>
  <si>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</si>
  <si>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</si>
  <si>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</si>
  <si>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</si>
  <si>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</si>
  <si>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</si>
  <si>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</si>
  <si>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</si>
  <si>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</si>
  <si>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</si>
  <si>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</si>
  <si>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</si>
  <si>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</si>
  <si>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</si>
  <si>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</si>
  <si>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</si>
  <si>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</si>
  <si>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</si>
  <si>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</si>
  <si>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</si>
  <si>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</si>
  <si>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</si>
  <si>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</si>
  <si>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</si>
  <si>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</si>
  <si>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</si>
  <si>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</si>
  <si>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</si>
  <si>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</si>
  <si>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</si>
  <si>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</si>
  <si>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</si>
  <si>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</si>
  <si>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</si>
  <si>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</si>
  <si>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</si>
  <si>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lockdown1</t>
  </si>
  <si>
    <t>Gathering restrictions</t>
  </si>
  <si>
    <t>lockdown2</t>
  </si>
  <si>
    <t>School and work closure</t>
  </si>
  <si>
    <t>lockdown3</t>
  </si>
  <si>
    <t>Non-essential business restrictions, stay at home orders</t>
  </si>
  <si>
    <t>relax1</t>
  </si>
  <si>
    <t>Non-essential business resumes</t>
  </si>
  <si>
    <t>relax2</t>
  </si>
  <si>
    <t>Stay at home orders lifted</t>
  </si>
  <si>
    <t>relax3</t>
  </si>
  <si>
    <t>relax4</t>
  </si>
  <si>
    <t>Atlanta</t>
  </si>
  <si>
    <t>tracing_app</t>
  </si>
  <si>
    <t>Contact tracing through phone app</t>
  </si>
  <si>
    <t>H, S, W, C</t>
  </si>
  <si>
    <t>id_checks</t>
  </si>
  <si>
    <t>IDs are checked and recorded in pubs/bars/restaurants</t>
  </si>
  <si>
    <t>Baltimore</t>
  </si>
  <si>
    <t>State of emergency declared</t>
  </si>
  <si>
    <t>Stay at home orders</t>
  </si>
  <si>
    <t>Phase 1 re-opening</t>
  </si>
  <si>
    <t>Phase 2 re-opening</t>
  </si>
  <si>
    <t>Chicago</t>
  </si>
  <si>
    <t>Detroit</t>
  </si>
  <si>
    <t>New Orleans</t>
  </si>
  <si>
    <t>New York</t>
  </si>
  <si>
    <t>New Haven</t>
  </si>
  <si>
    <t>relax5</t>
  </si>
  <si>
    <t>Non-essential business resumes (Phase I)</t>
  </si>
  <si>
    <t>Stay at home orders lifted (Phase II)</t>
  </si>
  <si>
    <t>DC</t>
  </si>
  <si>
    <t>State of emergency, schools closure</t>
  </si>
  <si>
    <t>Gathering and non-essential business restrictions</t>
  </si>
  <si>
    <t>Phase 3 re-opening</t>
  </si>
  <si>
    <t>Phase 4 re-opening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</si>
</sst>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9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ont="1"/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17" xfId="0" applyBorder="1" applyAlignment="1">
      <alignment horizontal="center" vertical="top"/>
    </xf>
    <xf numFmtId="0" fontId="0" fillId="0" borderId="24" xfId="0" applyBorder="1"/>
    <xf numFmtId="164" fontId="0" fillId="0" borderId="12" xfId="0" applyNumberFormat="1" applyBorder="1"/>
    <xf numFmtId="0" fontId="0" fillId="0" borderId="0" xfId="0" applyAlignment="1">
      <alignment horizontal="center" vertical="top"/>
    </xf>
    <xf numFmtId="164" fontId="0" fillId="0" borderId="22" xfId="0" applyNumberFormat="1" applyBorder="1"/>
    <xf numFmtId="0" fontId="0" fillId="0" borderId="11" xfId="0" applyBorder="1" applyAlignment="1">
      <alignment horizontal="center" vertical="top"/>
    </xf>
    <xf numFmtId="0" fontId="0" fillId="0" borderId="10" xfId="0" applyBorder="1"/>
    <xf numFmtId="0" fontId="0" fillId="0" borderId="25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0" fillId="3" borderId="17" xfId="0" applyFill="1" applyBorder="1" applyAlignment="1">
      <alignment horizontal="center" vertical="top"/>
    </xf>
    <xf numFmtId="0" fontId="0" fillId="3" borderId="24" xfId="0" applyFill="1" applyBorder="1"/>
    <xf numFmtId="0" fontId="0" fillId="3" borderId="20" xfId="0" applyFill="1" applyBorder="1"/>
    <xf numFmtId="0" fontId="0" fillId="3" borderId="17" xfId="0" applyFill="1" applyBorder="1"/>
    <xf numFmtId="164" fontId="0" fillId="3" borderId="12" xfId="0" applyNumberFormat="1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3" borderId="13" xfId="0" applyFill="1" applyBorder="1"/>
    <xf numFmtId="164" fontId="0" fillId="3" borderId="22" xfId="0" applyNumberForma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23" xfId="0" applyFill="1" applyBorder="1"/>
    <xf numFmtId="0" fontId="0" fillId="3" borderId="11" xfId="0" applyFill="1" applyBorder="1" applyAlignment="1">
      <alignment horizontal="center" vertical="top"/>
    </xf>
    <xf numFmtId="0" fontId="0" fillId="3" borderId="10" xfId="0" applyFill="1" applyBorder="1"/>
    <xf numFmtId="0" fontId="0" fillId="3" borderId="21" xfId="0" applyFill="1" applyBorder="1"/>
    <xf numFmtId="0" fontId="0" fillId="3" borderId="25" xfId="0" applyFill="1" applyBorder="1"/>
    <xf numFmtId="0" fontId="0" fillId="3" borderId="11" xfId="0" applyFill="1" applyBorder="1"/>
    <xf numFmtId="164" fontId="0" fillId="0" borderId="23" xfId="0" applyNumberFormat="1" applyBorder="1"/>
    <xf numFmtId="164" fontId="0" fillId="3" borderId="9" xfId="0" applyNumberFormat="1" applyFill="1" applyBorder="1"/>
    <xf numFmtId="0" fontId="0" fillId="0" borderId="17" xfId="0" applyFill="1" applyBorder="1" applyAlignment="1">
      <alignment horizontal="center" vertical="top"/>
    </xf>
    <xf numFmtId="0" fontId="0" fillId="0" borderId="24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12" xfId="0" applyNumberFormat="1" applyFill="1" applyBorder="1"/>
    <xf numFmtId="0" fontId="0" fillId="0" borderId="0" xfId="0" applyFill="1" applyAlignment="1">
      <alignment horizontal="center" vertical="top"/>
    </xf>
    <xf numFmtId="0" fontId="0" fillId="0" borderId="0" xfId="0" applyFill="1"/>
    <xf numFmtId="0" fontId="0" fillId="0" borderId="13" xfId="0" applyFill="1" applyBorder="1"/>
    <xf numFmtId="164" fontId="0" fillId="0" borderId="22" xfId="0" applyNumberFormat="1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11" xfId="0" applyFill="1" applyBorder="1" applyAlignment="1">
      <alignment horizontal="center" vertical="top"/>
    </xf>
    <xf numFmtId="0" fontId="0" fillId="0" borderId="10" xfId="0" applyFill="1" applyBorder="1"/>
    <xf numFmtId="0" fontId="0" fillId="0" borderId="21" xfId="0" applyFill="1" applyBorder="1"/>
    <xf numFmtId="0" fontId="0" fillId="0" borderId="25" xfId="0" applyFill="1" applyBorder="1"/>
    <xf numFmtId="0" fontId="0" fillId="0" borderId="11" xfId="0" applyFill="1" applyBorder="1"/>
    <xf numFmtId="0" fontId="0" fillId="0" borderId="9" xfId="0" applyFill="1" applyBorder="1"/>
    <xf numFmtId="0" fontId="0" fillId="0" borderId="19" xfId="0" applyFill="1" applyBorder="1"/>
    <xf numFmtId="0" fontId="5" fillId="0" borderId="2" xfId="0" applyFont="1" applyBorder="1" applyAlignment="1">
      <alignment horizontal="center" vertical="top"/>
    </xf>
    <xf numFmtId="0" fontId="6" fillId="0" borderId="5" xfId="0" applyFont="1" applyBorder="1"/>
    <xf numFmtId="0" fontId="6" fillId="0" borderId="6" xfId="0" applyFont="1" applyBorder="1"/>
    <xf numFmtId="0" fontId="7" fillId="0" borderId="5" xfId="0" applyFont="1" applyBorder="1"/>
    <xf numFmtId="0" fontId="7" fillId="0" borderId="0" xfId="0" applyFont="1"/>
    <xf numFmtId="0" fontId="7" fillId="0" borderId="6" xfId="0" applyFont="1" applyBorder="1"/>
    <xf numFmtId="0" fontId="0" fillId="3" borderId="0" xfId="0" applyFill="1" applyBorder="1" applyAlignment="1">
      <alignment horizontal="center" vertical="top"/>
    </xf>
    <xf numFmtId="0" fontId="0" fillId="3" borderId="0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33"/>
  <sheetViews>
    <sheetView topLeftCell="A7" workbookViewId="0">
      <selection activeCell="F37" sqref="F37"/>
    </sheetView>
  </sheetViews>
  <sheetFormatPr defaultColWidth="8.7265625" defaultRowHeight="14.5" x14ac:dyDescent="0.35"/>
  <cols>
    <col min="1" max="1" width="13.7265625" bestFit="1" customWidth="1"/>
    <col min="2" max="2" width="10.54296875" bestFit="1" customWidth="1"/>
  </cols>
  <sheetData>
    <row r="1" spans="1:19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1" t="s">
        <v>90</v>
      </c>
      <c r="B2" s="36" t="s">
        <v>19</v>
      </c>
      <c r="C2" s="38">
        <v>30128</v>
      </c>
      <c r="D2" s="38">
        <v>33511</v>
      </c>
      <c r="E2" s="38">
        <v>29449</v>
      </c>
      <c r="F2" s="38">
        <v>35824</v>
      </c>
      <c r="G2" s="38">
        <v>36160</v>
      </c>
      <c r="H2" s="38">
        <v>48022</v>
      </c>
      <c r="I2" s="38">
        <v>42970</v>
      </c>
      <c r="J2" s="38">
        <v>42410</v>
      </c>
      <c r="K2" s="38">
        <v>35646</v>
      </c>
      <c r="L2" s="38">
        <v>38979</v>
      </c>
      <c r="M2" s="38">
        <v>34452</v>
      </c>
      <c r="N2" s="38">
        <v>32094</v>
      </c>
      <c r="O2" s="38">
        <v>30397</v>
      </c>
      <c r="P2" s="38">
        <v>23176</v>
      </c>
      <c r="Q2" s="38">
        <v>17321</v>
      </c>
      <c r="R2" s="38">
        <v>11828</v>
      </c>
      <c r="S2">
        <f>SUM(C2:R2)</f>
        <v>522367</v>
      </c>
    </row>
    <row r="3" spans="1:19" x14ac:dyDescent="0.35">
      <c r="A3" s="111"/>
      <c r="B3" s="36" t="s">
        <v>20</v>
      </c>
      <c r="C3" s="38">
        <v>31589</v>
      </c>
      <c r="D3" s="38">
        <v>31502</v>
      </c>
      <c r="E3" s="38">
        <v>33853</v>
      </c>
      <c r="F3" s="38">
        <v>34587</v>
      </c>
      <c r="G3" s="38">
        <v>39206</v>
      </c>
      <c r="H3" s="38">
        <v>46343</v>
      </c>
      <c r="I3" s="38">
        <v>41442</v>
      </c>
      <c r="J3" s="38">
        <v>37919</v>
      </c>
      <c r="K3" s="38">
        <v>33409</v>
      </c>
      <c r="L3" s="38">
        <v>36969</v>
      </c>
      <c r="M3" s="38">
        <v>34144</v>
      </c>
      <c r="N3" s="38">
        <v>30244</v>
      </c>
      <c r="O3" s="38">
        <v>26190</v>
      </c>
      <c r="P3" s="38">
        <v>18249</v>
      </c>
      <c r="Q3" s="38">
        <v>14091</v>
      </c>
      <c r="R3" s="38">
        <v>10629</v>
      </c>
      <c r="S3">
        <f>SUM(C3:R3)</f>
        <v>500366</v>
      </c>
    </row>
    <row r="4" spans="1:19" x14ac:dyDescent="0.35">
      <c r="A4" s="111" t="s">
        <v>90</v>
      </c>
      <c r="B4" s="36" t="s">
        <v>16</v>
      </c>
      <c r="C4">
        <f>SUM(C2:C3)</f>
        <v>61717</v>
      </c>
      <c r="D4">
        <f t="shared" ref="D4:R4" si="0">SUM(D2:D3)</f>
        <v>65013</v>
      </c>
      <c r="E4">
        <f t="shared" si="0"/>
        <v>63302</v>
      </c>
      <c r="F4">
        <f t="shared" si="0"/>
        <v>70411</v>
      </c>
      <c r="G4">
        <f t="shared" si="0"/>
        <v>75366</v>
      </c>
      <c r="H4">
        <f t="shared" si="0"/>
        <v>94365</v>
      </c>
      <c r="I4">
        <f t="shared" si="0"/>
        <v>84412</v>
      </c>
      <c r="J4">
        <f t="shared" si="0"/>
        <v>80329</v>
      </c>
      <c r="K4">
        <f t="shared" si="0"/>
        <v>69055</v>
      </c>
      <c r="L4">
        <f t="shared" si="0"/>
        <v>75948</v>
      </c>
      <c r="M4">
        <f t="shared" si="0"/>
        <v>68596</v>
      </c>
      <c r="N4">
        <f t="shared" si="0"/>
        <v>62338</v>
      </c>
      <c r="O4">
        <f t="shared" si="0"/>
        <v>56587</v>
      </c>
      <c r="P4">
        <f t="shared" si="0"/>
        <v>41425</v>
      </c>
      <c r="Q4">
        <f t="shared" si="0"/>
        <v>31412</v>
      </c>
      <c r="R4">
        <f t="shared" si="0"/>
        <v>22457</v>
      </c>
      <c r="S4">
        <f>SUM(S2:S3)</f>
        <v>1022733</v>
      </c>
    </row>
    <row r="5" spans="1:19" x14ac:dyDescent="0.35">
      <c r="A5" s="111"/>
      <c r="B5" s="36" t="s">
        <v>21</v>
      </c>
      <c r="C5">
        <f>C4/$S$4</f>
        <v>6.0345173178141316E-2</v>
      </c>
      <c r="D5">
        <f t="shared" ref="D5:S5" si="1">D4/$S$4</f>
        <v>6.356791068636683E-2</v>
      </c>
      <c r="E5">
        <f t="shared" si="1"/>
        <v>6.1894942277212137E-2</v>
      </c>
      <c r="F5">
        <f t="shared" si="1"/>
        <v>6.8845925573927894E-2</v>
      </c>
      <c r="G5">
        <f t="shared" si="1"/>
        <v>7.3690787331590943E-2</v>
      </c>
      <c r="H5">
        <f t="shared" si="1"/>
        <v>9.2267483302093514E-2</v>
      </c>
      <c r="I5">
        <f t="shared" si="1"/>
        <v>8.2535715577770535E-2</v>
      </c>
      <c r="J5">
        <f t="shared" si="1"/>
        <v>7.8543471267672013E-2</v>
      </c>
      <c r="K5">
        <f t="shared" si="1"/>
        <v>6.7520066332072984E-2</v>
      </c>
      <c r="L5">
        <f t="shared" si="1"/>
        <v>7.4259850811502118E-2</v>
      </c>
      <c r="M5">
        <f t="shared" si="1"/>
        <v>6.7071268845338913E-2</v>
      </c>
      <c r="N5">
        <f t="shared" si="1"/>
        <v>6.0952369777840354E-2</v>
      </c>
      <c r="O5">
        <f t="shared" si="1"/>
        <v>5.5329201267584012E-2</v>
      </c>
      <c r="P5">
        <f t="shared" si="1"/>
        <v>4.0504217620825768E-2</v>
      </c>
      <c r="Q5">
        <f t="shared" si="1"/>
        <v>3.0713783558367628E-2</v>
      </c>
      <c r="R5">
        <f t="shared" si="1"/>
        <v>2.1957832591693042E-2</v>
      </c>
      <c r="S5">
        <f t="shared" si="1"/>
        <v>1</v>
      </c>
    </row>
    <row r="6" spans="1:19" x14ac:dyDescent="0.35">
      <c r="A6" s="111" t="s">
        <v>96</v>
      </c>
      <c r="B6" s="37" t="s">
        <v>19</v>
      </c>
      <c r="C6" s="38">
        <v>18463</v>
      </c>
      <c r="D6" s="38">
        <v>17477</v>
      </c>
      <c r="E6" s="38">
        <v>15673</v>
      </c>
      <c r="F6" s="38">
        <v>17536</v>
      </c>
      <c r="G6" s="38">
        <v>21481</v>
      </c>
      <c r="H6" s="38">
        <v>31567</v>
      </c>
      <c r="I6" s="38">
        <v>28650</v>
      </c>
      <c r="J6" s="38">
        <v>23623</v>
      </c>
      <c r="K6" s="38">
        <v>16611</v>
      </c>
      <c r="L6" s="38">
        <v>17475</v>
      </c>
      <c r="M6" s="38">
        <v>18956</v>
      </c>
      <c r="N6" s="38">
        <v>18920</v>
      </c>
      <c r="O6" s="38">
        <v>23186</v>
      </c>
      <c r="P6" s="38">
        <v>16404</v>
      </c>
      <c r="Q6" s="38">
        <v>12461</v>
      </c>
      <c r="R6" s="38">
        <v>8603</v>
      </c>
      <c r="S6">
        <f>SUM(C6:R6)</f>
        <v>307086</v>
      </c>
    </row>
    <row r="7" spans="1:19" x14ac:dyDescent="0.35">
      <c r="A7" s="111"/>
      <c r="B7" s="37" t="s">
        <v>20</v>
      </c>
      <c r="C7" s="38">
        <v>19504</v>
      </c>
      <c r="D7" s="38">
        <v>16183</v>
      </c>
      <c r="E7" s="38">
        <v>17523</v>
      </c>
      <c r="F7" s="38">
        <v>17935</v>
      </c>
      <c r="G7" s="38">
        <v>19221</v>
      </c>
      <c r="H7" s="38">
        <v>28497</v>
      </c>
      <c r="I7" s="38">
        <v>26245</v>
      </c>
      <c r="J7" s="38">
        <v>18670</v>
      </c>
      <c r="K7" s="38">
        <v>17112</v>
      </c>
      <c r="L7" s="38">
        <v>15932</v>
      </c>
      <c r="M7" s="38">
        <v>17291</v>
      </c>
      <c r="N7" s="38">
        <v>17906</v>
      </c>
      <c r="O7" s="38">
        <v>16789</v>
      </c>
      <c r="P7" s="38">
        <v>12699</v>
      </c>
      <c r="Q7" s="38">
        <v>8577</v>
      </c>
      <c r="R7" s="38">
        <v>6361</v>
      </c>
      <c r="S7">
        <f>SUM(C7:R7)</f>
        <v>276445</v>
      </c>
    </row>
    <row r="8" spans="1:19" x14ac:dyDescent="0.35">
      <c r="A8" s="111" t="s">
        <v>96</v>
      </c>
      <c r="B8" s="37" t="s">
        <v>16</v>
      </c>
      <c r="C8">
        <f>SUM(C6:C7)</f>
        <v>37967</v>
      </c>
      <c r="D8">
        <f t="shared" ref="D8:R8" si="2">SUM(D6:D7)</f>
        <v>33660</v>
      </c>
      <c r="E8">
        <f t="shared" si="2"/>
        <v>33196</v>
      </c>
      <c r="F8">
        <f t="shared" si="2"/>
        <v>35471</v>
      </c>
      <c r="G8">
        <f t="shared" si="2"/>
        <v>40702</v>
      </c>
      <c r="H8">
        <f t="shared" si="2"/>
        <v>60064</v>
      </c>
      <c r="I8">
        <f t="shared" si="2"/>
        <v>54895</v>
      </c>
      <c r="J8">
        <f t="shared" si="2"/>
        <v>42293</v>
      </c>
      <c r="K8">
        <f t="shared" si="2"/>
        <v>33723</v>
      </c>
      <c r="L8">
        <f t="shared" si="2"/>
        <v>33407</v>
      </c>
      <c r="M8">
        <f t="shared" si="2"/>
        <v>36247</v>
      </c>
      <c r="N8">
        <f t="shared" si="2"/>
        <v>36826</v>
      </c>
      <c r="O8">
        <f t="shared" si="2"/>
        <v>39975</v>
      </c>
      <c r="P8">
        <f t="shared" si="2"/>
        <v>29103</v>
      </c>
      <c r="Q8">
        <f t="shared" si="2"/>
        <v>21038</v>
      </c>
      <c r="R8">
        <f t="shared" si="2"/>
        <v>14964</v>
      </c>
      <c r="S8">
        <f>SUM(S6:S7)</f>
        <v>583531</v>
      </c>
    </row>
    <row r="9" spans="1:19" x14ac:dyDescent="0.35">
      <c r="A9" s="111"/>
      <c r="B9" s="37" t="s">
        <v>21</v>
      </c>
      <c r="C9">
        <f>C8/$S$8</f>
        <v>6.5064238232416097E-2</v>
      </c>
      <c r="D9">
        <f t="shared" ref="D9:S9" si="3">D8/$S$8</f>
        <v>5.7683310740988911E-2</v>
      </c>
      <c r="E9">
        <f t="shared" si="3"/>
        <v>5.688815161490992E-2</v>
      </c>
      <c r="F9">
        <f t="shared" si="3"/>
        <v>6.0786830519715319E-2</v>
      </c>
      <c r="G9">
        <f t="shared" si="3"/>
        <v>6.9751221443248093E-2</v>
      </c>
      <c r="H9">
        <f t="shared" si="3"/>
        <v>0.10293197790691497</v>
      </c>
      <c r="I9">
        <f t="shared" si="3"/>
        <v>9.4073836694194488E-2</v>
      </c>
      <c r="J9">
        <f t="shared" si="3"/>
        <v>7.2477726119092215E-2</v>
      </c>
      <c r="K9">
        <f t="shared" si="3"/>
        <v>5.7791274156814294E-2</v>
      </c>
      <c r="L9">
        <f t="shared" si="3"/>
        <v>5.7249743372674286E-2</v>
      </c>
      <c r="M9">
        <f t="shared" si="3"/>
        <v>6.211666560988191E-2</v>
      </c>
      <c r="N9">
        <f t="shared" si="3"/>
        <v>6.3108900812467547E-2</v>
      </c>
      <c r="O9">
        <f t="shared" si="3"/>
        <v>6.850535789872346E-2</v>
      </c>
      <c r="P9">
        <f t="shared" si="3"/>
        <v>4.9873956996286405E-2</v>
      </c>
      <c r="Q9">
        <f t="shared" si="3"/>
        <v>3.6052926065624623E-2</v>
      </c>
      <c r="R9">
        <f t="shared" si="3"/>
        <v>2.5643881816047476E-2</v>
      </c>
      <c r="S9">
        <f t="shared" si="3"/>
        <v>1</v>
      </c>
    </row>
    <row r="10" spans="1:19" x14ac:dyDescent="0.35">
      <c r="A10" s="111" t="s">
        <v>101</v>
      </c>
      <c r="B10" s="61" t="s">
        <v>19</v>
      </c>
      <c r="C10">
        <v>190188</v>
      </c>
      <c r="D10">
        <v>198805</v>
      </c>
      <c r="E10">
        <v>186655</v>
      </c>
      <c r="F10">
        <v>179344</v>
      </c>
      <c r="G10">
        <v>192371</v>
      </c>
      <c r="H10">
        <v>222074</v>
      </c>
      <c r="I10">
        <v>213117</v>
      </c>
      <c r="J10">
        <v>212788</v>
      </c>
      <c r="K10">
        <v>209737</v>
      </c>
      <c r="L10">
        <v>186522</v>
      </c>
      <c r="M10">
        <v>164401</v>
      </c>
      <c r="N10">
        <v>128287</v>
      </c>
      <c r="O10">
        <v>107528</v>
      </c>
      <c r="P10">
        <v>94064</v>
      </c>
      <c r="Q10">
        <v>91930</v>
      </c>
      <c r="R10">
        <v>81092</v>
      </c>
      <c r="S10">
        <v>2658903</v>
      </c>
    </row>
    <row r="11" spans="1:19" x14ac:dyDescent="0.35">
      <c r="A11" s="111"/>
      <c r="B11" s="61" t="s">
        <v>20</v>
      </c>
      <c r="C11">
        <v>198013</v>
      </c>
      <c r="D11">
        <v>207703</v>
      </c>
      <c r="E11">
        <v>193934</v>
      </c>
      <c r="F11">
        <v>188831</v>
      </c>
      <c r="G11">
        <v>192950</v>
      </c>
      <c r="H11">
        <v>222291</v>
      </c>
      <c r="I11">
        <v>215342</v>
      </c>
      <c r="J11">
        <v>210144</v>
      </c>
      <c r="K11">
        <v>200178</v>
      </c>
      <c r="L11">
        <v>173419</v>
      </c>
      <c r="M11">
        <v>148948</v>
      </c>
      <c r="N11">
        <v>112214</v>
      </c>
      <c r="O11">
        <v>90692</v>
      </c>
      <c r="P11">
        <v>75299</v>
      </c>
      <c r="Q11">
        <v>67335</v>
      </c>
      <c r="R11">
        <v>53015</v>
      </c>
      <c r="S11">
        <v>2550308</v>
      </c>
    </row>
    <row r="12" spans="1:19" x14ac:dyDescent="0.35">
      <c r="A12" s="111" t="s">
        <v>101</v>
      </c>
      <c r="B12" s="61" t="s">
        <v>16</v>
      </c>
      <c r="C12">
        <v>388201</v>
      </c>
      <c r="D12">
        <v>406508</v>
      </c>
      <c r="E12">
        <v>380589</v>
      </c>
      <c r="F12">
        <v>368175</v>
      </c>
      <c r="G12">
        <v>385321</v>
      </c>
      <c r="H12">
        <v>444365</v>
      </c>
      <c r="I12">
        <v>428459</v>
      </c>
      <c r="J12">
        <v>422932</v>
      </c>
      <c r="K12">
        <v>409915</v>
      </c>
      <c r="L12">
        <v>359941</v>
      </c>
      <c r="M12">
        <v>313349</v>
      </c>
      <c r="N12">
        <v>240501</v>
      </c>
      <c r="O12">
        <v>198220</v>
      </c>
      <c r="P12">
        <v>169363</v>
      </c>
      <c r="Q12">
        <v>159265</v>
      </c>
      <c r="R12">
        <v>134107</v>
      </c>
      <c r="S12">
        <v>5209211</v>
      </c>
    </row>
    <row r="13" spans="1:19" x14ac:dyDescent="0.35">
      <c r="A13" s="111"/>
      <c r="B13" s="61" t="s">
        <v>21</v>
      </c>
      <c r="C13">
        <v>7.4522034142982502E-2</v>
      </c>
      <c r="D13">
        <v>7.8036385932533731E-2</v>
      </c>
      <c r="E13">
        <v>7.3060776382450246E-2</v>
      </c>
      <c r="F13">
        <v>7.0677689961109277E-2</v>
      </c>
      <c r="G13">
        <v>7.3969167307678649E-2</v>
      </c>
      <c r="H13">
        <v>8.5303705302012145E-2</v>
      </c>
      <c r="I13">
        <v>8.2250267842865266E-2</v>
      </c>
      <c r="J13">
        <v>8.1189262634974849E-2</v>
      </c>
      <c r="K13">
        <v>7.8690419719992147E-2</v>
      </c>
      <c r="L13">
        <v>6.9097028321563475E-2</v>
      </c>
      <c r="M13">
        <v>6.0152871519314539E-2</v>
      </c>
      <c r="N13">
        <v>4.6168412068545508E-2</v>
      </c>
      <c r="O13">
        <v>3.8051827810392014E-2</v>
      </c>
      <c r="P13">
        <v>3.2512217301238135E-2</v>
      </c>
      <c r="Q13">
        <v>3.0573727959954011E-2</v>
      </c>
      <c r="R13">
        <v>2.5744205792393511E-2</v>
      </c>
      <c r="S13">
        <v>1</v>
      </c>
    </row>
    <row r="14" spans="1:19" x14ac:dyDescent="0.35">
      <c r="A14" s="111" t="s">
        <v>102</v>
      </c>
      <c r="B14" s="61" t="s">
        <v>19</v>
      </c>
      <c r="C14">
        <v>74881</v>
      </c>
      <c r="D14">
        <v>86013</v>
      </c>
      <c r="E14">
        <v>80052</v>
      </c>
      <c r="F14">
        <v>67832</v>
      </c>
      <c r="G14">
        <v>65340</v>
      </c>
      <c r="H14">
        <v>78153</v>
      </c>
      <c r="I14">
        <v>78888</v>
      </c>
      <c r="J14">
        <v>81241</v>
      </c>
      <c r="K14">
        <v>83244</v>
      </c>
      <c r="L14">
        <v>75290</v>
      </c>
      <c r="M14">
        <v>64830</v>
      </c>
      <c r="N14">
        <v>47732</v>
      </c>
      <c r="O14">
        <v>38267</v>
      </c>
      <c r="P14">
        <v>36977</v>
      </c>
      <c r="Q14">
        <v>37593</v>
      </c>
      <c r="R14">
        <v>33395</v>
      </c>
      <c r="S14">
        <v>1029728</v>
      </c>
    </row>
    <row r="15" spans="1:19" x14ac:dyDescent="0.35">
      <c r="A15" s="111"/>
      <c r="B15" s="61" t="s">
        <v>20</v>
      </c>
      <c r="C15">
        <v>77719</v>
      </c>
      <c r="D15">
        <v>89597</v>
      </c>
      <c r="E15">
        <v>82430</v>
      </c>
      <c r="F15">
        <v>71160</v>
      </c>
      <c r="G15">
        <v>62775</v>
      </c>
      <c r="H15">
        <v>72155</v>
      </c>
      <c r="I15">
        <v>75114</v>
      </c>
      <c r="J15">
        <v>77152</v>
      </c>
      <c r="K15">
        <v>78213</v>
      </c>
      <c r="L15">
        <v>69701</v>
      </c>
      <c r="M15">
        <v>59512</v>
      </c>
      <c r="N15">
        <v>43053</v>
      </c>
      <c r="O15">
        <v>31836</v>
      </c>
      <c r="P15">
        <v>27738</v>
      </c>
      <c r="Q15">
        <v>27730</v>
      </c>
      <c r="R15">
        <v>22300</v>
      </c>
      <c r="S15">
        <v>968185</v>
      </c>
    </row>
    <row r="16" spans="1:19" x14ac:dyDescent="0.35">
      <c r="A16" s="111" t="s">
        <v>102</v>
      </c>
      <c r="B16" s="61" t="s">
        <v>16</v>
      </c>
      <c r="C16">
        <v>152600</v>
      </c>
      <c r="D16">
        <v>175610</v>
      </c>
      <c r="E16">
        <v>162482</v>
      </c>
      <c r="F16">
        <v>138992</v>
      </c>
      <c r="G16">
        <v>128115</v>
      </c>
      <c r="H16">
        <v>150308</v>
      </c>
      <c r="I16">
        <v>154002</v>
      </c>
      <c r="J16">
        <v>158393</v>
      </c>
      <c r="K16">
        <v>161457</v>
      </c>
      <c r="L16">
        <v>144991</v>
      </c>
      <c r="M16">
        <v>124342</v>
      </c>
      <c r="N16">
        <v>90785</v>
      </c>
      <c r="O16">
        <v>70103</v>
      </c>
      <c r="P16">
        <v>64715</v>
      </c>
      <c r="Q16">
        <v>65323</v>
      </c>
      <c r="R16">
        <v>55695</v>
      </c>
      <c r="S16">
        <v>1997913</v>
      </c>
    </row>
    <row r="17" spans="1:19" x14ac:dyDescent="0.35">
      <c r="A17" s="111"/>
      <c r="B17" s="61" t="s">
        <v>21</v>
      </c>
      <c r="C17">
        <v>7.6379702219265808E-2</v>
      </c>
      <c r="D17">
        <v>8.7896720227557457E-2</v>
      </c>
      <c r="E17">
        <v>8.1325863538602536E-2</v>
      </c>
      <c r="F17">
        <v>6.9568594828703756E-2</v>
      </c>
      <c r="G17">
        <v>6.4124413825827245E-2</v>
      </c>
      <c r="H17">
        <v>7.5232505119091769E-2</v>
      </c>
      <c r="I17">
        <v>7.7081434476876626E-2</v>
      </c>
      <c r="J17">
        <v>7.9279227874286817E-2</v>
      </c>
      <c r="K17">
        <v>8.0812828186212313E-2</v>
      </c>
      <c r="L17">
        <v>7.2571228076497823E-2</v>
      </c>
      <c r="M17">
        <v>6.2235943206736227E-2</v>
      </c>
      <c r="N17">
        <v>4.5439916552922975E-2</v>
      </c>
      <c r="O17">
        <v>3.5088114447425892E-2</v>
      </c>
      <c r="P17">
        <v>3.2391300321885891E-2</v>
      </c>
      <c r="Q17">
        <v>3.2695617877254918E-2</v>
      </c>
      <c r="R17">
        <v>2.7876589220851958E-2</v>
      </c>
      <c r="S17">
        <v>1</v>
      </c>
    </row>
    <row r="18" spans="1:19" x14ac:dyDescent="0.35">
      <c r="A18" s="111" t="s">
        <v>103</v>
      </c>
      <c r="B18" s="61" t="s">
        <v>19</v>
      </c>
      <c r="C18">
        <v>16388</v>
      </c>
      <c r="D18">
        <v>18168</v>
      </c>
      <c r="E18">
        <v>18135</v>
      </c>
      <c r="F18">
        <v>19856</v>
      </c>
      <c r="G18">
        <v>20692</v>
      </c>
      <c r="H18">
        <v>19284</v>
      </c>
      <c r="I18">
        <v>17804</v>
      </c>
      <c r="J18">
        <v>18357</v>
      </c>
      <c r="K18">
        <v>19137</v>
      </c>
      <c r="L18">
        <v>18400</v>
      </c>
      <c r="M18">
        <v>15480</v>
      </c>
      <c r="N18">
        <v>11301</v>
      </c>
      <c r="O18">
        <v>9348</v>
      </c>
      <c r="P18">
        <v>8442</v>
      </c>
      <c r="Q18">
        <v>8494</v>
      </c>
      <c r="R18">
        <v>7605</v>
      </c>
      <c r="S18">
        <v>5154</v>
      </c>
    </row>
    <row r="19" spans="1:19" x14ac:dyDescent="0.35">
      <c r="A19" s="111"/>
      <c r="B19" s="61" t="s">
        <v>20</v>
      </c>
      <c r="C19">
        <v>17108</v>
      </c>
      <c r="D19">
        <v>18965</v>
      </c>
      <c r="E19">
        <v>18634</v>
      </c>
      <c r="F19">
        <v>18456</v>
      </c>
      <c r="G19">
        <v>18240</v>
      </c>
      <c r="H19">
        <v>17132</v>
      </c>
      <c r="I19">
        <v>16246</v>
      </c>
      <c r="J19">
        <v>16696</v>
      </c>
      <c r="K19">
        <v>17307</v>
      </c>
      <c r="L19">
        <v>16162</v>
      </c>
      <c r="M19">
        <v>13648</v>
      </c>
      <c r="N19">
        <v>9767</v>
      </c>
      <c r="O19">
        <v>7310</v>
      </c>
      <c r="P19">
        <v>6206</v>
      </c>
      <c r="Q19">
        <v>5807</v>
      </c>
      <c r="R19">
        <v>4853</v>
      </c>
      <c r="S19">
        <v>2684</v>
      </c>
    </row>
    <row r="20" spans="1:19" x14ac:dyDescent="0.35">
      <c r="A20" s="111" t="s">
        <v>103</v>
      </c>
      <c r="B20" s="61" t="s">
        <v>16</v>
      </c>
      <c r="C20">
        <v>33496</v>
      </c>
      <c r="D20">
        <v>37133</v>
      </c>
      <c r="E20">
        <v>36769</v>
      </c>
      <c r="F20">
        <v>38312</v>
      </c>
      <c r="G20">
        <v>38932</v>
      </c>
      <c r="H20">
        <v>36416</v>
      </c>
      <c r="I20">
        <v>34050</v>
      </c>
      <c r="J20">
        <v>35053</v>
      </c>
      <c r="K20">
        <v>36444</v>
      </c>
      <c r="L20">
        <v>34562</v>
      </c>
      <c r="M20">
        <v>29128</v>
      </c>
      <c r="N20">
        <v>21068</v>
      </c>
      <c r="O20">
        <v>16658</v>
      </c>
      <c r="P20">
        <v>14648</v>
      </c>
      <c r="Q20">
        <v>14301</v>
      </c>
      <c r="R20">
        <v>12458</v>
      </c>
      <c r="S20">
        <v>7838</v>
      </c>
    </row>
    <row r="21" spans="1:19" x14ac:dyDescent="0.35">
      <c r="A21" s="111"/>
      <c r="B21" s="61" t="s">
        <v>21</v>
      </c>
      <c r="C21">
        <v>4.2735391681551418</v>
      </c>
      <c r="D21">
        <v>4.7375606021944376</v>
      </c>
      <c r="E21">
        <v>4.6911201837203365</v>
      </c>
      <c r="F21">
        <v>4.887981627966318</v>
      </c>
      <c r="G21">
        <v>4.9670834396529724</v>
      </c>
      <c r="H21">
        <v>4.6460831844858381</v>
      </c>
      <c r="I21">
        <v>4.3442204644041844</v>
      </c>
      <c r="J21">
        <v>4.4721867823424342</v>
      </c>
      <c r="K21">
        <v>4.6496555243684616</v>
      </c>
      <c r="L21">
        <v>4.4095432508292935</v>
      </c>
      <c r="M21">
        <v>3.7162541464659351</v>
      </c>
      <c r="N21">
        <v>2.6879305945394232</v>
      </c>
      <c r="O21">
        <v>2.1252870630262821</v>
      </c>
      <c r="P21">
        <v>1.868844092880837</v>
      </c>
      <c r="Q21">
        <v>1.8245725950497576</v>
      </c>
      <c r="R21">
        <v>1.5894360806328145</v>
      </c>
      <c r="S21">
        <v>1</v>
      </c>
    </row>
    <row r="22" spans="1:19" x14ac:dyDescent="0.35">
      <c r="A22" s="111" t="s">
        <v>104</v>
      </c>
      <c r="B22" s="61" t="s">
        <v>19</v>
      </c>
      <c r="C22">
        <v>557450</v>
      </c>
      <c r="D22">
        <v>529120</v>
      </c>
      <c r="E22">
        <v>560882</v>
      </c>
      <c r="F22">
        <v>590153</v>
      </c>
      <c r="G22">
        <v>648000</v>
      </c>
      <c r="H22">
        <v>737663</v>
      </c>
      <c r="I22">
        <v>693717</v>
      </c>
      <c r="J22">
        <v>644647</v>
      </c>
      <c r="K22">
        <v>590321</v>
      </c>
      <c r="L22">
        <v>633106</v>
      </c>
      <c r="M22">
        <v>681744</v>
      </c>
      <c r="N22">
        <v>679487</v>
      </c>
      <c r="O22">
        <v>673648</v>
      </c>
      <c r="P22">
        <v>534151</v>
      </c>
      <c r="Q22">
        <v>445377</v>
      </c>
      <c r="R22">
        <v>329729</v>
      </c>
      <c r="S22">
        <v>9529195</v>
      </c>
    </row>
    <row r="23" spans="1:19" x14ac:dyDescent="0.35">
      <c r="A23" s="111"/>
      <c r="B23" s="61" t="s">
        <v>20</v>
      </c>
      <c r="C23">
        <v>582392</v>
      </c>
      <c r="D23">
        <v>549859</v>
      </c>
      <c r="E23">
        <v>593855</v>
      </c>
      <c r="F23">
        <v>612098</v>
      </c>
      <c r="G23">
        <v>646057</v>
      </c>
      <c r="H23">
        <v>743566</v>
      </c>
      <c r="I23">
        <v>697952</v>
      </c>
      <c r="J23">
        <v>623049</v>
      </c>
      <c r="K23">
        <v>575808</v>
      </c>
      <c r="L23">
        <v>604513</v>
      </c>
      <c r="M23">
        <v>637975</v>
      </c>
      <c r="N23">
        <v>648337</v>
      </c>
      <c r="O23">
        <v>594745</v>
      </c>
      <c r="P23">
        <v>464598</v>
      </c>
      <c r="Q23">
        <v>367469</v>
      </c>
      <c r="R23">
        <v>243585</v>
      </c>
      <c r="S23">
        <v>9185858</v>
      </c>
    </row>
    <row r="24" spans="1:19" x14ac:dyDescent="0.35">
      <c r="A24" s="111" t="s">
        <v>104</v>
      </c>
      <c r="B24" s="61" t="s">
        <v>16</v>
      </c>
      <c r="C24">
        <v>1139842</v>
      </c>
      <c r="D24">
        <v>1078979</v>
      </c>
      <c r="E24">
        <v>1154737</v>
      </c>
      <c r="F24">
        <v>1202251</v>
      </c>
      <c r="G24">
        <v>1294057</v>
      </c>
      <c r="H24">
        <v>1481229</v>
      </c>
      <c r="I24">
        <v>1391669</v>
      </c>
      <c r="J24">
        <v>1267696</v>
      </c>
      <c r="K24">
        <v>1166129</v>
      </c>
      <c r="L24">
        <v>1237619</v>
      </c>
      <c r="M24">
        <v>1319719</v>
      </c>
      <c r="N24">
        <v>1327824</v>
      </c>
      <c r="O24">
        <v>1268393</v>
      </c>
      <c r="P24">
        <v>998749</v>
      </c>
      <c r="Q24">
        <v>812846</v>
      </c>
      <c r="R24">
        <v>573314</v>
      </c>
      <c r="S24">
        <v>18715053</v>
      </c>
    </row>
    <row r="25" spans="1:19" x14ac:dyDescent="0.35">
      <c r="A25" s="111"/>
      <c r="B25" s="61" t="s">
        <v>21</v>
      </c>
      <c r="C25">
        <v>6.0905090677541761E-2</v>
      </c>
      <c r="D25">
        <v>5.7653002639105534E-2</v>
      </c>
      <c r="E25">
        <v>6.1700974076856742E-2</v>
      </c>
      <c r="F25">
        <v>6.4239786016101585E-2</v>
      </c>
      <c r="G25">
        <v>6.9145249014256061E-2</v>
      </c>
      <c r="H25">
        <v>7.9146396219129056E-2</v>
      </c>
      <c r="I25">
        <v>7.4360943567725934E-2</v>
      </c>
      <c r="J25">
        <v>6.7736703711178375E-2</v>
      </c>
      <c r="K25">
        <v>6.2309681944261661E-2</v>
      </c>
      <c r="L25">
        <v>6.6129601663431042E-2</v>
      </c>
      <c r="M25">
        <v>7.0516444703629749E-2</v>
      </c>
      <c r="N25">
        <v>7.0949518550655455E-2</v>
      </c>
      <c r="O25">
        <v>6.7773946459034881E-2</v>
      </c>
      <c r="P25">
        <v>5.3366079166326699E-2</v>
      </c>
      <c r="Q25">
        <v>4.3432738341697454E-2</v>
      </c>
      <c r="R25">
        <v>3.063384324906801E-2</v>
      </c>
      <c r="S25">
        <v>1</v>
      </c>
    </row>
    <row r="26" spans="1:19" x14ac:dyDescent="0.35">
      <c r="A26" s="111" t="s">
        <v>105</v>
      </c>
      <c r="B26" s="61" t="s">
        <v>19</v>
      </c>
      <c r="C26">
        <v>21472</v>
      </c>
      <c r="D26">
        <v>21930</v>
      </c>
      <c r="E26">
        <v>25829</v>
      </c>
      <c r="F26">
        <v>28925</v>
      </c>
      <c r="G26">
        <v>29326</v>
      </c>
      <c r="H26">
        <v>28713</v>
      </c>
      <c r="I26">
        <v>28630</v>
      </c>
      <c r="J26">
        <v>25375</v>
      </c>
      <c r="K26">
        <v>26762</v>
      </c>
      <c r="L26">
        <v>28782</v>
      </c>
      <c r="M26">
        <v>30960</v>
      </c>
      <c r="N26">
        <v>29842</v>
      </c>
      <c r="O26">
        <v>32922</v>
      </c>
      <c r="P26">
        <v>25692</v>
      </c>
      <c r="Q26">
        <v>19443</v>
      </c>
      <c r="R26">
        <v>14941</v>
      </c>
      <c r="S26">
        <v>419544</v>
      </c>
    </row>
    <row r="27" spans="1:19" x14ac:dyDescent="0.35">
      <c r="A27" s="111"/>
      <c r="B27" s="61" t="s">
        <v>20</v>
      </c>
      <c r="C27">
        <v>22515</v>
      </c>
      <c r="D27">
        <v>21831</v>
      </c>
      <c r="E27">
        <v>27815</v>
      </c>
      <c r="F27">
        <v>29547</v>
      </c>
      <c r="G27">
        <v>29483</v>
      </c>
      <c r="H27">
        <v>29932</v>
      </c>
      <c r="I27">
        <v>27823</v>
      </c>
      <c r="J27">
        <v>24379</v>
      </c>
      <c r="K27">
        <v>23979</v>
      </c>
      <c r="L27">
        <v>26187</v>
      </c>
      <c r="M27">
        <v>28795</v>
      </c>
      <c r="N27">
        <v>29231</v>
      </c>
      <c r="O27">
        <v>27846</v>
      </c>
      <c r="P27">
        <v>20259</v>
      </c>
      <c r="Q27">
        <v>17756</v>
      </c>
      <c r="R27">
        <v>12081</v>
      </c>
      <c r="S27">
        <v>399459</v>
      </c>
    </row>
    <row r="28" spans="1:19" x14ac:dyDescent="0.35">
      <c r="A28" s="111" t="s">
        <v>105</v>
      </c>
      <c r="B28" s="61" t="s">
        <v>16</v>
      </c>
      <c r="C28">
        <v>43987</v>
      </c>
      <c r="D28">
        <v>43761</v>
      </c>
      <c r="E28">
        <v>53644</v>
      </c>
      <c r="F28">
        <v>58472</v>
      </c>
      <c r="G28">
        <v>58809</v>
      </c>
      <c r="H28">
        <v>58645</v>
      </c>
      <c r="I28">
        <v>56453</v>
      </c>
      <c r="J28">
        <v>49754</v>
      </c>
      <c r="K28">
        <v>50741</v>
      </c>
      <c r="L28">
        <v>54969</v>
      </c>
      <c r="M28">
        <v>59755</v>
      </c>
      <c r="N28">
        <v>59073</v>
      </c>
      <c r="O28">
        <v>60768</v>
      </c>
      <c r="P28">
        <v>45951</v>
      </c>
      <c r="Q28">
        <v>37199</v>
      </c>
      <c r="R28">
        <v>27022</v>
      </c>
      <c r="S28">
        <v>819003</v>
      </c>
    </row>
    <row r="29" spans="1:19" x14ac:dyDescent="0.35">
      <c r="A29" s="111"/>
      <c r="B29" s="61" t="s">
        <v>21</v>
      </c>
      <c r="C29">
        <v>5.3707983975638675E-2</v>
      </c>
      <c r="D29">
        <v>5.3432038710480911E-2</v>
      </c>
      <c r="E29">
        <v>6.5499149575764679E-2</v>
      </c>
      <c r="F29">
        <v>7.1394121877453434E-2</v>
      </c>
      <c r="G29">
        <v>7.1805597781693112E-2</v>
      </c>
      <c r="H29">
        <v>7.1605354314941458E-2</v>
      </c>
      <c r="I29">
        <v>6.8928929442260894E-2</v>
      </c>
      <c r="J29">
        <v>6.0749472224155464E-2</v>
      </c>
      <c r="K29">
        <v>6.1954596014910809E-2</v>
      </c>
      <c r="L29">
        <v>6.711697026750818E-2</v>
      </c>
      <c r="M29">
        <v>7.2960660705760544E-2</v>
      </c>
      <c r="N29">
        <v>7.2127940923293318E-2</v>
      </c>
      <c r="O29">
        <v>7.4197530411976506E-2</v>
      </c>
      <c r="P29">
        <v>5.6106021589664504E-2</v>
      </c>
      <c r="Q29">
        <v>4.5419858046918019E-2</v>
      </c>
      <c r="R29">
        <v>3.2993774137579472E-2</v>
      </c>
      <c r="S29">
        <v>1</v>
      </c>
    </row>
    <row r="30" spans="1:19" x14ac:dyDescent="0.35">
      <c r="A30" s="111" t="s">
        <v>109</v>
      </c>
      <c r="B30" s="110" t="s">
        <v>19</v>
      </c>
      <c r="C30" s="38">
        <v>21558</v>
      </c>
      <c r="D30" s="38">
        <v>16222</v>
      </c>
      <c r="E30" s="38">
        <v>16634</v>
      </c>
      <c r="F30" s="38">
        <v>20288</v>
      </c>
      <c r="G30" s="38">
        <v>28273</v>
      </c>
      <c r="H30" s="38">
        <v>44589</v>
      </c>
      <c r="I30" s="38">
        <v>42374</v>
      </c>
      <c r="J30" s="38">
        <v>31912</v>
      </c>
      <c r="K30" s="38">
        <v>21660</v>
      </c>
      <c r="L30" s="38">
        <v>19382</v>
      </c>
      <c r="M30" s="38">
        <v>18103</v>
      </c>
      <c r="N30" s="38">
        <v>18625</v>
      </c>
      <c r="O30" s="38">
        <v>18231</v>
      </c>
      <c r="P30" s="38">
        <v>14414</v>
      </c>
      <c r="Q30" s="38">
        <v>13414</v>
      </c>
      <c r="R30" s="38">
        <v>9976</v>
      </c>
      <c r="S30" s="38">
        <f>SUM(C30:R30)</f>
        <v>355655</v>
      </c>
    </row>
    <row r="31" spans="1:19" x14ac:dyDescent="0.35">
      <c r="A31" s="111"/>
      <c r="B31" s="110" t="s">
        <v>20</v>
      </c>
      <c r="C31" s="38">
        <v>23932</v>
      </c>
      <c r="D31" s="38">
        <v>16635</v>
      </c>
      <c r="E31" s="38">
        <v>16752</v>
      </c>
      <c r="F31" s="38">
        <v>17280</v>
      </c>
      <c r="G31" s="38">
        <v>24705</v>
      </c>
      <c r="H31" s="38">
        <v>37841</v>
      </c>
      <c r="I31" s="38">
        <v>38663</v>
      </c>
      <c r="J31" s="38">
        <v>31250</v>
      </c>
      <c r="K31" s="38">
        <v>20713</v>
      </c>
      <c r="L31" s="38">
        <v>19663</v>
      </c>
      <c r="M31" s="38">
        <v>18378</v>
      </c>
      <c r="N31" s="38">
        <v>18244</v>
      </c>
      <c r="O31" s="38">
        <v>14922</v>
      </c>
      <c r="P31" s="38">
        <v>11423</v>
      </c>
      <c r="Q31" s="38">
        <v>9582</v>
      </c>
      <c r="R31" s="38">
        <v>6185</v>
      </c>
      <c r="S31" s="38">
        <f>SUM(C31:R31)</f>
        <v>326168</v>
      </c>
    </row>
    <row r="32" spans="1:19" x14ac:dyDescent="0.35">
      <c r="A32" s="111" t="s">
        <v>109</v>
      </c>
      <c r="B32" s="110" t="s">
        <v>16</v>
      </c>
      <c r="C32">
        <f>SUM(C30:C31)</f>
        <v>45490</v>
      </c>
      <c r="D32">
        <f t="shared" ref="D32:S32" si="4">SUM(D30:D31)</f>
        <v>32857</v>
      </c>
      <c r="E32">
        <f t="shared" si="4"/>
        <v>33386</v>
      </c>
      <c r="F32">
        <f t="shared" si="4"/>
        <v>37568</v>
      </c>
      <c r="G32">
        <f t="shared" si="4"/>
        <v>52978</v>
      </c>
      <c r="H32">
        <f t="shared" si="4"/>
        <v>82430</v>
      </c>
      <c r="I32">
        <f t="shared" si="4"/>
        <v>81037</v>
      </c>
      <c r="J32">
        <f t="shared" si="4"/>
        <v>63162</v>
      </c>
      <c r="K32">
        <f t="shared" si="4"/>
        <v>42373</v>
      </c>
      <c r="L32">
        <f t="shared" si="4"/>
        <v>39045</v>
      </c>
      <c r="M32">
        <f t="shared" si="4"/>
        <v>36481</v>
      </c>
      <c r="N32">
        <f t="shared" si="4"/>
        <v>36869</v>
      </c>
      <c r="O32">
        <f t="shared" si="4"/>
        <v>33153</v>
      </c>
      <c r="P32">
        <f t="shared" si="4"/>
        <v>25837</v>
      </c>
      <c r="Q32">
        <f t="shared" si="4"/>
        <v>22996</v>
      </c>
      <c r="R32">
        <f t="shared" si="4"/>
        <v>16161</v>
      </c>
      <c r="S32">
        <f t="shared" si="4"/>
        <v>681823</v>
      </c>
    </row>
    <row r="33" spans="1:19" x14ac:dyDescent="0.35">
      <c r="A33" s="111"/>
      <c r="B33" s="110" t="s">
        <v>21</v>
      </c>
      <c r="C33">
        <f>C32/$S$32</f>
        <v>6.6718195191420651E-2</v>
      </c>
      <c r="D33">
        <f t="shared" ref="D33:S33" si="5">D32/$S$32</f>
        <v>4.8189926124522053E-2</v>
      </c>
      <c r="E33">
        <f t="shared" si="5"/>
        <v>4.8965787308436357E-2</v>
      </c>
      <c r="F33">
        <f t="shared" si="5"/>
        <v>5.5099343964635984E-2</v>
      </c>
      <c r="G33">
        <f t="shared" si="5"/>
        <v>7.7700517583009082E-2</v>
      </c>
      <c r="H33">
        <f t="shared" si="5"/>
        <v>0.12089647899821508</v>
      </c>
      <c r="I33">
        <f t="shared" si="5"/>
        <v>0.1188534267691175</v>
      </c>
      <c r="J33">
        <f t="shared" si="5"/>
        <v>9.2636945365586087E-2</v>
      </c>
      <c r="K33">
        <f t="shared" si="5"/>
        <v>6.2146627497165687E-2</v>
      </c>
      <c r="L33">
        <f t="shared" si="5"/>
        <v>5.7265595323126382E-2</v>
      </c>
      <c r="M33">
        <f t="shared" si="5"/>
        <v>5.3505088564040813E-2</v>
      </c>
      <c r="N33">
        <f t="shared" si="5"/>
        <v>5.4074151209331456E-2</v>
      </c>
      <c r="O33">
        <f t="shared" si="5"/>
        <v>4.8624056390001509E-2</v>
      </c>
      <c r="P33">
        <f t="shared" si="5"/>
        <v>3.7893998882407895E-2</v>
      </c>
      <c r="Q33">
        <f t="shared" si="5"/>
        <v>3.3727228327586484E-2</v>
      </c>
      <c r="R33">
        <f t="shared" si="5"/>
        <v>2.3702632501396991E-2</v>
      </c>
      <c r="S33">
        <f t="shared" si="5"/>
        <v>1</v>
      </c>
    </row>
  </sheetData>
  <mergeCells count="16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30:A31"/>
    <mergeCell ref="A32:A33"/>
    <mergeCell ref="A22:A23"/>
    <mergeCell ref="A24:A25"/>
    <mergeCell ref="A26:A27"/>
    <mergeCell ref="A28:A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29"/>
  <sheetViews>
    <sheetView topLeftCell="A98" workbookViewId="0">
      <selection activeCell="A130" sqref="A130"/>
    </sheetView>
  </sheetViews>
  <sheetFormatPr defaultColWidth="8.7265625" defaultRowHeight="14.5" x14ac:dyDescent="0.35"/>
  <cols>
    <col min="1" max="1" width="13.7265625" bestFit="1" customWidth="1"/>
  </cols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1" t="s">
        <v>90</v>
      </c>
      <c r="B2" s="1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35">
      <c r="A3" s="111"/>
      <c r="B3" s="1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35">
      <c r="A4" s="111"/>
      <c r="B4" s="1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35">
      <c r="A5" s="111"/>
      <c r="B5" s="1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35">
      <c r="A6" s="111"/>
      <c r="B6" s="1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35">
      <c r="A7" s="111"/>
      <c r="B7" s="1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35">
      <c r="A8" s="111"/>
      <c r="B8" s="1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35">
      <c r="A9" s="111"/>
      <c r="B9" s="1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35">
      <c r="A10" s="111"/>
      <c r="B10" s="1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35">
      <c r="A11" s="111"/>
      <c r="B11" s="1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35">
      <c r="A12" s="111"/>
      <c r="B12" s="1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35">
      <c r="A13" s="111"/>
      <c r="B13" s="1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35">
      <c r="A14" s="111"/>
      <c r="B14" s="1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35">
      <c r="A15" s="111"/>
      <c r="B15" s="1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35">
      <c r="A16" s="111"/>
      <c r="B16" s="1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35">
      <c r="A17" s="111"/>
      <c r="B17" s="1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35">
      <c r="A18" s="111" t="s">
        <v>96</v>
      </c>
      <c r="B18" s="37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35">
      <c r="A19" s="111"/>
      <c r="B19" s="37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35">
      <c r="A20" s="111"/>
      <c r="B20" s="37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35">
      <c r="A21" s="111"/>
      <c r="B21" s="37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35">
      <c r="A22" s="111"/>
      <c r="B22" s="37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35">
      <c r="A23" s="111"/>
      <c r="B23" s="37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35">
      <c r="A24" s="111"/>
      <c r="B24" s="37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35">
      <c r="A25" s="111"/>
      <c r="B25" s="37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35">
      <c r="A26" s="111"/>
      <c r="B26" s="37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35">
      <c r="A27" s="111"/>
      <c r="B27" s="37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35">
      <c r="A28" s="111"/>
      <c r="B28" s="37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35">
      <c r="A29" s="111"/>
      <c r="B29" s="37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35">
      <c r="A30" s="111"/>
      <c r="B30" s="37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35">
      <c r="A31" s="111"/>
      <c r="B31" s="37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35">
      <c r="A32" s="111"/>
      <c r="B32" s="37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35">
      <c r="A33" s="111"/>
      <c r="B33" s="37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35">
      <c r="A34" s="111" t="s">
        <v>101</v>
      </c>
      <c r="B34" s="61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35">
      <c r="A35" s="111"/>
      <c r="B35" s="61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35">
      <c r="A36" s="111"/>
      <c r="B36" s="61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35">
      <c r="A37" s="111"/>
      <c r="B37" s="61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35">
      <c r="A38" s="111"/>
      <c r="B38" s="61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35">
      <c r="A39" s="111"/>
      <c r="B39" s="61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35">
      <c r="A40" s="111"/>
      <c r="B40" s="61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35">
      <c r="A41" s="111"/>
      <c r="B41" s="61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35">
      <c r="A42" s="111"/>
      <c r="B42" s="61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35">
      <c r="A43" s="111"/>
      <c r="B43" s="61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35">
      <c r="A44" s="111"/>
      <c r="B44" s="61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35">
      <c r="A45" s="111"/>
      <c r="B45" s="61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35">
      <c r="A46" s="111"/>
      <c r="B46" s="61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35">
      <c r="A47" s="111"/>
      <c r="B47" s="61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35">
      <c r="A48" s="111"/>
      <c r="B48" s="61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35">
      <c r="A49" s="111"/>
      <c r="B49" s="61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35">
      <c r="A50" s="111" t="s">
        <v>102</v>
      </c>
      <c r="B50" s="61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35">
      <c r="A51" s="111"/>
      <c r="B51" s="61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35">
      <c r="A52" s="111"/>
      <c r="B52" s="61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35">
      <c r="A53" s="111"/>
      <c r="B53" s="61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35">
      <c r="A54" s="111"/>
      <c r="B54" s="61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35">
      <c r="A55" s="111"/>
      <c r="B55" s="61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35">
      <c r="A56" s="111"/>
      <c r="B56" s="61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35">
      <c r="A57" s="111"/>
      <c r="B57" s="61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35">
      <c r="A58" s="111"/>
      <c r="B58" s="61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35">
      <c r="A59" s="111"/>
      <c r="B59" s="61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35">
      <c r="A60" s="111"/>
      <c r="B60" s="61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35">
      <c r="A61" s="111"/>
      <c r="B61" s="61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35">
      <c r="A62" s="111"/>
      <c r="B62" s="61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35">
      <c r="A63" s="111"/>
      <c r="B63" s="61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35">
      <c r="A64" s="111"/>
      <c r="B64" s="61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35">
      <c r="A65" s="111"/>
      <c r="B65" s="61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35">
      <c r="A66" s="111" t="s">
        <v>103</v>
      </c>
      <c r="B66" s="61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35">
      <c r="A67" s="111"/>
      <c r="B67" s="61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35">
      <c r="A68" s="111"/>
      <c r="B68" s="61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35">
      <c r="A69" s="111"/>
      <c r="B69" s="61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35">
      <c r="A70" s="111"/>
      <c r="B70" s="61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35">
      <c r="A71" s="111"/>
      <c r="B71" s="61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35">
      <c r="A72" s="111"/>
      <c r="B72" s="61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35">
      <c r="A73" s="111"/>
      <c r="B73" s="61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35">
      <c r="A74" s="111"/>
      <c r="B74" s="61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35">
      <c r="A75" s="111"/>
      <c r="B75" s="61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35">
      <c r="A76" s="111"/>
      <c r="B76" s="61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35">
      <c r="A77" s="111"/>
      <c r="B77" s="61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35">
      <c r="A78" s="111"/>
      <c r="B78" s="61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35">
      <c r="A79" s="111"/>
      <c r="B79" s="61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35">
      <c r="A80" s="111"/>
      <c r="B80" s="61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35">
      <c r="A81" s="111"/>
      <c r="B81" s="61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  <row r="82" spans="1:19" x14ac:dyDescent="0.35">
      <c r="A82" s="111" t="s">
        <v>104</v>
      </c>
      <c r="B82" s="61" t="s">
        <v>0</v>
      </c>
      <c r="C82">
        <v>0.61969873863987557</v>
      </c>
      <c r="D82">
        <v>0.51930885326415877</v>
      </c>
      <c r="E82">
        <v>0.27317103093736778</v>
      </c>
      <c r="F82">
        <v>0.1220990843140809</v>
      </c>
      <c r="G82">
        <v>0.17291475806902101</v>
      </c>
      <c r="H82">
        <v>0.31709601117876612</v>
      </c>
      <c r="I82">
        <v>0.5565418204061986</v>
      </c>
      <c r="J82">
        <v>0.56240292718534357</v>
      </c>
      <c r="K82">
        <v>0.21349284282175451</v>
      </c>
      <c r="L82">
        <v>8.079024971058428E-2</v>
      </c>
      <c r="M82">
        <v>6.1796659171411188E-2</v>
      </c>
      <c r="N82">
        <v>2.9986530173469729E-2</v>
      </c>
      <c r="O82">
        <v>2.078519260972914E-2</v>
      </c>
      <c r="P82">
        <v>9.4638499050793794E-3</v>
      </c>
      <c r="Q82">
        <v>2.7711226752344682E-3</v>
      </c>
      <c r="R82">
        <v>4.4855420935287181E-3</v>
      </c>
      <c r="S82">
        <v>3.5668052131556029</v>
      </c>
    </row>
    <row r="83" spans="1:19" x14ac:dyDescent="0.35">
      <c r="A83" s="111"/>
      <c r="B83" s="61" t="s">
        <v>1</v>
      </c>
      <c r="C83">
        <v>0.31930133357744173</v>
      </c>
      <c r="D83">
        <v>0.98541608337489539</v>
      </c>
      <c r="E83">
        <v>0.4877969736720652</v>
      </c>
      <c r="F83">
        <v>0.16195920244802611</v>
      </c>
      <c r="G83">
        <v>4.3457131507647587E-2</v>
      </c>
      <c r="H83">
        <v>0.19998306063301061</v>
      </c>
      <c r="I83">
        <v>0.51032027296683324</v>
      </c>
      <c r="J83">
        <v>0.645337023249687</v>
      </c>
      <c r="K83">
        <v>0.46191402339646931</v>
      </c>
      <c r="L83">
        <v>0.12776537347105479</v>
      </c>
      <c r="M83">
        <v>5.2259648466374167E-2</v>
      </c>
      <c r="N83">
        <v>2.668950530223094E-2</v>
      </c>
      <c r="O83">
        <v>1.327643914610107E-2</v>
      </c>
      <c r="P83">
        <v>1.020265687875028E-2</v>
      </c>
      <c r="Q83">
        <v>3.9208192751110536E-3</v>
      </c>
      <c r="R83">
        <v>3.3901430134257171E-3</v>
      </c>
      <c r="S83">
        <v>4.0529896903791238</v>
      </c>
    </row>
    <row r="84" spans="1:19" x14ac:dyDescent="0.35">
      <c r="A84" s="111"/>
      <c r="B84" s="61" t="s">
        <v>2</v>
      </c>
      <c r="C84">
        <v>0.17718134683672379</v>
      </c>
      <c r="D84">
        <v>0.51993231380126026</v>
      </c>
      <c r="E84">
        <v>1.523920062409531</v>
      </c>
      <c r="F84">
        <v>0.40228849022523561</v>
      </c>
      <c r="G84">
        <v>5.9383389650805238E-2</v>
      </c>
      <c r="H84">
        <v>3.9346697096150789E-2</v>
      </c>
      <c r="I84">
        <v>0.19834689605494929</v>
      </c>
      <c r="J84">
        <v>0.48200013919098461</v>
      </c>
      <c r="K84">
        <v>0.55487703325535764</v>
      </c>
      <c r="L84">
        <v>0.21334596097495201</v>
      </c>
      <c r="M84">
        <v>7.9429941595848513E-2</v>
      </c>
      <c r="N84">
        <v>2.4421556195950569E-2</v>
      </c>
      <c r="O84">
        <v>1.256075952087831E-2</v>
      </c>
      <c r="P84">
        <v>1.249583723902436E-2</v>
      </c>
      <c r="Q84">
        <v>8.279824777708342E-3</v>
      </c>
      <c r="R84">
        <v>3.76310749565588E-3</v>
      </c>
      <c r="S84">
        <v>4.3115733563210163</v>
      </c>
    </row>
    <row r="85" spans="1:19" x14ac:dyDescent="0.35">
      <c r="A85" s="111"/>
      <c r="B85" s="61" t="s">
        <v>3</v>
      </c>
      <c r="C85">
        <v>8.5270794326373564E-2</v>
      </c>
      <c r="D85">
        <v>0.1634655167866628</v>
      </c>
      <c r="E85">
        <v>0.45802860732744471</v>
      </c>
      <c r="F85">
        <v>1.290056514650987</v>
      </c>
      <c r="G85">
        <v>0.19608956712862941</v>
      </c>
      <c r="H85">
        <v>4.8415237082093387E-2</v>
      </c>
      <c r="I85">
        <v>4.9507148439117819E-2</v>
      </c>
      <c r="J85">
        <v>0.2447208048376496</v>
      </c>
      <c r="K85">
        <v>0.43903350853856721</v>
      </c>
      <c r="L85">
        <v>0.36973979800814699</v>
      </c>
      <c r="M85">
        <v>0.18667622279583851</v>
      </c>
      <c r="N85">
        <v>5.8342071323631568E-2</v>
      </c>
      <c r="O85">
        <v>1.611604249113267E-2</v>
      </c>
      <c r="P85">
        <v>1.5775648331884249E-2</v>
      </c>
      <c r="Q85">
        <v>5.8131818691644936E-3</v>
      </c>
      <c r="R85">
        <v>2.6736776283368159E-3</v>
      </c>
      <c r="S85">
        <v>3.629724341565661</v>
      </c>
    </row>
    <row r="86" spans="1:19" x14ac:dyDescent="0.35">
      <c r="A86" s="111"/>
      <c r="B86" s="61" t="s">
        <v>4</v>
      </c>
      <c r="C86">
        <v>0.1478417185798506</v>
      </c>
      <c r="D86">
        <v>7.0406143057896858E-2</v>
      </c>
      <c r="E86">
        <v>8.4660923615236153E-2</v>
      </c>
      <c r="F86">
        <v>0.35768278848216489</v>
      </c>
      <c r="G86">
        <v>1.208624753028102</v>
      </c>
      <c r="H86">
        <v>0.20884701972396169</v>
      </c>
      <c r="I86">
        <v>5.6970339595179879E-2</v>
      </c>
      <c r="J86">
        <v>2.7083629650777191E-2</v>
      </c>
      <c r="K86">
        <v>0.13670317067111079</v>
      </c>
      <c r="L86">
        <v>0.31934191487618502</v>
      </c>
      <c r="M86">
        <v>0.19062797912647891</v>
      </c>
      <c r="N86">
        <v>0.10800255558228671</v>
      </c>
      <c r="O86">
        <v>1.94651016060754E-2</v>
      </c>
      <c r="P86">
        <v>5.5875465430559974E-3</v>
      </c>
      <c r="Q86">
        <v>4.1289364477471047E-3</v>
      </c>
      <c r="R86">
        <v>3.219008945833397E-3</v>
      </c>
      <c r="S86">
        <v>2.949193529531942</v>
      </c>
    </row>
    <row r="87" spans="1:19" x14ac:dyDescent="0.35">
      <c r="A87" s="111"/>
      <c r="B87" s="61" t="s">
        <v>5</v>
      </c>
      <c r="C87">
        <v>0.3976603189755612</v>
      </c>
      <c r="D87">
        <v>0.17802320481836151</v>
      </c>
      <c r="E87">
        <v>4.3947790376431657E-2</v>
      </c>
      <c r="F87">
        <v>8.290010749152231E-2</v>
      </c>
      <c r="G87">
        <v>0.23194145003234701</v>
      </c>
      <c r="H87">
        <v>0.99295240675387897</v>
      </c>
      <c r="I87">
        <v>0.22154003563811769</v>
      </c>
      <c r="J87">
        <v>3.05630158965145E-2</v>
      </c>
      <c r="K87">
        <v>1.418769497448942E-2</v>
      </c>
      <c r="L87">
        <v>7.0238020714514945E-2</v>
      </c>
      <c r="M87">
        <v>0.1595808418760109</v>
      </c>
      <c r="N87">
        <v>0.1161322460451831</v>
      </c>
      <c r="O87">
        <v>4.3053965173040158E-2</v>
      </c>
      <c r="P87">
        <v>8.0376594078613462E-3</v>
      </c>
      <c r="Q87">
        <v>1.035009265019716E-3</v>
      </c>
      <c r="R87">
        <v>4.1776134695652497E-3</v>
      </c>
      <c r="S87">
        <v>2.5959713809084199</v>
      </c>
    </row>
    <row r="88" spans="1:19" x14ac:dyDescent="0.35">
      <c r="A88" s="111"/>
      <c r="B88" s="61" t="s">
        <v>6</v>
      </c>
      <c r="C88">
        <v>0.48279883411940788</v>
      </c>
      <c r="D88">
        <v>0.54738936640994307</v>
      </c>
      <c r="E88">
        <v>0.27023775728018817</v>
      </c>
      <c r="F88">
        <v>5.3308474952563301E-2</v>
      </c>
      <c r="G88">
        <v>6.3372805900721585E-2</v>
      </c>
      <c r="H88">
        <v>0.1976240965638193</v>
      </c>
      <c r="I88">
        <v>0.88060706508015019</v>
      </c>
      <c r="J88">
        <v>0.19162270816254409</v>
      </c>
      <c r="K88">
        <v>8.3305812944590107E-2</v>
      </c>
      <c r="L88">
        <v>1.7345128672293451E-2</v>
      </c>
      <c r="M88">
        <v>3.1822033182398263E-2</v>
      </c>
      <c r="N88">
        <v>5.0587499749247047E-2</v>
      </c>
      <c r="O88">
        <v>4.6980189303852747E-2</v>
      </c>
      <c r="P88">
        <v>7.4877167106613962E-3</v>
      </c>
      <c r="Q88">
        <v>3.6112444629112271E-3</v>
      </c>
      <c r="R88">
        <v>2.5532874849723301E-3</v>
      </c>
      <c r="S88">
        <v>2.930654020980263</v>
      </c>
    </row>
    <row r="89" spans="1:19" x14ac:dyDescent="0.35">
      <c r="A89" s="111"/>
      <c r="B89" s="61" t="s">
        <v>7</v>
      </c>
      <c r="C89">
        <v>0.45328125058501001</v>
      </c>
      <c r="D89">
        <v>0.74278933093205335</v>
      </c>
      <c r="E89">
        <v>0.60155686875189596</v>
      </c>
      <c r="F89">
        <v>0.23332652289149741</v>
      </c>
      <c r="G89">
        <v>3.001240892200361E-2</v>
      </c>
      <c r="H89">
        <v>3.2099731833460772E-2</v>
      </c>
      <c r="I89">
        <v>0.14567765278742381</v>
      </c>
      <c r="J89">
        <v>0.91703313233725503</v>
      </c>
      <c r="K89">
        <v>0.17685763160578219</v>
      </c>
      <c r="L89">
        <v>3.7459357399074557E-2</v>
      </c>
      <c r="M89">
        <v>2.298654830442929E-2</v>
      </c>
      <c r="N89">
        <v>1.6382851462925129E-2</v>
      </c>
      <c r="O89">
        <v>2.9149293357457778E-2</v>
      </c>
      <c r="P89">
        <v>1.6190687828047751E-2</v>
      </c>
      <c r="Q89">
        <v>6.1502193486830279E-3</v>
      </c>
      <c r="R89">
        <v>1.9332739258649139E-3</v>
      </c>
      <c r="S89">
        <v>3.462886762272865</v>
      </c>
    </row>
    <row r="90" spans="1:19" x14ac:dyDescent="0.35">
      <c r="A90" s="111"/>
      <c r="B90" s="61" t="s">
        <v>8</v>
      </c>
      <c r="C90">
        <v>0.2121721018053484</v>
      </c>
      <c r="D90">
        <v>0.50095403332651323</v>
      </c>
      <c r="E90">
        <v>0.65196680337327961</v>
      </c>
      <c r="F90">
        <v>0.44861026055557202</v>
      </c>
      <c r="G90">
        <v>0.1030330929272197</v>
      </c>
      <c r="H90">
        <v>2.6288588418927089E-2</v>
      </c>
      <c r="I90">
        <v>8.9226323910685745E-2</v>
      </c>
      <c r="J90">
        <v>0.18657727677081201</v>
      </c>
      <c r="K90">
        <v>0.73249950590968005</v>
      </c>
      <c r="L90">
        <v>0.1202031506394767</v>
      </c>
      <c r="M90">
        <v>3.6477074419668291E-2</v>
      </c>
      <c r="N90">
        <v>6.6137924499284221E-3</v>
      </c>
      <c r="O90">
        <v>2.3744852860144629E-2</v>
      </c>
      <c r="P90">
        <v>2.532257538368134E-2</v>
      </c>
      <c r="Q90">
        <v>1.1007036058564641E-2</v>
      </c>
      <c r="R90">
        <v>4.9299290451300616E-3</v>
      </c>
      <c r="S90">
        <v>3.1796263978546309</v>
      </c>
    </row>
    <row r="91" spans="1:19" x14ac:dyDescent="0.35">
      <c r="A91" s="111"/>
      <c r="B91" s="61" t="s">
        <v>9</v>
      </c>
      <c r="C91">
        <v>0.13625913628933151</v>
      </c>
      <c r="D91">
        <v>0.27871032427025172</v>
      </c>
      <c r="E91">
        <v>0.45379324991841169</v>
      </c>
      <c r="F91">
        <v>0.6183423543320512</v>
      </c>
      <c r="G91">
        <v>0.33837918072304513</v>
      </c>
      <c r="H91">
        <v>8.5128129986149201E-2</v>
      </c>
      <c r="I91">
        <v>3.0915997973674281E-2</v>
      </c>
      <c r="J91">
        <v>9.3554337758299674E-2</v>
      </c>
      <c r="K91">
        <v>0.1652417126260991</v>
      </c>
      <c r="L91">
        <v>0.75766440714440808</v>
      </c>
      <c r="M91">
        <v>0.1429206888384171</v>
      </c>
      <c r="N91">
        <v>3.3595936174832419E-2</v>
      </c>
      <c r="O91">
        <v>1.4120675689961171E-2</v>
      </c>
      <c r="P91">
        <v>9.8963210946687655E-3</v>
      </c>
      <c r="Q91">
        <v>9.1649180869296694E-3</v>
      </c>
      <c r="R91">
        <v>1.458046490213989E-2</v>
      </c>
      <c r="S91">
        <v>3.1822678358086711</v>
      </c>
    </row>
    <row r="92" spans="1:19" x14ac:dyDescent="0.35">
      <c r="A92" s="111"/>
      <c r="B92" s="61" t="s">
        <v>10</v>
      </c>
      <c r="C92">
        <v>0.19468034463774619</v>
      </c>
      <c r="D92">
        <v>0.17842525811882259</v>
      </c>
      <c r="E92">
        <v>0.332586995417395</v>
      </c>
      <c r="F92">
        <v>0.41293399957734039</v>
      </c>
      <c r="G92">
        <v>0.35606468712225869</v>
      </c>
      <c r="H92">
        <v>0.22283562066637641</v>
      </c>
      <c r="I92">
        <v>8.839893969807712E-2</v>
      </c>
      <c r="J92">
        <v>5.372579722533382E-2</v>
      </c>
      <c r="K92">
        <v>9.7244756556962603E-2</v>
      </c>
      <c r="L92">
        <v>0.17822478599607389</v>
      </c>
      <c r="M92">
        <v>0.73249236715242605</v>
      </c>
      <c r="N92">
        <v>0.16174567858702751</v>
      </c>
      <c r="O92">
        <v>3.2856463947392438E-2</v>
      </c>
      <c r="P92">
        <v>7.8488109687200359E-3</v>
      </c>
      <c r="Q92">
        <v>8.5607829526352548E-3</v>
      </c>
      <c r="R92">
        <v>1.7963340803741481E-2</v>
      </c>
      <c r="S92">
        <v>3.07658862942833</v>
      </c>
    </row>
    <row r="93" spans="1:19" x14ac:dyDescent="0.35">
      <c r="A93" s="111"/>
      <c r="B93" s="61" t="s">
        <v>11</v>
      </c>
      <c r="C93">
        <v>0.2917246094458063</v>
      </c>
      <c r="D93">
        <v>0.29616139570469119</v>
      </c>
      <c r="E93">
        <v>0.22264573850600691</v>
      </c>
      <c r="F93">
        <v>0.33221013984806957</v>
      </c>
      <c r="G93">
        <v>0.30779020939442508</v>
      </c>
      <c r="H93">
        <v>0.36734582943818639</v>
      </c>
      <c r="I93">
        <v>0.24990875975732291</v>
      </c>
      <c r="J93">
        <v>8.1119869756532514E-2</v>
      </c>
      <c r="K93">
        <v>4.2156613613218347E-2</v>
      </c>
      <c r="L93">
        <v>0.1322265063126363</v>
      </c>
      <c r="M93">
        <v>0.24003017409510971</v>
      </c>
      <c r="N93">
        <v>0.79826001195674778</v>
      </c>
      <c r="O93">
        <v>0.1657354874593196</v>
      </c>
      <c r="P93">
        <v>3.8899001049629088E-2</v>
      </c>
      <c r="Q93">
        <v>6.0501289541545289E-3</v>
      </c>
      <c r="R93">
        <v>1.389074087297909E-2</v>
      </c>
      <c r="S93">
        <v>3.5861552161648351</v>
      </c>
    </row>
    <row r="94" spans="1:19" x14ac:dyDescent="0.35">
      <c r="A94" s="111"/>
      <c r="B94" s="61" t="s">
        <v>12</v>
      </c>
      <c r="C94">
        <v>0.31134529409820949</v>
      </c>
      <c r="D94">
        <v>0.28834434669726328</v>
      </c>
      <c r="E94">
        <v>0.2058898648644652</v>
      </c>
      <c r="F94">
        <v>0.18457333798675249</v>
      </c>
      <c r="G94">
        <v>0.13843730865305101</v>
      </c>
      <c r="H94">
        <v>0.19415649132730561</v>
      </c>
      <c r="I94">
        <v>0.24950293862579759</v>
      </c>
      <c r="J94">
        <v>0.17967601058066959</v>
      </c>
      <c r="K94">
        <v>0.1018797966469735</v>
      </c>
      <c r="L94">
        <v>4.8114473019489297E-2</v>
      </c>
      <c r="M94">
        <v>9.8837602955819892E-2</v>
      </c>
      <c r="N94">
        <v>0.20723494786629501</v>
      </c>
      <c r="O94">
        <v>0.66400198425770895</v>
      </c>
      <c r="P94">
        <v>0.1036212259481058</v>
      </c>
      <c r="Q94">
        <v>2.1956604262780909E-2</v>
      </c>
      <c r="R94">
        <v>3.7991763247403202E-3</v>
      </c>
      <c r="S94">
        <v>3.001371404115428</v>
      </c>
    </row>
    <row r="95" spans="1:19" x14ac:dyDescent="0.35">
      <c r="A95" s="111"/>
      <c r="B95" s="61" t="s">
        <v>13</v>
      </c>
      <c r="C95">
        <v>0.21362463702654791</v>
      </c>
      <c r="D95">
        <v>0.32217204248857839</v>
      </c>
      <c r="E95">
        <v>0.29704949340625858</v>
      </c>
      <c r="F95">
        <v>0.18085837972139859</v>
      </c>
      <c r="G95">
        <v>0.1179460963612624</v>
      </c>
      <c r="H95">
        <v>0.1106410184411893</v>
      </c>
      <c r="I95">
        <v>0.1800640744179885</v>
      </c>
      <c r="J95">
        <v>0.24091875751101141</v>
      </c>
      <c r="K95">
        <v>0.25559079997534129</v>
      </c>
      <c r="L95">
        <v>6.7540370646448147E-2</v>
      </c>
      <c r="M95">
        <v>5.9720455420753479E-2</v>
      </c>
      <c r="N95">
        <v>9.0416609239335546E-2</v>
      </c>
      <c r="O95">
        <v>0.14470722386705889</v>
      </c>
      <c r="P95">
        <v>0.60070458771345736</v>
      </c>
      <c r="Q95">
        <v>8.5739884031059102E-2</v>
      </c>
      <c r="R95">
        <v>9.1335633219010153E-3</v>
      </c>
      <c r="S95">
        <v>2.9768279935895898</v>
      </c>
    </row>
    <row r="96" spans="1:19" x14ac:dyDescent="0.35">
      <c r="A96" s="111"/>
      <c r="B96" s="61" t="s">
        <v>14</v>
      </c>
      <c r="C96">
        <v>8.7535051743233033E-2</v>
      </c>
      <c r="D96">
        <v>0.2803146037505162</v>
      </c>
      <c r="E96">
        <v>0.25636190225638023</v>
      </c>
      <c r="F96">
        <v>0.21274286482975721</v>
      </c>
      <c r="G96">
        <v>4.2000323079455573E-2</v>
      </c>
      <c r="H96">
        <v>7.7568571123864852E-2</v>
      </c>
      <c r="I96">
        <v>6.9270788270510475E-2</v>
      </c>
      <c r="J96">
        <v>0.1565752716407488</v>
      </c>
      <c r="K96">
        <v>0.2587905839153285</v>
      </c>
      <c r="L96">
        <v>0.1503111281205069</v>
      </c>
      <c r="M96">
        <v>8.3948871423493762E-2</v>
      </c>
      <c r="N96">
        <v>3.7343648814540963E-2</v>
      </c>
      <c r="O96">
        <v>0.10147899237010211</v>
      </c>
      <c r="P96">
        <v>0.13414629770358341</v>
      </c>
      <c r="Q96">
        <v>0.40151916740089549</v>
      </c>
      <c r="R96">
        <v>9.2435073603816947E-2</v>
      </c>
      <c r="S96">
        <v>2.4423431400467339</v>
      </c>
    </row>
    <row r="97" spans="1:19" x14ac:dyDescent="0.35">
      <c r="A97" s="111"/>
      <c r="B97" s="61" t="s">
        <v>15</v>
      </c>
      <c r="C97">
        <v>0.17867052833943259</v>
      </c>
      <c r="D97">
        <v>0.22723956695633729</v>
      </c>
      <c r="E97">
        <v>0.36993855816546489</v>
      </c>
      <c r="F97">
        <v>0.28608324927924661</v>
      </c>
      <c r="G97">
        <v>7.8801542020079648E-2</v>
      </c>
      <c r="H97">
        <v>6.8464474082245624E-2</v>
      </c>
      <c r="I97">
        <v>8.6063113504558322E-2</v>
      </c>
      <c r="J97">
        <v>0.17261569115783351</v>
      </c>
      <c r="K97">
        <v>0.22253658799590159</v>
      </c>
      <c r="L97">
        <v>0.26296910108123212</v>
      </c>
      <c r="M97">
        <v>0.25285122777986668</v>
      </c>
      <c r="N97">
        <v>8.8713983287576278E-2</v>
      </c>
      <c r="O97">
        <v>3.5285301315390857E-2</v>
      </c>
      <c r="P97">
        <v>6.6994453141113561E-2</v>
      </c>
      <c r="Q97">
        <v>0.1152211397637133</v>
      </c>
      <c r="R97">
        <v>0.3019841031035766</v>
      </c>
      <c r="S97">
        <v>2.8144326209735691</v>
      </c>
    </row>
    <row r="98" spans="1:19" x14ac:dyDescent="0.35">
      <c r="A98" s="111" t="s">
        <v>105</v>
      </c>
      <c r="B98" s="61" t="s">
        <v>0</v>
      </c>
      <c r="C98">
        <v>0.61969873863987557</v>
      </c>
      <c r="D98">
        <v>0.51930885326415877</v>
      </c>
      <c r="E98">
        <v>0.27317103093736778</v>
      </c>
      <c r="F98">
        <v>0.1220990843140809</v>
      </c>
      <c r="G98">
        <v>0.17291475806902101</v>
      </c>
      <c r="H98">
        <v>0.31709601117876612</v>
      </c>
      <c r="I98">
        <v>0.5565418204061986</v>
      </c>
      <c r="J98">
        <v>0.56240292718534357</v>
      </c>
      <c r="K98">
        <v>0.21349284282175451</v>
      </c>
      <c r="L98">
        <v>8.079024971058428E-2</v>
      </c>
      <c r="M98">
        <v>6.1796659171411188E-2</v>
      </c>
      <c r="N98">
        <v>2.9986530173469729E-2</v>
      </c>
      <c r="O98">
        <v>2.078519260972914E-2</v>
      </c>
      <c r="P98">
        <v>9.4638499050793794E-3</v>
      </c>
      <c r="Q98">
        <v>2.7711226752344682E-3</v>
      </c>
      <c r="R98">
        <v>4.4855420935287181E-3</v>
      </c>
      <c r="S98">
        <v>3.5668052131556029</v>
      </c>
    </row>
    <row r="99" spans="1:19" x14ac:dyDescent="0.35">
      <c r="A99" s="111"/>
      <c r="B99" s="61" t="s">
        <v>1</v>
      </c>
      <c r="C99">
        <v>0.31930133357744173</v>
      </c>
      <c r="D99">
        <v>0.98541608337489539</v>
      </c>
      <c r="E99">
        <v>0.4877969736720652</v>
      </c>
      <c r="F99">
        <v>0.16195920244802611</v>
      </c>
      <c r="G99">
        <v>4.3457131507647587E-2</v>
      </c>
      <c r="H99">
        <v>0.19998306063301061</v>
      </c>
      <c r="I99">
        <v>0.51032027296683324</v>
      </c>
      <c r="J99">
        <v>0.645337023249687</v>
      </c>
      <c r="K99">
        <v>0.46191402339646931</v>
      </c>
      <c r="L99">
        <v>0.12776537347105479</v>
      </c>
      <c r="M99">
        <v>5.2259648466374167E-2</v>
      </c>
      <c r="N99">
        <v>2.668950530223094E-2</v>
      </c>
      <c r="O99">
        <v>1.327643914610107E-2</v>
      </c>
      <c r="P99">
        <v>1.020265687875028E-2</v>
      </c>
      <c r="Q99">
        <v>3.9208192751110536E-3</v>
      </c>
      <c r="R99">
        <v>3.3901430134257171E-3</v>
      </c>
      <c r="S99">
        <v>4.0529896903791238</v>
      </c>
    </row>
    <row r="100" spans="1:19" x14ac:dyDescent="0.35">
      <c r="A100" s="111"/>
      <c r="B100" s="61" t="s">
        <v>2</v>
      </c>
      <c r="C100">
        <v>0.17718134683672379</v>
      </c>
      <c r="D100">
        <v>0.51993231380126026</v>
      </c>
      <c r="E100">
        <v>1.523920062409531</v>
      </c>
      <c r="F100">
        <v>0.40228849022523561</v>
      </c>
      <c r="G100">
        <v>5.9383389650805238E-2</v>
      </c>
      <c r="H100">
        <v>3.9346697096150789E-2</v>
      </c>
      <c r="I100">
        <v>0.19834689605494929</v>
      </c>
      <c r="J100">
        <v>0.48200013919098461</v>
      </c>
      <c r="K100">
        <v>0.55487703325535764</v>
      </c>
      <c r="L100">
        <v>0.21334596097495201</v>
      </c>
      <c r="M100">
        <v>7.9429941595848513E-2</v>
      </c>
      <c r="N100">
        <v>2.4421556195950569E-2</v>
      </c>
      <c r="O100">
        <v>1.256075952087831E-2</v>
      </c>
      <c r="P100">
        <v>1.249583723902436E-2</v>
      </c>
      <c r="Q100">
        <v>8.279824777708342E-3</v>
      </c>
      <c r="R100">
        <v>3.76310749565588E-3</v>
      </c>
      <c r="S100">
        <v>4.3115733563210163</v>
      </c>
    </row>
    <row r="101" spans="1:19" x14ac:dyDescent="0.35">
      <c r="A101" s="111"/>
      <c r="B101" s="61" t="s">
        <v>3</v>
      </c>
      <c r="C101">
        <v>8.5270794326373564E-2</v>
      </c>
      <c r="D101">
        <v>0.1634655167866628</v>
      </c>
      <c r="E101">
        <v>0.45802860732744471</v>
      </c>
      <c r="F101">
        <v>1.290056514650987</v>
      </c>
      <c r="G101">
        <v>0.19608956712862941</v>
      </c>
      <c r="H101">
        <v>4.8415237082093387E-2</v>
      </c>
      <c r="I101">
        <v>4.9507148439117819E-2</v>
      </c>
      <c r="J101">
        <v>0.2447208048376496</v>
      </c>
      <c r="K101">
        <v>0.43903350853856721</v>
      </c>
      <c r="L101">
        <v>0.36973979800814699</v>
      </c>
      <c r="M101">
        <v>0.18667622279583851</v>
      </c>
      <c r="N101">
        <v>5.8342071323631568E-2</v>
      </c>
      <c r="O101">
        <v>1.611604249113267E-2</v>
      </c>
      <c r="P101">
        <v>1.5775648331884249E-2</v>
      </c>
      <c r="Q101">
        <v>5.8131818691644936E-3</v>
      </c>
      <c r="R101">
        <v>2.6736776283368159E-3</v>
      </c>
      <c r="S101">
        <v>3.629724341565661</v>
      </c>
    </row>
    <row r="102" spans="1:19" x14ac:dyDescent="0.35">
      <c r="A102" s="111"/>
      <c r="B102" s="61" t="s">
        <v>4</v>
      </c>
      <c r="C102">
        <v>0.1478417185798506</v>
      </c>
      <c r="D102">
        <v>7.0406143057896858E-2</v>
      </c>
      <c r="E102">
        <v>8.4660923615236153E-2</v>
      </c>
      <c r="F102">
        <v>0.35768278848216489</v>
      </c>
      <c r="G102">
        <v>1.208624753028102</v>
      </c>
      <c r="H102">
        <v>0.20884701972396169</v>
      </c>
      <c r="I102">
        <v>5.6970339595179879E-2</v>
      </c>
      <c r="J102">
        <v>2.7083629650777191E-2</v>
      </c>
      <c r="K102">
        <v>0.13670317067111079</v>
      </c>
      <c r="L102">
        <v>0.31934191487618502</v>
      </c>
      <c r="M102">
        <v>0.19062797912647891</v>
      </c>
      <c r="N102">
        <v>0.10800255558228671</v>
      </c>
      <c r="O102">
        <v>1.94651016060754E-2</v>
      </c>
      <c r="P102">
        <v>5.5875465430559974E-3</v>
      </c>
      <c r="Q102">
        <v>4.1289364477471047E-3</v>
      </c>
      <c r="R102">
        <v>3.219008945833397E-3</v>
      </c>
      <c r="S102">
        <v>2.949193529531942</v>
      </c>
    </row>
    <row r="103" spans="1:19" x14ac:dyDescent="0.35">
      <c r="A103" s="111"/>
      <c r="B103" s="61" t="s">
        <v>5</v>
      </c>
      <c r="C103">
        <v>0.3976603189755612</v>
      </c>
      <c r="D103">
        <v>0.17802320481836151</v>
      </c>
      <c r="E103">
        <v>4.3947790376431657E-2</v>
      </c>
      <c r="F103">
        <v>8.290010749152231E-2</v>
      </c>
      <c r="G103">
        <v>0.23194145003234701</v>
      </c>
      <c r="H103">
        <v>0.99295240675387897</v>
      </c>
      <c r="I103">
        <v>0.22154003563811769</v>
      </c>
      <c r="J103">
        <v>3.05630158965145E-2</v>
      </c>
      <c r="K103">
        <v>1.418769497448942E-2</v>
      </c>
      <c r="L103">
        <v>7.0238020714514945E-2</v>
      </c>
      <c r="M103">
        <v>0.1595808418760109</v>
      </c>
      <c r="N103">
        <v>0.1161322460451831</v>
      </c>
      <c r="O103">
        <v>4.3053965173040158E-2</v>
      </c>
      <c r="P103">
        <v>8.0376594078613462E-3</v>
      </c>
      <c r="Q103">
        <v>1.035009265019716E-3</v>
      </c>
      <c r="R103">
        <v>4.1776134695652497E-3</v>
      </c>
      <c r="S103">
        <v>2.5959713809084199</v>
      </c>
    </row>
    <row r="104" spans="1:19" x14ac:dyDescent="0.35">
      <c r="A104" s="111"/>
      <c r="B104" s="61" t="s">
        <v>6</v>
      </c>
      <c r="C104">
        <v>0.48279883411940788</v>
      </c>
      <c r="D104">
        <v>0.54738936640994307</v>
      </c>
      <c r="E104">
        <v>0.27023775728018817</v>
      </c>
      <c r="F104">
        <v>5.3308474952563301E-2</v>
      </c>
      <c r="G104">
        <v>6.3372805900721585E-2</v>
      </c>
      <c r="H104">
        <v>0.1976240965638193</v>
      </c>
      <c r="I104">
        <v>0.88060706508015019</v>
      </c>
      <c r="J104">
        <v>0.19162270816254409</v>
      </c>
      <c r="K104">
        <v>8.3305812944590107E-2</v>
      </c>
      <c r="L104">
        <v>1.7345128672293451E-2</v>
      </c>
      <c r="M104">
        <v>3.1822033182398263E-2</v>
      </c>
      <c r="N104">
        <v>5.0587499749247047E-2</v>
      </c>
      <c r="O104">
        <v>4.6980189303852747E-2</v>
      </c>
      <c r="P104">
        <v>7.4877167106613962E-3</v>
      </c>
      <c r="Q104">
        <v>3.6112444629112271E-3</v>
      </c>
      <c r="R104">
        <v>2.5532874849723301E-3</v>
      </c>
      <c r="S104">
        <v>2.930654020980263</v>
      </c>
    </row>
    <row r="105" spans="1:19" x14ac:dyDescent="0.35">
      <c r="A105" s="111"/>
      <c r="B105" s="61" t="s">
        <v>7</v>
      </c>
      <c r="C105">
        <v>0.45328125058501001</v>
      </c>
      <c r="D105">
        <v>0.74278933093205335</v>
      </c>
      <c r="E105">
        <v>0.60155686875189596</v>
      </c>
      <c r="F105">
        <v>0.23332652289149741</v>
      </c>
      <c r="G105">
        <v>3.001240892200361E-2</v>
      </c>
      <c r="H105">
        <v>3.2099731833460772E-2</v>
      </c>
      <c r="I105">
        <v>0.14567765278742381</v>
      </c>
      <c r="J105">
        <v>0.91703313233725503</v>
      </c>
      <c r="K105">
        <v>0.17685763160578219</v>
      </c>
      <c r="L105">
        <v>3.7459357399074557E-2</v>
      </c>
      <c r="M105">
        <v>2.298654830442929E-2</v>
      </c>
      <c r="N105">
        <v>1.6382851462925129E-2</v>
      </c>
      <c r="O105">
        <v>2.9149293357457778E-2</v>
      </c>
      <c r="P105">
        <v>1.6190687828047751E-2</v>
      </c>
      <c r="Q105">
        <v>6.1502193486830279E-3</v>
      </c>
      <c r="R105">
        <v>1.9332739258649139E-3</v>
      </c>
      <c r="S105">
        <v>3.462886762272865</v>
      </c>
    </row>
    <row r="106" spans="1:19" x14ac:dyDescent="0.35">
      <c r="A106" s="111"/>
      <c r="B106" s="61" t="s">
        <v>8</v>
      </c>
      <c r="C106">
        <v>0.2121721018053484</v>
      </c>
      <c r="D106">
        <v>0.50095403332651323</v>
      </c>
      <c r="E106">
        <v>0.65196680337327961</v>
      </c>
      <c r="F106">
        <v>0.44861026055557202</v>
      </c>
      <c r="G106">
        <v>0.1030330929272197</v>
      </c>
      <c r="H106">
        <v>2.6288588418927089E-2</v>
      </c>
      <c r="I106">
        <v>8.9226323910685745E-2</v>
      </c>
      <c r="J106">
        <v>0.18657727677081201</v>
      </c>
      <c r="K106">
        <v>0.73249950590968005</v>
      </c>
      <c r="L106">
        <v>0.1202031506394767</v>
      </c>
      <c r="M106">
        <v>3.6477074419668291E-2</v>
      </c>
      <c r="N106">
        <v>6.6137924499284221E-3</v>
      </c>
      <c r="O106">
        <v>2.3744852860144629E-2</v>
      </c>
      <c r="P106">
        <v>2.532257538368134E-2</v>
      </c>
      <c r="Q106">
        <v>1.1007036058564641E-2</v>
      </c>
      <c r="R106">
        <v>4.9299290451300616E-3</v>
      </c>
      <c r="S106">
        <v>3.1796263978546309</v>
      </c>
    </row>
    <row r="107" spans="1:19" x14ac:dyDescent="0.35">
      <c r="A107" s="111"/>
      <c r="B107" s="61" t="s">
        <v>9</v>
      </c>
      <c r="C107">
        <v>0.13625913628933151</v>
      </c>
      <c r="D107">
        <v>0.27871032427025172</v>
      </c>
      <c r="E107">
        <v>0.45379324991841169</v>
      </c>
      <c r="F107">
        <v>0.6183423543320512</v>
      </c>
      <c r="G107">
        <v>0.33837918072304513</v>
      </c>
      <c r="H107">
        <v>8.5128129986149201E-2</v>
      </c>
      <c r="I107">
        <v>3.0915997973674281E-2</v>
      </c>
      <c r="J107">
        <v>9.3554337758299674E-2</v>
      </c>
      <c r="K107">
        <v>0.1652417126260991</v>
      </c>
      <c r="L107">
        <v>0.75766440714440808</v>
      </c>
      <c r="M107">
        <v>0.1429206888384171</v>
      </c>
      <c r="N107">
        <v>3.3595936174832419E-2</v>
      </c>
      <c r="O107">
        <v>1.4120675689961171E-2</v>
      </c>
      <c r="P107">
        <v>9.8963210946687655E-3</v>
      </c>
      <c r="Q107">
        <v>9.1649180869296694E-3</v>
      </c>
      <c r="R107">
        <v>1.458046490213989E-2</v>
      </c>
      <c r="S107">
        <v>3.1822678358086711</v>
      </c>
    </row>
    <row r="108" spans="1:19" x14ac:dyDescent="0.35">
      <c r="A108" s="111"/>
      <c r="B108" s="61" t="s">
        <v>10</v>
      </c>
      <c r="C108">
        <v>0.19468034463774619</v>
      </c>
      <c r="D108">
        <v>0.17842525811882259</v>
      </c>
      <c r="E108">
        <v>0.332586995417395</v>
      </c>
      <c r="F108">
        <v>0.41293399957734039</v>
      </c>
      <c r="G108">
        <v>0.35606468712225869</v>
      </c>
      <c r="H108">
        <v>0.22283562066637641</v>
      </c>
      <c r="I108">
        <v>8.839893969807712E-2</v>
      </c>
      <c r="J108">
        <v>5.372579722533382E-2</v>
      </c>
      <c r="K108">
        <v>9.7244756556962603E-2</v>
      </c>
      <c r="L108">
        <v>0.17822478599607389</v>
      </c>
      <c r="M108">
        <v>0.73249236715242605</v>
      </c>
      <c r="N108">
        <v>0.16174567858702751</v>
      </c>
      <c r="O108">
        <v>3.2856463947392438E-2</v>
      </c>
      <c r="P108">
        <v>7.8488109687200359E-3</v>
      </c>
      <c r="Q108">
        <v>8.5607829526352548E-3</v>
      </c>
      <c r="R108">
        <v>1.7963340803741481E-2</v>
      </c>
      <c r="S108">
        <v>3.07658862942833</v>
      </c>
    </row>
    <row r="109" spans="1:19" x14ac:dyDescent="0.35">
      <c r="A109" s="111"/>
      <c r="B109" s="61" t="s">
        <v>11</v>
      </c>
      <c r="C109">
        <v>0.2917246094458063</v>
      </c>
      <c r="D109">
        <v>0.29616139570469119</v>
      </c>
      <c r="E109">
        <v>0.22264573850600691</v>
      </c>
      <c r="F109">
        <v>0.33221013984806957</v>
      </c>
      <c r="G109">
        <v>0.30779020939442508</v>
      </c>
      <c r="H109">
        <v>0.36734582943818639</v>
      </c>
      <c r="I109">
        <v>0.24990875975732291</v>
      </c>
      <c r="J109">
        <v>8.1119869756532514E-2</v>
      </c>
      <c r="K109">
        <v>4.2156613613218347E-2</v>
      </c>
      <c r="L109">
        <v>0.1322265063126363</v>
      </c>
      <c r="M109">
        <v>0.24003017409510971</v>
      </c>
      <c r="N109">
        <v>0.79826001195674778</v>
      </c>
      <c r="O109">
        <v>0.1657354874593196</v>
      </c>
      <c r="P109">
        <v>3.8899001049629088E-2</v>
      </c>
      <c r="Q109">
        <v>6.0501289541545289E-3</v>
      </c>
      <c r="R109">
        <v>1.389074087297909E-2</v>
      </c>
      <c r="S109">
        <v>3.5861552161648351</v>
      </c>
    </row>
    <row r="110" spans="1:19" x14ac:dyDescent="0.35">
      <c r="A110" s="111"/>
      <c r="B110" s="61" t="s">
        <v>12</v>
      </c>
      <c r="C110">
        <v>0.31134529409820949</v>
      </c>
      <c r="D110">
        <v>0.28834434669726328</v>
      </c>
      <c r="E110">
        <v>0.2058898648644652</v>
      </c>
      <c r="F110">
        <v>0.18457333798675249</v>
      </c>
      <c r="G110">
        <v>0.13843730865305101</v>
      </c>
      <c r="H110">
        <v>0.19415649132730561</v>
      </c>
      <c r="I110">
        <v>0.24950293862579759</v>
      </c>
      <c r="J110">
        <v>0.17967601058066959</v>
      </c>
      <c r="K110">
        <v>0.1018797966469735</v>
      </c>
      <c r="L110">
        <v>4.8114473019489297E-2</v>
      </c>
      <c r="M110">
        <v>9.8837602955819892E-2</v>
      </c>
      <c r="N110">
        <v>0.20723494786629501</v>
      </c>
      <c r="O110">
        <v>0.66400198425770895</v>
      </c>
      <c r="P110">
        <v>0.1036212259481058</v>
      </c>
      <c r="Q110">
        <v>2.1956604262780909E-2</v>
      </c>
      <c r="R110">
        <v>3.7991763247403202E-3</v>
      </c>
      <c r="S110">
        <v>3.001371404115428</v>
      </c>
    </row>
    <row r="111" spans="1:19" x14ac:dyDescent="0.35">
      <c r="A111" s="111"/>
      <c r="B111" s="61" t="s">
        <v>13</v>
      </c>
      <c r="C111">
        <v>0.21362463702654791</v>
      </c>
      <c r="D111">
        <v>0.32217204248857839</v>
      </c>
      <c r="E111">
        <v>0.29704949340625858</v>
      </c>
      <c r="F111">
        <v>0.18085837972139859</v>
      </c>
      <c r="G111">
        <v>0.1179460963612624</v>
      </c>
      <c r="H111">
        <v>0.1106410184411893</v>
      </c>
      <c r="I111">
        <v>0.1800640744179885</v>
      </c>
      <c r="J111">
        <v>0.24091875751101141</v>
      </c>
      <c r="K111">
        <v>0.25559079997534129</v>
      </c>
      <c r="L111">
        <v>6.7540370646448147E-2</v>
      </c>
      <c r="M111">
        <v>5.9720455420753479E-2</v>
      </c>
      <c r="N111">
        <v>9.0416609239335546E-2</v>
      </c>
      <c r="O111">
        <v>0.14470722386705889</v>
      </c>
      <c r="P111">
        <v>0.60070458771345736</v>
      </c>
      <c r="Q111">
        <v>8.5739884031059102E-2</v>
      </c>
      <c r="R111">
        <v>9.1335633219010153E-3</v>
      </c>
      <c r="S111">
        <v>2.9768279935895898</v>
      </c>
    </row>
    <row r="112" spans="1:19" x14ac:dyDescent="0.35">
      <c r="A112" s="111"/>
      <c r="B112" s="61" t="s">
        <v>14</v>
      </c>
      <c r="C112">
        <v>8.7535051743233033E-2</v>
      </c>
      <c r="D112">
        <v>0.2803146037505162</v>
      </c>
      <c r="E112">
        <v>0.25636190225638023</v>
      </c>
      <c r="F112">
        <v>0.21274286482975721</v>
      </c>
      <c r="G112">
        <v>4.2000323079455573E-2</v>
      </c>
      <c r="H112">
        <v>7.7568571123864852E-2</v>
      </c>
      <c r="I112">
        <v>6.9270788270510475E-2</v>
      </c>
      <c r="J112">
        <v>0.1565752716407488</v>
      </c>
      <c r="K112">
        <v>0.2587905839153285</v>
      </c>
      <c r="L112">
        <v>0.1503111281205069</v>
      </c>
      <c r="M112">
        <v>8.3948871423493762E-2</v>
      </c>
      <c r="N112">
        <v>3.7343648814540963E-2</v>
      </c>
      <c r="O112">
        <v>0.10147899237010211</v>
      </c>
      <c r="P112">
        <v>0.13414629770358341</v>
      </c>
      <c r="Q112">
        <v>0.40151916740089549</v>
      </c>
      <c r="R112">
        <v>9.2435073603816947E-2</v>
      </c>
      <c r="S112">
        <v>2.4423431400467339</v>
      </c>
    </row>
    <row r="113" spans="1:19" x14ac:dyDescent="0.35">
      <c r="A113" s="111"/>
      <c r="B113" s="61" t="s">
        <v>15</v>
      </c>
      <c r="C113">
        <v>0.17867052833943259</v>
      </c>
      <c r="D113">
        <v>0.22723956695633729</v>
      </c>
      <c r="E113">
        <v>0.36993855816546489</v>
      </c>
      <c r="F113">
        <v>0.28608324927924661</v>
      </c>
      <c r="G113">
        <v>7.8801542020079648E-2</v>
      </c>
      <c r="H113">
        <v>6.8464474082245624E-2</v>
      </c>
      <c r="I113">
        <v>8.6063113504558322E-2</v>
      </c>
      <c r="J113">
        <v>0.17261569115783351</v>
      </c>
      <c r="K113">
        <v>0.22253658799590159</v>
      </c>
      <c r="L113">
        <v>0.26296910108123212</v>
      </c>
      <c r="M113">
        <v>0.25285122777986668</v>
      </c>
      <c r="N113">
        <v>8.8713983287576278E-2</v>
      </c>
      <c r="O113">
        <v>3.5285301315390857E-2</v>
      </c>
      <c r="P113">
        <v>6.6994453141113561E-2</v>
      </c>
      <c r="Q113">
        <v>0.1152211397637133</v>
      </c>
      <c r="R113">
        <v>0.3019841031035766</v>
      </c>
      <c r="S113">
        <v>2.8144326209735691</v>
      </c>
    </row>
    <row r="114" spans="1:19" x14ac:dyDescent="0.35">
      <c r="A114" s="111" t="s">
        <v>109</v>
      </c>
      <c r="B114" s="110" t="s">
        <v>0</v>
      </c>
      <c r="C114">
        <v>0.61969873863987557</v>
      </c>
      <c r="D114">
        <v>0.51930885326415877</v>
      </c>
      <c r="E114">
        <v>0.27317103093736778</v>
      </c>
      <c r="F114">
        <v>0.1220990843140809</v>
      </c>
      <c r="G114">
        <v>0.17291475806902101</v>
      </c>
      <c r="H114">
        <v>0.31709601117876612</v>
      </c>
      <c r="I114">
        <v>0.5565418204061986</v>
      </c>
      <c r="J114">
        <v>0.56240292718534357</v>
      </c>
      <c r="K114">
        <v>0.21349284282175451</v>
      </c>
      <c r="L114">
        <v>8.079024971058428E-2</v>
      </c>
      <c r="M114">
        <v>6.1796659171411188E-2</v>
      </c>
      <c r="N114">
        <v>2.9986530173469729E-2</v>
      </c>
      <c r="O114">
        <v>2.078519260972914E-2</v>
      </c>
      <c r="P114">
        <v>9.4638499050793794E-3</v>
      </c>
      <c r="Q114">
        <v>2.7711226752344682E-3</v>
      </c>
      <c r="R114">
        <v>4.4855420935287181E-3</v>
      </c>
      <c r="S114">
        <v>3.5668052131556029</v>
      </c>
    </row>
    <row r="115" spans="1:19" x14ac:dyDescent="0.35">
      <c r="A115" s="111"/>
      <c r="B115" s="110" t="s">
        <v>1</v>
      </c>
      <c r="C115">
        <v>0.31930133357744173</v>
      </c>
      <c r="D115">
        <v>0.98541608337489539</v>
      </c>
      <c r="E115">
        <v>0.4877969736720652</v>
      </c>
      <c r="F115">
        <v>0.16195920244802611</v>
      </c>
      <c r="G115">
        <v>4.3457131507647587E-2</v>
      </c>
      <c r="H115">
        <v>0.19998306063301061</v>
      </c>
      <c r="I115">
        <v>0.51032027296683324</v>
      </c>
      <c r="J115">
        <v>0.645337023249687</v>
      </c>
      <c r="K115">
        <v>0.46191402339646931</v>
      </c>
      <c r="L115">
        <v>0.12776537347105479</v>
      </c>
      <c r="M115">
        <v>5.2259648466374167E-2</v>
      </c>
      <c r="N115">
        <v>2.668950530223094E-2</v>
      </c>
      <c r="O115">
        <v>1.327643914610107E-2</v>
      </c>
      <c r="P115">
        <v>1.020265687875028E-2</v>
      </c>
      <c r="Q115">
        <v>3.9208192751110536E-3</v>
      </c>
      <c r="R115">
        <v>3.3901430134257171E-3</v>
      </c>
      <c r="S115">
        <v>4.0529896903791238</v>
      </c>
    </row>
    <row r="116" spans="1:19" x14ac:dyDescent="0.35">
      <c r="A116" s="111"/>
      <c r="B116" s="110" t="s">
        <v>2</v>
      </c>
      <c r="C116">
        <v>0.17718134683672379</v>
      </c>
      <c r="D116">
        <v>0.51993231380126026</v>
      </c>
      <c r="E116">
        <v>1.523920062409531</v>
      </c>
      <c r="F116">
        <v>0.40228849022523561</v>
      </c>
      <c r="G116">
        <v>5.9383389650805238E-2</v>
      </c>
      <c r="H116">
        <v>3.9346697096150789E-2</v>
      </c>
      <c r="I116">
        <v>0.19834689605494929</v>
      </c>
      <c r="J116">
        <v>0.48200013919098461</v>
      </c>
      <c r="K116">
        <v>0.55487703325535764</v>
      </c>
      <c r="L116">
        <v>0.21334596097495201</v>
      </c>
      <c r="M116">
        <v>7.9429941595848513E-2</v>
      </c>
      <c r="N116">
        <v>2.4421556195950569E-2</v>
      </c>
      <c r="O116">
        <v>1.256075952087831E-2</v>
      </c>
      <c r="P116">
        <v>1.249583723902436E-2</v>
      </c>
      <c r="Q116">
        <v>8.279824777708342E-3</v>
      </c>
      <c r="R116">
        <v>3.76310749565588E-3</v>
      </c>
      <c r="S116">
        <v>4.3115733563210163</v>
      </c>
    </row>
    <row r="117" spans="1:19" x14ac:dyDescent="0.35">
      <c r="A117" s="111"/>
      <c r="B117" s="110" t="s">
        <v>3</v>
      </c>
      <c r="C117">
        <v>8.5270794326373564E-2</v>
      </c>
      <c r="D117">
        <v>0.1634655167866628</v>
      </c>
      <c r="E117">
        <v>0.45802860732744471</v>
      </c>
      <c r="F117">
        <v>1.290056514650987</v>
      </c>
      <c r="G117">
        <v>0.19608956712862941</v>
      </c>
      <c r="H117">
        <v>4.8415237082093387E-2</v>
      </c>
      <c r="I117">
        <v>4.9507148439117819E-2</v>
      </c>
      <c r="J117">
        <v>0.2447208048376496</v>
      </c>
      <c r="K117">
        <v>0.43903350853856721</v>
      </c>
      <c r="L117">
        <v>0.36973979800814699</v>
      </c>
      <c r="M117">
        <v>0.18667622279583851</v>
      </c>
      <c r="N117">
        <v>5.8342071323631568E-2</v>
      </c>
      <c r="O117">
        <v>1.611604249113267E-2</v>
      </c>
      <c r="P117">
        <v>1.5775648331884249E-2</v>
      </c>
      <c r="Q117">
        <v>5.8131818691644936E-3</v>
      </c>
      <c r="R117">
        <v>2.6736776283368159E-3</v>
      </c>
      <c r="S117">
        <v>3.629724341565661</v>
      </c>
    </row>
    <row r="118" spans="1:19" x14ac:dyDescent="0.35">
      <c r="A118" s="111"/>
      <c r="B118" s="110" t="s">
        <v>4</v>
      </c>
      <c r="C118">
        <v>0.1478417185798506</v>
      </c>
      <c r="D118">
        <v>7.0406143057896858E-2</v>
      </c>
      <c r="E118">
        <v>8.4660923615236153E-2</v>
      </c>
      <c r="F118">
        <v>0.35768278848216489</v>
      </c>
      <c r="G118">
        <v>1.208624753028102</v>
      </c>
      <c r="H118">
        <v>0.20884701972396169</v>
      </c>
      <c r="I118">
        <v>5.6970339595179879E-2</v>
      </c>
      <c r="J118">
        <v>2.7083629650777191E-2</v>
      </c>
      <c r="K118">
        <v>0.13670317067111079</v>
      </c>
      <c r="L118">
        <v>0.31934191487618502</v>
      </c>
      <c r="M118">
        <v>0.19062797912647891</v>
      </c>
      <c r="N118">
        <v>0.10800255558228671</v>
      </c>
      <c r="O118">
        <v>1.94651016060754E-2</v>
      </c>
      <c r="P118">
        <v>5.5875465430559974E-3</v>
      </c>
      <c r="Q118">
        <v>4.1289364477471047E-3</v>
      </c>
      <c r="R118">
        <v>3.219008945833397E-3</v>
      </c>
      <c r="S118">
        <v>2.949193529531942</v>
      </c>
    </row>
    <row r="119" spans="1:19" x14ac:dyDescent="0.35">
      <c r="A119" s="111"/>
      <c r="B119" s="110" t="s">
        <v>5</v>
      </c>
      <c r="C119">
        <v>0.3976603189755612</v>
      </c>
      <c r="D119">
        <v>0.17802320481836151</v>
      </c>
      <c r="E119">
        <v>4.3947790376431657E-2</v>
      </c>
      <c r="F119">
        <v>8.290010749152231E-2</v>
      </c>
      <c r="G119">
        <v>0.23194145003234701</v>
      </c>
      <c r="H119">
        <v>0.99295240675387897</v>
      </c>
      <c r="I119">
        <v>0.22154003563811769</v>
      </c>
      <c r="J119">
        <v>3.05630158965145E-2</v>
      </c>
      <c r="K119">
        <v>1.418769497448942E-2</v>
      </c>
      <c r="L119">
        <v>7.0238020714514945E-2</v>
      </c>
      <c r="M119">
        <v>0.1595808418760109</v>
      </c>
      <c r="N119">
        <v>0.1161322460451831</v>
      </c>
      <c r="O119">
        <v>4.3053965173040158E-2</v>
      </c>
      <c r="P119">
        <v>8.0376594078613462E-3</v>
      </c>
      <c r="Q119">
        <v>1.035009265019716E-3</v>
      </c>
      <c r="R119">
        <v>4.1776134695652497E-3</v>
      </c>
      <c r="S119">
        <v>2.5959713809084199</v>
      </c>
    </row>
    <row r="120" spans="1:19" x14ac:dyDescent="0.35">
      <c r="A120" s="111"/>
      <c r="B120" s="110" t="s">
        <v>6</v>
      </c>
      <c r="C120">
        <v>0.48279883411940788</v>
      </c>
      <c r="D120">
        <v>0.54738936640994307</v>
      </c>
      <c r="E120">
        <v>0.27023775728018817</v>
      </c>
      <c r="F120">
        <v>5.3308474952563301E-2</v>
      </c>
      <c r="G120">
        <v>6.3372805900721585E-2</v>
      </c>
      <c r="H120">
        <v>0.1976240965638193</v>
      </c>
      <c r="I120">
        <v>0.88060706508015019</v>
      </c>
      <c r="J120">
        <v>0.19162270816254409</v>
      </c>
      <c r="K120">
        <v>8.3305812944590107E-2</v>
      </c>
      <c r="L120">
        <v>1.7345128672293451E-2</v>
      </c>
      <c r="M120">
        <v>3.1822033182398263E-2</v>
      </c>
      <c r="N120">
        <v>5.0587499749247047E-2</v>
      </c>
      <c r="O120">
        <v>4.6980189303852747E-2</v>
      </c>
      <c r="P120">
        <v>7.4877167106613962E-3</v>
      </c>
      <c r="Q120">
        <v>3.6112444629112271E-3</v>
      </c>
      <c r="R120">
        <v>2.5532874849723301E-3</v>
      </c>
      <c r="S120">
        <v>2.930654020980263</v>
      </c>
    </row>
    <row r="121" spans="1:19" x14ac:dyDescent="0.35">
      <c r="A121" s="111"/>
      <c r="B121" s="110" t="s">
        <v>7</v>
      </c>
      <c r="C121">
        <v>0.45328125058501001</v>
      </c>
      <c r="D121">
        <v>0.74278933093205335</v>
      </c>
      <c r="E121">
        <v>0.60155686875189596</v>
      </c>
      <c r="F121">
        <v>0.23332652289149741</v>
      </c>
      <c r="G121">
        <v>3.001240892200361E-2</v>
      </c>
      <c r="H121">
        <v>3.2099731833460772E-2</v>
      </c>
      <c r="I121">
        <v>0.14567765278742381</v>
      </c>
      <c r="J121">
        <v>0.91703313233725503</v>
      </c>
      <c r="K121">
        <v>0.17685763160578219</v>
      </c>
      <c r="L121">
        <v>3.7459357399074557E-2</v>
      </c>
      <c r="M121">
        <v>2.298654830442929E-2</v>
      </c>
      <c r="N121">
        <v>1.6382851462925129E-2</v>
      </c>
      <c r="O121">
        <v>2.9149293357457778E-2</v>
      </c>
      <c r="P121">
        <v>1.6190687828047751E-2</v>
      </c>
      <c r="Q121">
        <v>6.1502193486830279E-3</v>
      </c>
      <c r="R121">
        <v>1.9332739258649139E-3</v>
      </c>
      <c r="S121">
        <v>3.462886762272865</v>
      </c>
    </row>
    <row r="122" spans="1:19" x14ac:dyDescent="0.35">
      <c r="A122" s="111"/>
      <c r="B122" s="110" t="s">
        <v>8</v>
      </c>
      <c r="C122">
        <v>0.2121721018053484</v>
      </c>
      <c r="D122">
        <v>0.50095403332651323</v>
      </c>
      <c r="E122">
        <v>0.65196680337327961</v>
      </c>
      <c r="F122">
        <v>0.44861026055557202</v>
      </c>
      <c r="G122">
        <v>0.1030330929272197</v>
      </c>
      <c r="H122">
        <v>2.6288588418927089E-2</v>
      </c>
      <c r="I122">
        <v>8.9226323910685745E-2</v>
      </c>
      <c r="J122">
        <v>0.18657727677081201</v>
      </c>
      <c r="K122">
        <v>0.73249950590968005</v>
      </c>
      <c r="L122">
        <v>0.1202031506394767</v>
      </c>
      <c r="M122">
        <v>3.6477074419668291E-2</v>
      </c>
      <c r="N122">
        <v>6.6137924499284221E-3</v>
      </c>
      <c r="O122">
        <v>2.3744852860144629E-2</v>
      </c>
      <c r="P122">
        <v>2.532257538368134E-2</v>
      </c>
      <c r="Q122">
        <v>1.1007036058564641E-2</v>
      </c>
      <c r="R122">
        <v>4.9299290451300616E-3</v>
      </c>
      <c r="S122">
        <v>3.1796263978546309</v>
      </c>
    </row>
    <row r="123" spans="1:19" x14ac:dyDescent="0.35">
      <c r="A123" s="111"/>
      <c r="B123" s="110" t="s">
        <v>9</v>
      </c>
      <c r="C123">
        <v>0.13625913628933151</v>
      </c>
      <c r="D123">
        <v>0.27871032427025172</v>
      </c>
      <c r="E123">
        <v>0.45379324991841169</v>
      </c>
      <c r="F123">
        <v>0.6183423543320512</v>
      </c>
      <c r="G123">
        <v>0.33837918072304513</v>
      </c>
      <c r="H123">
        <v>8.5128129986149201E-2</v>
      </c>
      <c r="I123">
        <v>3.0915997973674281E-2</v>
      </c>
      <c r="J123">
        <v>9.3554337758299674E-2</v>
      </c>
      <c r="K123">
        <v>0.1652417126260991</v>
      </c>
      <c r="L123">
        <v>0.75766440714440808</v>
      </c>
      <c r="M123">
        <v>0.1429206888384171</v>
      </c>
      <c r="N123">
        <v>3.3595936174832419E-2</v>
      </c>
      <c r="O123">
        <v>1.4120675689961171E-2</v>
      </c>
      <c r="P123">
        <v>9.8963210946687655E-3</v>
      </c>
      <c r="Q123">
        <v>9.1649180869296694E-3</v>
      </c>
      <c r="R123">
        <v>1.458046490213989E-2</v>
      </c>
      <c r="S123">
        <v>3.1822678358086711</v>
      </c>
    </row>
    <row r="124" spans="1:19" x14ac:dyDescent="0.35">
      <c r="A124" s="111"/>
      <c r="B124" s="110" t="s">
        <v>10</v>
      </c>
      <c r="C124">
        <v>0.19468034463774619</v>
      </c>
      <c r="D124">
        <v>0.17842525811882259</v>
      </c>
      <c r="E124">
        <v>0.332586995417395</v>
      </c>
      <c r="F124">
        <v>0.41293399957734039</v>
      </c>
      <c r="G124">
        <v>0.35606468712225869</v>
      </c>
      <c r="H124">
        <v>0.22283562066637641</v>
      </c>
      <c r="I124">
        <v>8.839893969807712E-2</v>
      </c>
      <c r="J124">
        <v>5.372579722533382E-2</v>
      </c>
      <c r="K124">
        <v>9.7244756556962603E-2</v>
      </c>
      <c r="L124">
        <v>0.17822478599607389</v>
      </c>
      <c r="M124">
        <v>0.73249236715242605</v>
      </c>
      <c r="N124">
        <v>0.16174567858702751</v>
      </c>
      <c r="O124">
        <v>3.2856463947392438E-2</v>
      </c>
      <c r="P124">
        <v>7.8488109687200359E-3</v>
      </c>
      <c r="Q124">
        <v>8.5607829526352548E-3</v>
      </c>
      <c r="R124">
        <v>1.7963340803741481E-2</v>
      </c>
      <c r="S124">
        <v>3.07658862942833</v>
      </c>
    </row>
    <row r="125" spans="1:19" x14ac:dyDescent="0.35">
      <c r="A125" s="111"/>
      <c r="B125" s="110" t="s">
        <v>11</v>
      </c>
      <c r="C125">
        <v>0.2917246094458063</v>
      </c>
      <c r="D125">
        <v>0.29616139570469119</v>
      </c>
      <c r="E125">
        <v>0.22264573850600691</v>
      </c>
      <c r="F125">
        <v>0.33221013984806957</v>
      </c>
      <c r="G125">
        <v>0.30779020939442508</v>
      </c>
      <c r="H125">
        <v>0.36734582943818639</v>
      </c>
      <c r="I125">
        <v>0.24990875975732291</v>
      </c>
      <c r="J125">
        <v>8.1119869756532514E-2</v>
      </c>
      <c r="K125">
        <v>4.2156613613218347E-2</v>
      </c>
      <c r="L125">
        <v>0.1322265063126363</v>
      </c>
      <c r="M125">
        <v>0.24003017409510971</v>
      </c>
      <c r="N125">
        <v>0.79826001195674778</v>
      </c>
      <c r="O125">
        <v>0.1657354874593196</v>
      </c>
      <c r="P125">
        <v>3.8899001049629088E-2</v>
      </c>
      <c r="Q125">
        <v>6.0501289541545289E-3</v>
      </c>
      <c r="R125">
        <v>1.389074087297909E-2</v>
      </c>
      <c r="S125">
        <v>3.5861552161648351</v>
      </c>
    </row>
    <row r="126" spans="1:19" x14ac:dyDescent="0.35">
      <c r="A126" s="111"/>
      <c r="B126" s="110" t="s">
        <v>12</v>
      </c>
      <c r="C126">
        <v>0.31134529409820949</v>
      </c>
      <c r="D126">
        <v>0.28834434669726328</v>
      </c>
      <c r="E126">
        <v>0.2058898648644652</v>
      </c>
      <c r="F126">
        <v>0.18457333798675249</v>
      </c>
      <c r="G126">
        <v>0.13843730865305101</v>
      </c>
      <c r="H126">
        <v>0.19415649132730561</v>
      </c>
      <c r="I126">
        <v>0.24950293862579759</v>
      </c>
      <c r="J126">
        <v>0.17967601058066959</v>
      </c>
      <c r="K126">
        <v>0.1018797966469735</v>
      </c>
      <c r="L126">
        <v>4.8114473019489297E-2</v>
      </c>
      <c r="M126">
        <v>9.8837602955819892E-2</v>
      </c>
      <c r="N126">
        <v>0.20723494786629501</v>
      </c>
      <c r="O126">
        <v>0.66400198425770895</v>
      </c>
      <c r="P126">
        <v>0.1036212259481058</v>
      </c>
      <c r="Q126">
        <v>2.1956604262780909E-2</v>
      </c>
      <c r="R126">
        <v>3.7991763247403202E-3</v>
      </c>
      <c r="S126">
        <v>3.001371404115428</v>
      </c>
    </row>
    <row r="127" spans="1:19" x14ac:dyDescent="0.35">
      <c r="A127" s="111"/>
      <c r="B127" s="110" t="s">
        <v>13</v>
      </c>
      <c r="C127">
        <v>0.21362463702654791</v>
      </c>
      <c r="D127">
        <v>0.32217204248857839</v>
      </c>
      <c r="E127">
        <v>0.29704949340625858</v>
      </c>
      <c r="F127">
        <v>0.18085837972139859</v>
      </c>
      <c r="G127">
        <v>0.1179460963612624</v>
      </c>
      <c r="H127">
        <v>0.1106410184411893</v>
      </c>
      <c r="I127">
        <v>0.1800640744179885</v>
      </c>
      <c r="J127">
        <v>0.24091875751101141</v>
      </c>
      <c r="K127">
        <v>0.25559079997534129</v>
      </c>
      <c r="L127">
        <v>6.7540370646448147E-2</v>
      </c>
      <c r="M127">
        <v>5.9720455420753479E-2</v>
      </c>
      <c r="N127">
        <v>9.0416609239335546E-2</v>
      </c>
      <c r="O127">
        <v>0.14470722386705889</v>
      </c>
      <c r="P127">
        <v>0.60070458771345736</v>
      </c>
      <c r="Q127">
        <v>8.5739884031059102E-2</v>
      </c>
      <c r="R127">
        <v>9.1335633219010153E-3</v>
      </c>
      <c r="S127">
        <v>2.9768279935895898</v>
      </c>
    </row>
    <row r="128" spans="1:19" x14ac:dyDescent="0.35">
      <c r="A128" s="111"/>
      <c r="B128" s="110" t="s">
        <v>14</v>
      </c>
      <c r="C128">
        <v>8.7535051743233033E-2</v>
      </c>
      <c r="D128">
        <v>0.2803146037505162</v>
      </c>
      <c r="E128">
        <v>0.25636190225638023</v>
      </c>
      <c r="F128">
        <v>0.21274286482975721</v>
      </c>
      <c r="G128">
        <v>4.2000323079455573E-2</v>
      </c>
      <c r="H128">
        <v>7.7568571123864852E-2</v>
      </c>
      <c r="I128">
        <v>6.9270788270510475E-2</v>
      </c>
      <c r="J128">
        <v>0.1565752716407488</v>
      </c>
      <c r="K128">
        <v>0.2587905839153285</v>
      </c>
      <c r="L128">
        <v>0.1503111281205069</v>
      </c>
      <c r="M128">
        <v>8.3948871423493762E-2</v>
      </c>
      <c r="N128">
        <v>3.7343648814540963E-2</v>
      </c>
      <c r="O128">
        <v>0.10147899237010211</v>
      </c>
      <c r="P128">
        <v>0.13414629770358341</v>
      </c>
      <c r="Q128">
        <v>0.40151916740089549</v>
      </c>
      <c r="R128">
        <v>9.2435073603816947E-2</v>
      </c>
      <c r="S128">
        <v>2.4423431400467339</v>
      </c>
    </row>
    <row r="129" spans="1:19" x14ac:dyDescent="0.35">
      <c r="A129" s="111"/>
      <c r="B129" s="110" t="s">
        <v>15</v>
      </c>
      <c r="C129">
        <v>0.17867052833943259</v>
      </c>
      <c r="D129">
        <v>0.22723956695633729</v>
      </c>
      <c r="E129">
        <v>0.36993855816546489</v>
      </c>
      <c r="F129">
        <v>0.28608324927924661</v>
      </c>
      <c r="G129">
        <v>7.8801542020079648E-2</v>
      </c>
      <c r="H129">
        <v>6.8464474082245624E-2</v>
      </c>
      <c r="I129">
        <v>8.6063113504558322E-2</v>
      </c>
      <c r="J129">
        <v>0.17261569115783351</v>
      </c>
      <c r="K129">
        <v>0.22253658799590159</v>
      </c>
      <c r="L129">
        <v>0.26296910108123212</v>
      </c>
      <c r="M129">
        <v>0.25285122777986668</v>
      </c>
      <c r="N129">
        <v>8.8713983287576278E-2</v>
      </c>
      <c r="O129">
        <v>3.5285301315390857E-2</v>
      </c>
      <c r="P129">
        <v>6.6994453141113561E-2</v>
      </c>
      <c r="Q129">
        <v>0.1152211397637133</v>
      </c>
      <c r="R129">
        <v>0.3019841031035766</v>
      </c>
      <c r="S129">
        <v>2.8144326209735691</v>
      </c>
    </row>
  </sheetData>
  <mergeCells count="8"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29"/>
  <sheetViews>
    <sheetView topLeftCell="A98" workbookViewId="0">
      <selection activeCell="A130" sqref="A130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1" t="s">
        <v>90</v>
      </c>
      <c r="B2" s="1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35">
      <c r="A3" s="111"/>
      <c r="B3" s="1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35">
      <c r="A4" s="111"/>
      <c r="B4" s="1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35">
      <c r="A5" s="111"/>
      <c r="B5" s="1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35">
      <c r="A6" s="111"/>
      <c r="B6" s="1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35">
      <c r="A7" s="111"/>
      <c r="B7" s="1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35">
      <c r="A8" s="111"/>
      <c r="B8" s="1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35">
      <c r="A9" s="111"/>
      <c r="B9" s="1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35">
      <c r="A10" s="111"/>
      <c r="B10" s="1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35">
      <c r="A11" s="111"/>
      <c r="B11" s="1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35">
      <c r="A12" s="111"/>
      <c r="B12" s="1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35">
      <c r="A13" s="111"/>
      <c r="B13" s="1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35">
      <c r="A14" s="111"/>
      <c r="B14" s="1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35">
      <c r="A15" s="111"/>
      <c r="B15" s="1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35">
      <c r="A16" s="111"/>
      <c r="B16" s="1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35">
      <c r="A17" s="111"/>
      <c r="B17" s="1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35">
      <c r="A18" s="111" t="s">
        <v>96</v>
      </c>
      <c r="B18" s="37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35">
      <c r="A19" s="111"/>
      <c r="B19" s="37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35">
      <c r="A20" s="111"/>
      <c r="B20" s="37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35">
      <c r="A21" s="111"/>
      <c r="B21" s="37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35">
      <c r="A22" s="111"/>
      <c r="B22" s="37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35">
      <c r="A23" s="111"/>
      <c r="B23" s="37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35">
      <c r="A24" s="111"/>
      <c r="B24" s="37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35">
      <c r="A25" s="111"/>
      <c r="B25" s="37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35">
      <c r="A26" s="111"/>
      <c r="B26" s="37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35">
      <c r="A27" s="111"/>
      <c r="B27" s="37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35">
      <c r="A28" s="111"/>
      <c r="B28" s="37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35">
      <c r="A29" s="111"/>
      <c r="B29" s="37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35">
      <c r="A30" s="111"/>
      <c r="B30" s="37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35">
      <c r="A31" s="111"/>
      <c r="B31" s="37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35">
      <c r="A32" s="111"/>
      <c r="B32" s="37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35">
      <c r="A33" s="111"/>
      <c r="B33" s="37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35">
      <c r="A34" s="111" t="s">
        <v>101</v>
      </c>
      <c r="B34" s="61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35">
      <c r="A35" s="111"/>
      <c r="B35" s="61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35">
      <c r="A36" s="111"/>
      <c r="B36" s="61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35">
      <c r="A37" s="111"/>
      <c r="B37" s="61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35">
      <c r="A38" s="111"/>
      <c r="B38" s="61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35">
      <c r="A39" s="111"/>
      <c r="B39" s="61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35">
      <c r="A40" s="111"/>
      <c r="B40" s="61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35">
      <c r="A41" s="111"/>
      <c r="B41" s="61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35">
      <c r="A42" s="111"/>
      <c r="B42" s="61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35">
      <c r="A43" s="111"/>
      <c r="B43" s="61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35">
      <c r="A44" s="111"/>
      <c r="B44" s="61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35">
      <c r="A45" s="111"/>
      <c r="B45" s="61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35">
      <c r="A46" s="111"/>
      <c r="B46" s="61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35">
      <c r="A47" s="111"/>
      <c r="B47" s="61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35">
      <c r="A48" s="111"/>
      <c r="B48" s="61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35">
      <c r="A49" s="111"/>
      <c r="B49" s="61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35">
      <c r="A50" s="111" t="s">
        <v>102</v>
      </c>
      <c r="B50" s="61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35">
      <c r="A51" s="111"/>
      <c r="B51" s="61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35">
      <c r="A52" s="111"/>
      <c r="B52" s="61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35">
      <c r="A53" s="111"/>
      <c r="B53" s="61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35">
      <c r="A54" s="111"/>
      <c r="B54" s="61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35">
      <c r="A55" s="111"/>
      <c r="B55" s="61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35">
      <c r="A56" s="111"/>
      <c r="B56" s="61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35">
      <c r="A57" s="111"/>
      <c r="B57" s="61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35">
      <c r="A58" s="111"/>
      <c r="B58" s="61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35">
      <c r="A59" s="111"/>
      <c r="B59" s="61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35">
      <c r="A60" s="111"/>
      <c r="B60" s="61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35">
      <c r="A61" s="111"/>
      <c r="B61" s="61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35">
      <c r="A62" s="111"/>
      <c r="B62" s="61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35">
      <c r="A63" s="111"/>
      <c r="B63" s="61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35">
      <c r="A64" s="111"/>
      <c r="B64" s="61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35">
      <c r="A65" s="111"/>
      <c r="B65" s="61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35">
      <c r="A66" s="111" t="s">
        <v>103</v>
      </c>
      <c r="B66" s="61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35">
      <c r="A67" s="111"/>
      <c r="B67" s="61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35">
      <c r="A68" s="111"/>
      <c r="B68" s="61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35">
      <c r="A69" s="111"/>
      <c r="B69" s="61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35">
      <c r="A70" s="111"/>
      <c r="B70" s="61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35">
      <c r="A71" s="111"/>
      <c r="B71" s="61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35">
      <c r="A72" s="111"/>
      <c r="B72" s="61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35">
      <c r="A73" s="111"/>
      <c r="B73" s="61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35">
      <c r="A74" s="111"/>
      <c r="B74" s="61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35">
      <c r="A75" s="111"/>
      <c r="B75" s="61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35">
      <c r="A76" s="111"/>
      <c r="B76" s="61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35">
      <c r="A77" s="111"/>
      <c r="B77" s="61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35">
      <c r="A78" s="111"/>
      <c r="B78" s="61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35">
      <c r="A79" s="111"/>
      <c r="B79" s="61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35">
      <c r="A80" s="111"/>
      <c r="B80" s="61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35">
      <c r="A81" s="111"/>
      <c r="B81" s="61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  <row r="82" spans="1:19" x14ac:dyDescent="0.35">
      <c r="A82" s="111" t="s">
        <v>104</v>
      </c>
      <c r="B82" s="61" t="s">
        <v>0</v>
      </c>
      <c r="C82">
        <v>1.1965976321090399</v>
      </c>
      <c r="D82">
        <v>0.22592579703221941</v>
      </c>
      <c r="E82">
        <v>4.3701464009243317E-2</v>
      </c>
      <c r="F82">
        <v>5.2889649717278032E-2</v>
      </c>
      <c r="G82">
        <v>1.421285098315694E-2</v>
      </c>
      <c r="H82">
        <v>6.1966409341004627E-2</v>
      </c>
      <c r="I82">
        <v>0.111307862582202</v>
      </c>
      <c r="J82">
        <v>8.372315635915463E-2</v>
      </c>
      <c r="K82">
        <v>4.0280972211866051E-2</v>
      </c>
      <c r="L82">
        <v>4.9979048367368543E-2</v>
      </c>
      <c r="M82">
        <v>2.7446561335746932E-2</v>
      </c>
      <c r="N82">
        <v>1.8737687140838649E-2</v>
      </c>
      <c r="O82">
        <v>2.5941433281008869E-3</v>
      </c>
      <c r="P82">
        <v>9.7737008561871283E-4</v>
      </c>
      <c r="Q82">
        <v>8.2552267724998897E-66</v>
      </c>
      <c r="R82">
        <v>6.3909612866531253E-120</v>
      </c>
      <c r="S82">
        <v>1.9303406046028391</v>
      </c>
    </row>
    <row r="83" spans="1:19" x14ac:dyDescent="0.35">
      <c r="A83" s="111"/>
      <c r="B83" s="61" t="s">
        <v>1</v>
      </c>
      <c r="C83">
        <v>0.28269949102927422</v>
      </c>
      <c r="D83">
        <v>2.864955954694707</v>
      </c>
      <c r="E83">
        <v>0.17238440625632581</v>
      </c>
      <c r="F83">
        <v>2.148934278561275E-2</v>
      </c>
      <c r="G83">
        <v>1.9765245962529019E-2</v>
      </c>
      <c r="H83">
        <v>5.5209040531599293E-2</v>
      </c>
      <c r="I83">
        <v>7.1613142144806477E-2</v>
      </c>
      <c r="J83">
        <v>6.9626834753361455E-2</v>
      </c>
      <c r="K83">
        <v>6.9791362839115287E-2</v>
      </c>
      <c r="L83">
        <v>5.2284963349797903E-2</v>
      </c>
      <c r="M83">
        <v>4.5730633320452629E-2</v>
      </c>
      <c r="N83">
        <v>1.4455122745332021E-2</v>
      </c>
      <c r="O83">
        <v>5.9667328018229993E-3</v>
      </c>
      <c r="P83">
        <v>1.4564838281177449E-3</v>
      </c>
      <c r="Q83">
        <v>3.4758339703519882E-4</v>
      </c>
      <c r="R83">
        <v>8.0948986569444734E-39</v>
      </c>
      <c r="S83">
        <v>3.7477763404398901</v>
      </c>
    </row>
    <row r="84" spans="1:19" x14ac:dyDescent="0.35">
      <c r="A84" s="111"/>
      <c r="B84" s="61" t="s">
        <v>2</v>
      </c>
      <c r="C84">
        <v>2.530614079088236E-3</v>
      </c>
      <c r="D84">
        <v>0.66924851698604582</v>
      </c>
      <c r="E84">
        <v>4.2031136657187744</v>
      </c>
      <c r="F84">
        <v>0.14699799476132411</v>
      </c>
      <c r="G84">
        <v>1.354276879237068E-2</v>
      </c>
      <c r="H84">
        <v>4.6052084097072128E-2</v>
      </c>
      <c r="I84">
        <v>4.6587419776027511E-2</v>
      </c>
      <c r="J84">
        <v>7.6347789667156718E-2</v>
      </c>
      <c r="K84">
        <v>8.2423493151520061E-2</v>
      </c>
      <c r="L84">
        <v>6.8024307474459131E-2</v>
      </c>
      <c r="M84">
        <v>4.9469141420625702E-2</v>
      </c>
      <c r="N84">
        <v>2.5247667769855549E-2</v>
      </c>
      <c r="O84">
        <v>6.7475834417493616E-3</v>
      </c>
      <c r="P84">
        <v>7.7704892192048821E-4</v>
      </c>
      <c r="Q84">
        <v>4.9409091239956754E-25</v>
      </c>
      <c r="R84">
        <v>1.8231555754780811E-4</v>
      </c>
      <c r="S84">
        <v>5.4372924116155366</v>
      </c>
    </row>
    <row r="85" spans="1:19" x14ac:dyDescent="0.35">
      <c r="A85" s="111"/>
      <c r="B85" s="61" t="s">
        <v>3</v>
      </c>
      <c r="C85">
        <v>1.696112560850661E-2</v>
      </c>
      <c r="D85">
        <v>3.2312355856486043E-2</v>
      </c>
      <c r="E85">
        <v>1.4730986016108889</v>
      </c>
      <c r="F85">
        <v>5.7130936061529338</v>
      </c>
      <c r="G85">
        <v>6.1256478145341658E-2</v>
      </c>
      <c r="H85">
        <v>5.7550199509354957E-2</v>
      </c>
      <c r="I85">
        <v>6.3774580585579554E-2</v>
      </c>
      <c r="J85">
        <v>9.2255952976687886E-2</v>
      </c>
      <c r="K85">
        <v>8.0418153744098872E-2</v>
      </c>
      <c r="L85">
        <v>9.9895434648124282E-2</v>
      </c>
      <c r="M85">
        <v>5.7089316883101933E-2</v>
      </c>
      <c r="N85">
        <v>3.4197259019362929E-2</v>
      </c>
      <c r="O85">
        <v>8.0584001467266988E-3</v>
      </c>
      <c r="P85">
        <v>1.1903415627512199E-3</v>
      </c>
      <c r="Q85">
        <v>6.2189278066822765E-33</v>
      </c>
      <c r="R85">
        <v>1.7093057086336361E-70</v>
      </c>
      <c r="S85">
        <v>7.7911518064499461</v>
      </c>
    </row>
    <row r="86" spans="1:19" x14ac:dyDescent="0.35">
      <c r="A86" s="111"/>
      <c r="B86" s="61" t="s">
        <v>4</v>
      </c>
      <c r="C86">
        <v>1.9103863511788399E-2</v>
      </c>
      <c r="D86">
        <v>1.5803821489967569E-2</v>
      </c>
      <c r="E86">
        <v>6.7115579736067941E-3</v>
      </c>
      <c r="F86">
        <v>0.62648978471652239</v>
      </c>
      <c r="G86">
        <v>0.30999373720917478</v>
      </c>
      <c r="H86">
        <v>3.6265293923138209E-2</v>
      </c>
      <c r="I86">
        <v>2.4285630413155169E-2</v>
      </c>
      <c r="J86">
        <v>3.041552627727721E-2</v>
      </c>
      <c r="K86">
        <v>2.007788616624754E-2</v>
      </c>
      <c r="L86">
        <v>2.5730320082645319E-2</v>
      </c>
      <c r="M86">
        <v>1.4141383195599299E-2</v>
      </c>
      <c r="N86">
        <v>1.014522956846222E-2</v>
      </c>
      <c r="O86">
        <v>7.9451117597296723E-4</v>
      </c>
      <c r="P86">
        <v>1.2812267596201991E-3</v>
      </c>
      <c r="Q86">
        <v>1.7719034922565201E-4</v>
      </c>
      <c r="R86">
        <v>1.219880037838444E-47</v>
      </c>
      <c r="S86">
        <v>1.141416962812404</v>
      </c>
    </row>
    <row r="87" spans="1:19" x14ac:dyDescent="0.35">
      <c r="A87" s="111"/>
      <c r="B87" s="61" t="s">
        <v>5</v>
      </c>
      <c r="C87">
        <v>1.999603307530046E-2</v>
      </c>
      <c r="D87">
        <v>7.6942413226311193E-2</v>
      </c>
      <c r="E87">
        <v>2.5841401960491929E-2</v>
      </c>
      <c r="F87">
        <v>0.1471697171690782</v>
      </c>
      <c r="G87">
        <v>0.20087404938405859</v>
      </c>
      <c r="H87">
        <v>0.1218165794572787</v>
      </c>
      <c r="I87">
        <v>2.121650277839356E-2</v>
      </c>
      <c r="J87">
        <v>2.8722827804166101E-2</v>
      </c>
      <c r="K87">
        <v>3.5406751258304073E-2</v>
      </c>
      <c r="L87">
        <v>3.2499234094472987E-2</v>
      </c>
      <c r="M87">
        <v>8.8036753223696643E-3</v>
      </c>
      <c r="N87">
        <v>1.449574225159787E-2</v>
      </c>
      <c r="O87">
        <v>4.9846032243633463E-3</v>
      </c>
      <c r="P87">
        <v>2.478329810170266E-3</v>
      </c>
      <c r="Q87">
        <v>4.6321194847233132E-4</v>
      </c>
      <c r="R87">
        <v>1.286364694003194E-3</v>
      </c>
      <c r="S87">
        <v>0.74299743745883251</v>
      </c>
    </row>
    <row r="88" spans="1:19" x14ac:dyDescent="0.35">
      <c r="A88" s="111"/>
      <c r="B88" s="61" t="s">
        <v>6</v>
      </c>
      <c r="C88">
        <v>3.9211219629786381E-2</v>
      </c>
      <c r="D88">
        <v>0.25572654132276967</v>
      </c>
      <c r="E88">
        <v>0.18092165362623031</v>
      </c>
      <c r="F88">
        <v>0.12690098882331949</v>
      </c>
      <c r="G88">
        <v>3.6590960124431603E-2</v>
      </c>
      <c r="H88">
        <v>6.6407819204966786E-2</v>
      </c>
      <c r="I88">
        <v>6.0149654702134278E-2</v>
      </c>
      <c r="J88">
        <v>4.2655475899382463E-2</v>
      </c>
      <c r="K88">
        <v>4.8201101736810109E-2</v>
      </c>
      <c r="L88">
        <v>2.629812406146214E-2</v>
      </c>
      <c r="M88">
        <v>2.231712641723875E-2</v>
      </c>
      <c r="N88">
        <v>3.4348310597130589E-3</v>
      </c>
      <c r="O88">
        <v>6.3541215199630239E-3</v>
      </c>
      <c r="P88">
        <v>4.6003098220556932E-4</v>
      </c>
      <c r="Q88">
        <v>1.654789930812665E-48</v>
      </c>
      <c r="R88">
        <v>3.11288529341753E-55</v>
      </c>
      <c r="S88">
        <v>0.91562964911041378</v>
      </c>
    </row>
    <row r="89" spans="1:19" x14ac:dyDescent="0.35">
      <c r="A89" s="111"/>
      <c r="B89" s="61" t="s">
        <v>7</v>
      </c>
      <c r="C89">
        <v>6.7382493241074898E-2</v>
      </c>
      <c r="D89">
        <v>0.15530426403182199</v>
      </c>
      <c r="E89">
        <v>0.1217090060747134</v>
      </c>
      <c r="F89">
        <v>6.8093276587131754E-2</v>
      </c>
      <c r="G89">
        <v>1.4678982624916549E-2</v>
      </c>
      <c r="H89">
        <v>4.3693165046953572E-2</v>
      </c>
      <c r="I89">
        <v>6.0733523270360031E-2</v>
      </c>
      <c r="J89">
        <v>4.639476193694498E-2</v>
      </c>
      <c r="K89">
        <v>5.3654303229926932E-2</v>
      </c>
      <c r="L89">
        <v>2.6937114655387218E-2</v>
      </c>
      <c r="M89">
        <v>4.1527955838624037E-3</v>
      </c>
      <c r="N89">
        <v>9.757645393740192E-3</v>
      </c>
      <c r="O89">
        <v>6.7808666049811893E-4</v>
      </c>
      <c r="P89">
        <v>2.1764123050159521E-3</v>
      </c>
      <c r="Q89">
        <v>1.8450175063453869E-123</v>
      </c>
      <c r="R89">
        <v>9.699752320091819E-67</v>
      </c>
      <c r="S89">
        <v>0.6753458306423481</v>
      </c>
    </row>
    <row r="90" spans="1:19" x14ac:dyDescent="0.35">
      <c r="A90" s="111"/>
      <c r="B90" s="61" t="s">
        <v>8</v>
      </c>
      <c r="C90">
        <v>2.2371353637554572E-2</v>
      </c>
      <c r="D90">
        <v>9.2436711514271505E-2</v>
      </c>
      <c r="E90">
        <v>7.8524518491853698E-2</v>
      </c>
      <c r="F90">
        <v>0.34866038943609617</v>
      </c>
      <c r="G90">
        <v>7.3099756580179403E-3</v>
      </c>
      <c r="H90">
        <v>2.2705318390741101E-2</v>
      </c>
      <c r="I90">
        <v>2.2211135687642158E-2</v>
      </c>
      <c r="J90">
        <v>3.0725957148486829E-2</v>
      </c>
      <c r="K90">
        <v>6.8620543069894874E-2</v>
      </c>
      <c r="L90">
        <v>2.568750657832616E-2</v>
      </c>
      <c r="M90">
        <v>2.9791058241384189E-2</v>
      </c>
      <c r="N90">
        <v>8.3802633516084947E-3</v>
      </c>
      <c r="O90">
        <v>6.960731046059359E-3</v>
      </c>
      <c r="P90">
        <v>5.0621304799295752E-4</v>
      </c>
      <c r="Q90">
        <v>4.8147636184359091E-68</v>
      </c>
      <c r="R90">
        <v>2.40361388235634E-92</v>
      </c>
      <c r="S90">
        <v>0.76489167529992985</v>
      </c>
    </row>
    <row r="91" spans="1:19" x14ac:dyDescent="0.35">
      <c r="A91" s="111"/>
      <c r="B91" s="61" t="s">
        <v>9</v>
      </c>
      <c r="C91">
        <v>0.1965900953822316</v>
      </c>
      <c r="D91">
        <v>0.21929730327325281</v>
      </c>
      <c r="E91">
        <v>0.15214132363445709</v>
      </c>
      <c r="F91">
        <v>0.59913209558184788</v>
      </c>
      <c r="G91">
        <v>5.5269781575928E-3</v>
      </c>
      <c r="H91">
        <v>2.9621323583253579E-2</v>
      </c>
      <c r="I91">
        <v>5.6907510166381063E-2</v>
      </c>
      <c r="J91">
        <v>5.0338158162411793E-2</v>
      </c>
      <c r="K91">
        <v>4.8948057268509038E-2</v>
      </c>
      <c r="L91">
        <v>3.0930144829092319E-2</v>
      </c>
      <c r="M91">
        <v>3.9498904759237528E-2</v>
      </c>
      <c r="N91">
        <v>1.8181070714194981E-2</v>
      </c>
      <c r="O91">
        <v>4.3668463154438262E-3</v>
      </c>
      <c r="P91">
        <v>1.819803889942624E-3</v>
      </c>
      <c r="Q91">
        <v>6.2141274647183367E-134</v>
      </c>
      <c r="R91">
        <v>3.2753507797362338E-72</v>
      </c>
      <c r="S91">
        <v>1.453299615717849</v>
      </c>
    </row>
    <row r="92" spans="1:19" x14ac:dyDescent="0.35">
      <c r="A92" s="111"/>
      <c r="B92" s="61" t="s">
        <v>10</v>
      </c>
      <c r="C92">
        <v>5.0031119325357538E-2</v>
      </c>
      <c r="D92">
        <v>0.37482659486864311</v>
      </c>
      <c r="E92">
        <v>0.50172257437131029</v>
      </c>
      <c r="F92">
        <v>0.59115714027509914</v>
      </c>
      <c r="G92">
        <v>5.738182144034272E-3</v>
      </c>
      <c r="H92">
        <v>1.562495641379787E-2</v>
      </c>
      <c r="I92">
        <v>4.3433214962052873E-2</v>
      </c>
      <c r="J92">
        <v>4.3851977696820608E-2</v>
      </c>
      <c r="K92">
        <v>5.6886488554607033E-2</v>
      </c>
      <c r="L92">
        <v>8.1588924286717865E-2</v>
      </c>
      <c r="M92">
        <v>4.282934863313323E-2</v>
      </c>
      <c r="N92">
        <v>2.2783479791474531E-2</v>
      </c>
      <c r="O92">
        <v>6.2747773593595218E-3</v>
      </c>
      <c r="P92">
        <v>9.7172961715114476E-24</v>
      </c>
      <c r="Q92">
        <v>1.239094001350889E-117</v>
      </c>
      <c r="R92">
        <v>5.6470728119947264E-78</v>
      </c>
      <c r="S92">
        <v>1.8367487786824079</v>
      </c>
    </row>
    <row r="93" spans="1:19" x14ac:dyDescent="0.35">
      <c r="A93" s="111"/>
      <c r="B93" s="61" t="s">
        <v>11</v>
      </c>
      <c r="C93">
        <v>0.15534542213975261</v>
      </c>
      <c r="D93">
        <v>0.35656203480792847</v>
      </c>
      <c r="E93">
        <v>0.3292119821059436</v>
      </c>
      <c r="F93">
        <v>0.40960952961745267</v>
      </c>
      <c r="G93">
        <v>6.6735699858169956E-3</v>
      </c>
      <c r="H93">
        <v>6.0493716039956992E-2</v>
      </c>
      <c r="I93">
        <v>2.3441449463904349E-2</v>
      </c>
      <c r="J93">
        <v>4.0162219815252982E-2</v>
      </c>
      <c r="K93">
        <v>5.2519842094274113E-2</v>
      </c>
      <c r="L93">
        <v>3.9769267620673052E-2</v>
      </c>
      <c r="M93">
        <v>3.5848264896249031E-2</v>
      </c>
      <c r="N93">
        <v>3.9753834231399582E-2</v>
      </c>
      <c r="O93">
        <v>1.2003743190956871E-2</v>
      </c>
      <c r="P93">
        <v>1.23044525130155E-31</v>
      </c>
      <c r="Q93">
        <v>7.8259180784399928E-4</v>
      </c>
      <c r="R93">
        <v>7.6299302289005791E-4</v>
      </c>
      <c r="S93">
        <v>1.562940460840295</v>
      </c>
    </row>
    <row r="94" spans="1:19" x14ac:dyDescent="0.35">
      <c r="A94" s="111"/>
      <c r="B94" s="61" t="s">
        <v>12</v>
      </c>
      <c r="C94">
        <v>7.3593896960813976E-2</v>
      </c>
      <c r="D94">
        <v>7.462386573145223E-2</v>
      </c>
      <c r="E94">
        <v>4.0215392217826863E-2</v>
      </c>
      <c r="F94">
        <v>0.20523403556222819</v>
      </c>
      <c r="G94">
        <v>1.441309068059576E-2</v>
      </c>
      <c r="H94">
        <v>1.974159321856443E-3</v>
      </c>
      <c r="I94">
        <v>1.8156536005531621E-2</v>
      </c>
      <c r="J94">
        <v>5.1392260152495289E-2</v>
      </c>
      <c r="K94">
        <v>1.164718548850768E-2</v>
      </c>
      <c r="L94">
        <v>1.9144270989433169E-2</v>
      </c>
      <c r="M94">
        <v>1.5367209356925491E-2</v>
      </c>
      <c r="N94">
        <v>7.8000861196485588E-3</v>
      </c>
      <c r="O94">
        <v>2.5815000220929561E-2</v>
      </c>
      <c r="P94">
        <v>1.1807919696612211E-2</v>
      </c>
      <c r="Q94">
        <v>4.4252819811933277E-67</v>
      </c>
      <c r="R94">
        <v>2.121723586966525E-37</v>
      </c>
      <c r="S94">
        <v>0.57118490850485704</v>
      </c>
    </row>
    <row r="95" spans="1:19" x14ac:dyDescent="0.35">
      <c r="A95" s="111"/>
      <c r="B95" s="61" t="s">
        <v>13</v>
      </c>
      <c r="C95">
        <v>2.10669143337069E-3</v>
      </c>
      <c r="D95">
        <v>2.8441645517982991E-2</v>
      </c>
      <c r="E95">
        <v>1.131259413223824E-2</v>
      </c>
      <c r="F95">
        <v>8.4025677268976126E-32</v>
      </c>
      <c r="G95">
        <v>2.010305874169822E-3</v>
      </c>
      <c r="H95">
        <v>1.9774867526244611E-3</v>
      </c>
      <c r="I95">
        <v>1.2780108278379909E-2</v>
      </c>
      <c r="J95">
        <v>5.6285989794061242E-3</v>
      </c>
      <c r="K95">
        <v>5.7328648415309151E-3</v>
      </c>
      <c r="L95">
        <v>9.3574790189956299E-3</v>
      </c>
      <c r="M95">
        <v>2.1307358448445501E-3</v>
      </c>
      <c r="N95">
        <v>1.6193406093803289E-2</v>
      </c>
      <c r="O95">
        <v>8.629649041178614E-3</v>
      </c>
      <c r="P95">
        <v>1.7682260090243641E-2</v>
      </c>
      <c r="Q95">
        <v>1.112528594744995E-2</v>
      </c>
      <c r="R95">
        <v>3.4573036701592782E-126</v>
      </c>
      <c r="S95">
        <v>0.13510911184621879</v>
      </c>
    </row>
    <row r="96" spans="1:19" x14ac:dyDescent="0.35">
      <c r="A96" s="111"/>
      <c r="B96" s="61" t="s">
        <v>14</v>
      </c>
      <c r="C96">
        <v>1.2838607786175159E-28</v>
      </c>
      <c r="D96">
        <v>5.1125708417096289E-26</v>
      </c>
      <c r="E96">
        <v>1.9315458517816162E-40</v>
      </c>
      <c r="F96">
        <v>7.6135532287364121E-3</v>
      </c>
      <c r="G96">
        <v>2.6362585605801411E-22</v>
      </c>
      <c r="H96">
        <v>1.6978386558270509E-24</v>
      </c>
      <c r="I96">
        <v>1.259044182856634E-26</v>
      </c>
      <c r="J96">
        <v>7.6241343718109547E-3</v>
      </c>
      <c r="K96">
        <v>7.8540920794984356E-3</v>
      </c>
      <c r="L96">
        <v>2.1168491663364632E-2</v>
      </c>
      <c r="M96">
        <v>3.5243624641015762E-2</v>
      </c>
      <c r="N96">
        <v>2.145334471453E-2</v>
      </c>
      <c r="O96">
        <v>7.7435181635520586E-3</v>
      </c>
      <c r="P96">
        <v>8.0142800089188556E-3</v>
      </c>
      <c r="Q96">
        <v>7.9128592462683611E-3</v>
      </c>
      <c r="R96">
        <v>2.1382601901338859E-2</v>
      </c>
      <c r="S96">
        <v>0.14601050001903429</v>
      </c>
    </row>
    <row r="97" spans="1:19" x14ac:dyDescent="0.35">
      <c r="A97" s="111"/>
      <c r="B97" s="61" t="s">
        <v>15</v>
      </c>
      <c r="C97">
        <v>2.8217203995950291E-94</v>
      </c>
      <c r="D97">
        <v>2.1144000074997341E-2</v>
      </c>
      <c r="E97">
        <v>8.4731350719260939E-42</v>
      </c>
      <c r="F97">
        <v>2.1286722078128852E-2</v>
      </c>
      <c r="G97">
        <v>4.899240885263989E-36</v>
      </c>
      <c r="H97">
        <v>7.594640109132255E-3</v>
      </c>
      <c r="I97">
        <v>9.7755813406249566E-69</v>
      </c>
      <c r="J97">
        <v>2.2320492104404709E-60</v>
      </c>
      <c r="K97">
        <v>1.4379372658787789E-48</v>
      </c>
      <c r="L97">
        <v>8.5663673262732034E-60</v>
      </c>
      <c r="M97">
        <v>4.6983922898413731E-42</v>
      </c>
      <c r="N97">
        <v>1.599322009115185E-46</v>
      </c>
      <c r="O97">
        <v>2.210866424119164E-83</v>
      </c>
      <c r="P97">
        <v>8.8595680764357349E-107</v>
      </c>
      <c r="Q97">
        <v>1.02042913074009E-80</v>
      </c>
      <c r="R97">
        <v>6.6141445524672142E-113</v>
      </c>
      <c r="S97">
        <v>5.0025362262258448E-2</v>
      </c>
    </row>
    <row r="98" spans="1:19" x14ac:dyDescent="0.35">
      <c r="A98" s="111" t="s">
        <v>105</v>
      </c>
      <c r="B98" s="61" t="s">
        <v>0</v>
      </c>
      <c r="C98">
        <v>1.1965976321090399</v>
      </c>
      <c r="D98">
        <v>0.22592579703221941</v>
      </c>
      <c r="E98">
        <v>4.3701464009243317E-2</v>
      </c>
      <c r="F98">
        <v>5.2889649717278032E-2</v>
      </c>
      <c r="G98">
        <v>1.421285098315694E-2</v>
      </c>
      <c r="H98">
        <v>6.1966409341004627E-2</v>
      </c>
      <c r="I98">
        <v>0.111307862582202</v>
      </c>
      <c r="J98">
        <v>8.372315635915463E-2</v>
      </c>
      <c r="K98">
        <v>4.0280972211866051E-2</v>
      </c>
      <c r="L98">
        <v>4.9979048367368543E-2</v>
      </c>
      <c r="M98">
        <v>2.7446561335746932E-2</v>
      </c>
      <c r="N98">
        <v>1.8737687140838649E-2</v>
      </c>
      <c r="O98">
        <v>2.5941433281008869E-3</v>
      </c>
      <c r="P98">
        <v>9.7737008561871283E-4</v>
      </c>
      <c r="Q98">
        <v>8.2552267724998897E-66</v>
      </c>
      <c r="R98">
        <v>6.3909612866531253E-120</v>
      </c>
      <c r="S98">
        <v>1.9303406046028391</v>
      </c>
    </row>
    <row r="99" spans="1:19" x14ac:dyDescent="0.35">
      <c r="A99" s="111"/>
      <c r="B99" s="61" t="s">
        <v>1</v>
      </c>
      <c r="C99">
        <v>0.28269949102927422</v>
      </c>
      <c r="D99">
        <v>2.864955954694707</v>
      </c>
      <c r="E99">
        <v>0.17238440625632581</v>
      </c>
      <c r="F99">
        <v>2.148934278561275E-2</v>
      </c>
      <c r="G99">
        <v>1.9765245962529019E-2</v>
      </c>
      <c r="H99">
        <v>5.5209040531599293E-2</v>
      </c>
      <c r="I99">
        <v>7.1613142144806477E-2</v>
      </c>
      <c r="J99">
        <v>6.9626834753361455E-2</v>
      </c>
      <c r="K99">
        <v>6.9791362839115287E-2</v>
      </c>
      <c r="L99">
        <v>5.2284963349797903E-2</v>
      </c>
      <c r="M99">
        <v>4.5730633320452629E-2</v>
      </c>
      <c r="N99">
        <v>1.4455122745332021E-2</v>
      </c>
      <c r="O99">
        <v>5.9667328018229993E-3</v>
      </c>
      <c r="P99">
        <v>1.4564838281177449E-3</v>
      </c>
      <c r="Q99">
        <v>3.4758339703519882E-4</v>
      </c>
      <c r="R99">
        <v>8.0948986569444734E-39</v>
      </c>
      <c r="S99">
        <v>3.7477763404398901</v>
      </c>
    </row>
    <row r="100" spans="1:19" x14ac:dyDescent="0.35">
      <c r="A100" s="111"/>
      <c r="B100" s="61" t="s">
        <v>2</v>
      </c>
      <c r="C100">
        <v>2.530614079088236E-3</v>
      </c>
      <c r="D100">
        <v>0.66924851698604582</v>
      </c>
      <c r="E100">
        <v>4.2031136657187744</v>
      </c>
      <c r="F100">
        <v>0.14699799476132411</v>
      </c>
      <c r="G100">
        <v>1.354276879237068E-2</v>
      </c>
      <c r="H100">
        <v>4.6052084097072128E-2</v>
      </c>
      <c r="I100">
        <v>4.6587419776027511E-2</v>
      </c>
      <c r="J100">
        <v>7.6347789667156718E-2</v>
      </c>
      <c r="K100">
        <v>8.2423493151520061E-2</v>
      </c>
      <c r="L100">
        <v>6.8024307474459131E-2</v>
      </c>
      <c r="M100">
        <v>4.9469141420625702E-2</v>
      </c>
      <c r="N100">
        <v>2.5247667769855549E-2</v>
      </c>
      <c r="O100">
        <v>6.7475834417493616E-3</v>
      </c>
      <c r="P100">
        <v>7.7704892192048821E-4</v>
      </c>
      <c r="Q100">
        <v>4.9409091239956754E-25</v>
      </c>
      <c r="R100">
        <v>1.8231555754780811E-4</v>
      </c>
      <c r="S100">
        <v>5.4372924116155366</v>
      </c>
    </row>
    <row r="101" spans="1:19" x14ac:dyDescent="0.35">
      <c r="A101" s="111"/>
      <c r="B101" s="61" t="s">
        <v>3</v>
      </c>
      <c r="C101">
        <v>1.696112560850661E-2</v>
      </c>
      <c r="D101">
        <v>3.2312355856486043E-2</v>
      </c>
      <c r="E101">
        <v>1.4730986016108889</v>
      </c>
      <c r="F101">
        <v>5.7130936061529338</v>
      </c>
      <c r="G101">
        <v>6.1256478145341658E-2</v>
      </c>
      <c r="H101">
        <v>5.7550199509354957E-2</v>
      </c>
      <c r="I101">
        <v>6.3774580585579554E-2</v>
      </c>
      <c r="J101">
        <v>9.2255952976687886E-2</v>
      </c>
      <c r="K101">
        <v>8.0418153744098872E-2</v>
      </c>
      <c r="L101">
        <v>9.9895434648124282E-2</v>
      </c>
      <c r="M101">
        <v>5.7089316883101933E-2</v>
      </c>
      <c r="N101">
        <v>3.4197259019362929E-2</v>
      </c>
      <c r="O101">
        <v>8.0584001467266988E-3</v>
      </c>
      <c r="P101">
        <v>1.1903415627512199E-3</v>
      </c>
      <c r="Q101">
        <v>6.2189278066822765E-33</v>
      </c>
      <c r="R101">
        <v>1.7093057086336361E-70</v>
      </c>
      <c r="S101">
        <v>7.7911518064499461</v>
      </c>
    </row>
    <row r="102" spans="1:19" x14ac:dyDescent="0.35">
      <c r="A102" s="111"/>
      <c r="B102" s="61" t="s">
        <v>4</v>
      </c>
      <c r="C102">
        <v>1.9103863511788399E-2</v>
      </c>
      <c r="D102">
        <v>1.5803821489967569E-2</v>
      </c>
      <c r="E102">
        <v>6.7115579736067941E-3</v>
      </c>
      <c r="F102">
        <v>0.62648978471652239</v>
      </c>
      <c r="G102">
        <v>0.30999373720917478</v>
      </c>
      <c r="H102">
        <v>3.6265293923138209E-2</v>
      </c>
      <c r="I102">
        <v>2.4285630413155169E-2</v>
      </c>
      <c r="J102">
        <v>3.041552627727721E-2</v>
      </c>
      <c r="K102">
        <v>2.007788616624754E-2</v>
      </c>
      <c r="L102">
        <v>2.5730320082645319E-2</v>
      </c>
      <c r="M102">
        <v>1.4141383195599299E-2</v>
      </c>
      <c r="N102">
        <v>1.014522956846222E-2</v>
      </c>
      <c r="O102">
        <v>7.9451117597296723E-4</v>
      </c>
      <c r="P102">
        <v>1.2812267596201991E-3</v>
      </c>
      <c r="Q102">
        <v>1.7719034922565201E-4</v>
      </c>
      <c r="R102">
        <v>1.219880037838444E-47</v>
      </c>
      <c r="S102">
        <v>1.141416962812404</v>
      </c>
    </row>
    <row r="103" spans="1:19" x14ac:dyDescent="0.35">
      <c r="A103" s="111"/>
      <c r="B103" s="61" t="s">
        <v>5</v>
      </c>
      <c r="C103">
        <v>1.999603307530046E-2</v>
      </c>
      <c r="D103">
        <v>7.6942413226311193E-2</v>
      </c>
      <c r="E103">
        <v>2.5841401960491929E-2</v>
      </c>
      <c r="F103">
        <v>0.1471697171690782</v>
      </c>
      <c r="G103">
        <v>0.20087404938405859</v>
      </c>
      <c r="H103">
        <v>0.1218165794572787</v>
      </c>
      <c r="I103">
        <v>2.121650277839356E-2</v>
      </c>
      <c r="J103">
        <v>2.8722827804166101E-2</v>
      </c>
      <c r="K103">
        <v>3.5406751258304073E-2</v>
      </c>
      <c r="L103">
        <v>3.2499234094472987E-2</v>
      </c>
      <c r="M103">
        <v>8.8036753223696643E-3</v>
      </c>
      <c r="N103">
        <v>1.449574225159787E-2</v>
      </c>
      <c r="O103">
        <v>4.9846032243633463E-3</v>
      </c>
      <c r="P103">
        <v>2.478329810170266E-3</v>
      </c>
      <c r="Q103">
        <v>4.6321194847233132E-4</v>
      </c>
      <c r="R103">
        <v>1.286364694003194E-3</v>
      </c>
      <c r="S103">
        <v>0.74299743745883251</v>
      </c>
    </row>
    <row r="104" spans="1:19" x14ac:dyDescent="0.35">
      <c r="A104" s="111"/>
      <c r="B104" s="61" t="s">
        <v>6</v>
      </c>
      <c r="C104">
        <v>3.9211219629786381E-2</v>
      </c>
      <c r="D104">
        <v>0.25572654132276967</v>
      </c>
      <c r="E104">
        <v>0.18092165362623031</v>
      </c>
      <c r="F104">
        <v>0.12690098882331949</v>
      </c>
      <c r="G104">
        <v>3.6590960124431603E-2</v>
      </c>
      <c r="H104">
        <v>6.6407819204966786E-2</v>
      </c>
      <c r="I104">
        <v>6.0149654702134278E-2</v>
      </c>
      <c r="J104">
        <v>4.2655475899382463E-2</v>
      </c>
      <c r="K104">
        <v>4.8201101736810109E-2</v>
      </c>
      <c r="L104">
        <v>2.629812406146214E-2</v>
      </c>
      <c r="M104">
        <v>2.231712641723875E-2</v>
      </c>
      <c r="N104">
        <v>3.4348310597130589E-3</v>
      </c>
      <c r="O104">
        <v>6.3541215199630239E-3</v>
      </c>
      <c r="P104">
        <v>4.6003098220556932E-4</v>
      </c>
      <c r="Q104">
        <v>1.654789930812665E-48</v>
      </c>
      <c r="R104">
        <v>3.11288529341753E-55</v>
      </c>
      <c r="S104">
        <v>0.91562964911041378</v>
      </c>
    </row>
    <row r="105" spans="1:19" x14ac:dyDescent="0.35">
      <c r="A105" s="111"/>
      <c r="B105" s="61" t="s">
        <v>7</v>
      </c>
      <c r="C105">
        <v>6.7382493241074898E-2</v>
      </c>
      <c r="D105">
        <v>0.15530426403182199</v>
      </c>
      <c r="E105">
        <v>0.1217090060747134</v>
      </c>
      <c r="F105">
        <v>6.8093276587131754E-2</v>
      </c>
      <c r="G105">
        <v>1.4678982624916549E-2</v>
      </c>
      <c r="H105">
        <v>4.3693165046953572E-2</v>
      </c>
      <c r="I105">
        <v>6.0733523270360031E-2</v>
      </c>
      <c r="J105">
        <v>4.639476193694498E-2</v>
      </c>
      <c r="K105">
        <v>5.3654303229926932E-2</v>
      </c>
      <c r="L105">
        <v>2.6937114655387218E-2</v>
      </c>
      <c r="M105">
        <v>4.1527955838624037E-3</v>
      </c>
      <c r="N105">
        <v>9.757645393740192E-3</v>
      </c>
      <c r="O105">
        <v>6.7808666049811893E-4</v>
      </c>
      <c r="P105">
        <v>2.1764123050159521E-3</v>
      </c>
      <c r="Q105">
        <v>1.8450175063453869E-123</v>
      </c>
      <c r="R105">
        <v>9.699752320091819E-67</v>
      </c>
      <c r="S105">
        <v>0.6753458306423481</v>
      </c>
    </row>
    <row r="106" spans="1:19" x14ac:dyDescent="0.35">
      <c r="A106" s="111"/>
      <c r="B106" s="61" t="s">
        <v>8</v>
      </c>
      <c r="C106">
        <v>2.2371353637554572E-2</v>
      </c>
      <c r="D106">
        <v>9.2436711514271505E-2</v>
      </c>
      <c r="E106">
        <v>7.8524518491853698E-2</v>
      </c>
      <c r="F106">
        <v>0.34866038943609617</v>
      </c>
      <c r="G106">
        <v>7.3099756580179403E-3</v>
      </c>
      <c r="H106">
        <v>2.2705318390741101E-2</v>
      </c>
      <c r="I106">
        <v>2.2211135687642158E-2</v>
      </c>
      <c r="J106">
        <v>3.0725957148486829E-2</v>
      </c>
      <c r="K106">
        <v>6.8620543069894874E-2</v>
      </c>
      <c r="L106">
        <v>2.568750657832616E-2</v>
      </c>
      <c r="M106">
        <v>2.9791058241384189E-2</v>
      </c>
      <c r="N106">
        <v>8.3802633516084947E-3</v>
      </c>
      <c r="O106">
        <v>6.960731046059359E-3</v>
      </c>
      <c r="P106">
        <v>5.0621304799295752E-4</v>
      </c>
      <c r="Q106">
        <v>4.8147636184359091E-68</v>
      </c>
      <c r="R106">
        <v>2.40361388235634E-92</v>
      </c>
      <c r="S106">
        <v>0.76489167529992985</v>
      </c>
    </row>
    <row r="107" spans="1:19" x14ac:dyDescent="0.35">
      <c r="A107" s="111"/>
      <c r="B107" s="61" t="s">
        <v>9</v>
      </c>
      <c r="C107">
        <v>0.1965900953822316</v>
      </c>
      <c r="D107">
        <v>0.21929730327325281</v>
      </c>
      <c r="E107">
        <v>0.15214132363445709</v>
      </c>
      <c r="F107">
        <v>0.59913209558184788</v>
      </c>
      <c r="G107">
        <v>5.5269781575928E-3</v>
      </c>
      <c r="H107">
        <v>2.9621323583253579E-2</v>
      </c>
      <c r="I107">
        <v>5.6907510166381063E-2</v>
      </c>
      <c r="J107">
        <v>5.0338158162411793E-2</v>
      </c>
      <c r="K107">
        <v>4.8948057268509038E-2</v>
      </c>
      <c r="L107">
        <v>3.0930144829092319E-2</v>
      </c>
      <c r="M107">
        <v>3.9498904759237528E-2</v>
      </c>
      <c r="N107">
        <v>1.8181070714194981E-2</v>
      </c>
      <c r="O107">
        <v>4.3668463154438262E-3</v>
      </c>
      <c r="P107">
        <v>1.819803889942624E-3</v>
      </c>
      <c r="Q107">
        <v>6.2141274647183367E-134</v>
      </c>
      <c r="R107">
        <v>3.2753507797362338E-72</v>
      </c>
      <c r="S107">
        <v>1.453299615717849</v>
      </c>
    </row>
    <row r="108" spans="1:19" x14ac:dyDescent="0.35">
      <c r="A108" s="111"/>
      <c r="B108" s="61" t="s">
        <v>10</v>
      </c>
      <c r="C108">
        <v>5.0031119325357538E-2</v>
      </c>
      <c r="D108">
        <v>0.37482659486864311</v>
      </c>
      <c r="E108">
        <v>0.50172257437131029</v>
      </c>
      <c r="F108">
        <v>0.59115714027509914</v>
      </c>
      <c r="G108">
        <v>5.738182144034272E-3</v>
      </c>
      <c r="H108">
        <v>1.562495641379787E-2</v>
      </c>
      <c r="I108">
        <v>4.3433214962052873E-2</v>
      </c>
      <c r="J108">
        <v>4.3851977696820608E-2</v>
      </c>
      <c r="K108">
        <v>5.6886488554607033E-2</v>
      </c>
      <c r="L108">
        <v>8.1588924286717865E-2</v>
      </c>
      <c r="M108">
        <v>4.282934863313323E-2</v>
      </c>
      <c r="N108">
        <v>2.2783479791474531E-2</v>
      </c>
      <c r="O108">
        <v>6.2747773593595218E-3</v>
      </c>
      <c r="P108">
        <v>9.7172961715114476E-24</v>
      </c>
      <c r="Q108">
        <v>1.239094001350889E-117</v>
      </c>
      <c r="R108">
        <v>5.6470728119947264E-78</v>
      </c>
      <c r="S108">
        <v>1.8367487786824079</v>
      </c>
    </row>
    <row r="109" spans="1:19" x14ac:dyDescent="0.35">
      <c r="A109" s="111"/>
      <c r="B109" s="61" t="s">
        <v>11</v>
      </c>
      <c r="C109">
        <v>0.15534542213975261</v>
      </c>
      <c r="D109">
        <v>0.35656203480792847</v>
      </c>
      <c r="E109">
        <v>0.3292119821059436</v>
      </c>
      <c r="F109">
        <v>0.40960952961745267</v>
      </c>
      <c r="G109">
        <v>6.6735699858169956E-3</v>
      </c>
      <c r="H109">
        <v>6.0493716039956992E-2</v>
      </c>
      <c r="I109">
        <v>2.3441449463904349E-2</v>
      </c>
      <c r="J109">
        <v>4.0162219815252982E-2</v>
      </c>
      <c r="K109">
        <v>5.2519842094274113E-2</v>
      </c>
      <c r="L109">
        <v>3.9769267620673052E-2</v>
      </c>
      <c r="M109">
        <v>3.5848264896249031E-2</v>
      </c>
      <c r="N109">
        <v>3.9753834231399582E-2</v>
      </c>
      <c r="O109">
        <v>1.2003743190956871E-2</v>
      </c>
      <c r="P109">
        <v>1.23044525130155E-31</v>
      </c>
      <c r="Q109">
        <v>7.8259180784399928E-4</v>
      </c>
      <c r="R109">
        <v>7.6299302289005791E-4</v>
      </c>
      <c r="S109">
        <v>1.562940460840295</v>
      </c>
    </row>
    <row r="110" spans="1:19" x14ac:dyDescent="0.35">
      <c r="A110" s="111"/>
      <c r="B110" s="61" t="s">
        <v>12</v>
      </c>
      <c r="C110">
        <v>7.3593896960813976E-2</v>
      </c>
      <c r="D110">
        <v>7.462386573145223E-2</v>
      </c>
      <c r="E110">
        <v>4.0215392217826863E-2</v>
      </c>
      <c r="F110">
        <v>0.20523403556222819</v>
      </c>
      <c r="G110">
        <v>1.441309068059576E-2</v>
      </c>
      <c r="H110">
        <v>1.974159321856443E-3</v>
      </c>
      <c r="I110">
        <v>1.8156536005531621E-2</v>
      </c>
      <c r="J110">
        <v>5.1392260152495289E-2</v>
      </c>
      <c r="K110">
        <v>1.164718548850768E-2</v>
      </c>
      <c r="L110">
        <v>1.9144270989433169E-2</v>
      </c>
      <c r="M110">
        <v>1.5367209356925491E-2</v>
      </c>
      <c r="N110">
        <v>7.8000861196485588E-3</v>
      </c>
      <c r="O110">
        <v>2.5815000220929561E-2</v>
      </c>
      <c r="P110">
        <v>1.1807919696612211E-2</v>
      </c>
      <c r="Q110">
        <v>4.4252819811933277E-67</v>
      </c>
      <c r="R110">
        <v>2.121723586966525E-37</v>
      </c>
      <c r="S110">
        <v>0.57118490850485704</v>
      </c>
    </row>
    <row r="111" spans="1:19" x14ac:dyDescent="0.35">
      <c r="A111" s="111"/>
      <c r="B111" s="61" t="s">
        <v>13</v>
      </c>
      <c r="C111">
        <v>2.10669143337069E-3</v>
      </c>
      <c r="D111">
        <v>2.8441645517982991E-2</v>
      </c>
      <c r="E111">
        <v>1.131259413223824E-2</v>
      </c>
      <c r="F111">
        <v>8.4025677268976126E-32</v>
      </c>
      <c r="G111">
        <v>2.010305874169822E-3</v>
      </c>
      <c r="H111">
        <v>1.9774867526244611E-3</v>
      </c>
      <c r="I111">
        <v>1.2780108278379909E-2</v>
      </c>
      <c r="J111">
        <v>5.6285989794061242E-3</v>
      </c>
      <c r="K111">
        <v>5.7328648415309151E-3</v>
      </c>
      <c r="L111">
        <v>9.3574790189956299E-3</v>
      </c>
      <c r="M111">
        <v>2.1307358448445501E-3</v>
      </c>
      <c r="N111">
        <v>1.6193406093803289E-2</v>
      </c>
      <c r="O111">
        <v>8.629649041178614E-3</v>
      </c>
      <c r="P111">
        <v>1.7682260090243641E-2</v>
      </c>
      <c r="Q111">
        <v>1.112528594744995E-2</v>
      </c>
      <c r="R111">
        <v>3.4573036701592782E-126</v>
      </c>
      <c r="S111">
        <v>0.13510911184621879</v>
      </c>
    </row>
    <row r="112" spans="1:19" x14ac:dyDescent="0.35">
      <c r="A112" s="111"/>
      <c r="B112" s="61" t="s">
        <v>14</v>
      </c>
      <c r="C112">
        <v>1.2838607786175159E-28</v>
      </c>
      <c r="D112">
        <v>5.1125708417096289E-26</v>
      </c>
      <c r="E112">
        <v>1.9315458517816162E-40</v>
      </c>
      <c r="F112">
        <v>7.6135532287364121E-3</v>
      </c>
      <c r="G112">
        <v>2.6362585605801411E-22</v>
      </c>
      <c r="H112">
        <v>1.6978386558270509E-24</v>
      </c>
      <c r="I112">
        <v>1.259044182856634E-26</v>
      </c>
      <c r="J112">
        <v>7.6241343718109547E-3</v>
      </c>
      <c r="K112">
        <v>7.8540920794984356E-3</v>
      </c>
      <c r="L112">
        <v>2.1168491663364632E-2</v>
      </c>
      <c r="M112">
        <v>3.5243624641015762E-2</v>
      </c>
      <c r="N112">
        <v>2.145334471453E-2</v>
      </c>
      <c r="O112">
        <v>7.7435181635520586E-3</v>
      </c>
      <c r="P112">
        <v>8.0142800089188556E-3</v>
      </c>
      <c r="Q112">
        <v>7.9128592462683611E-3</v>
      </c>
      <c r="R112">
        <v>2.1382601901338859E-2</v>
      </c>
      <c r="S112">
        <v>0.14601050001903429</v>
      </c>
    </row>
    <row r="113" spans="1:19" x14ac:dyDescent="0.35">
      <c r="A113" s="111"/>
      <c r="B113" s="61" t="s">
        <v>15</v>
      </c>
      <c r="C113">
        <v>2.8217203995950291E-94</v>
      </c>
      <c r="D113">
        <v>2.1144000074997341E-2</v>
      </c>
      <c r="E113">
        <v>8.4731350719260939E-42</v>
      </c>
      <c r="F113">
        <v>2.1286722078128852E-2</v>
      </c>
      <c r="G113">
        <v>4.899240885263989E-36</v>
      </c>
      <c r="H113">
        <v>7.594640109132255E-3</v>
      </c>
      <c r="I113">
        <v>9.7755813406249566E-69</v>
      </c>
      <c r="J113">
        <v>2.2320492104404709E-60</v>
      </c>
      <c r="K113">
        <v>1.4379372658787789E-48</v>
      </c>
      <c r="L113">
        <v>8.5663673262732034E-60</v>
      </c>
      <c r="M113">
        <v>4.6983922898413731E-42</v>
      </c>
      <c r="N113">
        <v>1.599322009115185E-46</v>
      </c>
      <c r="O113">
        <v>2.210866424119164E-83</v>
      </c>
      <c r="P113">
        <v>8.8595680764357349E-107</v>
      </c>
      <c r="Q113">
        <v>1.02042913074009E-80</v>
      </c>
      <c r="R113">
        <v>6.6141445524672142E-113</v>
      </c>
      <c r="S113">
        <v>5.0025362262258448E-2</v>
      </c>
    </row>
    <row r="114" spans="1:19" x14ac:dyDescent="0.35">
      <c r="A114" s="111" t="s">
        <v>109</v>
      </c>
      <c r="B114" s="110" t="s">
        <v>0</v>
      </c>
      <c r="C114">
        <v>1.1965976321090399</v>
      </c>
      <c r="D114">
        <v>0.22592579703221941</v>
      </c>
      <c r="E114">
        <v>4.3701464009243317E-2</v>
      </c>
      <c r="F114">
        <v>5.2889649717278032E-2</v>
      </c>
      <c r="G114">
        <v>1.421285098315694E-2</v>
      </c>
      <c r="H114">
        <v>6.1966409341004627E-2</v>
      </c>
      <c r="I114">
        <v>0.111307862582202</v>
      </c>
      <c r="J114">
        <v>8.372315635915463E-2</v>
      </c>
      <c r="K114">
        <v>4.0280972211866051E-2</v>
      </c>
      <c r="L114">
        <v>4.9979048367368543E-2</v>
      </c>
      <c r="M114">
        <v>2.7446561335746932E-2</v>
      </c>
      <c r="N114">
        <v>1.8737687140838649E-2</v>
      </c>
      <c r="O114">
        <v>2.5941433281008869E-3</v>
      </c>
      <c r="P114">
        <v>9.7737008561871283E-4</v>
      </c>
      <c r="Q114">
        <v>8.2552267724998897E-66</v>
      </c>
      <c r="R114">
        <v>6.3909612866531253E-120</v>
      </c>
      <c r="S114">
        <v>1.9303406046028391</v>
      </c>
    </row>
    <row r="115" spans="1:19" x14ac:dyDescent="0.35">
      <c r="A115" s="111"/>
      <c r="B115" s="110" t="s">
        <v>1</v>
      </c>
      <c r="C115">
        <v>0.28269949102927422</v>
      </c>
      <c r="D115">
        <v>2.864955954694707</v>
      </c>
      <c r="E115">
        <v>0.17238440625632581</v>
      </c>
      <c r="F115">
        <v>2.148934278561275E-2</v>
      </c>
      <c r="G115">
        <v>1.9765245962529019E-2</v>
      </c>
      <c r="H115">
        <v>5.5209040531599293E-2</v>
      </c>
      <c r="I115">
        <v>7.1613142144806477E-2</v>
      </c>
      <c r="J115">
        <v>6.9626834753361455E-2</v>
      </c>
      <c r="K115">
        <v>6.9791362839115287E-2</v>
      </c>
      <c r="L115">
        <v>5.2284963349797903E-2</v>
      </c>
      <c r="M115">
        <v>4.5730633320452629E-2</v>
      </c>
      <c r="N115">
        <v>1.4455122745332021E-2</v>
      </c>
      <c r="O115">
        <v>5.9667328018229993E-3</v>
      </c>
      <c r="P115">
        <v>1.4564838281177449E-3</v>
      </c>
      <c r="Q115">
        <v>3.4758339703519882E-4</v>
      </c>
      <c r="R115">
        <v>8.0948986569444734E-39</v>
      </c>
      <c r="S115">
        <v>3.7477763404398901</v>
      </c>
    </row>
    <row r="116" spans="1:19" x14ac:dyDescent="0.35">
      <c r="A116" s="111"/>
      <c r="B116" s="110" t="s">
        <v>2</v>
      </c>
      <c r="C116">
        <v>2.530614079088236E-3</v>
      </c>
      <c r="D116">
        <v>0.66924851698604582</v>
      </c>
      <c r="E116">
        <v>4.2031136657187744</v>
      </c>
      <c r="F116">
        <v>0.14699799476132411</v>
      </c>
      <c r="G116">
        <v>1.354276879237068E-2</v>
      </c>
      <c r="H116">
        <v>4.6052084097072128E-2</v>
      </c>
      <c r="I116">
        <v>4.6587419776027511E-2</v>
      </c>
      <c r="J116">
        <v>7.6347789667156718E-2</v>
      </c>
      <c r="K116">
        <v>8.2423493151520061E-2</v>
      </c>
      <c r="L116">
        <v>6.8024307474459131E-2</v>
      </c>
      <c r="M116">
        <v>4.9469141420625702E-2</v>
      </c>
      <c r="N116">
        <v>2.5247667769855549E-2</v>
      </c>
      <c r="O116">
        <v>6.7475834417493616E-3</v>
      </c>
      <c r="P116">
        <v>7.7704892192048821E-4</v>
      </c>
      <c r="Q116">
        <v>4.9409091239956754E-25</v>
      </c>
      <c r="R116">
        <v>1.8231555754780811E-4</v>
      </c>
      <c r="S116">
        <v>5.4372924116155366</v>
      </c>
    </row>
    <row r="117" spans="1:19" x14ac:dyDescent="0.35">
      <c r="A117" s="111"/>
      <c r="B117" s="110" t="s">
        <v>3</v>
      </c>
      <c r="C117">
        <v>1.696112560850661E-2</v>
      </c>
      <c r="D117">
        <v>3.2312355856486043E-2</v>
      </c>
      <c r="E117">
        <v>1.4730986016108889</v>
      </c>
      <c r="F117">
        <v>5.7130936061529338</v>
      </c>
      <c r="G117">
        <v>6.1256478145341658E-2</v>
      </c>
      <c r="H117">
        <v>5.7550199509354957E-2</v>
      </c>
      <c r="I117">
        <v>6.3774580585579554E-2</v>
      </c>
      <c r="J117">
        <v>9.2255952976687886E-2</v>
      </c>
      <c r="K117">
        <v>8.0418153744098872E-2</v>
      </c>
      <c r="L117">
        <v>9.9895434648124282E-2</v>
      </c>
      <c r="M117">
        <v>5.7089316883101933E-2</v>
      </c>
      <c r="N117">
        <v>3.4197259019362929E-2</v>
      </c>
      <c r="O117">
        <v>8.0584001467266988E-3</v>
      </c>
      <c r="P117">
        <v>1.1903415627512199E-3</v>
      </c>
      <c r="Q117">
        <v>6.2189278066822765E-33</v>
      </c>
      <c r="R117">
        <v>1.7093057086336361E-70</v>
      </c>
      <c r="S117">
        <v>7.7911518064499461</v>
      </c>
    </row>
    <row r="118" spans="1:19" x14ac:dyDescent="0.35">
      <c r="A118" s="111"/>
      <c r="B118" s="110" t="s">
        <v>4</v>
      </c>
      <c r="C118">
        <v>1.9103863511788399E-2</v>
      </c>
      <c r="D118">
        <v>1.5803821489967569E-2</v>
      </c>
      <c r="E118">
        <v>6.7115579736067941E-3</v>
      </c>
      <c r="F118">
        <v>0.62648978471652239</v>
      </c>
      <c r="G118">
        <v>0.30999373720917478</v>
      </c>
      <c r="H118">
        <v>3.6265293923138209E-2</v>
      </c>
      <c r="I118">
        <v>2.4285630413155169E-2</v>
      </c>
      <c r="J118">
        <v>3.041552627727721E-2</v>
      </c>
      <c r="K118">
        <v>2.007788616624754E-2</v>
      </c>
      <c r="L118">
        <v>2.5730320082645319E-2</v>
      </c>
      <c r="M118">
        <v>1.4141383195599299E-2</v>
      </c>
      <c r="N118">
        <v>1.014522956846222E-2</v>
      </c>
      <c r="O118">
        <v>7.9451117597296723E-4</v>
      </c>
      <c r="P118">
        <v>1.2812267596201991E-3</v>
      </c>
      <c r="Q118">
        <v>1.7719034922565201E-4</v>
      </c>
      <c r="R118">
        <v>1.219880037838444E-47</v>
      </c>
      <c r="S118">
        <v>1.141416962812404</v>
      </c>
    </row>
    <row r="119" spans="1:19" x14ac:dyDescent="0.35">
      <c r="A119" s="111"/>
      <c r="B119" s="110" t="s">
        <v>5</v>
      </c>
      <c r="C119">
        <v>1.999603307530046E-2</v>
      </c>
      <c r="D119">
        <v>7.6942413226311193E-2</v>
      </c>
      <c r="E119">
        <v>2.5841401960491929E-2</v>
      </c>
      <c r="F119">
        <v>0.1471697171690782</v>
      </c>
      <c r="G119">
        <v>0.20087404938405859</v>
      </c>
      <c r="H119">
        <v>0.1218165794572787</v>
      </c>
      <c r="I119">
        <v>2.121650277839356E-2</v>
      </c>
      <c r="J119">
        <v>2.8722827804166101E-2</v>
      </c>
      <c r="K119">
        <v>3.5406751258304073E-2</v>
      </c>
      <c r="L119">
        <v>3.2499234094472987E-2</v>
      </c>
      <c r="M119">
        <v>8.8036753223696643E-3</v>
      </c>
      <c r="N119">
        <v>1.449574225159787E-2</v>
      </c>
      <c r="O119">
        <v>4.9846032243633463E-3</v>
      </c>
      <c r="P119">
        <v>2.478329810170266E-3</v>
      </c>
      <c r="Q119">
        <v>4.6321194847233132E-4</v>
      </c>
      <c r="R119">
        <v>1.286364694003194E-3</v>
      </c>
      <c r="S119">
        <v>0.74299743745883251</v>
      </c>
    </row>
    <row r="120" spans="1:19" x14ac:dyDescent="0.35">
      <c r="A120" s="111"/>
      <c r="B120" s="110" t="s">
        <v>6</v>
      </c>
      <c r="C120">
        <v>3.9211219629786381E-2</v>
      </c>
      <c r="D120">
        <v>0.25572654132276967</v>
      </c>
      <c r="E120">
        <v>0.18092165362623031</v>
      </c>
      <c r="F120">
        <v>0.12690098882331949</v>
      </c>
      <c r="G120">
        <v>3.6590960124431603E-2</v>
      </c>
      <c r="H120">
        <v>6.6407819204966786E-2</v>
      </c>
      <c r="I120">
        <v>6.0149654702134278E-2</v>
      </c>
      <c r="J120">
        <v>4.2655475899382463E-2</v>
      </c>
      <c r="K120">
        <v>4.8201101736810109E-2</v>
      </c>
      <c r="L120">
        <v>2.629812406146214E-2</v>
      </c>
      <c r="M120">
        <v>2.231712641723875E-2</v>
      </c>
      <c r="N120">
        <v>3.4348310597130589E-3</v>
      </c>
      <c r="O120">
        <v>6.3541215199630239E-3</v>
      </c>
      <c r="P120">
        <v>4.6003098220556932E-4</v>
      </c>
      <c r="Q120">
        <v>1.654789930812665E-48</v>
      </c>
      <c r="R120">
        <v>3.11288529341753E-55</v>
      </c>
      <c r="S120">
        <v>0.91562964911041378</v>
      </c>
    </row>
    <row r="121" spans="1:19" x14ac:dyDescent="0.35">
      <c r="A121" s="111"/>
      <c r="B121" s="110" t="s">
        <v>7</v>
      </c>
      <c r="C121">
        <v>6.7382493241074898E-2</v>
      </c>
      <c r="D121">
        <v>0.15530426403182199</v>
      </c>
      <c r="E121">
        <v>0.1217090060747134</v>
      </c>
      <c r="F121">
        <v>6.8093276587131754E-2</v>
      </c>
      <c r="G121">
        <v>1.4678982624916549E-2</v>
      </c>
      <c r="H121">
        <v>4.3693165046953572E-2</v>
      </c>
      <c r="I121">
        <v>6.0733523270360031E-2</v>
      </c>
      <c r="J121">
        <v>4.639476193694498E-2</v>
      </c>
      <c r="K121">
        <v>5.3654303229926932E-2</v>
      </c>
      <c r="L121">
        <v>2.6937114655387218E-2</v>
      </c>
      <c r="M121">
        <v>4.1527955838624037E-3</v>
      </c>
      <c r="N121">
        <v>9.757645393740192E-3</v>
      </c>
      <c r="O121">
        <v>6.7808666049811893E-4</v>
      </c>
      <c r="P121">
        <v>2.1764123050159521E-3</v>
      </c>
      <c r="Q121">
        <v>1.8450175063453869E-123</v>
      </c>
      <c r="R121">
        <v>9.699752320091819E-67</v>
      </c>
      <c r="S121">
        <v>0.6753458306423481</v>
      </c>
    </row>
    <row r="122" spans="1:19" x14ac:dyDescent="0.35">
      <c r="A122" s="111"/>
      <c r="B122" s="110" t="s">
        <v>8</v>
      </c>
      <c r="C122">
        <v>2.2371353637554572E-2</v>
      </c>
      <c r="D122">
        <v>9.2436711514271505E-2</v>
      </c>
      <c r="E122">
        <v>7.8524518491853698E-2</v>
      </c>
      <c r="F122">
        <v>0.34866038943609617</v>
      </c>
      <c r="G122">
        <v>7.3099756580179403E-3</v>
      </c>
      <c r="H122">
        <v>2.2705318390741101E-2</v>
      </c>
      <c r="I122">
        <v>2.2211135687642158E-2</v>
      </c>
      <c r="J122">
        <v>3.0725957148486829E-2</v>
      </c>
      <c r="K122">
        <v>6.8620543069894874E-2</v>
      </c>
      <c r="L122">
        <v>2.568750657832616E-2</v>
      </c>
      <c r="M122">
        <v>2.9791058241384189E-2</v>
      </c>
      <c r="N122">
        <v>8.3802633516084947E-3</v>
      </c>
      <c r="O122">
        <v>6.960731046059359E-3</v>
      </c>
      <c r="P122">
        <v>5.0621304799295752E-4</v>
      </c>
      <c r="Q122">
        <v>4.8147636184359091E-68</v>
      </c>
      <c r="R122">
        <v>2.40361388235634E-92</v>
      </c>
      <c r="S122">
        <v>0.76489167529992985</v>
      </c>
    </row>
    <row r="123" spans="1:19" x14ac:dyDescent="0.35">
      <c r="A123" s="111"/>
      <c r="B123" s="110" t="s">
        <v>9</v>
      </c>
      <c r="C123">
        <v>0.1965900953822316</v>
      </c>
      <c r="D123">
        <v>0.21929730327325281</v>
      </c>
      <c r="E123">
        <v>0.15214132363445709</v>
      </c>
      <c r="F123">
        <v>0.59913209558184788</v>
      </c>
      <c r="G123">
        <v>5.5269781575928E-3</v>
      </c>
      <c r="H123">
        <v>2.9621323583253579E-2</v>
      </c>
      <c r="I123">
        <v>5.6907510166381063E-2</v>
      </c>
      <c r="J123">
        <v>5.0338158162411793E-2</v>
      </c>
      <c r="K123">
        <v>4.8948057268509038E-2</v>
      </c>
      <c r="L123">
        <v>3.0930144829092319E-2</v>
      </c>
      <c r="M123">
        <v>3.9498904759237528E-2</v>
      </c>
      <c r="N123">
        <v>1.8181070714194981E-2</v>
      </c>
      <c r="O123">
        <v>4.3668463154438262E-3</v>
      </c>
      <c r="P123">
        <v>1.819803889942624E-3</v>
      </c>
      <c r="Q123">
        <v>6.2141274647183367E-134</v>
      </c>
      <c r="R123">
        <v>3.2753507797362338E-72</v>
      </c>
      <c r="S123">
        <v>1.453299615717849</v>
      </c>
    </row>
    <row r="124" spans="1:19" x14ac:dyDescent="0.35">
      <c r="A124" s="111"/>
      <c r="B124" s="110" t="s">
        <v>10</v>
      </c>
      <c r="C124">
        <v>5.0031119325357538E-2</v>
      </c>
      <c r="D124">
        <v>0.37482659486864311</v>
      </c>
      <c r="E124">
        <v>0.50172257437131029</v>
      </c>
      <c r="F124">
        <v>0.59115714027509914</v>
      </c>
      <c r="G124">
        <v>5.738182144034272E-3</v>
      </c>
      <c r="H124">
        <v>1.562495641379787E-2</v>
      </c>
      <c r="I124">
        <v>4.3433214962052873E-2</v>
      </c>
      <c r="J124">
        <v>4.3851977696820608E-2</v>
      </c>
      <c r="K124">
        <v>5.6886488554607033E-2</v>
      </c>
      <c r="L124">
        <v>8.1588924286717865E-2</v>
      </c>
      <c r="M124">
        <v>4.282934863313323E-2</v>
      </c>
      <c r="N124">
        <v>2.2783479791474531E-2</v>
      </c>
      <c r="O124">
        <v>6.2747773593595218E-3</v>
      </c>
      <c r="P124">
        <v>9.7172961715114476E-24</v>
      </c>
      <c r="Q124">
        <v>1.239094001350889E-117</v>
      </c>
      <c r="R124">
        <v>5.6470728119947264E-78</v>
      </c>
      <c r="S124">
        <v>1.8367487786824079</v>
      </c>
    </row>
    <row r="125" spans="1:19" x14ac:dyDescent="0.35">
      <c r="A125" s="111"/>
      <c r="B125" s="110" t="s">
        <v>11</v>
      </c>
      <c r="C125">
        <v>0.15534542213975261</v>
      </c>
      <c r="D125">
        <v>0.35656203480792847</v>
      </c>
      <c r="E125">
        <v>0.3292119821059436</v>
      </c>
      <c r="F125">
        <v>0.40960952961745267</v>
      </c>
      <c r="G125">
        <v>6.6735699858169956E-3</v>
      </c>
      <c r="H125">
        <v>6.0493716039956992E-2</v>
      </c>
      <c r="I125">
        <v>2.3441449463904349E-2</v>
      </c>
      <c r="J125">
        <v>4.0162219815252982E-2</v>
      </c>
      <c r="K125">
        <v>5.2519842094274113E-2</v>
      </c>
      <c r="L125">
        <v>3.9769267620673052E-2</v>
      </c>
      <c r="M125">
        <v>3.5848264896249031E-2</v>
      </c>
      <c r="N125">
        <v>3.9753834231399582E-2</v>
      </c>
      <c r="O125">
        <v>1.2003743190956871E-2</v>
      </c>
      <c r="P125">
        <v>1.23044525130155E-31</v>
      </c>
      <c r="Q125">
        <v>7.8259180784399928E-4</v>
      </c>
      <c r="R125">
        <v>7.6299302289005791E-4</v>
      </c>
      <c r="S125">
        <v>1.562940460840295</v>
      </c>
    </row>
    <row r="126" spans="1:19" x14ac:dyDescent="0.35">
      <c r="A126" s="111"/>
      <c r="B126" s="110" t="s">
        <v>12</v>
      </c>
      <c r="C126">
        <v>7.3593896960813976E-2</v>
      </c>
      <c r="D126">
        <v>7.462386573145223E-2</v>
      </c>
      <c r="E126">
        <v>4.0215392217826863E-2</v>
      </c>
      <c r="F126">
        <v>0.20523403556222819</v>
      </c>
      <c r="G126">
        <v>1.441309068059576E-2</v>
      </c>
      <c r="H126">
        <v>1.974159321856443E-3</v>
      </c>
      <c r="I126">
        <v>1.8156536005531621E-2</v>
      </c>
      <c r="J126">
        <v>5.1392260152495289E-2</v>
      </c>
      <c r="K126">
        <v>1.164718548850768E-2</v>
      </c>
      <c r="L126">
        <v>1.9144270989433169E-2</v>
      </c>
      <c r="M126">
        <v>1.5367209356925491E-2</v>
      </c>
      <c r="N126">
        <v>7.8000861196485588E-3</v>
      </c>
      <c r="O126">
        <v>2.5815000220929561E-2</v>
      </c>
      <c r="P126">
        <v>1.1807919696612211E-2</v>
      </c>
      <c r="Q126">
        <v>4.4252819811933277E-67</v>
      </c>
      <c r="R126">
        <v>2.121723586966525E-37</v>
      </c>
      <c r="S126">
        <v>0.57118490850485704</v>
      </c>
    </row>
    <row r="127" spans="1:19" x14ac:dyDescent="0.35">
      <c r="A127" s="111"/>
      <c r="B127" s="110" t="s">
        <v>13</v>
      </c>
      <c r="C127">
        <v>2.10669143337069E-3</v>
      </c>
      <c r="D127">
        <v>2.8441645517982991E-2</v>
      </c>
      <c r="E127">
        <v>1.131259413223824E-2</v>
      </c>
      <c r="F127">
        <v>8.4025677268976126E-32</v>
      </c>
      <c r="G127">
        <v>2.010305874169822E-3</v>
      </c>
      <c r="H127">
        <v>1.9774867526244611E-3</v>
      </c>
      <c r="I127">
        <v>1.2780108278379909E-2</v>
      </c>
      <c r="J127">
        <v>5.6285989794061242E-3</v>
      </c>
      <c r="K127">
        <v>5.7328648415309151E-3</v>
      </c>
      <c r="L127">
        <v>9.3574790189956299E-3</v>
      </c>
      <c r="M127">
        <v>2.1307358448445501E-3</v>
      </c>
      <c r="N127">
        <v>1.6193406093803289E-2</v>
      </c>
      <c r="O127">
        <v>8.629649041178614E-3</v>
      </c>
      <c r="P127">
        <v>1.7682260090243641E-2</v>
      </c>
      <c r="Q127">
        <v>1.112528594744995E-2</v>
      </c>
      <c r="R127">
        <v>3.4573036701592782E-126</v>
      </c>
      <c r="S127">
        <v>0.13510911184621879</v>
      </c>
    </row>
    <row r="128" spans="1:19" x14ac:dyDescent="0.35">
      <c r="A128" s="111"/>
      <c r="B128" s="110" t="s">
        <v>14</v>
      </c>
      <c r="C128">
        <v>1.2838607786175159E-28</v>
      </c>
      <c r="D128">
        <v>5.1125708417096289E-26</v>
      </c>
      <c r="E128">
        <v>1.9315458517816162E-40</v>
      </c>
      <c r="F128">
        <v>7.6135532287364121E-3</v>
      </c>
      <c r="G128">
        <v>2.6362585605801411E-22</v>
      </c>
      <c r="H128">
        <v>1.6978386558270509E-24</v>
      </c>
      <c r="I128">
        <v>1.259044182856634E-26</v>
      </c>
      <c r="J128">
        <v>7.6241343718109547E-3</v>
      </c>
      <c r="K128">
        <v>7.8540920794984356E-3</v>
      </c>
      <c r="L128">
        <v>2.1168491663364632E-2</v>
      </c>
      <c r="M128">
        <v>3.5243624641015762E-2</v>
      </c>
      <c r="N128">
        <v>2.145334471453E-2</v>
      </c>
      <c r="O128">
        <v>7.7435181635520586E-3</v>
      </c>
      <c r="P128">
        <v>8.0142800089188556E-3</v>
      </c>
      <c r="Q128">
        <v>7.9128592462683611E-3</v>
      </c>
      <c r="R128">
        <v>2.1382601901338859E-2</v>
      </c>
      <c r="S128">
        <v>0.14601050001903429</v>
      </c>
    </row>
    <row r="129" spans="1:19" x14ac:dyDescent="0.35">
      <c r="A129" s="111"/>
      <c r="B129" s="110" t="s">
        <v>15</v>
      </c>
      <c r="C129">
        <v>2.8217203995950291E-94</v>
      </c>
      <c r="D129">
        <v>2.1144000074997341E-2</v>
      </c>
      <c r="E129">
        <v>8.4731350719260939E-42</v>
      </c>
      <c r="F129">
        <v>2.1286722078128852E-2</v>
      </c>
      <c r="G129">
        <v>4.899240885263989E-36</v>
      </c>
      <c r="H129">
        <v>7.594640109132255E-3</v>
      </c>
      <c r="I129">
        <v>9.7755813406249566E-69</v>
      </c>
      <c r="J129">
        <v>2.2320492104404709E-60</v>
      </c>
      <c r="K129">
        <v>1.4379372658787789E-48</v>
      </c>
      <c r="L129">
        <v>8.5663673262732034E-60</v>
      </c>
      <c r="M129">
        <v>4.6983922898413731E-42</v>
      </c>
      <c r="N129">
        <v>1.599322009115185E-46</v>
      </c>
      <c r="O129">
        <v>2.210866424119164E-83</v>
      </c>
      <c r="P129">
        <v>8.8595680764357349E-107</v>
      </c>
      <c r="Q129">
        <v>1.02042913074009E-80</v>
      </c>
      <c r="R129">
        <v>6.6141445524672142E-113</v>
      </c>
      <c r="S129">
        <v>5.0025362262258448E-2</v>
      </c>
    </row>
  </sheetData>
  <mergeCells count="8"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29"/>
  <sheetViews>
    <sheetView topLeftCell="A88" workbookViewId="0">
      <selection activeCell="B114" sqref="A114:S129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1" t="s">
        <v>90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111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111"/>
      <c r="B4" s="1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35">
      <c r="A5" s="111"/>
      <c r="B5" s="1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35">
      <c r="A6" s="111"/>
      <c r="B6" s="1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35">
      <c r="A7" s="111"/>
      <c r="B7" s="1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35">
      <c r="A8" s="111"/>
      <c r="B8" s="1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35">
      <c r="A9" s="111"/>
      <c r="B9" s="1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35">
      <c r="A10" s="111"/>
      <c r="B10" s="1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35">
      <c r="A11" s="111"/>
      <c r="B11" s="1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35">
      <c r="A12" s="111"/>
      <c r="B12" s="1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35">
      <c r="A13" s="111"/>
      <c r="B13" s="1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35">
      <c r="A14" s="111"/>
      <c r="B14" s="1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35">
      <c r="A15" s="111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111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111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111" t="s">
        <v>96</v>
      </c>
      <c r="B18" s="3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111"/>
      <c r="B19" s="37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35">
      <c r="A20" s="111"/>
      <c r="B20" s="37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35">
      <c r="A21" s="111"/>
      <c r="B21" s="37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35">
      <c r="A22" s="111"/>
      <c r="B22" s="37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35">
      <c r="A23" s="111"/>
      <c r="B23" s="37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35">
      <c r="A24" s="111"/>
      <c r="B24" s="37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35">
      <c r="A25" s="111"/>
      <c r="B25" s="37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35">
      <c r="A26" s="111"/>
      <c r="B26" s="37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35">
      <c r="A27" s="111"/>
      <c r="B27" s="37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35">
      <c r="A28" s="111"/>
      <c r="B28" s="37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35">
      <c r="A29" s="111"/>
      <c r="B29" s="37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35">
      <c r="A30" s="111"/>
      <c r="B30" s="37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35">
      <c r="A31" s="111"/>
      <c r="B31" s="3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111"/>
      <c r="B32" s="3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111"/>
      <c r="B33" s="3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111" t="s">
        <v>101</v>
      </c>
      <c r="B34" s="6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111"/>
      <c r="B35" s="6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111"/>
      <c r="B36" s="61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35">
      <c r="A37" s="111"/>
      <c r="B37" s="61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35">
      <c r="A38" s="111"/>
      <c r="B38" s="61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35">
      <c r="A39" s="111"/>
      <c r="B39" s="61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35">
      <c r="A40" s="111"/>
      <c r="B40" s="61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35">
      <c r="A41" s="111"/>
      <c r="B41" s="61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35">
      <c r="A42" s="111"/>
      <c r="B42" s="61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35">
      <c r="A43" s="111"/>
      <c r="B43" s="61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35">
      <c r="A44" s="111"/>
      <c r="B44" s="61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35">
      <c r="A45" s="111"/>
      <c r="B45" s="61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35">
      <c r="A46" s="111"/>
      <c r="B46" s="61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35">
      <c r="A47" s="111"/>
      <c r="B47" s="6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111"/>
      <c r="B48" s="6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111"/>
      <c r="B49" s="6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111" t="s">
        <v>102</v>
      </c>
      <c r="B50" s="6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111"/>
      <c r="B51" s="6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111"/>
      <c r="B52" s="61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35">
      <c r="A53" s="111"/>
      <c r="B53" s="61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35">
      <c r="A54" s="111"/>
      <c r="B54" s="61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35">
      <c r="A55" s="111"/>
      <c r="B55" s="61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35">
      <c r="A56" s="111"/>
      <c r="B56" s="61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35">
      <c r="A57" s="111"/>
      <c r="B57" s="61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35">
      <c r="A58" s="111"/>
      <c r="B58" s="61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35">
      <c r="A59" s="111"/>
      <c r="B59" s="61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35">
      <c r="A60" s="111"/>
      <c r="B60" s="61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35">
      <c r="A61" s="111"/>
      <c r="B61" s="61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35">
      <c r="A62" s="111"/>
      <c r="B62" s="61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35">
      <c r="A63" s="111"/>
      <c r="B63" s="6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111"/>
      <c r="B64" s="6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111"/>
      <c r="B65" s="6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111" t="s">
        <v>103</v>
      </c>
      <c r="B66" s="6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111"/>
      <c r="B67" s="6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111"/>
      <c r="B68" s="61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35">
      <c r="A69" s="111"/>
      <c r="B69" s="61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35">
      <c r="A70" s="111"/>
      <c r="B70" s="61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35">
      <c r="A71" s="111"/>
      <c r="B71" s="61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35">
      <c r="A72" s="111"/>
      <c r="B72" s="61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35">
      <c r="A73" s="111"/>
      <c r="B73" s="61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35">
      <c r="A74" s="111"/>
      <c r="B74" s="61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35">
      <c r="A75" s="111"/>
      <c r="B75" s="61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35">
      <c r="A76" s="111"/>
      <c r="B76" s="61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35">
      <c r="A77" s="111"/>
      <c r="B77" s="61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35">
      <c r="A78" s="111"/>
      <c r="B78" s="61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35">
      <c r="A79" s="111"/>
      <c r="B79" s="6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111"/>
      <c r="B80" s="6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111"/>
      <c r="B81" s="6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111" t="s">
        <v>104</v>
      </c>
      <c r="B82" s="6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5">
      <c r="A83" s="111"/>
      <c r="B83" s="6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5">
      <c r="A84" s="111"/>
      <c r="B84" s="61" t="s">
        <v>2</v>
      </c>
      <c r="C84">
        <v>0</v>
      </c>
      <c r="D84">
        <v>0</v>
      </c>
      <c r="E84">
        <v>7.7920472791720569E-2</v>
      </c>
      <c r="F84">
        <v>1.8861394336795151E-2</v>
      </c>
      <c r="G84">
        <v>2.156683940830216E-2</v>
      </c>
      <c r="H84">
        <v>6.2055101161526778E-3</v>
      </c>
      <c r="I84">
        <v>5.0581908579205602E-2</v>
      </c>
      <c r="J84">
        <v>1.442139664885963E-2</v>
      </c>
      <c r="K84">
        <v>5.0319864711768837E-2</v>
      </c>
      <c r="L84">
        <v>2.9419847515017299E-2</v>
      </c>
      <c r="M84">
        <v>1.20163225050931E-2</v>
      </c>
      <c r="N84">
        <v>2.9551547904810411E-8</v>
      </c>
      <c r="O84">
        <v>2.9616860159185992E-17</v>
      </c>
      <c r="P84">
        <v>2.7978031705087359E-53</v>
      </c>
      <c r="Q84">
        <v>4.9580076999148522E-6</v>
      </c>
      <c r="R84">
        <v>3.7771808267144161E-102</v>
      </c>
      <c r="S84">
        <v>0.2813185441721629</v>
      </c>
    </row>
    <row r="85" spans="1:19" x14ac:dyDescent="0.35">
      <c r="A85" s="111"/>
      <c r="B85" s="61" t="s">
        <v>3</v>
      </c>
      <c r="C85">
        <v>0</v>
      </c>
      <c r="D85">
        <v>0</v>
      </c>
      <c r="E85">
        <v>3.3617652332420672E-2</v>
      </c>
      <c r="F85">
        <v>0.64408555572375581</v>
      </c>
      <c r="G85">
        <v>0.55269255000013684</v>
      </c>
      <c r="H85">
        <v>0.31609334891209551</v>
      </c>
      <c r="I85">
        <v>0.29389143267149381</v>
      </c>
      <c r="J85">
        <v>0.27330789577629622</v>
      </c>
      <c r="K85">
        <v>0.30267629047347139</v>
      </c>
      <c r="L85">
        <v>0.24016220888048931</v>
      </c>
      <c r="M85">
        <v>0.1454755966951008</v>
      </c>
      <c r="N85">
        <v>6.8929403715581344E-2</v>
      </c>
      <c r="O85">
        <v>1.333227245482926E-2</v>
      </c>
      <c r="P85">
        <v>8.3469960156949892E-6</v>
      </c>
      <c r="Q85">
        <v>2.8597282239804278E-6</v>
      </c>
      <c r="R85">
        <v>1.8892612209825001E-31</v>
      </c>
      <c r="S85">
        <v>2.8842754143599101</v>
      </c>
    </row>
    <row r="86" spans="1:19" x14ac:dyDescent="0.35">
      <c r="A86" s="111"/>
      <c r="B86" s="61" t="s">
        <v>4</v>
      </c>
      <c r="C86">
        <v>0</v>
      </c>
      <c r="D86">
        <v>0</v>
      </c>
      <c r="E86">
        <v>4.7114862362869638E-2</v>
      </c>
      <c r="F86">
        <v>0.37251002238442738</v>
      </c>
      <c r="G86">
        <v>0.77214046762323141</v>
      </c>
      <c r="H86">
        <v>0.73590041574841769</v>
      </c>
      <c r="I86">
        <v>0.61256218003455021</v>
      </c>
      <c r="J86">
        <v>0.67520766365715179</v>
      </c>
      <c r="K86">
        <v>0.5067842162098084</v>
      </c>
      <c r="L86">
        <v>0.40849893290224948</v>
      </c>
      <c r="M86">
        <v>0.32172965768994821</v>
      </c>
      <c r="N86">
        <v>0.14759761990563169</v>
      </c>
      <c r="O86">
        <v>3.9319260399802741E-2</v>
      </c>
      <c r="P86">
        <v>9.8611340668542582E-6</v>
      </c>
      <c r="Q86">
        <v>1.326093870262973E-5</v>
      </c>
      <c r="R86">
        <v>3.7431804801341289E-6</v>
      </c>
      <c r="S86">
        <v>4.6393921641713387</v>
      </c>
    </row>
    <row r="87" spans="1:19" x14ac:dyDescent="0.35">
      <c r="A87" s="111"/>
      <c r="B87" s="61" t="s">
        <v>5</v>
      </c>
      <c r="C87">
        <v>0</v>
      </c>
      <c r="D87">
        <v>0</v>
      </c>
      <c r="E87">
        <v>6.0256645106452712E-2</v>
      </c>
      <c r="F87">
        <v>0.3256083273649632</v>
      </c>
      <c r="G87">
        <v>0.73074597955368392</v>
      </c>
      <c r="H87">
        <v>1.2237410098976289</v>
      </c>
      <c r="I87">
        <v>0.87334512685294097</v>
      </c>
      <c r="J87">
        <v>0.85304132731198801</v>
      </c>
      <c r="K87">
        <v>0.78341666593073733</v>
      </c>
      <c r="L87">
        <v>0.55279614832290136</v>
      </c>
      <c r="M87">
        <v>0.46871289388568388</v>
      </c>
      <c r="N87">
        <v>0.21622658169348111</v>
      </c>
      <c r="O87">
        <v>5.2154649218617233E-2</v>
      </c>
      <c r="P87">
        <v>1.606746272092466E-5</v>
      </c>
      <c r="Q87">
        <v>1.0118260764952541E-5</v>
      </c>
      <c r="R87">
        <v>3.01442534314934E-6</v>
      </c>
      <c r="S87">
        <v>6.1400745552879066</v>
      </c>
    </row>
    <row r="88" spans="1:19" x14ac:dyDescent="0.35">
      <c r="A88" s="111"/>
      <c r="B88" s="61" t="s">
        <v>6</v>
      </c>
      <c r="C88">
        <v>0</v>
      </c>
      <c r="D88">
        <v>0</v>
      </c>
      <c r="E88">
        <v>6.8092380967084781E-2</v>
      </c>
      <c r="F88">
        <v>0.17549466830530569</v>
      </c>
      <c r="G88">
        <v>0.50499385254981399</v>
      </c>
      <c r="H88">
        <v>0.82800779694309889</v>
      </c>
      <c r="I88">
        <v>1.080698957713381</v>
      </c>
      <c r="J88">
        <v>0.94816134429338073</v>
      </c>
      <c r="K88">
        <v>0.84469612353439127</v>
      </c>
      <c r="L88">
        <v>0.69408009342332611</v>
      </c>
      <c r="M88">
        <v>0.43184991056137861</v>
      </c>
      <c r="N88">
        <v>0.2515958475559974</v>
      </c>
      <c r="O88">
        <v>4.8705561793882461E-2</v>
      </c>
      <c r="P88">
        <v>1.6379556286167829E-5</v>
      </c>
      <c r="Q88">
        <v>4.1010085071125459E-6</v>
      </c>
      <c r="R88">
        <v>3.4947898021319551E-6</v>
      </c>
      <c r="S88">
        <v>5.8764005129956374</v>
      </c>
    </row>
    <row r="89" spans="1:19" x14ac:dyDescent="0.35">
      <c r="A89" s="111"/>
      <c r="B89" s="61" t="s">
        <v>7</v>
      </c>
      <c r="C89">
        <v>0</v>
      </c>
      <c r="D89">
        <v>0</v>
      </c>
      <c r="E89">
        <v>4.1891724647026111E-2</v>
      </c>
      <c r="F89">
        <v>0.35018775499068722</v>
      </c>
      <c r="G89">
        <v>0.41908495725582029</v>
      </c>
      <c r="H89">
        <v>0.77804485537425938</v>
      </c>
      <c r="I89">
        <v>0.83093354024514188</v>
      </c>
      <c r="J89">
        <v>1.148696830434182</v>
      </c>
      <c r="K89">
        <v>1.1109177517431841</v>
      </c>
      <c r="L89">
        <v>0.77372636119068328</v>
      </c>
      <c r="M89">
        <v>0.58111013305748838</v>
      </c>
      <c r="N89">
        <v>0.2308831216744244</v>
      </c>
      <c r="O89">
        <v>3.453255747126048E-2</v>
      </c>
      <c r="P89">
        <v>1.2298852979232539E-5</v>
      </c>
      <c r="Q89">
        <v>9.1351283341708809E-6</v>
      </c>
      <c r="R89">
        <v>6.020974158389122E-6</v>
      </c>
      <c r="S89">
        <v>6.3000370430396302</v>
      </c>
    </row>
    <row r="90" spans="1:19" x14ac:dyDescent="0.35">
      <c r="A90" s="111"/>
      <c r="B90" s="61" t="s">
        <v>8</v>
      </c>
      <c r="C90">
        <v>0</v>
      </c>
      <c r="D90">
        <v>0</v>
      </c>
      <c r="E90">
        <v>4.7058823182734043E-2</v>
      </c>
      <c r="F90">
        <v>0.21741762141631751</v>
      </c>
      <c r="G90">
        <v>0.49036286275298668</v>
      </c>
      <c r="H90">
        <v>0.7649593714465821</v>
      </c>
      <c r="I90">
        <v>0.89986300997516222</v>
      </c>
      <c r="J90">
        <v>0.96341309682628173</v>
      </c>
      <c r="K90">
        <v>1.173340850625548</v>
      </c>
      <c r="L90">
        <v>0.94885129408387336</v>
      </c>
      <c r="M90">
        <v>0.70345415679630341</v>
      </c>
      <c r="N90">
        <v>0.24369085628111939</v>
      </c>
      <c r="O90">
        <v>5.0336395492948681E-2</v>
      </c>
      <c r="P90">
        <v>1.4362616105122531E-5</v>
      </c>
      <c r="Q90">
        <v>1.0272156668633031E-5</v>
      </c>
      <c r="R90">
        <v>1.2950389341679861E-5</v>
      </c>
      <c r="S90">
        <v>6.5027859240419721</v>
      </c>
    </row>
    <row r="91" spans="1:19" x14ac:dyDescent="0.35">
      <c r="A91" s="111"/>
      <c r="B91" s="61" t="s">
        <v>9</v>
      </c>
      <c r="C91">
        <v>0</v>
      </c>
      <c r="D91">
        <v>0</v>
      </c>
      <c r="E91">
        <v>6.3191257665763834E-2</v>
      </c>
      <c r="F91">
        <v>0.2735183051506434</v>
      </c>
      <c r="G91">
        <v>0.33636052620986789</v>
      </c>
      <c r="H91">
        <v>0.57874515451583464</v>
      </c>
      <c r="I91">
        <v>0.74006785302397693</v>
      </c>
      <c r="J91">
        <v>0.81398920868264757</v>
      </c>
      <c r="K91">
        <v>0.83714225069675985</v>
      </c>
      <c r="L91">
        <v>0.82229695805988068</v>
      </c>
      <c r="M91">
        <v>0.54635375089959692</v>
      </c>
      <c r="N91">
        <v>0.27759469813020737</v>
      </c>
      <c r="O91">
        <v>4.0351247589000952E-2</v>
      </c>
      <c r="P91">
        <v>1.6281037030972492E-5</v>
      </c>
      <c r="Q91">
        <v>1.082436104787482E-5</v>
      </c>
      <c r="R91">
        <v>6.091723387356965E-6</v>
      </c>
      <c r="S91">
        <v>5.3296444077456453</v>
      </c>
    </row>
    <row r="92" spans="1:19" x14ac:dyDescent="0.35">
      <c r="A92" s="111"/>
      <c r="B92" s="61" t="s">
        <v>10</v>
      </c>
      <c r="C92">
        <v>0</v>
      </c>
      <c r="D92">
        <v>0</v>
      </c>
      <c r="E92">
        <v>6.9157459259563778E-2</v>
      </c>
      <c r="F92">
        <v>0.20707895588664679</v>
      </c>
      <c r="G92">
        <v>0.28338805111585358</v>
      </c>
      <c r="H92">
        <v>0.59019611999094013</v>
      </c>
      <c r="I92">
        <v>0.68614527124323277</v>
      </c>
      <c r="J92">
        <v>0.71481080681410991</v>
      </c>
      <c r="K92">
        <v>0.96221670846453655</v>
      </c>
      <c r="L92">
        <v>0.93410796742351088</v>
      </c>
      <c r="M92">
        <v>0.73200869162420545</v>
      </c>
      <c r="N92">
        <v>0.35459835868575068</v>
      </c>
      <c r="O92">
        <v>4.8811969375468472E-2</v>
      </c>
      <c r="P92">
        <v>1.180797212969506E-5</v>
      </c>
      <c r="Q92">
        <v>1.1822664543445789E-5</v>
      </c>
      <c r="R92">
        <v>1.01613164687284E-5</v>
      </c>
      <c r="S92">
        <v>5.5825541518369617</v>
      </c>
    </row>
    <row r="93" spans="1:19" x14ac:dyDescent="0.35">
      <c r="A93" s="111"/>
      <c r="B93" s="61" t="s">
        <v>11</v>
      </c>
      <c r="C93">
        <v>0</v>
      </c>
      <c r="D93">
        <v>0</v>
      </c>
      <c r="E93">
        <v>0.10959942265835181</v>
      </c>
      <c r="F93">
        <v>0.14312516718397081</v>
      </c>
      <c r="G93">
        <v>0.196390164723314</v>
      </c>
      <c r="H93">
        <v>0.35923233428158058</v>
      </c>
      <c r="I93">
        <v>0.49814464851999479</v>
      </c>
      <c r="J93">
        <v>0.46989527508425438</v>
      </c>
      <c r="K93">
        <v>0.59716495564567307</v>
      </c>
      <c r="L93">
        <v>0.47410850604828519</v>
      </c>
      <c r="M93">
        <v>0.45339675914492811</v>
      </c>
      <c r="N93">
        <v>0.28328374230302428</v>
      </c>
      <c r="O93">
        <v>4.7359345317351753E-2</v>
      </c>
      <c r="P93">
        <v>1.349783035371988E-5</v>
      </c>
      <c r="Q93">
        <v>6.587399251519834E-6</v>
      </c>
      <c r="R93">
        <v>6.6571675591286492E-6</v>
      </c>
      <c r="S93">
        <v>3.6317270633078929</v>
      </c>
    </row>
    <row r="94" spans="1:19" x14ac:dyDescent="0.35">
      <c r="A94" s="111"/>
      <c r="B94" s="61" t="s">
        <v>12</v>
      </c>
      <c r="C94">
        <v>0</v>
      </c>
      <c r="D94">
        <v>0</v>
      </c>
      <c r="E94">
        <v>3.1588089056084338E-2</v>
      </c>
      <c r="F94">
        <v>1.6569382532579589E-2</v>
      </c>
      <c r="G94">
        <v>6.6643460665597204E-2</v>
      </c>
      <c r="H94">
        <v>0.1181256574860247</v>
      </c>
      <c r="I94">
        <v>0.12977954932630731</v>
      </c>
      <c r="J94">
        <v>0.1534408116648435</v>
      </c>
      <c r="K94">
        <v>0.1649304263855208</v>
      </c>
      <c r="L94">
        <v>0.16208452102074389</v>
      </c>
      <c r="M94">
        <v>0.12774223490284589</v>
      </c>
      <c r="N94">
        <v>9.8457967317108E-2</v>
      </c>
      <c r="O94">
        <v>1.386927159379627E-2</v>
      </c>
      <c r="P94">
        <v>2.030195801259054E-5</v>
      </c>
      <c r="Q94">
        <v>8.2610215574613784E-6</v>
      </c>
      <c r="R94">
        <v>1.483981821636681E-5</v>
      </c>
      <c r="S94">
        <v>1.0832747747492379</v>
      </c>
    </row>
    <row r="95" spans="1:19" x14ac:dyDescent="0.35">
      <c r="A95" s="111"/>
      <c r="B95" s="6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5">
      <c r="A96" s="111"/>
      <c r="B96" s="6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5">
      <c r="A97" s="111"/>
      <c r="B97" s="6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5">
      <c r="A98" s="111" t="s">
        <v>105</v>
      </c>
      <c r="B98" s="6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5">
      <c r="A99" s="111"/>
      <c r="B99" s="6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5">
      <c r="A100" s="111"/>
      <c r="B100" s="61" t="s">
        <v>2</v>
      </c>
      <c r="C100">
        <v>0</v>
      </c>
      <c r="D100">
        <v>0</v>
      </c>
      <c r="E100">
        <v>7.7920472791720569E-2</v>
      </c>
      <c r="F100">
        <v>1.8861394336795151E-2</v>
      </c>
      <c r="G100">
        <v>2.156683940830216E-2</v>
      </c>
      <c r="H100">
        <v>6.2055101161526778E-3</v>
      </c>
      <c r="I100">
        <v>5.0581908579205602E-2</v>
      </c>
      <c r="J100">
        <v>1.442139664885963E-2</v>
      </c>
      <c r="K100">
        <v>5.0319864711768837E-2</v>
      </c>
      <c r="L100">
        <v>2.9419847515017299E-2</v>
      </c>
      <c r="M100">
        <v>1.20163225050931E-2</v>
      </c>
      <c r="N100">
        <v>2.9551547904810411E-8</v>
      </c>
      <c r="O100">
        <v>2.9616860159185992E-17</v>
      </c>
      <c r="P100">
        <v>2.7978031705087359E-53</v>
      </c>
      <c r="Q100">
        <v>4.9580076999148522E-6</v>
      </c>
      <c r="R100">
        <v>3.7771808267144161E-102</v>
      </c>
      <c r="S100">
        <v>0.2813185441721629</v>
      </c>
    </row>
    <row r="101" spans="1:19" x14ac:dyDescent="0.35">
      <c r="A101" s="111"/>
      <c r="B101" s="61" t="s">
        <v>3</v>
      </c>
      <c r="C101">
        <v>0</v>
      </c>
      <c r="D101">
        <v>0</v>
      </c>
      <c r="E101">
        <v>3.3617652332420672E-2</v>
      </c>
      <c r="F101">
        <v>0.64408555572375581</v>
      </c>
      <c r="G101">
        <v>0.55269255000013684</v>
      </c>
      <c r="H101">
        <v>0.31609334891209551</v>
      </c>
      <c r="I101">
        <v>0.29389143267149381</v>
      </c>
      <c r="J101">
        <v>0.27330789577629622</v>
      </c>
      <c r="K101">
        <v>0.30267629047347139</v>
      </c>
      <c r="L101">
        <v>0.24016220888048931</v>
      </c>
      <c r="M101">
        <v>0.1454755966951008</v>
      </c>
      <c r="N101">
        <v>6.8929403715581344E-2</v>
      </c>
      <c r="O101">
        <v>1.333227245482926E-2</v>
      </c>
      <c r="P101">
        <v>8.3469960156949892E-6</v>
      </c>
      <c r="Q101">
        <v>2.8597282239804278E-6</v>
      </c>
      <c r="R101">
        <v>1.8892612209825001E-31</v>
      </c>
      <c r="S101">
        <v>2.8842754143599101</v>
      </c>
    </row>
    <row r="102" spans="1:19" x14ac:dyDescent="0.35">
      <c r="A102" s="111"/>
      <c r="B102" s="61" t="s">
        <v>4</v>
      </c>
      <c r="C102">
        <v>0</v>
      </c>
      <c r="D102">
        <v>0</v>
      </c>
      <c r="E102">
        <v>4.7114862362869638E-2</v>
      </c>
      <c r="F102">
        <v>0.37251002238442738</v>
      </c>
      <c r="G102">
        <v>0.77214046762323141</v>
      </c>
      <c r="H102">
        <v>0.73590041574841769</v>
      </c>
      <c r="I102">
        <v>0.61256218003455021</v>
      </c>
      <c r="J102">
        <v>0.67520766365715179</v>
      </c>
      <c r="K102">
        <v>0.5067842162098084</v>
      </c>
      <c r="L102">
        <v>0.40849893290224948</v>
      </c>
      <c r="M102">
        <v>0.32172965768994821</v>
      </c>
      <c r="N102">
        <v>0.14759761990563169</v>
      </c>
      <c r="O102">
        <v>3.9319260399802741E-2</v>
      </c>
      <c r="P102">
        <v>9.8611340668542582E-6</v>
      </c>
      <c r="Q102">
        <v>1.326093870262973E-5</v>
      </c>
      <c r="R102">
        <v>3.7431804801341289E-6</v>
      </c>
      <c r="S102">
        <v>4.6393921641713387</v>
      </c>
    </row>
    <row r="103" spans="1:19" x14ac:dyDescent="0.35">
      <c r="A103" s="111"/>
      <c r="B103" s="61" t="s">
        <v>5</v>
      </c>
      <c r="C103">
        <v>0</v>
      </c>
      <c r="D103">
        <v>0</v>
      </c>
      <c r="E103">
        <v>6.0256645106452712E-2</v>
      </c>
      <c r="F103">
        <v>0.3256083273649632</v>
      </c>
      <c r="G103">
        <v>0.73074597955368392</v>
      </c>
      <c r="H103">
        <v>1.2237410098976289</v>
      </c>
      <c r="I103">
        <v>0.87334512685294097</v>
      </c>
      <c r="J103">
        <v>0.85304132731198801</v>
      </c>
      <c r="K103">
        <v>0.78341666593073733</v>
      </c>
      <c r="L103">
        <v>0.55279614832290136</v>
      </c>
      <c r="M103">
        <v>0.46871289388568388</v>
      </c>
      <c r="N103">
        <v>0.21622658169348111</v>
      </c>
      <c r="O103">
        <v>5.2154649218617233E-2</v>
      </c>
      <c r="P103">
        <v>1.606746272092466E-5</v>
      </c>
      <c r="Q103">
        <v>1.0118260764952541E-5</v>
      </c>
      <c r="R103">
        <v>3.01442534314934E-6</v>
      </c>
      <c r="S103">
        <v>6.1400745552879066</v>
      </c>
    </row>
    <row r="104" spans="1:19" x14ac:dyDescent="0.35">
      <c r="A104" s="111"/>
      <c r="B104" s="61" t="s">
        <v>6</v>
      </c>
      <c r="C104">
        <v>0</v>
      </c>
      <c r="D104">
        <v>0</v>
      </c>
      <c r="E104">
        <v>6.8092380967084781E-2</v>
      </c>
      <c r="F104">
        <v>0.17549466830530569</v>
      </c>
      <c r="G104">
        <v>0.50499385254981399</v>
      </c>
      <c r="H104">
        <v>0.82800779694309889</v>
      </c>
      <c r="I104">
        <v>1.080698957713381</v>
      </c>
      <c r="J104">
        <v>0.94816134429338073</v>
      </c>
      <c r="K104">
        <v>0.84469612353439127</v>
      </c>
      <c r="L104">
        <v>0.69408009342332611</v>
      </c>
      <c r="M104">
        <v>0.43184991056137861</v>
      </c>
      <c r="N104">
        <v>0.2515958475559974</v>
      </c>
      <c r="O104">
        <v>4.8705561793882461E-2</v>
      </c>
      <c r="P104">
        <v>1.6379556286167829E-5</v>
      </c>
      <c r="Q104">
        <v>4.1010085071125459E-6</v>
      </c>
      <c r="R104">
        <v>3.4947898021319551E-6</v>
      </c>
      <c r="S104">
        <v>5.8764005129956374</v>
      </c>
    </row>
    <row r="105" spans="1:19" x14ac:dyDescent="0.35">
      <c r="A105" s="111"/>
      <c r="B105" s="61" t="s">
        <v>7</v>
      </c>
      <c r="C105">
        <v>0</v>
      </c>
      <c r="D105">
        <v>0</v>
      </c>
      <c r="E105">
        <v>4.1891724647026111E-2</v>
      </c>
      <c r="F105">
        <v>0.35018775499068722</v>
      </c>
      <c r="G105">
        <v>0.41908495725582029</v>
      </c>
      <c r="H105">
        <v>0.77804485537425938</v>
      </c>
      <c r="I105">
        <v>0.83093354024514188</v>
      </c>
      <c r="J105">
        <v>1.148696830434182</v>
      </c>
      <c r="K105">
        <v>1.1109177517431841</v>
      </c>
      <c r="L105">
        <v>0.77372636119068328</v>
      </c>
      <c r="M105">
        <v>0.58111013305748838</v>
      </c>
      <c r="N105">
        <v>0.2308831216744244</v>
      </c>
      <c r="O105">
        <v>3.453255747126048E-2</v>
      </c>
      <c r="P105">
        <v>1.2298852979232539E-5</v>
      </c>
      <c r="Q105">
        <v>9.1351283341708809E-6</v>
      </c>
      <c r="R105">
        <v>6.020974158389122E-6</v>
      </c>
      <c r="S105">
        <v>6.3000370430396302</v>
      </c>
    </row>
    <row r="106" spans="1:19" x14ac:dyDescent="0.35">
      <c r="A106" s="111"/>
      <c r="B106" s="61" t="s">
        <v>8</v>
      </c>
      <c r="C106">
        <v>0</v>
      </c>
      <c r="D106">
        <v>0</v>
      </c>
      <c r="E106">
        <v>4.7058823182734043E-2</v>
      </c>
      <c r="F106">
        <v>0.21741762141631751</v>
      </c>
      <c r="G106">
        <v>0.49036286275298668</v>
      </c>
      <c r="H106">
        <v>0.7649593714465821</v>
      </c>
      <c r="I106">
        <v>0.89986300997516222</v>
      </c>
      <c r="J106">
        <v>0.96341309682628173</v>
      </c>
      <c r="K106">
        <v>1.173340850625548</v>
      </c>
      <c r="L106">
        <v>0.94885129408387336</v>
      </c>
      <c r="M106">
        <v>0.70345415679630341</v>
      </c>
      <c r="N106">
        <v>0.24369085628111939</v>
      </c>
      <c r="O106">
        <v>5.0336395492948681E-2</v>
      </c>
      <c r="P106">
        <v>1.4362616105122531E-5</v>
      </c>
      <c r="Q106">
        <v>1.0272156668633031E-5</v>
      </c>
      <c r="R106">
        <v>1.2950389341679861E-5</v>
      </c>
      <c r="S106">
        <v>6.5027859240419721</v>
      </c>
    </row>
    <row r="107" spans="1:19" x14ac:dyDescent="0.35">
      <c r="A107" s="111"/>
      <c r="B107" s="61" t="s">
        <v>9</v>
      </c>
      <c r="C107">
        <v>0</v>
      </c>
      <c r="D107">
        <v>0</v>
      </c>
      <c r="E107">
        <v>6.3191257665763834E-2</v>
      </c>
      <c r="F107">
        <v>0.2735183051506434</v>
      </c>
      <c r="G107">
        <v>0.33636052620986789</v>
      </c>
      <c r="H107">
        <v>0.57874515451583464</v>
      </c>
      <c r="I107">
        <v>0.74006785302397693</v>
      </c>
      <c r="J107">
        <v>0.81398920868264757</v>
      </c>
      <c r="K107">
        <v>0.83714225069675985</v>
      </c>
      <c r="L107">
        <v>0.82229695805988068</v>
      </c>
      <c r="M107">
        <v>0.54635375089959692</v>
      </c>
      <c r="N107">
        <v>0.27759469813020737</v>
      </c>
      <c r="O107">
        <v>4.0351247589000952E-2</v>
      </c>
      <c r="P107">
        <v>1.6281037030972492E-5</v>
      </c>
      <c r="Q107">
        <v>1.082436104787482E-5</v>
      </c>
      <c r="R107">
        <v>6.091723387356965E-6</v>
      </c>
      <c r="S107">
        <v>5.3296444077456453</v>
      </c>
    </row>
    <row r="108" spans="1:19" x14ac:dyDescent="0.35">
      <c r="A108" s="111"/>
      <c r="B108" s="61" t="s">
        <v>10</v>
      </c>
      <c r="C108">
        <v>0</v>
      </c>
      <c r="D108">
        <v>0</v>
      </c>
      <c r="E108">
        <v>6.9157459259563778E-2</v>
      </c>
      <c r="F108">
        <v>0.20707895588664679</v>
      </c>
      <c r="G108">
        <v>0.28338805111585358</v>
      </c>
      <c r="H108">
        <v>0.59019611999094013</v>
      </c>
      <c r="I108">
        <v>0.68614527124323277</v>
      </c>
      <c r="J108">
        <v>0.71481080681410991</v>
      </c>
      <c r="K108">
        <v>0.96221670846453655</v>
      </c>
      <c r="L108">
        <v>0.93410796742351088</v>
      </c>
      <c r="M108">
        <v>0.73200869162420545</v>
      </c>
      <c r="N108">
        <v>0.35459835868575068</v>
      </c>
      <c r="O108">
        <v>4.8811969375468472E-2</v>
      </c>
      <c r="P108">
        <v>1.180797212969506E-5</v>
      </c>
      <c r="Q108">
        <v>1.1822664543445789E-5</v>
      </c>
      <c r="R108">
        <v>1.01613164687284E-5</v>
      </c>
      <c r="S108">
        <v>5.5825541518369617</v>
      </c>
    </row>
    <row r="109" spans="1:19" x14ac:dyDescent="0.35">
      <c r="A109" s="111"/>
      <c r="B109" s="61" t="s">
        <v>11</v>
      </c>
      <c r="C109">
        <v>0</v>
      </c>
      <c r="D109">
        <v>0</v>
      </c>
      <c r="E109">
        <v>0.10959942265835181</v>
      </c>
      <c r="F109">
        <v>0.14312516718397081</v>
      </c>
      <c r="G109">
        <v>0.196390164723314</v>
      </c>
      <c r="H109">
        <v>0.35923233428158058</v>
      </c>
      <c r="I109">
        <v>0.49814464851999479</v>
      </c>
      <c r="J109">
        <v>0.46989527508425438</v>
      </c>
      <c r="K109">
        <v>0.59716495564567307</v>
      </c>
      <c r="L109">
        <v>0.47410850604828519</v>
      </c>
      <c r="M109">
        <v>0.45339675914492811</v>
      </c>
      <c r="N109">
        <v>0.28328374230302428</v>
      </c>
      <c r="O109">
        <v>4.7359345317351753E-2</v>
      </c>
      <c r="P109">
        <v>1.349783035371988E-5</v>
      </c>
      <c r="Q109">
        <v>6.587399251519834E-6</v>
      </c>
      <c r="R109">
        <v>6.6571675591286492E-6</v>
      </c>
      <c r="S109">
        <v>3.6317270633078929</v>
      </c>
    </row>
    <row r="110" spans="1:19" x14ac:dyDescent="0.35">
      <c r="A110" s="111"/>
      <c r="B110" s="61" t="s">
        <v>12</v>
      </c>
      <c r="C110">
        <v>0</v>
      </c>
      <c r="D110">
        <v>0</v>
      </c>
      <c r="E110">
        <v>3.1588089056084338E-2</v>
      </c>
      <c r="F110">
        <v>1.6569382532579589E-2</v>
      </c>
      <c r="G110">
        <v>6.6643460665597204E-2</v>
      </c>
      <c r="H110">
        <v>0.1181256574860247</v>
      </c>
      <c r="I110">
        <v>0.12977954932630731</v>
      </c>
      <c r="J110">
        <v>0.1534408116648435</v>
      </c>
      <c r="K110">
        <v>0.1649304263855208</v>
      </c>
      <c r="L110">
        <v>0.16208452102074389</v>
      </c>
      <c r="M110">
        <v>0.12774223490284589</v>
      </c>
      <c r="N110">
        <v>9.8457967317108E-2</v>
      </c>
      <c r="O110">
        <v>1.386927159379627E-2</v>
      </c>
      <c r="P110">
        <v>2.030195801259054E-5</v>
      </c>
      <c r="Q110">
        <v>8.2610215574613784E-6</v>
      </c>
      <c r="R110">
        <v>1.483981821636681E-5</v>
      </c>
      <c r="S110">
        <v>1.0832747747492379</v>
      </c>
    </row>
    <row r="111" spans="1:19" x14ac:dyDescent="0.35">
      <c r="A111" s="111"/>
      <c r="B111" s="6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5">
      <c r="A112" s="111"/>
      <c r="B112" s="6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5">
      <c r="A113" s="111"/>
      <c r="B113" s="6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35">
      <c r="A114" s="111" t="s">
        <v>109</v>
      </c>
      <c r="B114" s="110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35">
      <c r="A115" s="111"/>
      <c r="B115" s="110" t="s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1.3495557764948161E-5</v>
      </c>
      <c r="Q115">
        <v>7.6459132509916683E-79</v>
      </c>
      <c r="R115">
        <v>2.383920728025148E-65</v>
      </c>
      <c r="S115">
        <v>1.3495557764948161E-5</v>
      </c>
    </row>
    <row r="116" spans="1:19" x14ac:dyDescent="0.35">
      <c r="A116" s="111"/>
      <c r="B116" s="110" t="s">
        <v>2</v>
      </c>
      <c r="C116">
        <v>0</v>
      </c>
      <c r="D116">
        <v>0</v>
      </c>
      <c r="E116">
        <v>7.7920472791720569E-2</v>
      </c>
      <c r="F116">
        <v>1.8861394336795151E-2</v>
      </c>
      <c r="G116">
        <v>2.156683940830216E-2</v>
      </c>
      <c r="H116">
        <v>6.2055101161526778E-3</v>
      </c>
      <c r="I116">
        <v>5.0581908579205602E-2</v>
      </c>
      <c r="J116">
        <v>1.442139664885963E-2</v>
      </c>
      <c r="K116">
        <v>5.0319864711768837E-2</v>
      </c>
      <c r="L116">
        <v>2.9419847515017299E-2</v>
      </c>
      <c r="M116">
        <v>1.20163225050931E-2</v>
      </c>
      <c r="N116">
        <v>2.9551547904810411E-8</v>
      </c>
      <c r="O116">
        <v>2.9616860159185992E-17</v>
      </c>
      <c r="P116">
        <v>2.7978031705087359E-53</v>
      </c>
      <c r="Q116">
        <v>4.9580076999148522E-6</v>
      </c>
      <c r="R116">
        <v>3.7771808267144161E-102</v>
      </c>
      <c r="S116">
        <v>0.2813185441721629</v>
      </c>
    </row>
    <row r="117" spans="1:19" x14ac:dyDescent="0.35">
      <c r="A117" s="111"/>
      <c r="B117" s="110" t="s">
        <v>3</v>
      </c>
      <c r="C117">
        <v>0</v>
      </c>
      <c r="D117">
        <v>0</v>
      </c>
      <c r="E117">
        <v>3.3617652332420672E-2</v>
      </c>
      <c r="F117">
        <v>0.64408555572375581</v>
      </c>
      <c r="G117">
        <v>0.55269255000013684</v>
      </c>
      <c r="H117">
        <v>0.31609334891209551</v>
      </c>
      <c r="I117">
        <v>0.29389143267149381</v>
      </c>
      <c r="J117">
        <v>0.27330789577629622</v>
      </c>
      <c r="K117">
        <v>0.30267629047347139</v>
      </c>
      <c r="L117">
        <v>0.24016220888048931</v>
      </c>
      <c r="M117">
        <v>0.1454755966951008</v>
      </c>
      <c r="N117">
        <v>6.8929403715581344E-2</v>
      </c>
      <c r="O117">
        <v>1.333227245482926E-2</v>
      </c>
      <c r="P117">
        <v>8.3469960156949892E-6</v>
      </c>
      <c r="Q117">
        <v>2.8597282239804278E-6</v>
      </c>
      <c r="R117">
        <v>1.8892612209825001E-31</v>
      </c>
      <c r="S117">
        <v>2.8842754143599101</v>
      </c>
    </row>
    <row r="118" spans="1:19" x14ac:dyDescent="0.35">
      <c r="A118" s="111"/>
      <c r="B118" s="110" t="s">
        <v>4</v>
      </c>
      <c r="C118">
        <v>0</v>
      </c>
      <c r="D118">
        <v>0</v>
      </c>
      <c r="E118">
        <v>4.7114862362869638E-2</v>
      </c>
      <c r="F118">
        <v>0.37251002238442738</v>
      </c>
      <c r="G118">
        <v>0.77214046762323141</v>
      </c>
      <c r="H118">
        <v>0.73590041574841769</v>
      </c>
      <c r="I118">
        <v>0.61256218003455021</v>
      </c>
      <c r="J118">
        <v>0.67520766365715179</v>
      </c>
      <c r="K118">
        <v>0.5067842162098084</v>
      </c>
      <c r="L118">
        <v>0.40849893290224948</v>
      </c>
      <c r="M118">
        <v>0.32172965768994821</v>
      </c>
      <c r="N118">
        <v>0.14759761990563169</v>
      </c>
      <c r="O118">
        <v>3.9319260399802741E-2</v>
      </c>
      <c r="P118">
        <v>9.8611340668542582E-6</v>
      </c>
      <c r="Q118">
        <v>1.326093870262973E-5</v>
      </c>
      <c r="R118">
        <v>3.7431804801341289E-6</v>
      </c>
      <c r="S118">
        <v>4.6393921641713387</v>
      </c>
    </row>
    <row r="119" spans="1:19" x14ac:dyDescent="0.35">
      <c r="A119" s="111"/>
      <c r="B119" s="110" t="s">
        <v>5</v>
      </c>
      <c r="C119">
        <v>0</v>
      </c>
      <c r="D119">
        <v>0</v>
      </c>
      <c r="E119">
        <v>6.0256645106452712E-2</v>
      </c>
      <c r="F119">
        <v>0.3256083273649632</v>
      </c>
      <c r="G119">
        <v>0.73074597955368392</v>
      </c>
      <c r="H119">
        <v>1.2237410098976289</v>
      </c>
      <c r="I119">
        <v>0.87334512685294097</v>
      </c>
      <c r="J119">
        <v>0.85304132731198801</v>
      </c>
      <c r="K119">
        <v>0.78341666593073733</v>
      </c>
      <c r="L119">
        <v>0.55279614832290136</v>
      </c>
      <c r="M119">
        <v>0.46871289388568388</v>
      </c>
      <c r="N119">
        <v>0.21622658169348111</v>
      </c>
      <c r="O119">
        <v>5.2154649218617233E-2</v>
      </c>
      <c r="P119">
        <v>1.606746272092466E-5</v>
      </c>
      <c r="Q119">
        <v>1.0118260764952541E-5</v>
      </c>
      <c r="R119">
        <v>3.01442534314934E-6</v>
      </c>
      <c r="S119">
        <v>6.1400745552879066</v>
      </c>
    </row>
    <row r="120" spans="1:19" x14ac:dyDescent="0.35">
      <c r="A120" s="111"/>
      <c r="B120" s="110" t="s">
        <v>6</v>
      </c>
      <c r="C120">
        <v>0</v>
      </c>
      <c r="D120">
        <v>0</v>
      </c>
      <c r="E120">
        <v>6.8092380967084781E-2</v>
      </c>
      <c r="F120">
        <v>0.17549466830530569</v>
      </c>
      <c r="G120">
        <v>0.50499385254981399</v>
      </c>
      <c r="H120">
        <v>0.82800779694309889</v>
      </c>
      <c r="I120">
        <v>1.080698957713381</v>
      </c>
      <c r="J120">
        <v>0.94816134429338073</v>
      </c>
      <c r="K120">
        <v>0.84469612353439127</v>
      </c>
      <c r="L120">
        <v>0.69408009342332611</v>
      </c>
      <c r="M120">
        <v>0.43184991056137861</v>
      </c>
      <c r="N120">
        <v>0.2515958475559974</v>
      </c>
      <c r="O120">
        <v>4.8705561793882461E-2</v>
      </c>
      <c r="P120">
        <v>1.6379556286167829E-5</v>
      </c>
      <c r="Q120">
        <v>4.1010085071125459E-6</v>
      </c>
      <c r="R120">
        <v>3.4947898021319551E-6</v>
      </c>
      <c r="S120">
        <v>5.8764005129956374</v>
      </c>
    </row>
    <row r="121" spans="1:19" x14ac:dyDescent="0.35">
      <c r="A121" s="111"/>
      <c r="B121" s="110" t="s">
        <v>7</v>
      </c>
      <c r="C121">
        <v>0</v>
      </c>
      <c r="D121">
        <v>0</v>
      </c>
      <c r="E121">
        <v>4.1891724647026111E-2</v>
      </c>
      <c r="F121">
        <v>0.35018775499068722</v>
      </c>
      <c r="G121">
        <v>0.41908495725582029</v>
      </c>
      <c r="H121">
        <v>0.77804485537425938</v>
      </c>
      <c r="I121">
        <v>0.83093354024514188</v>
      </c>
      <c r="J121">
        <v>1.148696830434182</v>
      </c>
      <c r="K121">
        <v>1.1109177517431841</v>
      </c>
      <c r="L121">
        <v>0.77372636119068328</v>
      </c>
      <c r="M121">
        <v>0.58111013305748838</v>
      </c>
      <c r="N121">
        <v>0.2308831216744244</v>
      </c>
      <c r="O121">
        <v>3.453255747126048E-2</v>
      </c>
      <c r="P121">
        <v>1.2298852979232539E-5</v>
      </c>
      <c r="Q121">
        <v>9.1351283341708809E-6</v>
      </c>
      <c r="R121">
        <v>6.020974158389122E-6</v>
      </c>
      <c r="S121">
        <v>6.3000370430396302</v>
      </c>
    </row>
    <row r="122" spans="1:19" x14ac:dyDescent="0.35">
      <c r="A122" s="111"/>
      <c r="B122" s="110" t="s">
        <v>8</v>
      </c>
      <c r="C122">
        <v>0</v>
      </c>
      <c r="D122">
        <v>0</v>
      </c>
      <c r="E122">
        <v>4.7058823182734043E-2</v>
      </c>
      <c r="F122">
        <v>0.21741762141631751</v>
      </c>
      <c r="G122">
        <v>0.49036286275298668</v>
      </c>
      <c r="H122">
        <v>0.7649593714465821</v>
      </c>
      <c r="I122">
        <v>0.89986300997516222</v>
      </c>
      <c r="J122">
        <v>0.96341309682628173</v>
      </c>
      <c r="K122">
        <v>1.173340850625548</v>
      </c>
      <c r="L122">
        <v>0.94885129408387336</v>
      </c>
      <c r="M122">
        <v>0.70345415679630341</v>
      </c>
      <c r="N122">
        <v>0.24369085628111939</v>
      </c>
      <c r="O122">
        <v>5.0336395492948681E-2</v>
      </c>
      <c r="P122">
        <v>1.4362616105122531E-5</v>
      </c>
      <c r="Q122">
        <v>1.0272156668633031E-5</v>
      </c>
      <c r="R122">
        <v>1.2950389341679861E-5</v>
      </c>
      <c r="S122">
        <v>6.5027859240419721</v>
      </c>
    </row>
    <row r="123" spans="1:19" x14ac:dyDescent="0.35">
      <c r="A123" s="111"/>
      <c r="B123" s="110" t="s">
        <v>9</v>
      </c>
      <c r="C123">
        <v>0</v>
      </c>
      <c r="D123">
        <v>0</v>
      </c>
      <c r="E123">
        <v>6.3191257665763834E-2</v>
      </c>
      <c r="F123">
        <v>0.2735183051506434</v>
      </c>
      <c r="G123">
        <v>0.33636052620986789</v>
      </c>
      <c r="H123">
        <v>0.57874515451583464</v>
      </c>
      <c r="I123">
        <v>0.74006785302397693</v>
      </c>
      <c r="J123">
        <v>0.81398920868264757</v>
      </c>
      <c r="K123">
        <v>0.83714225069675985</v>
      </c>
      <c r="L123">
        <v>0.82229695805988068</v>
      </c>
      <c r="M123">
        <v>0.54635375089959692</v>
      </c>
      <c r="N123">
        <v>0.27759469813020737</v>
      </c>
      <c r="O123">
        <v>4.0351247589000952E-2</v>
      </c>
      <c r="P123">
        <v>1.6281037030972492E-5</v>
      </c>
      <c r="Q123">
        <v>1.082436104787482E-5</v>
      </c>
      <c r="R123">
        <v>6.091723387356965E-6</v>
      </c>
      <c r="S123">
        <v>5.3296444077456453</v>
      </c>
    </row>
    <row r="124" spans="1:19" x14ac:dyDescent="0.35">
      <c r="A124" s="111"/>
      <c r="B124" s="110" t="s">
        <v>10</v>
      </c>
      <c r="C124">
        <v>0</v>
      </c>
      <c r="D124">
        <v>0</v>
      </c>
      <c r="E124">
        <v>6.9157459259563778E-2</v>
      </c>
      <c r="F124">
        <v>0.20707895588664679</v>
      </c>
      <c r="G124">
        <v>0.28338805111585358</v>
      </c>
      <c r="H124">
        <v>0.59019611999094013</v>
      </c>
      <c r="I124">
        <v>0.68614527124323277</v>
      </c>
      <c r="J124">
        <v>0.71481080681410991</v>
      </c>
      <c r="K124">
        <v>0.96221670846453655</v>
      </c>
      <c r="L124">
        <v>0.93410796742351088</v>
      </c>
      <c r="M124">
        <v>0.73200869162420545</v>
      </c>
      <c r="N124">
        <v>0.35459835868575068</v>
      </c>
      <c r="O124">
        <v>4.8811969375468472E-2</v>
      </c>
      <c r="P124">
        <v>1.180797212969506E-5</v>
      </c>
      <c r="Q124">
        <v>1.1822664543445789E-5</v>
      </c>
      <c r="R124">
        <v>1.01613164687284E-5</v>
      </c>
      <c r="S124">
        <v>5.5825541518369617</v>
      </c>
    </row>
    <row r="125" spans="1:19" x14ac:dyDescent="0.35">
      <c r="A125" s="111"/>
      <c r="B125" s="110" t="s">
        <v>11</v>
      </c>
      <c r="C125">
        <v>0</v>
      </c>
      <c r="D125">
        <v>0</v>
      </c>
      <c r="E125">
        <v>0.10959942265835181</v>
      </c>
      <c r="F125">
        <v>0.14312516718397081</v>
      </c>
      <c r="G125">
        <v>0.196390164723314</v>
      </c>
      <c r="H125">
        <v>0.35923233428158058</v>
      </c>
      <c r="I125">
        <v>0.49814464851999479</v>
      </c>
      <c r="J125">
        <v>0.46989527508425438</v>
      </c>
      <c r="K125">
        <v>0.59716495564567307</v>
      </c>
      <c r="L125">
        <v>0.47410850604828519</v>
      </c>
      <c r="M125">
        <v>0.45339675914492811</v>
      </c>
      <c r="N125">
        <v>0.28328374230302428</v>
      </c>
      <c r="O125">
        <v>4.7359345317351753E-2</v>
      </c>
      <c r="P125">
        <v>1.349783035371988E-5</v>
      </c>
      <c r="Q125">
        <v>6.587399251519834E-6</v>
      </c>
      <c r="R125">
        <v>6.6571675591286492E-6</v>
      </c>
      <c r="S125">
        <v>3.6317270633078929</v>
      </c>
    </row>
    <row r="126" spans="1:19" x14ac:dyDescent="0.35">
      <c r="A126" s="111"/>
      <c r="B126" s="110" t="s">
        <v>12</v>
      </c>
      <c r="C126">
        <v>0</v>
      </c>
      <c r="D126">
        <v>0</v>
      </c>
      <c r="E126">
        <v>3.1588089056084338E-2</v>
      </c>
      <c r="F126">
        <v>1.6569382532579589E-2</v>
      </c>
      <c r="G126">
        <v>6.6643460665597204E-2</v>
      </c>
      <c r="H126">
        <v>0.1181256574860247</v>
      </c>
      <c r="I126">
        <v>0.12977954932630731</v>
      </c>
      <c r="J126">
        <v>0.1534408116648435</v>
      </c>
      <c r="K126">
        <v>0.1649304263855208</v>
      </c>
      <c r="L126">
        <v>0.16208452102074389</v>
      </c>
      <c r="M126">
        <v>0.12774223490284589</v>
      </c>
      <c r="N126">
        <v>9.8457967317108E-2</v>
      </c>
      <c r="O126">
        <v>1.386927159379627E-2</v>
      </c>
      <c r="P126">
        <v>2.030195801259054E-5</v>
      </c>
      <c r="Q126">
        <v>8.2610215574613784E-6</v>
      </c>
      <c r="R126">
        <v>1.483981821636681E-5</v>
      </c>
      <c r="S126">
        <v>1.0832747747492379</v>
      </c>
    </row>
    <row r="127" spans="1:19" x14ac:dyDescent="0.35">
      <c r="A127" s="111"/>
      <c r="B127" s="110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35">
      <c r="A128" s="111"/>
      <c r="B128" s="110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35">
      <c r="A129" s="111"/>
      <c r="B129" s="110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</sheetData>
  <mergeCells count="8"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29"/>
  <sheetViews>
    <sheetView topLeftCell="A98" workbookViewId="0">
      <selection activeCell="A130" sqref="A130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1" t="s">
        <v>90</v>
      </c>
      <c r="B2" s="1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35">
      <c r="A3" s="111"/>
      <c r="B3" s="1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35">
      <c r="A4" s="111"/>
      <c r="B4" s="1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35">
      <c r="A5" s="111"/>
      <c r="B5" s="1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35">
      <c r="A6" s="111"/>
      <c r="B6" s="1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35">
      <c r="A7" s="111"/>
      <c r="B7" s="1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35">
      <c r="A8" s="111"/>
      <c r="B8" s="1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35">
      <c r="A9" s="111"/>
      <c r="B9" s="1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35">
      <c r="A10" s="111"/>
      <c r="B10" s="1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35">
      <c r="A11" s="111"/>
      <c r="B11" s="1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35">
      <c r="A12" s="111"/>
      <c r="B12" s="1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35">
      <c r="A13" s="111"/>
      <c r="B13" s="1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35">
      <c r="A14" s="111"/>
      <c r="B14" s="1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35">
      <c r="A15" s="111"/>
      <c r="B15" s="1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35">
      <c r="A16" s="111"/>
      <c r="B16" s="1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35">
      <c r="A17" s="111"/>
      <c r="B17" s="1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35">
      <c r="A18" s="111" t="s">
        <v>96</v>
      </c>
      <c r="B18" s="37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35">
      <c r="A19" s="111"/>
      <c r="B19" s="37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35">
      <c r="A20" s="111"/>
      <c r="B20" s="37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35">
      <c r="A21" s="111"/>
      <c r="B21" s="37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35">
      <c r="A22" s="111"/>
      <c r="B22" s="37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35">
      <c r="A23" s="111"/>
      <c r="B23" s="37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35">
      <c r="A24" s="111"/>
      <c r="B24" s="37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35">
      <c r="A25" s="111"/>
      <c r="B25" s="37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35">
      <c r="A26" s="111"/>
      <c r="B26" s="37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35">
      <c r="A27" s="111"/>
      <c r="B27" s="37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35">
      <c r="A28" s="111"/>
      <c r="B28" s="37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35">
      <c r="A29" s="111"/>
      <c r="B29" s="37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35">
      <c r="A30" s="111"/>
      <c r="B30" s="37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35">
      <c r="A31" s="111"/>
      <c r="B31" s="37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35">
      <c r="A32" s="111"/>
      <c r="B32" s="37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35">
      <c r="A33" s="111"/>
      <c r="B33" s="37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35">
      <c r="A34" s="111" t="s">
        <v>101</v>
      </c>
      <c r="B34" s="61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35">
      <c r="A35" s="111"/>
      <c r="B35" s="61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35">
      <c r="A36" s="111"/>
      <c r="B36" s="61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35">
      <c r="A37" s="111"/>
      <c r="B37" s="61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35">
      <c r="A38" s="111"/>
      <c r="B38" s="61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35">
      <c r="A39" s="111"/>
      <c r="B39" s="61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35">
      <c r="A40" s="111"/>
      <c r="B40" s="61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35">
      <c r="A41" s="111"/>
      <c r="B41" s="61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35">
      <c r="A42" s="111"/>
      <c r="B42" s="61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35">
      <c r="A43" s="111"/>
      <c r="B43" s="61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35">
      <c r="A44" s="111"/>
      <c r="B44" s="61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35">
      <c r="A45" s="111"/>
      <c r="B45" s="61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35">
      <c r="A46" s="111"/>
      <c r="B46" s="61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35">
      <c r="A47" s="111"/>
      <c r="B47" s="61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35">
      <c r="A48" s="111"/>
      <c r="B48" s="61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35">
      <c r="A49" s="111"/>
      <c r="B49" s="61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35">
      <c r="A50" s="111" t="s">
        <v>102</v>
      </c>
      <c r="B50" s="61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35">
      <c r="A51" s="111"/>
      <c r="B51" s="61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35">
      <c r="A52" s="111"/>
      <c r="B52" s="61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35">
      <c r="A53" s="111"/>
      <c r="B53" s="61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35">
      <c r="A54" s="111"/>
      <c r="B54" s="61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35">
      <c r="A55" s="111"/>
      <c r="B55" s="61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35">
      <c r="A56" s="111"/>
      <c r="B56" s="61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35">
      <c r="A57" s="111"/>
      <c r="B57" s="61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35">
      <c r="A58" s="111"/>
      <c r="B58" s="61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35">
      <c r="A59" s="111"/>
      <c r="B59" s="61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35">
      <c r="A60" s="111"/>
      <c r="B60" s="61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35">
      <c r="A61" s="111"/>
      <c r="B61" s="61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35">
      <c r="A62" s="111"/>
      <c r="B62" s="61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35">
      <c r="A63" s="111"/>
      <c r="B63" s="61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35">
      <c r="A64" s="111"/>
      <c r="B64" s="61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35">
      <c r="A65" s="111"/>
      <c r="B65" s="61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35">
      <c r="A66" s="111" t="s">
        <v>103</v>
      </c>
      <c r="B66" s="61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35">
      <c r="A67" s="111"/>
      <c r="B67" s="61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35">
      <c r="A68" s="111"/>
      <c r="B68" s="61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35">
      <c r="A69" s="111"/>
      <c r="B69" s="61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35">
      <c r="A70" s="111"/>
      <c r="B70" s="61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35">
      <c r="A71" s="111"/>
      <c r="B71" s="61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35">
      <c r="A72" s="111"/>
      <c r="B72" s="61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35">
      <c r="A73" s="111"/>
      <c r="B73" s="61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35">
      <c r="A74" s="111"/>
      <c r="B74" s="61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35">
      <c r="A75" s="111"/>
      <c r="B75" s="61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35">
      <c r="A76" s="111"/>
      <c r="B76" s="61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35">
      <c r="A77" s="111"/>
      <c r="B77" s="61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35">
      <c r="A78" s="111"/>
      <c r="B78" s="61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35">
      <c r="A79" s="111"/>
      <c r="B79" s="61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35">
      <c r="A80" s="111"/>
      <c r="B80" s="61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35">
      <c r="A81" s="111"/>
      <c r="B81" s="61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  <row r="82" spans="1:19" x14ac:dyDescent="0.35">
      <c r="A82" s="111" t="s">
        <v>104</v>
      </c>
      <c r="B82" s="61" t="s">
        <v>0</v>
      </c>
      <c r="C82">
        <v>0.78194110341954004</v>
      </c>
      <c r="D82">
        <v>0.35605099517111582</v>
      </c>
      <c r="E82">
        <v>0.1825236280526995</v>
      </c>
      <c r="F82">
        <v>0.14100898967103959</v>
      </c>
      <c r="G82">
        <v>0.22483298506908181</v>
      </c>
      <c r="H82">
        <v>0.33639471356341127</v>
      </c>
      <c r="I82">
        <v>0.38951504461694941</v>
      </c>
      <c r="J82">
        <v>0.34268836328931429</v>
      </c>
      <c r="K82">
        <v>0.2437145499287065</v>
      </c>
      <c r="L82">
        <v>0.1916213248613699</v>
      </c>
      <c r="M82">
        <v>0.24773446590840489</v>
      </c>
      <c r="N82">
        <v>0.21725590181941859</v>
      </c>
      <c r="O82">
        <v>0.150219549274756</v>
      </c>
      <c r="P82">
        <v>0.12551597698684841</v>
      </c>
      <c r="Q82">
        <v>7.1103230521430777E-2</v>
      </c>
      <c r="R82">
        <v>3.4367063611636037E-2</v>
      </c>
      <c r="S82">
        <v>4.0364878857657231</v>
      </c>
    </row>
    <row r="83" spans="1:19" x14ac:dyDescent="0.35">
      <c r="A83" s="111"/>
      <c r="B83" s="61" t="s">
        <v>1</v>
      </c>
      <c r="C83">
        <v>0.38768509253006461</v>
      </c>
      <c r="D83">
        <v>1.5359997335150879</v>
      </c>
      <c r="E83">
        <v>0.56391949308001699</v>
      </c>
      <c r="F83">
        <v>0.1635953095824052</v>
      </c>
      <c r="G83">
        <v>0.13067963086504741</v>
      </c>
      <c r="H83">
        <v>0.25408270622989121</v>
      </c>
      <c r="I83">
        <v>0.31081033220528659</v>
      </c>
      <c r="J83">
        <v>0.35397834043064502</v>
      </c>
      <c r="K83">
        <v>0.31449193162447048</v>
      </c>
      <c r="L83">
        <v>0.16772867158569971</v>
      </c>
      <c r="M83">
        <v>0.14366219630080651</v>
      </c>
      <c r="N83">
        <v>0.15636618854367751</v>
      </c>
      <c r="O83">
        <v>0.15126272330882939</v>
      </c>
      <c r="P83">
        <v>0.109607067862216</v>
      </c>
      <c r="Q83">
        <v>4.6946613976119163E-2</v>
      </c>
      <c r="R83">
        <v>3.5614181863736397E-2</v>
      </c>
      <c r="S83">
        <v>4.8264302135039996</v>
      </c>
    </row>
    <row r="84" spans="1:19" x14ac:dyDescent="0.35">
      <c r="A84" s="111"/>
      <c r="B84" s="61" t="s">
        <v>2</v>
      </c>
      <c r="C84">
        <v>0.1251298793549849</v>
      </c>
      <c r="D84">
        <v>0.69975347208286087</v>
      </c>
      <c r="E84">
        <v>2.479569354511006</v>
      </c>
      <c r="F84">
        <v>0.40533291994199488</v>
      </c>
      <c r="G84">
        <v>0.2528629091771647</v>
      </c>
      <c r="H84">
        <v>0.20950659147335701</v>
      </c>
      <c r="I84">
        <v>0.24231504206773971</v>
      </c>
      <c r="J84">
        <v>0.29706646738030312</v>
      </c>
      <c r="K84">
        <v>0.36029368764998981</v>
      </c>
      <c r="L84">
        <v>0.25407542133007338</v>
      </c>
      <c r="M84">
        <v>0.17854239030050131</v>
      </c>
      <c r="N84">
        <v>0.11662078372551581</v>
      </c>
      <c r="O84">
        <v>8.5243975686119744E-2</v>
      </c>
      <c r="P84">
        <v>8.5622527754867533E-2</v>
      </c>
      <c r="Q84">
        <v>5.4901188318233922E-2</v>
      </c>
      <c r="R84">
        <v>4.8535991193385711E-2</v>
      </c>
      <c r="S84">
        <v>5.8953726019480994</v>
      </c>
    </row>
    <row r="85" spans="1:19" x14ac:dyDescent="0.35">
      <c r="A85" s="111"/>
      <c r="B85" s="61" t="s">
        <v>3</v>
      </c>
      <c r="C85">
        <v>7.145178807234874E-2</v>
      </c>
      <c r="D85">
        <v>0.23659089587277141</v>
      </c>
      <c r="E85">
        <v>1.10281473300086</v>
      </c>
      <c r="F85">
        <v>3.4589033459036842</v>
      </c>
      <c r="G85">
        <v>0.7897981479408025</v>
      </c>
      <c r="H85">
        <v>0.36191206822615651</v>
      </c>
      <c r="I85">
        <v>0.22964790560314141</v>
      </c>
      <c r="J85">
        <v>0.28190112634835768</v>
      </c>
      <c r="K85">
        <v>0.30321235059149593</v>
      </c>
      <c r="L85">
        <v>0.29933943945009728</v>
      </c>
      <c r="M85">
        <v>0.14455252969973259</v>
      </c>
      <c r="N85">
        <v>7.5401211123826417E-2</v>
      </c>
      <c r="O85">
        <v>5.7563074625212388E-2</v>
      </c>
      <c r="P85">
        <v>5.0889227696345227E-2</v>
      </c>
      <c r="Q85">
        <v>2.7410371336876752E-2</v>
      </c>
      <c r="R85">
        <v>1.8697065368957311E-2</v>
      </c>
      <c r="S85">
        <v>7.5100852808606664</v>
      </c>
    </row>
    <row r="86" spans="1:19" x14ac:dyDescent="0.35">
      <c r="A86" s="111"/>
      <c r="B86" s="61" t="s">
        <v>4</v>
      </c>
      <c r="C86">
        <v>9.5673166776436433E-2</v>
      </c>
      <c r="D86">
        <v>0.1281795902923048</v>
      </c>
      <c r="E86">
        <v>0.19144194806490239</v>
      </c>
      <c r="F86">
        <v>1.2893133600234481</v>
      </c>
      <c r="G86">
        <v>1.966561875661561</v>
      </c>
      <c r="H86">
        <v>0.76159968696494185</v>
      </c>
      <c r="I86">
        <v>0.45218866921970807</v>
      </c>
      <c r="J86">
        <v>0.30794740517281088</v>
      </c>
      <c r="K86">
        <v>0.25152897899160997</v>
      </c>
      <c r="L86">
        <v>0.32561658896208701</v>
      </c>
      <c r="M86">
        <v>0.21152347728831511</v>
      </c>
      <c r="N86">
        <v>0.1471479888630734</v>
      </c>
      <c r="O86">
        <v>6.1660202130527697E-2</v>
      </c>
      <c r="P86">
        <v>4.6011977516159958E-2</v>
      </c>
      <c r="Q86">
        <v>4.5510481615780307E-2</v>
      </c>
      <c r="R86">
        <v>3.6835908768962797E-2</v>
      </c>
      <c r="S86">
        <v>6.3187413063126296</v>
      </c>
    </row>
    <row r="87" spans="1:19" x14ac:dyDescent="0.35">
      <c r="A87" s="111"/>
      <c r="B87" s="61" t="s">
        <v>5</v>
      </c>
      <c r="C87">
        <v>0.1620198093160572</v>
      </c>
      <c r="D87">
        <v>8.8593977768837248E-2</v>
      </c>
      <c r="E87">
        <v>7.9900122597696216E-2</v>
      </c>
      <c r="F87">
        <v>0.32667098330157412</v>
      </c>
      <c r="G87">
        <v>0.86076912615532564</v>
      </c>
      <c r="H87">
        <v>1.076146398908951</v>
      </c>
      <c r="I87">
        <v>0.61310408134011818</v>
      </c>
      <c r="J87">
        <v>0.42091386447883522</v>
      </c>
      <c r="K87">
        <v>0.29559227616563888</v>
      </c>
      <c r="L87">
        <v>0.2970796492008706</v>
      </c>
      <c r="M87">
        <v>0.2686160397228709</v>
      </c>
      <c r="N87">
        <v>0.1512912850907441</v>
      </c>
      <c r="O87">
        <v>6.2080306253224818E-2</v>
      </c>
      <c r="P87">
        <v>4.4934284529989717E-2</v>
      </c>
      <c r="Q87">
        <v>2.5431686667282849E-2</v>
      </c>
      <c r="R87">
        <v>1.317150977532641E-2</v>
      </c>
      <c r="S87">
        <v>4.7863154012733444</v>
      </c>
    </row>
    <row r="88" spans="1:19" x14ac:dyDescent="0.35">
      <c r="A88" s="111"/>
      <c r="B88" s="61" t="s">
        <v>6</v>
      </c>
      <c r="C88">
        <v>0.16398345681096299</v>
      </c>
      <c r="D88">
        <v>0.12259949030709801</v>
      </c>
      <c r="E88">
        <v>0.18655822302870989</v>
      </c>
      <c r="F88">
        <v>0.15552742018215451</v>
      </c>
      <c r="G88">
        <v>0.38839143596949932</v>
      </c>
      <c r="H88">
        <v>0.55942440048936404</v>
      </c>
      <c r="I88">
        <v>0.70298147329404126</v>
      </c>
      <c r="J88">
        <v>0.51458317262180109</v>
      </c>
      <c r="K88">
        <v>0.34010665689454589</v>
      </c>
      <c r="L88">
        <v>0.28845290956395642</v>
      </c>
      <c r="M88">
        <v>0.31296378732147301</v>
      </c>
      <c r="N88">
        <v>0.23726478595505679</v>
      </c>
      <c r="O88">
        <v>0.1131057744775245</v>
      </c>
      <c r="P88">
        <v>8.0178757181183544E-2</v>
      </c>
      <c r="Q88">
        <v>3.6506760649086242E-2</v>
      </c>
      <c r="R88">
        <v>3.4855967227013472E-2</v>
      </c>
      <c r="S88">
        <v>4.2374844719734703</v>
      </c>
    </row>
    <row r="89" spans="1:19" x14ac:dyDescent="0.35">
      <c r="A89" s="111"/>
      <c r="B89" s="61" t="s">
        <v>7</v>
      </c>
      <c r="C89">
        <v>0.15257068968777529</v>
      </c>
      <c r="D89">
        <v>0.18916941214546479</v>
      </c>
      <c r="E89">
        <v>0.14274336247129049</v>
      </c>
      <c r="F89">
        <v>0.1104991078357585</v>
      </c>
      <c r="G89">
        <v>0.24827158272670291</v>
      </c>
      <c r="H89">
        <v>0.42691575602965809</v>
      </c>
      <c r="I89">
        <v>0.5353254275163547</v>
      </c>
      <c r="J89">
        <v>0.66867413734703074</v>
      </c>
      <c r="K89">
        <v>0.48969040795469237</v>
      </c>
      <c r="L89">
        <v>0.34888244724040052</v>
      </c>
      <c r="M89">
        <v>0.2543994950427732</v>
      </c>
      <c r="N89">
        <v>0.211792196474793</v>
      </c>
      <c r="O89">
        <v>0.18942744314157281</v>
      </c>
      <c r="P89">
        <v>0.12884122773039011</v>
      </c>
      <c r="Q89">
        <v>6.8636260370630739E-2</v>
      </c>
      <c r="R89">
        <v>2.7909276951500681E-2</v>
      </c>
      <c r="S89">
        <v>4.193748230666789</v>
      </c>
    </row>
    <row r="90" spans="1:19" x14ac:dyDescent="0.35">
      <c r="A90" s="111"/>
      <c r="B90" s="61" t="s">
        <v>8</v>
      </c>
      <c r="C90">
        <v>0.1096879221288577</v>
      </c>
      <c r="D90">
        <v>0.14972404082789401</v>
      </c>
      <c r="E90">
        <v>0.23498773328693459</v>
      </c>
      <c r="F90">
        <v>0.15781687627165389</v>
      </c>
      <c r="G90">
        <v>0.26719548725094849</v>
      </c>
      <c r="H90">
        <v>0.31432825929962271</v>
      </c>
      <c r="I90">
        <v>0.43469646281615271</v>
      </c>
      <c r="J90">
        <v>0.48158177904406402</v>
      </c>
      <c r="K90">
        <v>0.54860823755330546</v>
      </c>
      <c r="L90">
        <v>0.37086371524002593</v>
      </c>
      <c r="M90">
        <v>0.27220311022564631</v>
      </c>
      <c r="N90">
        <v>0.13449859417755791</v>
      </c>
      <c r="O90">
        <v>0.13268530113806759</v>
      </c>
      <c r="P90">
        <v>9.1636762450784434E-2</v>
      </c>
      <c r="Q90">
        <v>6.3045781138589663E-2</v>
      </c>
      <c r="R90">
        <v>2.735266196349169E-2</v>
      </c>
      <c r="S90">
        <v>3.7909127248135972</v>
      </c>
    </row>
    <row r="91" spans="1:19" x14ac:dyDescent="0.35">
      <c r="A91" s="111"/>
      <c r="B91" s="61" t="s">
        <v>9</v>
      </c>
      <c r="C91">
        <v>3.6786909762668067E-2</v>
      </c>
      <c r="D91">
        <v>6.3611365314176438E-2</v>
      </c>
      <c r="E91">
        <v>8.3010099333258966E-2</v>
      </c>
      <c r="F91">
        <v>0.1655235657426449</v>
      </c>
      <c r="G91">
        <v>0.2146052572628675</v>
      </c>
      <c r="H91">
        <v>0.26099525291030612</v>
      </c>
      <c r="I91">
        <v>0.32069757128469051</v>
      </c>
      <c r="J91">
        <v>0.36729200192974071</v>
      </c>
      <c r="K91">
        <v>0.37010494635850277</v>
      </c>
      <c r="L91">
        <v>0.42109485901875993</v>
      </c>
      <c r="M91">
        <v>0.35051125676922629</v>
      </c>
      <c r="N91">
        <v>0.16857030520693209</v>
      </c>
      <c r="O91">
        <v>0.1248567405519507</v>
      </c>
      <c r="P91">
        <v>8.0434474570355588E-2</v>
      </c>
      <c r="Q91">
        <v>6.4829499265598861E-2</v>
      </c>
      <c r="R91">
        <v>5.1439988622535363E-2</v>
      </c>
      <c r="S91">
        <v>3.144364093904215</v>
      </c>
    </row>
    <row r="92" spans="1:19" x14ac:dyDescent="0.35">
      <c r="A92" s="111"/>
      <c r="B92" s="61" t="s">
        <v>10</v>
      </c>
      <c r="C92">
        <v>6.258801130876171E-2</v>
      </c>
      <c r="D92">
        <v>0.123569195890965</v>
      </c>
      <c r="E92">
        <v>0.14052417390354369</v>
      </c>
      <c r="F92">
        <v>0.21840555001033621</v>
      </c>
      <c r="G92">
        <v>0.37621919849178947</v>
      </c>
      <c r="H92">
        <v>0.46788947790959212</v>
      </c>
      <c r="I92">
        <v>0.34355978157237382</v>
      </c>
      <c r="J92">
        <v>0.34167288865746548</v>
      </c>
      <c r="K92">
        <v>0.40607347860596799</v>
      </c>
      <c r="L92">
        <v>0.50354765352933195</v>
      </c>
      <c r="M92">
        <v>0.4231261619289643</v>
      </c>
      <c r="N92">
        <v>0.35216904772151381</v>
      </c>
      <c r="O92">
        <v>0.22288408984527661</v>
      </c>
      <c r="P92">
        <v>0.1197911628772327</v>
      </c>
      <c r="Q92">
        <v>7.1400852345011742E-2</v>
      </c>
      <c r="R92">
        <v>4.9463714848553463E-2</v>
      </c>
      <c r="S92">
        <v>4.2228844394466796</v>
      </c>
    </row>
    <row r="93" spans="1:19" x14ac:dyDescent="0.35">
      <c r="A93" s="111"/>
      <c r="B93" s="61" t="s">
        <v>11</v>
      </c>
      <c r="C93">
        <v>8.9502044587093404E-2</v>
      </c>
      <c r="D93">
        <v>8.3779063898111447E-2</v>
      </c>
      <c r="E93">
        <v>9.028688598728965E-2</v>
      </c>
      <c r="F93">
        <v>0.11203313923218849</v>
      </c>
      <c r="G93">
        <v>0.26463236965018921</v>
      </c>
      <c r="H93">
        <v>0.43702429706615492</v>
      </c>
      <c r="I93">
        <v>0.45376278824406568</v>
      </c>
      <c r="J93">
        <v>0.38600647458674958</v>
      </c>
      <c r="K93">
        <v>0.39624187892099938</v>
      </c>
      <c r="L93">
        <v>0.30999943753243442</v>
      </c>
      <c r="M93">
        <v>0.4866279073701596</v>
      </c>
      <c r="N93">
        <v>0.47728452766833213</v>
      </c>
      <c r="O93">
        <v>0.32182696419174522</v>
      </c>
      <c r="P93">
        <v>0.1767461963751914</v>
      </c>
      <c r="Q93">
        <v>8.8588138227982338E-2</v>
      </c>
      <c r="R93">
        <v>4.9430124617058403E-2</v>
      </c>
      <c r="S93">
        <v>4.2237722381557461</v>
      </c>
    </row>
    <row r="94" spans="1:19" x14ac:dyDescent="0.35">
      <c r="A94" s="111"/>
      <c r="B94" s="61" t="s">
        <v>12</v>
      </c>
      <c r="C94">
        <v>6.2648106939369314E-2</v>
      </c>
      <c r="D94">
        <v>7.2068324948483892E-2</v>
      </c>
      <c r="E94">
        <v>6.21325334032959E-2</v>
      </c>
      <c r="F94">
        <v>0.1032080675336315</v>
      </c>
      <c r="G94">
        <v>0.20517676806130319</v>
      </c>
      <c r="H94">
        <v>0.3093458458051922</v>
      </c>
      <c r="I94">
        <v>0.31988749899775809</v>
      </c>
      <c r="J94">
        <v>0.39308890230470672</v>
      </c>
      <c r="K94">
        <v>0.35602437752956367</v>
      </c>
      <c r="L94">
        <v>0.32004054247942187</v>
      </c>
      <c r="M94">
        <v>0.3098089507980421</v>
      </c>
      <c r="N94">
        <v>0.40335100114035233</v>
      </c>
      <c r="O94">
        <v>0.36532829206722189</v>
      </c>
      <c r="P94">
        <v>0.26209068515928402</v>
      </c>
      <c r="Q94">
        <v>0.16623604370431941</v>
      </c>
      <c r="R94">
        <v>7.1683784890429911E-2</v>
      </c>
      <c r="S94">
        <v>3.7821197257623762</v>
      </c>
    </row>
    <row r="95" spans="1:19" x14ac:dyDescent="0.35">
      <c r="A95" s="111"/>
      <c r="B95" s="61" t="s">
        <v>13</v>
      </c>
      <c r="C95">
        <v>5.859314988650742E-2</v>
      </c>
      <c r="D95">
        <v>8.1494683936792198E-2</v>
      </c>
      <c r="E95">
        <v>5.1875551996031513E-2</v>
      </c>
      <c r="F95">
        <v>5.7097742601349817E-2</v>
      </c>
      <c r="G95">
        <v>0.1572159303405484</v>
      </c>
      <c r="H95">
        <v>0.24057587787109291</v>
      </c>
      <c r="I95">
        <v>0.30513400893882958</v>
      </c>
      <c r="J95">
        <v>0.2803676629561318</v>
      </c>
      <c r="K95">
        <v>0.28029593198544872</v>
      </c>
      <c r="L95">
        <v>0.24740854518613051</v>
      </c>
      <c r="M95">
        <v>0.29247916091707488</v>
      </c>
      <c r="N95">
        <v>0.33272623362887283</v>
      </c>
      <c r="O95">
        <v>0.32860533923188862</v>
      </c>
      <c r="P95">
        <v>0.28166519507322652</v>
      </c>
      <c r="Q95">
        <v>0.13495833874093971</v>
      </c>
      <c r="R95">
        <v>8.2748673066352391E-2</v>
      </c>
      <c r="S95">
        <v>3.213242026357217</v>
      </c>
    </row>
    <row r="96" spans="1:19" x14ac:dyDescent="0.35">
      <c r="A96" s="111"/>
      <c r="B96" s="61" t="s">
        <v>14</v>
      </c>
      <c r="C96">
        <v>1.985265427564769E-2</v>
      </c>
      <c r="D96">
        <v>4.4279046076249447E-2</v>
      </c>
      <c r="E96">
        <v>6.3901328710242164E-2</v>
      </c>
      <c r="F96">
        <v>0.12468495067946241</v>
      </c>
      <c r="G96">
        <v>0.10905245367335201</v>
      </c>
      <c r="H96">
        <v>0.15580085244418579</v>
      </c>
      <c r="I96">
        <v>0.1607814914493669</v>
      </c>
      <c r="J96">
        <v>0.2294431425411689</v>
      </c>
      <c r="K96">
        <v>0.28216144854909597</v>
      </c>
      <c r="L96">
        <v>0.23608726005080091</v>
      </c>
      <c r="M96">
        <v>0.20653018117892161</v>
      </c>
      <c r="N96">
        <v>0.21668748973693</v>
      </c>
      <c r="O96">
        <v>0.37137073957175559</v>
      </c>
      <c r="P96">
        <v>0.32928053953043068</v>
      </c>
      <c r="Q96">
        <v>0.27447522606738201</v>
      </c>
      <c r="R96">
        <v>0.10282499706359879</v>
      </c>
      <c r="S96">
        <v>2.9272138015985911</v>
      </c>
    </row>
    <row r="97" spans="1:19" x14ac:dyDescent="0.35">
      <c r="A97" s="111"/>
      <c r="B97" s="61" t="s">
        <v>15</v>
      </c>
      <c r="C97">
        <v>3.1475914229959573E-2</v>
      </c>
      <c r="D97">
        <v>3.3690790733417818E-2</v>
      </c>
      <c r="E97">
        <v>4.9844374087430823E-2</v>
      </c>
      <c r="F97">
        <v>2.879107205033225E-2</v>
      </c>
      <c r="G97">
        <v>5.9433507858719162E-2</v>
      </c>
      <c r="H97">
        <v>7.775414282274494E-2</v>
      </c>
      <c r="I97">
        <v>0.14792012828332449</v>
      </c>
      <c r="J97">
        <v>0.1217290766080361</v>
      </c>
      <c r="K97">
        <v>0.12196358153283041</v>
      </c>
      <c r="L97">
        <v>0.1679094537997054</v>
      </c>
      <c r="M97">
        <v>0.1309908066444101</v>
      </c>
      <c r="N97">
        <v>0.1328018595067692</v>
      </c>
      <c r="O97">
        <v>0.13088419767428169</v>
      </c>
      <c r="P97">
        <v>0.17167678837729361</v>
      </c>
      <c r="Q97">
        <v>0.1352237669403947</v>
      </c>
      <c r="R97">
        <v>9.4273585203981713E-2</v>
      </c>
      <c r="S97">
        <v>1.6363630463536321</v>
      </c>
    </row>
    <row r="98" spans="1:19" x14ac:dyDescent="0.35">
      <c r="A98" s="111" t="s">
        <v>105</v>
      </c>
      <c r="B98" s="61" t="s">
        <v>0</v>
      </c>
      <c r="C98">
        <v>0.78194110341954004</v>
      </c>
      <c r="D98">
        <v>0.35605099517111582</v>
      </c>
      <c r="E98">
        <v>0.1825236280526995</v>
      </c>
      <c r="F98">
        <v>0.14100898967103959</v>
      </c>
      <c r="G98">
        <v>0.22483298506908181</v>
      </c>
      <c r="H98">
        <v>0.33639471356341127</v>
      </c>
      <c r="I98">
        <v>0.38951504461694941</v>
      </c>
      <c r="J98">
        <v>0.34268836328931429</v>
      </c>
      <c r="K98">
        <v>0.2437145499287065</v>
      </c>
      <c r="L98">
        <v>0.1916213248613699</v>
      </c>
      <c r="M98">
        <v>0.24773446590840489</v>
      </c>
      <c r="N98">
        <v>0.21725590181941859</v>
      </c>
      <c r="O98">
        <v>0.150219549274756</v>
      </c>
      <c r="P98">
        <v>0.12551597698684841</v>
      </c>
      <c r="Q98">
        <v>7.1103230521430777E-2</v>
      </c>
      <c r="R98">
        <v>3.4367063611636037E-2</v>
      </c>
      <c r="S98">
        <v>4.0364878857657231</v>
      </c>
    </row>
    <row r="99" spans="1:19" x14ac:dyDescent="0.35">
      <c r="A99" s="111"/>
      <c r="B99" s="61" t="s">
        <v>1</v>
      </c>
      <c r="C99">
        <v>0.38768509253006461</v>
      </c>
      <c r="D99">
        <v>1.5359997335150879</v>
      </c>
      <c r="E99">
        <v>0.56391949308001699</v>
      </c>
      <c r="F99">
        <v>0.1635953095824052</v>
      </c>
      <c r="G99">
        <v>0.13067963086504741</v>
      </c>
      <c r="H99">
        <v>0.25408270622989121</v>
      </c>
      <c r="I99">
        <v>0.31081033220528659</v>
      </c>
      <c r="J99">
        <v>0.35397834043064502</v>
      </c>
      <c r="K99">
        <v>0.31449193162447048</v>
      </c>
      <c r="L99">
        <v>0.16772867158569971</v>
      </c>
      <c r="M99">
        <v>0.14366219630080651</v>
      </c>
      <c r="N99">
        <v>0.15636618854367751</v>
      </c>
      <c r="O99">
        <v>0.15126272330882939</v>
      </c>
      <c r="P99">
        <v>0.109607067862216</v>
      </c>
      <c r="Q99">
        <v>4.6946613976119163E-2</v>
      </c>
      <c r="R99">
        <v>3.5614181863736397E-2</v>
      </c>
      <c r="S99">
        <v>4.8264302135039996</v>
      </c>
    </row>
    <row r="100" spans="1:19" x14ac:dyDescent="0.35">
      <c r="A100" s="111"/>
      <c r="B100" s="61" t="s">
        <v>2</v>
      </c>
      <c r="C100">
        <v>0.1251298793549849</v>
      </c>
      <c r="D100">
        <v>0.69975347208286087</v>
      </c>
      <c r="E100">
        <v>2.479569354511006</v>
      </c>
      <c r="F100">
        <v>0.40533291994199488</v>
      </c>
      <c r="G100">
        <v>0.2528629091771647</v>
      </c>
      <c r="H100">
        <v>0.20950659147335701</v>
      </c>
      <c r="I100">
        <v>0.24231504206773971</v>
      </c>
      <c r="J100">
        <v>0.29706646738030312</v>
      </c>
      <c r="K100">
        <v>0.36029368764998981</v>
      </c>
      <c r="L100">
        <v>0.25407542133007338</v>
      </c>
      <c r="M100">
        <v>0.17854239030050131</v>
      </c>
      <c r="N100">
        <v>0.11662078372551581</v>
      </c>
      <c r="O100">
        <v>8.5243975686119744E-2</v>
      </c>
      <c r="P100">
        <v>8.5622527754867533E-2</v>
      </c>
      <c r="Q100">
        <v>5.4901188318233922E-2</v>
      </c>
      <c r="R100">
        <v>4.8535991193385711E-2</v>
      </c>
      <c r="S100">
        <v>5.8953726019480994</v>
      </c>
    </row>
    <row r="101" spans="1:19" x14ac:dyDescent="0.35">
      <c r="A101" s="111"/>
      <c r="B101" s="61" t="s">
        <v>3</v>
      </c>
      <c r="C101">
        <v>7.145178807234874E-2</v>
      </c>
      <c r="D101">
        <v>0.23659089587277141</v>
      </c>
      <c r="E101">
        <v>1.10281473300086</v>
      </c>
      <c r="F101">
        <v>3.4589033459036842</v>
      </c>
      <c r="G101">
        <v>0.7897981479408025</v>
      </c>
      <c r="H101">
        <v>0.36191206822615651</v>
      </c>
      <c r="I101">
        <v>0.22964790560314141</v>
      </c>
      <c r="J101">
        <v>0.28190112634835768</v>
      </c>
      <c r="K101">
        <v>0.30321235059149593</v>
      </c>
      <c r="L101">
        <v>0.29933943945009728</v>
      </c>
      <c r="M101">
        <v>0.14455252969973259</v>
      </c>
      <c r="N101">
        <v>7.5401211123826417E-2</v>
      </c>
      <c r="O101">
        <v>5.7563074625212388E-2</v>
      </c>
      <c r="P101">
        <v>5.0889227696345227E-2</v>
      </c>
      <c r="Q101">
        <v>2.7410371336876752E-2</v>
      </c>
      <c r="R101">
        <v>1.8697065368957311E-2</v>
      </c>
      <c r="S101">
        <v>7.5100852808606664</v>
      </c>
    </row>
    <row r="102" spans="1:19" x14ac:dyDescent="0.35">
      <c r="A102" s="111"/>
      <c r="B102" s="61" t="s">
        <v>4</v>
      </c>
      <c r="C102">
        <v>9.5673166776436433E-2</v>
      </c>
      <c r="D102">
        <v>0.1281795902923048</v>
      </c>
      <c r="E102">
        <v>0.19144194806490239</v>
      </c>
      <c r="F102">
        <v>1.2893133600234481</v>
      </c>
      <c r="G102">
        <v>1.966561875661561</v>
      </c>
      <c r="H102">
        <v>0.76159968696494185</v>
      </c>
      <c r="I102">
        <v>0.45218866921970807</v>
      </c>
      <c r="J102">
        <v>0.30794740517281088</v>
      </c>
      <c r="K102">
        <v>0.25152897899160997</v>
      </c>
      <c r="L102">
        <v>0.32561658896208701</v>
      </c>
      <c r="M102">
        <v>0.21152347728831511</v>
      </c>
      <c r="N102">
        <v>0.1471479888630734</v>
      </c>
      <c r="O102">
        <v>6.1660202130527697E-2</v>
      </c>
      <c r="P102">
        <v>4.6011977516159958E-2</v>
      </c>
      <c r="Q102">
        <v>4.5510481615780307E-2</v>
      </c>
      <c r="R102">
        <v>3.6835908768962797E-2</v>
      </c>
      <c r="S102">
        <v>6.3187413063126296</v>
      </c>
    </row>
    <row r="103" spans="1:19" x14ac:dyDescent="0.35">
      <c r="A103" s="111"/>
      <c r="B103" s="61" t="s">
        <v>5</v>
      </c>
      <c r="C103">
        <v>0.1620198093160572</v>
      </c>
      <c r="D103">
        <v>8.8593977768837248E-2</v>
      </c>
      <c r="E103">
        <v>7.9900122597696216E-2</v>
      </c>
      <c r="F103">
        <v>0.32667098330157412</v>
      </c>
      <c r="G103">
        <v>0.86076912615532564</v>
      </c>
      <c r="H103">
        <v>1.076146398908951</v>
      </c>
      <c r="I103">
        <v>0.61310408134011818</v>
      </c>
      <c r="J103">
        <v>0.42091386447883522</v>
      </c>
      <c r="K103">
        <v>0.29559227616563888</v>
      </c>
      <c r="L103">
        <v>0.2970796492008706</v>
      </c>
      <c r="M103">
        <v>0.2686160397228709</v>
      </c>
      <c r="N103">
        <v>0.1512912850907441</v>
      </c>
      <c r="O103">
        <v>6.2080306253224818E-2</v>
      </c>
      <c r="P103">
        <v>4.4934284529989717E-2</v>
      </c>
      <c r="Q103">
        <v>2.5431686667282849E-2</v>
      </c>
      <c r="R103">
        <v>1.317150977532641E-2</v>
      </c>
      <c r="S103">
        <v>4.7863154012733444</v>
      </c>
    </row>
    <row r="104" spans="1:19" x14ac:dyDescent="0.35">
      <c r="A104" s="111"/>
      <c r="B104" s="61" t="s">
        <v>6</v>
      </c>
      <c r="C104">
        <v>0.16398345681096299</v>
      </c>
      <c r="D104">
        <v>0.12259949030709801</v>
      </c>
      <c r="E104">
        <v>0.18655822302870989</v>
      </c>
      <c r="F104">
        <v>0.15552742018215451</v>
      </c>
      <c r="G104">
        <v>0.38839143596949932</v>
      </c>
      <c r="H104">
        <v>0.55942440048936404</v>
      </c>
      <c r="I104">
        <v>0.70298147329404126</v>
      </c>
      <c r="J104">
        <v>0.51458317262180109</v>
      </c>
      <c r="K104">
        <v>0.34010665689454589</v>
      </c>
      <c r="L104">
        <v>0.28845290956395642</v>
      </c>
      <c r="M104">
        <v>0.31296378732147301</v>
      </c>
      <c r="N104">
        <v>0.23726478595505679</v>
      </c>
      <c r="O104">
        <v>0.1131057744775245</v>
      </c>
      <c r="P104">
        <v>8.0178757181183544E-2</v>
      </c>
      <c r="Q104">
        <v>3.6506760649086242E-2</v>
      </c>
      <c r="R104">
        <v>3.4855967227013472E-2</v>
      </c>
      <c r="S104">
        <v>4.2374844719734703</v>
      </c>
    </row>
    <row r="105" spans="1:19" x14ac:dyDescent="0.35">
      <c r="A105" s="111"/>
      <c r="B105" s="61" t="s">
        <v>7</v>
      </c>
      <c r="C105">
        <v>0.15257068968777529</v>
      </c>
      <c r="D105">
        <v>0.18916941214546479</v>
      </c>
      <c r="E105">
        <v>0.14274336247129049</v>
      </c>
      <c r="F105">
        <v>0.1104991078357585</v>
      </c>
      <c r="G105">
        <v>0.24827158272670291</v>
      </c>
      <c r="H105">
        <v>0.42691575602965809</v>
      </c>
      <c r="I105">
        <v>0.5353254275163547</v>
      </c>
      <c r="J105">
        <v>0.66867413734703074</v>
      </c>
      <c r="K105">
        <v>0.48969040795469237</v>
      </c>
      <c r="L105">
        <v>0.34888244724040052</v>
      </c>
      <c r="M105">
        <v>0.2543994950427732</v>
      </c>
      <c r="N105">
        <v>0.211792196474793</v>
      </c>
      <c r="O105">
        <v>0.18942744314157281</v>
      </c>
      <c r="P105">
        <v>0.12884122773039011</v>
      </c>
      <c r="Q105">
        <v>6.8636260370630739E-2</v>
      </c>
      <c r="R105">
        <v>2.7909276951500681E-2</v>
      </c>
      <c r="S105">
        <v>4.193748230666789</v>
      </c>
    </row>
    <row r="106" spans="1:19" x14ac:dyDescent="0.35">
      <c r="A106" s="111"/>
      <c r="B106" s="61" t="s">
        <v>8</v>
      </c>
      <c r="C106">
        <v>0.1096879221288577</v>
      </c>
      <c r="D106">
        <v>0.14972404082789401</v>
      </c>
      <c r="E106">
        <v>0.23498773328693459</v>
      </c>
      <c r="F106">
        <v>0.15781687627165389</v>
      </c>
      <c r="G106">
        <v>0.26719548725094849</v>
      </c>
      <c r="H106">
        <v>0.31432825929962271</v>
      </c>
      <c r="I106">
        <v>0.43469646281615271</v>
      </c>
      <c r="J106">
        <v>0.48158177904406402</v>
      </c>
      <c r="K106">
        <v>0.54860823755330546</v>
      </c>
      <c r="L106">
        <v>0.37086371524002593</v>
      </c>
      <c r="M106">
        <v>0.27220311022564631</v>
      </c>
      <c r="N106">
        <v>0.13449859417755791</v>
      </c>
      <c r="O106">
        <v>0.13268530113806759</v>
      </c>
      <c r="P106">
        <v>9.1636762450784434E-2</v>
      </c>
      <c r="Q106">
        <v>6.3045781138589663E-2</v>
      </c>
      <c r="R106">
        <v>2.735266196349169E-2</v>
      </c>
      <c r="S106">
        <v>3.7909127248135972</v>
      </c>
    </row>
    <row r="107" spans="1:19" x14ac:dyDescent="0.35">
      <c r="A107" s="111"/>
      <c r="B107" s="61" t="s">
        <v>9</v>
      </c>
      <c r="C107">
        <v>3.6786909762668067E-2</v>
      </c>
      <c r="D107">
        <v>6.3611365314176438E-2</v>
      </c>
      <c r="E107">
        <v>8.3010099333258966E-2</v>
      </c>
      <c r="F107">
        <v>0.1655235657426449</v>
      </c>
      <c r="G107">
        <v>0.2146052572628675</v>
      </c>
      <c r="H107">
        <v>0.26099525291030612</v>
      </c>
      <c r="I107">
        <v>0.32069757128469051</v>
      </c>
      <c r="J107">
        <v>0.36729200192974071</v>
      </c>
      <c r="K107">
        <v>0.37010494635850277</v>
      </c>
      <c r="L107">
        <v>0.42109485901875993</v>
      </c>
      <c r="M107">
        <v>0.35051125676922629</v>
      </c>
      <c r="N107">
        <v>0.16857030520693209</v>
      </c>
      <c r="O107">
        <v>0.1248567405519507</v>
      </c>
      <c r="P107">
        <v>8.0434474570355588E-2</v>
      </c>
      <c r="Q107">
        <v>6.4829499265598861E-2</v>
      </c>
      <c r="R107">
        <v>5.1439988622535363E-2</v>
      </c>
      <c r="S107">
        <v>3.144364093904215</v>
      </c>
    </row>
    <row r="108" spans="1:19" x14ac:dyDescent="0.35">
      <c r="A108" s="111"/>
      <c r="B108" s="61" t="s">
        <v>10</v>
      </c>
      <c r="C108">
        <v>6.258801130876171E-2</v>
      </c>
      <c r="D108">
        <v>0.123569195890965</v>
      </c>
      <c r="E108">
        <v>0.14052417390354369</v>
      </c>
      <c r="F108">
        <v>0.21840555001033621</v>
      </c>
      <c r="G108">
        <v>0.37621919849178947</v>
      </c>
      <c r="H108">
        <v>0.46788947790959212</v>
      </c>
      <c r="I108">
        <v>0.34355978157237382</v>
      </c>
      <c r="J108">
        <v>0.34167288865746548</v>
      </c>
      <c r="K108">
        <v>0.40607347860596799</v>
      </c>
      <c r="L108">
        <v>0.50354765352933195</v>
      </c>
      <c r="M108">
        <v>0.4231261619289643</v>
      </c>
      <c r="N108">
        <v>0.35216904772151381</v>
      </c>
      <c r="O108">
        <v>0.22288408984527661</v>
      </c>
      <c r="P108">
        <v>0.1197911628772327</v>
      </c>
      <c r="Q108">
        <v>7.1400852345011742E-2</v>
      </c>
      <c r="R108">
        <v>4.9463714848553463E-2</v>
      </c>
      <c r="S108">
        <v>4.2228844394466796</v>
      </c>
    </row>
    <row r="109" spans="1:19" x14ac:dyDescent="0.35">
      <c r="A109" s="111"/>
      <c r="B109" s="61" t="s">
        <v>11</v>
      </c>
      <c r="C109">
        <v>8.9502044587093404E-2</v>
      </c>
      <c r="D109">
        <v>8.3779063898111447E-2</v>
      </c>
      <c r="E109">
        <v>9.028688598728965E-2</v>
      </c>
      <c r="F109">
        <v>0.11203313923218849</v>
      </c>
      <c r="G109">
        <v>0.26463236965018921</v>
      </c>
      <c r="H109">
        <v>0.43702429706615492</v>
      </c>
      <c r="I109">
        <v>0.45376278824406568</v>
      </c>
      <c r="J109">
        <v>0.38600647458674958</v>
      </c>
      <c r="K109">
        <v>0.39624187892099938</v>
      </c>
      <c r="L109">
        <v>0.30999943753243442</v>
      </c>
      <c r="M109">
        <v>0.4866279073701596</v>
      </c>
      <c r="N109">
        <v>0.47728452766833213</v>
      </c>
      <c r="O109">
        <v>0.32182696419174522</v>
      </c>
      <c r="P109">
        <v>0.1767461963751914</v>
      </c>
      <c r="Q109">
        <v>8.8588138227982338E-2</v>
      </c>
      <c r="R109">
        <v>4.9430124617058403E-2</v>
      </c>
      <c r="S109">
        <v>4.2237722381557461</v>
      </c>
    </row>
    <row r="110" spans="1:19" x14ac:dyDescent="0.35">
      <c r="A110" s="111"/>
      <c r="B110" s="61" t="s">
        <v>12</v>
      </c>
      <c r="C110">
        <v>6.2648106939369314E-2</v>
      </c>
      <c r="D110">
        <v>7.2068324948483892E-2</v>
      </c>
      <c r="E110">
        <v>6.21325334032959E-2</v>
      </c>
      <c r="F110">
        <v>0.1032080675336315</v>
      </c>
      <c r="G110">
        <v>0.20517676806130319</v>
      </c>
      <c r="H110">
        <v>0.3093458458051922</v>
      </c>
      <c r="I110">
        <v>0.31988749899775809</v>
      </c>
      <c r="J110">
        <v>0.39308890230470672</v>
      </c>
      <c r="K110">
        <v>0.35602437752956367</v>
      </c>
      <c r="L110">
        <v>0.32004054247942187</v>
      </c>
      <c r="M110">
        <v>0.3098089507980421</v>
      </c>
      <c r="N110">
        <v>0.40335100114035233</v>
      </c>
      <c r="O110">
        <v>0.36532829206722189</v>
      </c>
      <c r="P110">
        <v>0.26209068515928402</v>
      </c>
      <c r="Q110">
        <v>0.16623604370431941</v>
      </c>
      <c r="R110">
        <v>7.1683784890429911E-2</v>
      </c>
      <c r="S110">
        <v>3.7821197257623762</v>
      </c>
    </row>
    <row r="111" spans="1:19" x14ac:dyDescent="0.35">
      <c r="A111" s="111"/>
      <c r="B111" s="61" t="s">
        <v>13</v>
      </c>
      <c r="C111">
        <v>5.859314988650742E-2</v>
      </c>
      <c r="D111">
        <v>8.1494683936792198E-2</v>
      </c>
      <c r="E111">
        <v>5.1875551996031513E-2</v>
      </c>
      <c r="F111">
        <v>5.7097742601349817E-2</v>
      </c>
      <c r="G111">
        <v>0.1572159303405484</v>
      </c>
      <c r="H111">
        <v>0.24057587787109291</v>
      </c>
      <c r="I111">
        <v>0.30513400893882958</v>
      </c>
      <c r="J111">
        <v>0.2803676629561318</v>
      </c>
      <c r="K111">
        <v>0.28029593198544872</v>
      </c>
      <c r="L111">
        <v>0.24740854518613051</v>
      </c>
      <c r="M111">
        <v>0.29247916091707488</v>
      </c>
      <c r="N111">
        <v>0.33272623362887283</v>
      </c>
      <c r="O111">
        <v>0.32860533923188862</v>
      </c>
      <c r="P111">
        <v>0.28166519507322652</v>
      </c>
      <c r="Q111">
        <v>0.13495833874093971</v>
      </c>
      <c r="R111">
        <v>8.2748673066352391E-2</v>
      </c>
      <c r="S111">
        <v>3.213242026357217</v>
      </c>
    </row>
    <row r="112" spans="1:19" x14ac:dyDescent="0.35">
      <c r="A112" s="111"/>
      <c r="B112" s="61" t="s">
        <v>14</v>
      </c>
      <c r="C112">
        <v>1.985265427564769E-2</v>
      </c>
      <c r="D112">
        <v>4.4279046076249447E-2</v>
      </c>
      <c r="E112">
        <v>6.3901328710242164E-2</v>
      </c>
      <c r="F112">
        <v>0.12468495067946241</v>
      </c>
      <c r="G112">
        <v>0.10905245367335201</v>
      </c>
      <c r="H112">
        <v>0.15580085244418579</v>
      </c>
      <c r="I112">
        <v>0.1607814914493669</v>
      </c>
      <c r="J112">
        <v>0.2294431425411689</v>
      </c>
      <c r="K112">
        <v>0.28216144854909597</v>
      </c>
      <c r="L112">
        <v>0.23608726005080091</v>
      </c>
      <c r="M112">
        <v>0.20653018117892161</v>
      </c>
      <c r="N112">
        <v>0.21668748973693</v>
      </c>
      <c r="O112">
        <v>0.37137073957175559</v>
      </c>
      <c r="P112">
        <v>0.32928053953043068</v>
      </c>
      <c r="Q112">
        <v>0.27447522606738201</v>
      </c>
      <c r="R112">
        <v>0.10282499706359879</v>
      </c>
      <c r="S112">
        <v>2.9272138015985911</v>
      </c>
    </row>
    <row r="113" spans="1:19" x14ac:dyDescent="0.35">
      <c r="A113" s="111"/>
      <c r="B113" s="61" t="s">
        <v>15</v>
      </c>
      <c r="C113">
        <v>3.1475914229959573E-2</v>
      </c>
      <c r="D113">
        <v>3.3690790733417818E-2</v>
      </c>
      <c r="E113">
        <v>4.9844374087430823E-2</v>
      </c>
      <c r="F113">
        <v>2.879107205033225E-2</v>
      </c>
      <c r="G113">
        <v>5.9433507858719162E-2</v>
      </c>
      <c r="H113">
        <v>7.775414282274494E-2</v>
      </c>
      <c r="I113">
        <v>0.14792012828332449</v>
      </c>
      <c r="J113">
        <v>0.1217290766080361</v>
      </c>
      <c r="K113">
        <v>0.12196358153283041</v>
      </c>
      <c r="L113">
        <v>0.1679094537997054</v>
      </c>
      <c r="M113">
        <v>0.1309908066444101</v>
      </c>
      <c r="N113">
        <v>0.1328018595067692</v>
      </c>
      <c r="O113">
        <v>0.13088419767428169</v>
      </c>
      <c r="P113">
        <v>0.17167678837729361</v>
      </c>
      <c r="Q113">
        <v>0.1352237669403947</v>
      </c>
      <c r="R113">
        <v>9.4273585203981713E-2</v>
      </c>
      <c r="S113">
        <v>1.6363630463536321</v>
      </c>
    </row>
    <row r="114" spans="1:19" x14ac:dyDescent="0.35">
      <c r="A114" s="111" t="s">
        <v>109</v>
      </c>
      <c r="B114" s="110" t="s">
        <v>0</v>
      </c>
      <c r="C114">
        <v>0.78194110341954004</v>
      </c>
      <c r="D114">
        <v>0.35605099517111582</v>
      </c>
      <c r="E114">
        <v>0.1825236280526995</v>
      </c>
      <c r="F114">
        <v>0.14100898967103959</v>
      </c>
      <c r="G114">
        <v>0.22483298506908181</v>
      </c>
      <c r="H114">
        <v>0.33639471356341127</v>
      </c>
      <c r="I114">
        <v>0.38951504461694941</v>
      </c>
      <c r="J114">
        <v>0.34268836328931429</v>
      </c>
      <c r="K114">
        <v>0.2437145499287065</v>
      </c>
      <c r="L114">
        <v>0.1916213248613699</v>
      </c>
      <c r="M114">
        <v>0.24773446590840489</v>
      </c>
      <c r="N114">
        <v>0.21725590181941859</v>
      </c>
      <c r="O114">
        <v>0.150219549274756</v>
      </c>
      <c r="P114">
        <v>0.12551597698684841</v>
      </c>
      <c r="Q114">
        <v>7.1103230521430777E-2</v>
      </c>
      <c r="R114">
        <v>3.4367063611636037E-2</v>
      </c>
      <c r="S114">
        <v>4.0364878857657231</v>
      </c>
    </row>
    <row r="115" spans="1:19" x14ac:dyDescent="0.35">
      <c r="A115" s="111"/>
      <c r="B115" s="110" t="s">
        <v>1</v>
      </c>
      <c r="C115">
        <v>0.38768509253006461</v>
      </c>
      <c r="D115">
        <v>1.5359997335150879</v>
      </c>
      <c r="E115">
        <v>0.56391949308001699</v>
      </c>
      <c r="F115">
        <v>0.1635953095824052</v>
      </c>
      <c r="G115">
        <v>0.13067963086504741</v>
      </c>
      <c r="H115">
        <v>0.25408270622989121</v>
      </c>
      <c r="I115">
        <v>0.31081033220528659</v>
      </c>
      <c r="J115">
        <v>0.35397834043064502</v>
      </c>
      <c r="K115">
        <v>0.31449193162447048</v>
      </c>
      <c r="L115">
        <v>0.16772867158569971</v>
      </c>
      <c r="M115">
        <v>0.14366219630080651</v>
      </c>
      <c r="N115">
        <v>0.15636618854367751</v>
      </c>
      <c r="O115">
        <v>0.15126272330882939</v>
      </c>
      <c r="P115">
        <v>0.109607067862216</v>
      </c>
      <c r="Q115">
        <v>4.6946613976119163E-2</v>
      </c>
      <c r="R115">
        <v>3.5614181863736397E-2</v>
      </c>
      <c r="S115">
        <v>4.8264302135039996</v>
      </c>
    </row>
    <row r="116" spans="1:19" x14ac:dyDescent="0.35">
      <c r="A116" s="111"/>
      <c r="B116" s="110" t="s">
        <v>2</v>
      </c>
      <c r="C116">
        <v>0.1251298793549849</v>
      </c>
      <c r="D116">
        <v>0.69975347208286087</v>
      </c>
      <c r="E116">
        <v>2.479569354511006</v>
      </c>
      <c r="F116">
        <v>0.40533291994199488</v>
      </c>
      <c r="G116">
        <v>0.2528629091771647</v>
      </c>
      <c r="H116">
        <v>0.20950659147335701</v>
      </c>
      <c r="I116">
        <v>0.24231504206773971</v>
      </c>
      <c r="J116">
        <v>0.29706646738030312</v>
      </c>
      <c r="K116">
        <v>0.36029368764998981</v>
      </c>
      <c r="L116">
        <v>0.25407542133007338</v>
      </c>
      <c r="M116">
        <v>0.17854239030050131</v>
      </c>
      <c r="N116">
        <v>0.11662078372551581</v>
      </c>
      <c r="O116">
        <v>8.5243975686119744E-2</v>
      </c>
      <c r="P116">
        <v>8.5622527754867533E-2</v>
      </c>
      <c r="Q116">
        <v>5.4901188318233922E-2</v>
      </c>
      <c r="R116">
        <v>4.8535991193385711E-2</v>
      </c>
      <c r="S116">
        <v>5.8953726019480994</v>
      </c>
    </row>
    <row r="117" spans="1:19" x14ac:dyDescent="0.35">
      <c r="A117" s="111"/>
      <c r="B117" s="110" t="s">
        <v>3</v>
      </c>
      <c r="C117">
        <v>7.145178807234874E-2</v>
      </c>
      <c r="D117">
        <v>0.23659089587277141</v>
      </c>
      <c r="E117">
        <v>1.10281473300086</v>
      </c>
      <c r="F117">
        <v>3.4589033459036842</v>
      </c>
      <c r="G117">
        <v>0.7897981479408025</v>
      </c>
      <c r="H117">
        <v>0.36191206822615651</v>
      </c>
      <c r="I117">
        <v>0.22964790560314141</v>
      </c>
      <c r="J117">
        <v>0.28190112634835768</v>
      </c>
      <c r="K117">
        <v>0.30321235059149593</v>
      </c>
      <c r="L117">
        <v>0.29933943945009728</v>
      </c>
      <c r="M117">
        <v>0.14455252969973259</v>
      </c>
      <c r="N117">
        <v>7.5401211123826417E-2</v>
      </c>
      <c r="O117">
        <v>5.7563074625212388E-2</v>
      </c>
      <c r="P117">
        <v>5.0889227696345227E-2</v>
      </c>
      <c r="Q117">
        <v>2.7410371336876752E-2</v>
      </c>
      <c r="R117">
        <v>1.8697065368957311E-2</v>
      </c>
      <c r="S117">
        <v>7.5100852808606664</v>
      </c>
    </row>
    <row r="118" spans="1:19" x14ac:dyDescent="0.35">
      <c r="A118" s="111"/>
      <c r="B118" s="110" t="s">
        <v>4</v>
      </c>
      <c r="C118">
        <v>9.5673166776436433E-2</v>
      </c>
      <c r="D118">
        <v>0.1281795902923048</v>
      </c>
      <c r="E118">
        <v>0.19144194806490239</v>
      </c>
      <c r="F118">
        <v>1.2893133600234481</v>
      </c>
      <c r="G118">
        <v>1.966561875661561</v>
      </c>
      <c r="H118">
        <v>0.76159968696494185</v>
      </c>
      <c r="I118">
        <v>0.45218866921970807</v>
      </c>
      <c r="J118">
        <v>0.30794740517281088</v>
      </c>
      <c r="K118">
        <v>0.25152897899160997</v>
      </c>
      <c r="L118">
        <v>0.32561658896208701</v>
      </c>
      <c r="M118">
        <v>0.21152347728831511</v>
      </c>
      <c r="N118">
        <v>0.1471479888630734</v>
      </c>
      <c r="O118">
        <v>6.1660202130527697E-2</v>
      </c>
      <c r="P118">
        <v>4.6011977516159958E-2</v>
      </c>
      <c r="Q118">
        <v>4.5510481615780307E-2</v>
      </c>
      <c r="R118">
        <v>3.6835908768962797E-2</v>
      </c>
      <c r="S118">
        <v>6.3187413063126296</v>
      </c>
    </row>
    <row r="119" spans="1:19" x14ac:dyDescent="0.35">
      <c r="A119" s="111"/>
      <c r="B119" s="110" t="s">
        <v>5</v>
      </c>
      <c r="C119">
        <v>0.1620198093160572</v>
      </c>
      <c r="D119">
        <v>8.8593977768837248E-2</v>
      </c>
      <c r="E119">
        <v>7.9900122597696216E-2</v>
      </c>
      <c r="F119">
        <v>0.32667098330157412</v>
      </c>
      <c r="G119">
        <v>0.86076912615532564</v>
      </c>
      <c r="H119">
        <v>1.076146398908951</v>
      </c>
      <c r="I119">
        <v>0.61310408134011818</v>
      </c>
      <c r="J119">
        <v>0.42091386447883522</v>
      </c>
      <c r="K119">
        <v>0.29559227616563888</v>
      </c>
      <c r="L119">
        <v>0.2970796492008706</v>
      </c>
      <c r="M119">
        <v>0.2686160397228709</v>
      </c>
      <c r="N119">
        <v>0.1512912850907441</v>
      </c>
      <c r="O119">
        <v>6.2080306253224818E-2</v>
      </c>
      <c r="P119">
        <v>4.4934284529989717E-2</v>
      </c>
      <c r="Q119">
        <v>2.5431686667282849E-2</v>
      </c>
      <c r="R119">
        <v>1.317150977532641E-2</v>
      </c>
      <c r="S119">
        <v>4.7863154012733444</v>
      </c>
    </row>
    <row r="120" spans="1:19" x14ac:dyDescent="0.35">
      <c r="A120" s="111"/>
      <c r="B120" s="110" t="s">
        <v>6</v>
      </c>
      <c r="C120">
        <v>0.16398345681096299</v>
      </c>
      <c r="D120">
        <v>0.12259949030709801</v>
      </c>
      <c r="E120">
        <v>0.18655822302870989</v>
      </c>
      <c r="F120">
        <v>0.15552742018215451</v>
      </c>
      <c r="G120">
        <v>0.38839143596949932</v>
      </c>
      <c r="H120">
        <v>0.55942440048936404</v>
      </c>
      <c r="I120">
        <v>0.70298147329404126</v>
      </c>
      <c r="J120">
        <v>0.51458317262180109</v>
      </c>
      <c r="K120">
        <v>0.34010665689454589</v>
      </c>
      <c r="L120">
        <v>0.28845290956395642</v>
      </c>
      <c r="M120">
        <v>0.31296378732147301</v>
      </c>
      <c r="N120">
        <v>0.23726478595505679</v>
      </c>
      <c r="O120">
        <v>0.1131057744775245</v>
      </c>
      <c r="P120">
        <v>8.0178757181183544E-2</v>
      </c>
      <c r="Q120">
        <v>3.6506760649086242E-2</v>
      </c>
      <c r="R120">
        <v>3.4855967227013472E-2</v>
      </c>
      <c r="S120">
        <v>4.2374844719734703</v>
      </c>
    </row>
    <row r="121" spans="1:19" x14ac:dyDescent="0.35">
      <c r="A121" s="111"/>
      <c r="B121" s="110" t="s">
        <v>7</v>
      </c>
      <c r="C121">
        <v>0.15257068968777529</v>
      </c>
      <c r="D121">
        <v>0.18916941214546479</v>
      </c>
      <c r="E121">
        <v>0.14274336247129049</v>
      </c>
      <c r="F121">
        <v>0.1104991078357585</v>
      </c>
      <c r="G121">
        <v>0.24827158272670291</v>
      </c>
      <c r="H121">
        <v>0.42691575602965809</v>
      </c>
      <c r="I121">
        <v>0.5353254275163547</v>
      </c>
      <c r="J121">
        <v>0.66867413734703074</v>
      </c>
      <c r="K121">
        <v>0.48969040795469237</v>
      </c>
      <c r="L121">
        <v>0.34888244724040052</v>
      </c>
      <c r="M121">
        <v>0.2543994950427732</v>
      </c>
      <c r="N121">
        <v>0.211792196474793</v>
      </c>
      <c r="O121">
        <v>0.18942744314157281</v>
      </c>
      <c r="P121">
        <v>0.12884122773039011</v>
      </c>
      <c r="Q121">
        <v>6.8636260370630739E-2</v>
      </c>
      <c r="R121">
        <v>2.7909276951500681E-2</v>
      </c>
      <c r="S121">
        <v>4.193748230666789</v>
      </c>
    </row>
    <row r="122" spans="1:19" x14ac:dyDescent="0.35">
      <c r="A122" s="111"/>
      <c r="B122" s="110" t="s">
        <v>8</v>
      </c>
      <c r="C122">
        <v>0.1096879221288577</v>
      </c>
      <c r="D122">
        <v>0.14972404082789401</v>
      </c>
      <c r="E122">
        <v>0.23498773328693459</v>
      </c>
      <c r="F122">
        <v>0.15781687627165389</v>
      </c>
      <c r="G122">
        <v>0.26719548725094849</v>
      </c>
      <c r="H122">
        <v>0.31432825929962271</v>
      </c>
      <c r="I122">
        <v>0.43469646281615271</v>
      </c>
      <c r="J122">
        <v>0.48158177904406402</v>
      </c>
      <c r="K122">
        <v>0.54860823755330546</v>
      </c>
      <c r="L122">
        <v>0.37086371524002593</v>
      </c>
      <c r="M122">
        <v>0.27220311022564631</v>
      </c>
      <c r="N122">
        <v>0.13449859417755791</v>
      </c>
      <c r="O122">
        <v>0.13268530113806759</v>
      </c>
      <c r="P122">
        <v>9.1636762450784434E-2</v>
      </c>
      <c r="Q122">
        <v>6.3045781138589663E-2</v>
      </c>
      <c r="R122">
        <v>2.735266196349169E-2</v>
      </c>
      <c r="S122">
        <v>3.7909127248135972</v>
      </c>
    </row>
    <row r="123" spans="1:19" x14ac:dyDescent="0.35">
      <c r="A123" s="111"/>
      <c r="B123" s="110" t="s">
        <v>9</v>
      </c>
      <c r="C123">
        <v>3.6786909762668067E-2</v>
      </c>
      <c r="D123">
        <v>6.3611365314176438E-2</v>
      </c>
      <c r="E123">
        <v>8.3010099333258966E-2</v>
      </c>
      <c r="F123">
        <v>0.1655235657426449</v>
      </c>
      <c r="G123">
        <v>0.2146052572628675</v>
      </c>
      <c r="H123">
        <v>0.26099525291030612</v>
      </c>
      <c r="I123">
        <v>0.32069757128469051</v>
      </c>
      <c r="J123">
        <v>0.36729200192974071</v>
      </c>
      <c r="K123">
        <v>0.37010494635850277</v>
      </c>
      <c r="L123">
        <v>0.42109485901875993</v>
      </c>
      <c r="M123">
        <v>0.35051125676922629</v>
      </c>
      <c r="N123">
        <v>0.16857030520693209</v>
      </c>
      <c r="O123">
        <v>0.1248567405519507</v>
      </c>
      <c r="P123">
        <v>8.0434474570355588E-2</v>
      </c>
      <c r="Q123">
        <v>6.4829499265598861E-2</v>
      </c>
      <c r="R123">
        <v>5.1439988622535363E-2</v>
      </c>
      <c r="S123">
        <v>3.144364093904215</v>
      </c>
    </row>
    <row r="124" spans="1:19" x14ac:dyDescent="0.35">
      <c r="A124" s="111"/>
      <c r="B124" s="110" t="s">
        <v>10</v>
      </c>
      <c r="C124">
        <v>6.258801130876171E-2</v>
      </c>
      <c r="D124">
        <v>0.123569195890965</v>
      </c>
      <c r="E124">
        <v>0.14052417390354369</v>
      </c>
      <c r="F124">
        <v>0.21840555001033621</v>
      </c>
      <c r="G124">
        <v>0.37621919849178947</v>
      </c>
      <c r="H124">
        <v>0.46788947790959212</v>
      </c>
      <c r="I124">
        <v>0.34355978157237382</v>
      </c>
      <c r="J124">
        <v>0.34167288865746548</v>
      </c>
      <c r="K124">
        <v>0.40607347860596799</v>
      </c>
      <c r="L124">
        <v>0.50354765352933195</v>
      </c>
      <c r="M124">
        <v>0.4231261619289643</v>
      </c>
      <c r="N124">
        <v>0.35216904772151381</v>
      </c>
      <c r="O124">
        <v>0.22288408984527661</v>
      </c>
      <c r="P124">
        <v>0.1197911628772327</v>
      </c>
      <c r="Q124">
        <v>7.1400852345011742E-2</v>
      </c>
      <c r="R124">
        <v>4.9463714848553463E-2</v>
      </c>
      <c r="S124">
        <v>4.2228844394466796</v>
      </c>
    </row>
    <row r="125" spans="1:19" x14ac:dyDescent="0.35">
      <c r="A125" s="111"/>
      <c r="B125" s="110" t="s">
        <v>11</v>
      </c>
      <c r="C125">
        <v>8.9502044587093404E-2</v>
      </c>
      <c r="D125">
        <v>8.3779063898111447E-2</v>
      </c>
      <c r="E125">
        <v>9.028688598728965E-2</v>
      </c>
      <c r="F125">
        <v>0.11203313923218849</v>
      </c>
      <c r="G125">
        <v>0.26463236965018921</v>
      </c>
      <c r="H125">
        <v>0.43702429706615492</v>
      </c>
      <c r="I125">
        <v>0.45376278824406568</v>
      </c>
      <c r="J125">
        <v>0.38600647458674958</v>
      </c>
      <c r="K125">
        <v>0.39624187892099938</v>
      </c>
      <c r="L125">
        <v>0.30999943753243442</v>
      </c>
      <c r="M125">
        <v>0.4866279073701596</v>
      </c>
      <c r="N125">
        <v>0.47728452766833213</v>
      </c>
      <c r="O125">
        <v>0.32182696419174522</v>
      </c>
      <c r="P125">
        <v>0.1767461963751914</v>
      </c>
      <c r="Q125">
        <v>8.8588138227982338E-2</v>
      </c>
      <c r="R125">
        <v>4.9430124617058403E-2</v>
      </c>
      <c r="S125">
        <v>4.2237722381557461</v>
      </c>
    </row>
    <row r="126" spans="1:19" x14ac:dyDescent="0.35">
      <c r="A126" s="111"/>
      <c r="B126" s="110" t="s">
        <v>12</v>
      </c>
      <c r="C126">
        <v>6.2648106939369314E-2</v>
      </c>
      <c r="D126">
        <v>7.2068324948483892E-2</v>
      </c>
      <c r="E126">
        <v>6.21325334032959E-2</v>
      </c>
      <c r="F126">
        <v>0.1032080675336315</v>
      </c>
      <c r="G126">
        <v>0.20517676806130319</v>
      </c>
      <c r="H126">
        <v>0.3093458458051922</v>
      </c>
      <c r="I126">
        <v>0.31988749899775809</v>
      </c>
      <c r="J126">
        <v>0.39308890230470672</v>
      </c>
      <c r="K126">
        <v>0.35602437752956367</v>
      </c>
      <c r="L126">
        <v>0.32004054247942187</v>
      </c>
      <c r="M126">
        <v>0.3098089507980421</v>
      </c>
      <c r="N126">
        <v>0.40335100114035233</v>
      </c>
      <c r="O126">
        <v>0.36532829206722189</v>
      </c>
      <c r="P126">
        <v>0.26209068515928402</v>
      </c>
      <c r="Q126">
        <v>0.16623604370431941</v>
      </c>
      <c r="R126">
        <v>7.1683784890429911E-2</v>
      </c>
      <c r="S126">
        <v>3.7821197257623762</v>
      </c>
    </row>
    <row r="127" spans="1:19" x14ac:dyDescent="0.35">
      <c r="A127" s="111"/>
      <c r="B127" s="110" t="s">
        <v>13</v>
      </c>
      <c r="C127">
        <v>5.859314988650742E-2</v>
      </c>
      <c r="D127">
        <v>8.1494683936792198E-2</v>
      </c>
      <c r="E127">
        <v>5.1875551996031513E-2</v>
      </c>
      <c r="F127">
        <v>5.7097742601349817E-2</v>
      </c>
      <c r="G127">
        <v>0.1572159303405484</v>
      </c>
      <c r="H127">
        <v>0.24057587787109291</v>
      </c>
      <c r="I127">
        <v>0.30513400893882958</v>
      </c>
      <c r="J127">
        <v>0.2803676629561318</v>
      </c>
      <c r="K127">
        <v>0.28029593198544872</v>
      </c>
      <c r="L127">
        <v>0.24740854518613051</v>
      </c>
      <c r="M127">
        <v>0.29247916091707488</v>
      </c>
      <c r="N127">
        <v>0.33272623362887283</v>
      </c>
      <c r="O127">
        <v>0.32860533923188862</v>
      </c>
      <c r="P127">
        <v>0.28166519507322652</v>
      </c>
      <c r="Q127">
        <v>0.13495833874093971</v>
      </c>
      <c r="R127">
        <v>8.2748673066352391E-2</v>
      </c>
      <c r="S127">
        <v>3.213242026357217</v>
      </c>
    </row>
    <row r="128" spans="1:19" x14ac:dyDescent="0.35">
      <c r="A128" s="111"/>
      <c r="B128" s="110" t="s">
        <v>14</v>
      </c>
      <c r="C128">
        <v>1.985265427564769E-2</v>
      </c>
      <c r="D128">
        <v>4.4279046076249447E-2</v>
      </c>
      <c r="E128">
        <v>6.3901328710242164E-2</v>
      </c>
      <c r="F128">
        <v>0.12468495067946241</v>
      </c>
      <c r="G128">
        <v>0.10905245367335201</v>
      </c>
      <c r="H128">
        <v>0.15580085244418579</v>
      </c>
      <c r="I128">
        <v>0.1607814914493669</v>
      </c>
      <c r="J128">
        <v>0.2294431425411689</v>
      </c>
      <c r="K128">
        <v>0.28216144854909597</v>
      </c>
      <c r="L128">
        <v>0.23608726005080091</v>
      </c>
      <c r="M128">
        <v>0.20653018117892161</v>
      </c>
      <c r="N128">
        <v>0.21668748973693</v>
      </c>
      <c r="O128">
        <v>0.37137073957175559</v>
      </c>
      <c r="P128">
        <v>0.32928053953043068</v>
      </c>
      <c r="Q128">
        <v>0.27447522606738201</v>
      </c>
      <c r="R128">
        <v>0.10282499706359879</v>
      </c>
      <c r="S128">
        <v>2.9272138015985911</v>
      </c>
    </row>
    <row r="129" spans="1:19" x14ac:dyDescent="0.35">
      <c r="A129" s="111"/>
      <c r="B129" s="110" t="s">
        <v>15</v>
      </c>
      <c r="C129">
        <v>3.1475914229959573E-2</v>
      </c>
      <c r="D129">
        <v>3.3690790733417818E-2</v>
      </c>
      <c r="E129">
        <v>4.9844374087430823E-2</v>
      </c>
      <c r="F129">
        <v>2.879107205033225E-2</v>
      </c>
      <c r="G129">
        <v>5.9433507858719162E-2</v>
      </c>
      <c r="H129">
        <v>7.775414282274494E-2</v>
      </c>
      <c r="I129">
        <v>0.14792012828332449</v>
      </c>
      <c r="J129">
        <v>0.1217290766080361</v>
      </c>
      <c r="K129">
        <v>0.12196358153283041</v>
      </c>
      <c r="L129">
        <v>0.1679094537997054</v>
      </c>
      <c r="M129">
        <v>0.1309908066444101</v>
      </c>
      <c r="N129">
        <v>0.1328018595067692</v>
      </c>
      <c r="O129">
        <v>0.13088419767428169</v>
      </c>
      <c r="P129">
        <v>0.17167678837729361</v>
      </c>
      <c r="Q129">
        <v>0.1352237669403947</v>
      </c>
      <c r="R129">
        <v>9.4273585203981713E-2</v>
      </c>
      <c r="S129">
        <v>1.6363630463536321</v>
      </c>
    </row>
  </sheetData>
  <mergeCells count="8"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9"/>
  <sheetViews>
    <sheetView workbookViewId="0">
      <selection activeCell="G17" sqref="G17"/>
    </sheetView>
  </sheetViews>
  <sheetFormatPr defaultColWidth="8.7265625" defaultRowHeight="14.5" x14ac:dyDescent="0.35"/>
  <cols>
    <col min="1" max="1" width="18" customWidth="1"/>
  </cols>
  <sheetData>
    <row r="1" spans="1:7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5">
      <c r="A2" s="36" t="s">
        <v>90</v>
      </c>
      <c r="B2">
        <v>36.5</v>
      </c>
      <c r="C2">
        <v>31</v>
      </c>
      <c r="D2">
        <v>14.4</v>
      </c>
      <c r="E2">
        <v>7.4850852839395925</v>
      </c>
      <c r="F2">
        <v>7.4850852839395925</v>
      </c>
      <c r="G2">
        <v>3.0298294321208146</v>
      </c>
    </row>
    <row r="3" spans="1:7" x14ac:dyDescent="0.35">
      <c r="A3" s="37" t="s">
        <v>96</v>
      </c>
      <c r="B3">
        <v>40</v>
      </c>
      <c r="C3">
        <v>30.1</v>
      </c>
      <c r="D3">
        <v>13.7</v>
      </c>
      <c r="E3">
        <f>16.1*E2/SUM($E$2:$G$2)</f>
        <v>6.6949929484126365</v>
      </c>
      <c r="F3">
        <f t="shared" ref="F3:G3" si="0">16.1*F2/SUM($E$2:$G$2)</f>
        <v>6.6949929484126365</v>
      </c>
      <c r="G3">
        <f t="shared" si="0"/>
        <v>2.7100141031747289</v>
      </c>
    </row>
    <row r="4" spans="1:7" x14ac:dyDescent="0.35">
      <c r="A4" s="62" t="s">
        <v>101</v>
      </c>
      <c r="B4" s="63">
        <v>33.200000000000003</v>
      </c>
      <c r="C4" s="63">
        <v>30.2</v>
      </c>
      <c r="D4" s="63">
        <v>14.9</v>
      </c>
      <c r="E4" s="63">
        <v>9.0236861478605075</v>
      </c>
      <c r="F4" s="63">
        <v>9.0236861478605075</v>
      </c>
      <c r="G4" s="63">
        <v>3.6526277042789821</v>
      </c>
    </row>
    <row r="5" spans="1:7" x14ac:dyDescent="0.35">
      <c r="A5" s="62" t="s">
        <v>102</v>
      </c>
      <c r="B5" s="63">
        <v>33.700000000000003</v>
      </c>
      <c r="C5" s="63">
        <v>30.2</v>
      </c>
      <c r="D5" s="63">
        <v>15.4</v>
      </c>
      <c r="E5" s="63">
        <v>8.6494318836635298</v>
      </c>
      <c r="F5" s="63">
        <v>8.6494318836635298</v>
      </c>
      <c r="G5" s="63">
        <v>3.5011362326729416</v>
      </c>
    </row>
    <row r="6" spans="1:7" x14ac:dyDescent="0.35">
      <c r="A6" s="62" t="s">
        <v>103</v>
      </c>
      <c r="B6" s="63">
        <v>45.7</v>
      </c>
      <c r="C6" s="63">
        <v>29.6</v>
      </c>
      <c r="D6" s="63">
        <v>12.1</v>
      </c>
      <c r="E6" s="63">
        <v>5.2395596987577147</v>
      </c>
      <c r="F6" s="63">
        <v>5.2395596987577147</v>
      </c>
      <c r="G6" s="63">
        <v>2.1208806024845703</v>
      </c>
    </row>
    <row r="7" spans="1:7" x14ac:dyDescent="0.35">
      <c r="A7" s="62" t="s">
        <v>104</v>
      </c>
      <c r="B7" s="63">
        <v>44.8</v>
      </c>
      <c r="C7" s="63">
        <v>31.5</v>
      </c>
      <c r="D7" s="63">
        <v>11.7</v>
      </c>
      <c r="E7" s="63">
        <v>5.031640663092726</v>
      </c>
      <c r="F7" s="63">
        <v>5.031640663092726</v>
      </c>
      <c r="G7" s="63">
        <v>2.0367186738145477</v>
      </c>
    </row>
    <row r="8" spans="1:7" x14ac:dyDescent="0.35">
      <c r="A8" s="62" t="s">
        <v>105</v>
      </c>
      <c r="B8" s="63">
        <v>31.6</v>
      </c>
      <c r="C8" s="63">
        <v>33.200000000000003</v>
      </c>
      <c r="D8" s="63">
        <v>15.2</v>
      </c>
      <c r="E8" s="63">
        <v>8.3167614265995482</v>
      </c>
      <c r="F8" s="63">
        <v>8.3167614265995482</v>
      </c>
      <c r="G8" s="63">
        <v>3.3664771468009054</v>
      </c>
    </row>
    <row r="9" spans="1:7" x14ac:dyDescent="0.35">
      <c r="A9" s="62" t="s">
        <v>109</v>
      </c>
      <c r="B9" s="63">
        <v>45.2</v>
      </c>
      <c r="C9" s="63">
        <v>29.4</v>
      </c>
      <c r="D9" s="63">
        <v>12.7</v>
      </c>
      <c r="E9">
        <f>12.7*E8/SUM($E$8:$G$8)</f>
        <v>5.2811435058907126</v>
      </c>
      <c r="F9">
        <f t="shared" ref="F9:G9" si="1">12.7*F8/SUM($E$8:$G$8)</f>
        <v>5.2811435058907126</v>
      </c>
      <c r="G9">
        <f t="shared" si="1"/>
        <v>2.137712988218575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7"/>
  <sheetViews>
    <sheetView workbookViewId="0">
      <selection activeCell="A18" sqref="A18"/>
    </sheetView>
  </sheetViews>
  <sheetFormatPr defaultColWidth="11.54296875" defaultRowHeight="14.5" x14ac:dyDescent="0.35"/>
  <cols>
    <col min="1" max="1" width="27.7265625" style="35" bestFit="1" customWidth="1"/>
    <col min="2" max="2" width="13.1796875" style="35" bestFit="1" customWidth="1"/>
    <col min="3" max="3" width="41.453125" style="35" bestFit="1" customWidth="1"/>
    <col min="4" max="4" width="15.26953125" style="33" customWidth="1"/>
    <col min="5" max="5" width="15.26953125" style="5" customWidth="1"/>
    <col min="6" max="6" width="17.7265625" style="5" bestFit="1" customWidth="1"/>
    <col min="7" max="7" width="17.7265625" style="5" customWidth="1"/>
    <col min="8" max="8" width="17.7265625" bestFit="1" customWidth="1"/>
    <col min="9" max="9" width="10.453125" bestFit="1" customWidth="1"/>
  </cols>
  <sheetData>
    <row r="1" spans="1:9" x14ac:dyDescent="0.35">
      <c r="A1" s="34" t="s">
        <v>17</v>
      </c>
      <c r="B1" s="25" t="s">
        <v>41</v>
      </c>
      <c r="C1" s="25" t="s">
        <v>42</v>
      </c>
      <c r="D1" s="29" t="s">
        <v>72</v>
      </c>
      <c r="E1" s="29" t="s">
        <v>39</v>
      </c>
      <c r="F1" s="29" t="s">
        <v>71</v>
      </c>
      <c r="G1" s="29" t="s">
        <v>69</v>
      </c>
      <c r="H1" s="29" t="s">
        <v>65</v>
      </c>
      <c r="I1" s="26" t="s">
        <v>66</v>
      </c>
    </row>
    <row r="2" spans="1:9" x14ac:dyDescent="0.35">
      <c r="A2" s="114" t="s">
        <v>90</v>
      </c>
      <c r="B2" s="47" t="s">
        <v>91</v>
      </c>
      <c r="C2" s="48" t="s">
        <v>92</v>
      </c>
      <c r="D2" s="49" t="s">
        <v>93</v>
      </c>
      <c r="E2" s="49">
        <v>0</v>
      </c>
      <c r="F2" s="49">
        <v>0</v>
      </c>
      <c r="G2" s="49">
        <v>10</v>
      </c>
      <c r="H2" s="50"/>
      <c r="I2" s="48"/>
    </row>
    <row r="3" spans="1:9" x14ac:dyDescent="0.35">
      <c r="A3" s="115"/>
      <c r="B3" s="51" t="s">
        <v>94</v>
      </c>
      <c r="C3" s="52" t="s">
        <v>95</v>
      </c>
      <c r="D3" s="53" t="s">
        <v>70</v>
      </c>
      <c r="E3" s="53">
        <v>0</v>
      </c>
      <c r="F3" s="53"/>
      <c r="G3" s="53"/>
      <c r="H3" s="53"/>
      <c r="I3" s="52"/>
    </row>
    <row r="4" spans="1:9" x14ac:dyDescent="0.35">
      <c r="A4" s="112" t="s">
        <v>96</v>
      </c>
      <c r="B4" s="54" t="s">
        <v>91</v>
      </c>
      <c r="C4" s="55" t="s">
        <v>92</v>
      </c>
      <c r="D4" s="56" t="s">
        <v>93</v>
      </c>
      <c r="E4" s="56">
        <v>0</v>
      </c>
      <c r="F4" s="56">
        <v>0</v>
      </c>
      <c r="G4" s="56">
        <v>10</v>
      </c>
      <c r="H4" s="57"/>
      <c r="I4" s="55"/>
    </row>
    <row r="5" spans="1:9" x14ac:dyDescent="0.35">
      <c r="A5" s="113"/>
      <c r="B5" s="58" t="s">
        <v>94</v>
      </c>
      <c r="C5" s="59" t="s">
        <v>95</v>
      </c>
      <c r="D5" s="60" t="s">
        <v>70</v>
      </c>
      <c r="E5" s="60">
        <v>0</v>
      </c>
      <c r="F5" s="60"/>
      <c r="G5" s="60"/>
      <c r="H5" s="60"/>
      <c r="I5" s="59"/>
    </row>
    <row r="6" spans="1:9" x14ac:dyDescent="0.35">
      <c r="A6" s="114" t="s">
        <v>101</v>
      </c>
      <c r="B6" s="47" t="s">
        <v>91</v>
      </c>
      <c r="C6" s="48" t="s">
        <v>92</v>
      </c>
      <c r="D6" s="49" t="s">
        <v>93</v>
      </c>
      <c r="E6" s="49">
        <v>0</v>
      </c>
      <c r="F6" s="49">
        <v>0</v>
      </c>
      <c r="G6" s="49">
        <v>10</v>
      </c>
      <c r="H6" s="50"/>
      <c r="I6" s="48"/>
    </row>
    <row r="7" spans="1:9" x14ac:dyDescent="0.35">
      <c r="A7" s="115"/>
      <c r="B7" s="51" t="s">
        <v>94</v>
      </c>
      <c r="C7" s="52" t="s">
        <v>95</v>
      </c>
      <c r="D7" s="53" t="s">
        <v>70</v>
      </c>
      <c r="E7" s="53">
        <v>0</v>
      </c>
      <c r="F7" s="53"/>
      <c r="G7" s="53"/>
      <c r="H7" s="53"/>
      <c r="I7" s="52"/>
    </row>
    <row r="8" spans="1:9" x14ac:dyDescent="0.35">
      <c r="A8" s="112" t="s">
        <v>102</v>
      </c>
      <c r="B8" s="54" t="s">
        <v>91</v>
      </c>
      <c r="C8" s="55" t="s">
        <v>92</v>
      </c>
      <c r="D8" s="56" t="s">
        <v>93</v>
      </c>
      <c r="E8" s="56">
        <v>0</v>
      </c>
      <c r="F8" s="56">
        <v>0</v>
      </c>
      <c r="G8" s="56">
        <v>10</v>
      </c>
      <c r="H8" s="57"/>
      <c r="I8" s="55"/>
    </row>
    <row r="9" spans="1:9" x14ac:dyDescent="0.35">
      <c r="A9" s="113"/>
      <c r="B9" s="58" t="s">
        <v>94</v>
      </c>
      <c r="C9" s="59" t="s">
        <v>95</v>
      </c>
      <c r="D9" s="60" t="s">
        <v>70</v>
      </c>
      <c r="E9" s="60">
        <v>0</v>
      </c>
      <c r="F9" s="60"/>
      <c r="G9" s="60"/>
      <c r="H9" s="60"/>
      <c r="I9" s="59"/>
    </row>
    <row r="10" spans="1:9" x14ac:dyDescent="0.35">
      <c r="A10" s="114" t="s">
        <v>103</v>
      </c>
      <c r="B10" s="47" t="s">
        <v>91</v>
      </c>
      <c r="C10" s="48" t="s">
        <v>92</v>
      </c>
      <c r="D10" s="49" t="s">
        <v>93</v>
      </c>
      <c r="E10" s="49">
        <v>0</v>
      </c>
      <c r="F10" s="49">
        <v>0</v>
      </c>
      <c r="G10" s="49">
        <v>10</v>
      </c>
      <c r="H10" s="50"/>
      <c r="I10" s="48"/>
    </row>
    <row r="11" spans="1:9" x14ac:dyDescent="0.35">
      <c r="A11" s="115"/>
      <c r="B11" s="51" t="s">
        <v>94</v>
      </c>
      <c r="C11" s="52" t="s">
        <v>95</v>
      </c>
      <c r="D11" s="53" t="s">
        <v>70</v>
      </c>
      <c r="E11" s="53">
        <v>0</v>
      </c>
      <c r="F11" s="53"/>
      <c r="G11" s="53"/>
      <c r="H11" s="53"/>
      <c r="I11" s="52"/>
    </row>
    <row r="12" spans="1:9" x14ac:dyDescent="0.35">
      <c r="A12" s="112" t="s">
        <v>104</v>
      </c>
      <c r="B12" s="54" t="s">
        <v>91</v>
      </c>
      <c r="C12" s="55" t="s">
        <v>92</v>
      </c>
      <c r="D12" s="56" t="s">
        <v>93</v>
      </c>
      <c r="E12" s="56">
        <v>0</v>
      </c>
      <c r="F12" s="56">
        <v>0</v>
      </c>
      <c r="G12" s="56">
        <v>10</v>
      </c>
      <c r="H12" s="57"/>
      <c r="I12" s="55"/>
    </row>
    <row r="13" spans="1:9" x14ac:dyDescent="0.35">
      <c r="A13" s="113"/>
      <c r="B13" s="58" t="s">
        <v>94</v>
      </c>
      <c r="C13" s="59" t="s">
        <v>95</v>
      </c>
      <c r="D13" s="60" t="s">
        <v>70</v>
      </c>
      <c r="E13" s="60">
        <v>0</v>
      </c>
      <c r="F13" s="60"/>
      <c r="G13" s="60"/>
      <c r="H13" s="60"/>
      <c r="I13" s="59"/>
    </row>
    <row r="14" spans="1:9" x14ac:dyDescent="0.35">
      <c r="A14" s="114" t="s">
        <v>105</v>
      </c>
      <c r="B14" s="47" t="s">
        <v>91</v>
      </c>
      <c r="C14" s="48" t="s">
        <v>92</v>
      </c>
      <c r="D14" s="49" t="s">
        <v>93</v>
      </c>
      <c r="E14" s="49">
        <v>0</v>
      </c>
      <c r="F14" s="49">
        <v>0</v>
      </c>
      <c r="G14" s="49">
        <v>10</v>
      </c>
      <c r="H14" s="50"/>
      <c r="I14" s="48"/>
    </row>
    <row r="15" spans="1:9" x14ac:dyDescent="0.35">
      <c r="A15" s="115"/>
      <c r="B15" s="51" t="s">
        <v>94</v>
      </c>
      <c r="C15" s="52" t="s">
        <v>95</v>
      </c>
      <c r="D15" s="53" t="s">
        <v>70</v>
      </c>
      <c r="E15" s="53">
        <v>0</v>
      </c>
      <c r="F15" s="53"/>
      <c r="G15" s="53"/>
      <c r="H15" s="53"/>
      <c r="I15" s="52"/>
    </row>
    <row r="16" spans="1:9" x14ac:dyDescent="0.35">
      <c r="A16" s="112" t="s">
        <v>109</v>
      </c>
      <c r="B16" s="54" t="s">
        <v>91</v>
      </c>
      <c r="C16" s="55" t="s">
        <v>92</v>
      </c>
      <c r="D16" s="56" t="s">
        <v>93</v>
      </c>
      <c r="E16" s="56">
        <v>0</v>
      </c>
      <c r="F16" s="56">
        <v>0</v>
      </c>
      <c r="G16" s="56">
        <v>10</v>
      </c>
      <c r="H16" s="57"/>
      <c r="I16" s="55"/>
    </row>
    <row r="17" spans="1:9" x14ac:dyDescent="0.35">
      <c r="A17" s="113"/>
      <c r="B17" s="58" t="s">
        <v>94</v>
      </c>
      <c r="C17" s="59" t="s">
        <v>95</v>
      </c>
      <c r="D17" s="60" t="s">
        <v>70</v>
      </c>
      <c r="E17" s="60">
        <v>0</v>
      </c>
      <c r="F17" s="60"/>
      <c r="G17" s="60"/>
      <c r="H17" s="60"/>
      <c r="I17" s="59"/>
    </row>
  </sheetData>
  <mergeCells count="8">
    <mergeCell ref="A16:A17"/>
    <mergeCell ref="A12:A13"/>
    <mergeCell ref="A14:A15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59"/>
  <sheetViews>
    <sheetView topLeftCell="A10" workbookViewId="0">
      <selection activeCell="D55" sqref="D55"/>
    </sheetView>
  </sheetViews>
  <sheetFormatPr defaultColWidth="8.7265625" defaultRowHeight="14.5" x14ac:dyDescent="0.35"/>
  <cols>
    <col min="1" max="1" width="27.7265625" bestFit="1" customWidth="1"/>
    <col min="2" max="2" width="18.26953125" style="27" bestFit="1" customWidth="1"/>
    <col min="3" max="3" width="51.81640625" bestFit="1" customWidth="1"/>
    <col min="4" max="4" width="12.7265625" style="19" customWidth="1"/>
    <col min="5" max="5" width="5.1796875" bestFit="1" customWidth="1"/>
    <col min="6" max="6" width="2.1796875" bestFit="1" customWidth="1"/>
    <col min="7" max="7" width="2.7265625" bestFit="1" customWidth="1"/>
    <col min="8" max="8" width="5.1796875" bestFit="1" customWidth="1"/>
    <col min="9" max="9" width="7.453125" bestFit="1" customWidth="1"/>
    <col min="10" max="10" width="17.1796875" bestFit="1" customWidth="1"/>
    <col min="11" max="11" width="14" bestFit="1" customWidth="1"/>
    <col min="12" max="12" width="9.26953125" bestFit="1" customWidth="1"/>
    <col min="13" max="13" width="34.7265625" bestFit="1" customWidth="1"/>
    <col min="14" max="14" width="18.26953125" bestFit="1" customWidth="1"/>
  </cols>
  <sheetData>
    <row r="1" spans="1:14" x14ac:dyDescent="0.35">
      <c r="A1" s="24" t="s">
        <v>17</v>
      </c>
      <c r="B1" s="25" t="s">
        <v>41</v>
      </c>
      <c r="C1" s="28" t="s">
        <v>42</v>
      </c>
      <c r="D1" s="30" t="s">
        <v>43</v>
      </c>
      <c r="E1" s="29" t="s">
        <v>28</v>
      </c>
      <c r="F1" s="25" t="s">
        <v>29</v>
      </c>
      <c r="G1" s="25" t="s">
        <v>30</v>
      </c>
      <c r="H1" s="25" t="s">
        <v>31</v>
      </c>
      <c r="I1" s="25" t="s">
        <v>70</v>
      </c>
      <c r="J1" s="25" t="s">
        <v>44</v>
      </c>
      <c r="K1" s="25" t="s">
        <v>45</v>
      </c>
      <c r="L1" s="25" t="s">
        <v>46</v>
      </c>
      <c r="M1" s="25" t="s">
        <v>65</v>
      </c>
      <c r="N1" s="26" t="s">
        <v>66</v>
      </c>
    </row>
    <row r="2" spans="1:14" x14ac:dyDescent="0.35">
      <c r="A2" s="122" t="s">
        <v>90</v>
      </c>
      <c r="B2" s="64" t="s">
        <v>78</v>
      </c>
      <c r="C2" s="65" t="s">
        <v>79</v>
      </c>
      <c r="D2" s="66">
        <v>0.2</v>
      </c>
      <c r="E2" s="67">
        <v>1</v>
      </c>
      <c r="F2" s="67">
        <v>1</v>
      </c>
      <c r="G2" s="67">
        <v>1</v>
      </c>
      <c r="H2" s="67">
        <v>1</v>
      </c>
      <c r="I2" s="67">
        <v>1</v>
      </c>
      <c r="J2" s="67">
        <v>0</v>
      </c>
      <c r="K2" s="67"/>
      <c r="L2" s="67"/>
      <c r="M2" s="50">
        <v>43902</v>
      </c>
      <c r="N2" s="68">
        <v>43906</v>
      </c>
    </row>
    <row r="3" spans="1:14" x14ac:dyDescent="0.35">
      <c r="A3" s="123"/>
      <c r="B3" s="69" t="s">
        <v>80</v>
      </c>
      <c r="C3" s="70" t="s">
        <v>81</v>
      </c>
      <c r="D3" s="71">
        <v>0.2</v>
      </c>
      <c r="E3" s="70">
        <v>1</v>
      </c>
      <c r="F3" s="70">
        <v>1</v>
      </c>
      <c r="G3" s="70">
        <v>1</v>
      </c>
      <c r="H3" s="70">
        <v>1</v>
      </c>
      <c r="I3" s="70">
        <v>1</v>
      </c>
      <c r="J3" s="70">
        <v>0</v>
      </c>
      <c r="K3" s="70"/>
      <c r="L3" s="70"/>
      <c r="M3" s="72">
        <v>43906</v>
      </c>
      <c r="N3" s="72">
        <v>43951</v>
      </c>
    </row>
    <row r="4" spans="1:14" x14ac:dyDescent="0.35">
      <c r="A4" s="123"/>
      <c r="B4" s="69" t="s">
        <v>82</v>
      </c>
      <c r="C4" s="73" t="s">
        <v>83</v>
      </c>
      <c r="D4" s="71"/>
      <c r="E4" s="74">
        <v>1</v>
      </c>
      <c r="F4" s="70">
        <v>1</v>
      </c>
      <c r="G4" s="70">
        <v>1</v>
      </c>
      <c r="H4" s="70">
        <v>1</v>
      </c>
      <c r="I4" s="70">
        <v>1</v>
      </c>
      <c r="J4" s="70">
        <v>0</v>
      </c>
      <c r="K4" s="70"/>
      <c r="L4" s="70"/>
      <c r="M4" s="72"/>
      <c r="N4" s="72"/>
    </row>
    <row r="5" spans="1:14" x14ac:dyDescent="0.35">
      <c r="A5" s="123"/>
      <c r="B5" s="69" t="s">
        <v>84</v>
      </c>
      <c r="C5" s="70" t="s">
        <v>85</v>
      </c>
      <c r="D5" s="71">
        <v>0.5</v>
      </c>
      <c r="E5" s="74">
        <v>1</v>
      </c>
      <c r="F5" s="70">
        <v>1</v>
      </c>
      <c r="G5" s="70">
        <v>1</v>
      </c>
      <c r="H5" s="70">
        <v>1</v>
      </c>
      <c r="I5" s="70">
        <v>1</v>
      </c>
      <c r="J5" s="70">
        <v>0</v>
      </c>
      <c r="K5" s="70"/>
      <c r="L5" s="70"/>
      <c r="M5" s="72">
        <v>43951</v>
      </c>
      <c r="N5" s="72">
        <v>43998</v>
      </c>
    </row>
    <row r="6" spans="1:14" x14ac:dyDescent="0.35">
      <c r="A6" s="123"/>
      <c r="B6" s="69" t="s">
        <v>86</v>
      </c>
      <c r="C6" s="73" t="s">
        <v>87</v>
      </c>
      <c r="D6" s="71">
        <v>0.6</v>
      </c>
      <c r="E6" s="70">
        <v>1</v>
      </c>
      <c r="F6" s="70">
        <v>1</v>
      </c>
      <c r="G6" s="70">
        <v>1</v>
      </c>
      <c r="H6" s="70">
        <v>1</v>
      </c>
      <c r="I6" s="70">
        <v>1</v>
      </c>
      <c r="J6" s="70">
        <v>0</v>
      </c>
      <c r="K6" s="70"/>
      <c r="L6" s="70"/>
      <c r="M6" s="72">
        <v>43998</v>
      </c>
      <c r="N6" s="72"/>
    </row>
    <row r="7" spans="1:14" x14ac:dyDescent="0.35">
      <c r="A7" s="123"/>
      <c r="B7" s="69" t="s">
        <v>88</v>
      </c>
      <c r="C7" s="73" t="s">
        <v>87</v>
      </c>
      <c r="D7" s="71">
        <v>0.7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0</v>
      </c>
      <c r="K7" s="70"/>
      <c r="L7" s="70"/>
      <c r="M7" s="72"/>
      <c r="N7" s="72"/>
    </row>
    <row r="8" spans="1:14" x14ac:dyDescent="0.35">
      <c r="A8" s="124"/>
      <c r="B8" s="76" t="s">
        <v>89</v>
      </c>
      <c r="C8" s="77" t="s">
        <v>64</v>
      </c>
      <c r="D8" s="78">
        <v>0.8</v>
      </c>
      <c r="E8" s="79">
        <v>1</v>
      </c>
      <c r="F8" s="80">
        <v>1</v>
      </c>
      <c r="G8" s="80">
        <v>1</v>
      </c>
      <c r="H8" s="80">
        <v>1</v>
      </c>
      <c r="I8" s="80">
        <v>1</v>
      </c>
      <c r="J8" s="80">
        <v>0</v>
      </c>
      <c r="K8" s="80"/>
      <c r="L8" s="80"/>
      <c r="M8" s="53"/>
      <c r="N8" s="52"/>
    </row>
    <row r="9" spans="1:14" x14ac:dyDescent="0.35">
      <c r="A9" s="116" t="s">
        <v>96</v>
      </c>
      <c r="B9" s="83" t="s">
        <v>78</v>
      </c>
      <c r="C9" s="84" t="s">
        <v>97</v>
      </c>
      <c r="D9" s="85">
        <v>0.6</v>
      </c>
      <c r="E9" s="86">
        <v>1</v>
      </c>
      <c r="F9" s="86">
        <v>1</v>
      </c>
      <c r="G9" s="86">
        <v>1</v>
      </c>
      <c r="H9" s="86">
        <v>1</v>
      </c>
      <c r="I9" s="86">
        <v>1</v>
      </c>
      <c r="J9" s="86">
        <v>0</v>
      </c>
      <c r="K9" s="86"/>
      <c r="L9" s="86"/>
      <c r="M9" s="87">
        <v>43895</v>
      </c>
      <c r="N9" s="88">
        <v>43920</v>
      </c>
    </row>
    <row r="10" spans="1:14" x14ac:dyDescent="0.35">
      <c r="A10" s="117"/>
      <c r="B10" s="89" t="s">
        <v>80</v>
      </c>
      <c r="C10" s="90" t="s">
        <v>98</v>
      </c>
      <c r="D10" s="91">
        <v>0.35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0</v>
      </c>
      <c r="K10" s="90"/>
      <c r="L10" s="90"/>
      <c r="M10" s="92">
        <v>43920</v>
      </c>
      <c r="N10" s="92">
        <v>43966</v>
      </c>
    </row>
    <row r="11" spans="1:14" x14ac:dyDescent="0.35">
      <c r="A11" s="117"/>
      <c r="B11" s="89" t="s">
        <v>82</v>
      </c>
      <c r="C11" s="93" t="s">
        <v>83</v>
      </c>
      <c r="D11" s="91"/>
      <c r="E11" s="94">
        <v>1</v>
      </c>
      <c r="F11" s="90">
        <v>1</v>
      </c>
      <c r="G11" s="90">
        <v>1</v>
      </c>
      <c r="H11" s="90">
        <v>1</v>
      </c>
      <c r="I11" s="90">
        <v>1</v>
      </c>
      <c r="J11" s="90">
        <v>0</v>
      </c>
      <c r="K11" s="90"/>
      <c r="L11" s="90"/>
      <c r="M11" s="92"/>
      <c r="N11" s="92"/>
    </row>
    <row r="12" spans="1:14" x14ac:dyDescent="0.35">
      <c r="A12" s="117"/>
      <c r="B12" s="89" t="s">
        <v>84</v>
      </c>
      <c r="C12" s="90" t="s">
        <v>99</v>
      </c>
      <c r="D12" s="91">
        <v>0.6</v>
      </c>
      <c r="E12" s="94">
        <v>1</v>
      </c>
      <c r="F12" s="90">
        <v>1</v>
      </c>
      <c r="G12" s="90">
        <v>1</v>
      </c>
      <c r="H12" s="90">
        <v>1</v>
      </c>
      <c r="I12" s="90">
        <v>1</v>
      </c>
      <c r="J12" s="90">
        <v>0</v>
      </c>
      <c r="K12" s="90"/>
      <c r="L12" s="90"/>
      <c r="M12" s="92">
        <v>43966</v>
      </c>
      <c r="N12" s="92">
        <v>44001</v>
      </c>
    </row>
    <row r="13" spans="1:14" x14ac:dyDescent="0.35">
      <c r="A13" s="117"/>
      <c r="B13" s="89" t="s">
        <v>86</v>
      </c>
      <c r="C13" s="90" t="s">
        <v>100</v>
      </c>
      <c r="D13" s="91">
        <v>0.7</v>
      </c>
      <c r="E13" s="90">
        <v>1</v>
      </c>
      <c r="F13" s="90">
        <v>1</v>
      </c>
      <c r="G13" s="90">
        <v>1</v>
      </c>
      <c r="H13" s="90">
        <v>1</v>
      </c>
      <c r="I13" s="90">
        <v>1</v>
      </c>
      <c r="J13" s="90">
        <v>0</v>
      </c>
      <c r="K13" s="90"/>
      <c r="L13" s="90"/>
      <c r="M13" s="92">
        <v>44001</v>
      </c>
      <c r="N13" s="92"/>
    </row>
    <row r="14" spans="1:14" x14ac:dyDescent="0.35">
      <c r="A14" s="117"/>
      <c r="B14" s="89" t="s">
        <v>88</v>
      </c>
      <c r="C14" s="93" t="s">
        <v>87</v>
      </c>
      <c r="D14" s="91">
        <v>0.8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0</v>
      </c>
      <c r="K14" s="90"/>
      <c r="L14" s="90"/>
      <c r="M14" s="92"/>
      <c r="N14" s="92"/>
    </row>
    <row r="15" spans="1:14" x14ac:dyDescent="0.35">
      <c r="A15" s="118"/>
      <c r="B15" s="95" t="s">
        <v>89</v>
      </c>
      <c r="C15" s="96" t="s">
        <v>64</v>
      </c>
      <c r="D15" s="97">
        <v>0.9</v>
      </c>
      <c r="E15" s="98">
        <v>1</v>
      </c>
      <c r="F15" s="99">
        <v>1</v>
      </c>
      <c r="G15" s="99">
        <v>1</v>
      </c>
      <c r="H15" s="99">
        <v>1</v>
      </c>
      <c r="I15" s="99">
        <v>1</v>
      </c>
      <c r="J15" s="99">
        <v>0</v>
      </c>
      <c r="K15" s="99"/>
      <c r="L15" s="99"/>
      <c r="M15" s="100"/>
      <c r="N15" s="101"/>
    </row>
    <row r="16" spans="1:14" x14ac:dyDescent="0.35">
      <c r="A16" s="122" t="s">
        <v>101</v>
      </c>
      <c r="B16" s="64" t="s">
        <v>78</v>
      </c>
      <c r="C16" s="65" t="s">
        <v>79</v>
      </c>
      <c r="D16" s="66">
        <v>0.6</v>
      </c>
      <c r="E16" s="67">
        <v>1</v>
      </c>
      <c r="F16" s="67">
        <v>1</v>
      </c>
      <c r="G16" s="67">
        <v>1</v>
      </c>
      <c r="H16" s="67">
        <v>1</v>
      </c>
      <c r="I16" s="67">
        <v>1</v>
      </c>
      <c r="J16" s="67">
        <v>0</v>
      </c>
      <c r="K16" s="67"/>
      <c r="L16" s="67"/>
      <c r="M16" s="50">
        <v>43903</v>
      </c>
      <c r="N16" s="68">
        <v>43906</v>
      </c>
    </row>
    <row r="17" spans="1:14" x14ac:dyDescent="0.35">
      <c r="A17" s="123"/>
      <c r="B17" s="69" t="s">
        <v>80</v>
      </c>
      <c r="C17" s="70" t="s">
        <v>81</v>
      </c>
      <c r="D17" s="71">
        <v>0.3</v>
      </c>
      <c r="E17" s="70">
        <v>1</v>
      </c>
      <c r="F17" s="70">
        <v>1</v>
      </c>
      <c r="G17" s="70">
        <v>1</v>
      </c>
      <c r="H17" s="70">
        <v>1</v>
      </c>
      <c r="I17" s="70">
        <v>1</v>
      </c>
      <c r="J17" s="70">
        <v>0</v>
      </c>
      <c r="K17" s="70"/>
      <c r="L17" s="70"/>
      <c r="M17" s="72">
        <v>43906</v>
      </c>
      <c r="N17" s="72">
        <v>43911</v>
      </c>
    </row>
    <row r="18" spans="1:14" x14ac:dyDescent="0.35">
      <c r="A18" s="123"/>
      <c r="B18" s="69" t="s">
        <v>82</v>
      </c>
      <c r="C18" s="73" t="s">
        <v>83</v>
      </c>
      <c r="D18" s="71">
        <v>0.15</v>
      </c>
      <c r="E18" s="74">
        <v>1</v>
      </c>
      <c r="F18" s="70">
        <v>1</v>
      </c>
      <c r="G18" s="70">
        <v>1</v>
      </c>
      <c r="H18" s="70">
        <v>1</v>
      </c>
      <c r="I18" s="70">
        <v>1</v>
      </c>
      <c r="J18" s="70">
        <v>0</v>
      </c>
      <c r="K18" s="70"/>
      <c r="L18" s="70"/>
      <c r="M18" s="72">
        <v>43911</v>
      </c>
      <c r="N18" s="72">
        <v>43952</v>
      </c>
    </row>
    <row r="19" spans="1:14" x14ac:dyDescent="0.35">
      <c r="A19" s="123"/>
      <c r="B19" s="69" t="s">
        <v>84</v>
      </c>
      <c r="C19" s="70" t="s">
        <v>85</v>
      </c>
      <c r="D19" s="71">
        <v>0.2</v>
      </c>
      <c r="E19" s="74">
        <v>1</v>
      </c>
      <c r="F19" s="70">
        <v>1</v>
      </c>
      <c r="G19" s="70">
        <v>1</v>
      </c>
      <c r="H19" s="70">
        <v>1</v>
      </c>
      <c r="I19" s="70">
        <v>1</v>
      </c>
      <c r="J19" s="70">
        <v>0</v>
      </c>
      <c r="K19" s="70"/>
      <c r="L19" s="70"/>
      <c r="M19" s="72">
        <v>43952</v>
      </c>
      <c r="N19" s="72">
        <v>43985</v>
      </c>
    </row>
    <row r="20" spans="1:14" x14ac:dyDescent="0.35">
      <c r="A20" s="123"/>
      <c r="B20" s="69" t="s">
        <v>86</v>
      </c>
      <c r="C20" s="73" t="s">
        <v>87</v>
      </c>
      <c r="D20" s="71">
        <v>0.25</v>
      </c>
      <c r="E20" s="70">
        <v>1</v>
      </c>
      <c r="F20" s="70">
        <v>1</v>
      </c>
      <c r="G20" s="70">
        <v>1</v>
      </c>
      <c r="H20" s="70">
        <v>1</v>
      </c>
      <c r="I20" s="70">
        <v>1</v>
      </c>
      <c r="J20" s="70">
        <v>0</v>
      </c>
      <c r="K20" s="70"/>
      <c r="L20" s="70"/>
      <c r="M20" s="72">
        <v>43985</v>
      </c>
      <c r="N20" s="72">
        <v>44008</v>
      </c>
    </row>
    <row r="21" spans="1:14" x14ac:dyDescent="0.35">
      <c r="A21" s="123"/>
      <c r="B21" s="69" t="s">
        <v>88</v>
      </c>
      <c r="C21" s="73" t="s">
        <v>64</v>
      </c>
      <c r="D21" s="71">
        <v>0.3</v>
      </c>
      <c r="E21" s="74">
        <v>1</v>
      </c>
      <c r="F21" s="70">
        <v>1</v>
      </c>
      <c r="G21" s="70">
        <v>1</v>
      </c>
      <c r="H21" s="70">
        <v>1</v>
      </c>
      <c r="I21" s="70">
        <v>1</v>
      </c>
      <c r="J21" s="70">
        <v>0</v>
      </c>
      <c r="K21" s="70"/>
      <c r="L21" s="70"/>
      <c r="M21" s="72">
        <v>44008</v>
      </c>
      <c r="N21" s="75"/>
    </row>
    <row r="22" spans="1:14" x14ac:dyDescent="0.35">
      <c r="A22" s="123"/>
      <c r="B22" s="108" t="s">
        <v>89</v>
      </c>
      <c r="C22" s="73" t="s">
        <v>64</v>
      </c>
      <c r="D22" s="71">
        <v>0.4</v>
      </c>
      <c r="E22" s="74">
        <v>1</v>
      </c>
      <c r="F22" s="109">
        <v>1</v>
      </c>
      <c r="G22" s="109">
        <v>1</v>
      </c>
      <c r="H22" s="109">
        <v>1</v>
      </c>
      <c r="I22" s="109">
        <v>1</v>
      </c>
      <c r="J22" s="109">
        <v>0</v>
      </c>
      <c r="K22" s="109"/>
      <c r="L22" s="109"/>
      <c r="M22" s="72"/>
      <c r="N22" s="75"/>
    </row>
    <row r="23" spans="1:14" x14ac:dyDescent="0.35">
      <c r="A23" s="124"/>
      <c r="B23" s="76" t="s">
        <v>106</v>
      </c>
      <c r="C23" s="77" t="s">
        <v>64</v>
      </c>
      <c r="D23" s="78">
        <v>0.5</v>
      </c>
      <c r="E23" s="79">
        <v>1</v>
      </c>
      <c r="F23" s="80">
        <v>1</v>
      </c>
      <c r="G23" s="80">
        <v>1</v>
      </c>
      <c r="H23" s="80">
        <v>1</v>
      </c>
      <c r="I23" s="80">
        <v>1</v>
      </c>
      <c r="J23" s="80">
        <v>0</v>
      </c>
      <c r="K23" s="80"/>
      <c r="L23" s="80"/>
      <c r="M23" s="72"/>
      <c r="N23" s="52"/>
    </row>
    <row r="24" spans="1:14" x14ac:dyDescent="0.35">
      <c r="A24" s="119" t="s">
        <v>102</v>
      </c>
      <c r="B24" s="39" t="s">
        <v>78</v>
      </c>
      <c r="C24" s="40" t="s">
        <v>79</v>
      </c>
      <c r="D24" s="31">
        <v>0.6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K24" s="20"/>
      <c r="L24" s="20"/>
      <c r="M24" s="21">
        <v>43903</v>
      </c>
      <c r="N24" s="41">
        <v>43906</v>
      </c>
    </row>
    <row r="25" spans="1:14" x14ac:dyDescent="0.35">
      <c r="A25" s="120"/>
      <c r="B25" s="42" t="s">
        <v>80</v>
      </c>
      <c r="C25" t="s">
        <v>81</v>
      </c>
      <c r="D25" s="19">
        <v>0.3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M25" s="43">
        <v>43906</v>
      </c>
      <c r="N25" s="43">
        <v>43913</v>
      </c>
    </row>
    <row r="26" spans="1:14" x14ac:dyDescent="0.35">
      <c r="A26" s="120"/>
      <c r="B26" s="42" t="s">
        <v>82</v>
      </c>
      <c r="C26" s="10" t="s">
        <v>83</v>
      </c>
      <c r="D26" s="19">
        <v>0.1</v>
      </c>
      <c r="E26" s="9">
        <v>1</v>
      </c>
      <c r="F26">
        <v>1</v>
      </c>
      <c r="G26">
        <v>1</v>
      </c>
      <c r="H26">
        <v>1</v>
      </c>
      <c r="I26">
        <v>1</v>
      </c>
      <c r="J26">
        <v>0</v>
      </c>
      <c r="M26" s="43">
        <v>43913</v>
      </c>
      <c r="N26" s="43">
        <v>43958</v>
      </c>
    </row>
    <row r="27" spans="1:14" x14ac:dyDescent="0.35">
      <c r="A27" s="120"/>
      <c r="B27" s="42" t="s">
        <v>84</v>
      </c>
      <c r="C27" t="s">
        <v>85</v>
      </c>
      <c r="D27" s="19">
        <v>0.15</v>
      </c>
      <c r="E27" s="9">
        <v>1</v>
      </c>
      <c r="F27">
        <v>1</v>
      </c>
      <c r="G27">
        <v>1</v>
      </c>
      <c r="H27">
        <v>1</v>
      </c>
      <c r="I27">
        <v>1</v>
      </c>
      <c r="J27">
        <v>0</v>
      </c>
      <c r="M27" s="43">
        <v>43958</v>
      </c>
      <c r="N27" s="43">
        <v>43983</v>
      </c>
    </row>
    <row r="28" spans="1:14" x14ac:dyDescent="0.35">
      <c r="A28" s="120"/>
      <c r="B28" s="42" t="s">
        <v>86</v>
      </c>
      <c r="C28" s="10" t="s">
        <v>87</v>
      </c>
      <c r="D28" s="19">
        <v>0.2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M28" s="43">
        <v>43983</v>
      </c>
      <c r="N28" s="43">
        <v>43990</v>
      </c>
    </row>
    <row r="29" spans="1:14" x14ac:dyDescent="0.35">
      <c r="A29" s="120"/>
      <c r="B29" s="42" t="s">
        <v>88</v>
      </c>
      <c r="C29" s="10" t="s">
        <v>64</v>
      </c>
      <c r="D29" s="19">
        <v>0.5</v>
      </c>
      <c r="E29" s="9">
        <v>1</v>
      </c>
      <c r="F29">
        <v>1</v>
      </c>
      <c r="G29">
        <v>1</v>
      </c>
      <c r="H29">
        <v>1</v>
      </c>
      <c r="I29">
        <v>1</v>
      </c>
      <c r="J29">
        <v>0</v>
      </c>
      <c r="M29" s="43">
        <v>43990</v>
      </c>
      <c r="N29" s="35"/>
    </row>
    <row r="30" spans="1:14" x14ac:dyDescent="0.35">
      <c r="A30" s="120"/>
      <c r="B30" s="42" t="s">
        <v>89</v>
      </c>
      <c r="C30" s="10" t="s">
        <v>85</v>
      </c>
      <c r="D30" s="19">
        <v>0.6</v>
      </c>
      <c r="E30" s="9">
        <v>1</v>
      </c>
      <c r="F30">
        <v>1</v>
      </c>
      <c r="G30">
        <v>1</v>
      </c>
      <c r="H30">
        <v>1</v>
      </c>
      <c r="I30">
        <v>1</v>
      </c>
      <c r="J30">
        <v>0</v>
      </c>
      <c r="M30" s="43"/>
      <c r="N30" s="81"/>
    </row>
    <row r="31" spans="1:14" x14ac:dyDescent="0.35">
      <c r="A31" s="121"/>
      <c r="B31" s="42" t="s">
        <v>106</v>
      </c>
      <c r="C31" s="10" t="s">
        <v>87</v>
      </c>
      <c r="D31" s="19">
        <v>0.7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M31" s="43"/>
      <c r="N31" s="43"/>
    </row>
    <row r="32" spans="1:14" x14ac:dyDescent="0.35">
      <c r="A32" s="122" t="s">
        <v>103</v>
      </c>
      <c r="B32" s="64" t="s">
        <v>78</v>
      </c>
      <c r="C32" s="65" t="s">
        <v>79</v>
      </c>
      <c r="D32" s="66">
        <v>0.6</v>
      </c>
      <c r="E32" s="67">
        <v>1</v>
      </c>
      <c r="F32" s="67">
        <v>1</v>
      </c>
      <c r="G32" s="67">
        <v>1</v>
      </c>
      <c r="H32" s="67">
        <v>1</v>
      </c>
      <c r="I32" s="67">
        <v>1</v>
      </c>
      <c r="J32" s="67">
        <v>0</v>
      </c>
      <c r="K32" s="67"/>
      <c r="L32" s="67"/>
      <c r="M32" s="50">
        <v>43903</v>
      </c>
      <c r="N32" s="68">
        <v>43906</v>
      </c>
    </row>
    <row r="33" spans="1:14" x14ac:dyDescent="0.35">
      <c r="A33" s="123"/>
      <c r="B33" s="69" t="s">
        <v>80</v>
      </c>
      <c r="C33" s="70" t="s">
        <v>81</v>
      </c>
      <c r="D33" s="71">
        <v>0.2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0</v>
      </c>
      <c r="K33" s="70"/>
      <c r="L33" s="70"/>
      <c r="M33" s="72">
        <v>43906</v>
      </c>
      <c r="N33" s="72">
        <v>43912</v>
      </c>
    </row>
    <row r="34" spans="1:14" x14ac:dyDescent="0.35">
      <c r="A34" s="123"/>
      <c r="B34" s="69" t="s">
        <v>82</v>
      </c>
      <c r="C34" s="73" t="s">
        <v>83</v>
      </c>
      <c r="D34" s="71">
        <v>0.1</v>
      </c>
      <c r="E34" s="74">
        <v>1</v>
      </c>
      <c r="F34" s="70">
        <v>1</v>
      </c>
      <c r="G34" s="70">
        <v>1</v>
      </c>
      <c r="H34" s="70">
        <v>1</v>
      </c>
      <c r="I34" s="70">
        <v>1</v>
      </c>
      <c r="J34" s="70">
        <v>0</v>
      </c>
      <c r="K34" s="70"/>
      <c r="L34" s="70"/>
      <c r="M34" s="72">
        <v>43912</v>
      </c>
      <c r="N34" s="72">
        <v>43966</v>
      </c>
    </row>
    <row r="35" spans="1:14" x14ac:dyDescent="0.35">
      <c r="A35" s="123"/>
      <c r="B35" s="69" t="s">
        <v>84</v>
      </c>
      <c r="C35" s="70" t="s">
        <v>85</v>
      </c>
      <c r="D35" s="71">
        <v>0.3</v>
      </c>
      <c r="E35" s="74">
        <v>1</v>
      </c>
      <c r="F35" s="70">
        <v>1</v>
      </c>
      <c r="G35" s="70">
        <v>1</v>
      </c>
      <c r="H35" s="70">
        <v>1</v>
      </c>
      <c r="I35" s="70">
        <v>1</v>
      </c>
      <c r="J35" s="70">
        <v>0</v>
      </c>
      <c r="K35" s="70"/>
      <c r="L35" s="70"/>
      <c r="M35" s="72">
        <v>43966</v>
      </c>
      <c r="N35" s="72">
        <v>43995</v>
      </c>
    </row>
    <row r="36" spans="1:14" x14ac:dyDescent="0.35">
      <c r="A36" s="123"/>
      <c r="B36" s="69" t="s">
        <v>86</v>
      </c>
      <c r="C36" s="73" t="s">
        <v>87</v>
      </c>
      <c r="D36" s="71">
        <v>0.4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0</v>
      </c>
      <c r="K36" s="70"/>
      <c r="L36" s="70"/>
      <c r="M36" s="72">
        <v>43995</v>
      </c>
      <c r="N36" s="72"/>
    </row>
    <row r="37" spans="1:14" x14ac:dyDescent="0.35">
      <c r="A37" s="123"/>
      <c r="B37" s="69" t="s">
        <v>88</v>
      </c>
      <c r="C37" s="73" t="s">
        <v>64</v>
      </c>
      <c r="D37" s="71">
        <v>0.5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0</v>
      </c>
      <c r="K37" s="70"/>
      <c r="L37" s="70"/>
      <c r="M37" s="72"/>
      <c r="N37" s="72"/>
    </row>
    <row r="38" spans="1:14" x14ac:dyDescent="0.35">
      <c r="A38" s="123"/>
      <c r="B38" s="69" t="s">
        <v>89</v>
      </c>
      <c r="C38" s="73" t="s">
        <v>64</v>
      </c>
      <c r="D38" s="71">
        <v>0.6</v>
      </c>
      <c r="E38" s="74">
        <v>1</v>
      </c>
      <c r="F38" s="70">
        <v>1</v>
      </c>
      <c r="G38" s="70">
        <v>1</v>
      </c>
      <c r="H38" s="70">
        <v>1</v>
      </c>
      <c r="I38" s="70">
        <v>1</v>
      </c>
      <c r="J38" s="70">
        <v>0</v>
      </c>
      <c r="K38" s="70"/>
      <c r="L38" s="70"/>
      <c r="M38" s="72"/>
      <c r="N38" s="75"/>
    </row>
    <row r="39" spans="1:14" x14ac:dyDescent="0.35">
      <c r="A39" s="119" t="s">
        <v>104</v>
      </c>
      <c r="B39" s="39" t="s">
        <v>78</v>
      </c>
      <c r="C39" s="40" t="s">
        <v>79</v>
      </c>
      <c r="D39" s="31">
        <v>0.8</v>
      </c>
      <c r="E39" s="20">
        <v>1</v>
      </c>
      <c r="F39" s="20">
        <v>1</v>
      </c>
      <c r="G39" s="20">
        <v>1</v>
      </c>
      <c r="H39" s="20">
        <v>1</v>
      </c>
      <c r="I39" s="20">
        <v>1</v>
      </c>
      <c r="J39" s="20">
        <v>0</v>
      </c>
      <c r="K39" s="20"/>
      <c r="L39" s="20"/>
      <c r="M39" s="21">
        <v>43902</v>
      </c>
      <c r="N39" s="41">
        <v>43907</v>
      </c>
    </row>
    <row r="40" spans="1:14" x14ac:dyDescent="0.35">
      <c r="A40" s="120"/>
      <c r="B40" s="42" t="s">
        <v>80</v>
      </c>
      <c r="C40" t="s">
        <v>81</v>
      </c>
      <c r="D40" s="19">
        <v>0.3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M40" s="43">
        <v>43907</v>
      </c>
      <c r="N40" s="43">
        <v>43912</v>
      </c>
    </row>
    <row r="41" spans="1:14" x14ac:dyDescent="0.35">
      <c r="A41" s="120"/>
      <c r="B41" s="42" t="s">
        <v>82</v>
      </c>
      <c r="C41" s="10" t="s">
        <v>83</v>
      </c>
      <c r="D41" s="19">
        <v>0.1</v>
      </c>
      <c r="E41" s="9">
        <v>1</v>
      </c>
      <c r="F41">
        <v>1</v>
      </c>
      <c r="G41">
        <v>1</v>
      </c>
      <c r="H41">
        <v>1</v>
      </c>
      <c r="I41">
        <v>1</v>
      </c>
      <c r="J41">
        <v>0</v>
      </c>
      <c r="M41" s="43">
        <v>43912</v>
      </c>
      <c r="N41" s="43">
        <v>43990</v>
      </c>
    </row>
    <row r="42" spans="1:14" x14ac:dyDescent="0.35">
      <c r="A42" s="120"/>
      <c r="B42" s="42" t="s">
        <v>84</v>
      </c>
      <c r="C42" t="s">
        <v>85</v>
      </c>
      <c r="D42" s="19">
        <v>0.2</v>
      </c>
      <c r="E42" s="9">
        <v>1</v>
      </c>
      <c r="F42">
        <v>1</v>
      </c>
      <c r="G42">
        <v>1</v>
      </c>
      <c r="H42">
        <v>1</v>
      </c>
      <c r="I42">
        <v>1</v>
      </c>
      <c r="J42">
        <v>0</v>
      </c>
      <c r="M42" s="43">
        <v>43990</v>
      </c>
      <c r="N42" s="43">
        <v>44004</v>
      </c>
    </row>
    <row r="43" spans="1:14" x14ac:dyDescent="0.35">
      <c r="A43" s="120"/>
      <c r="B43" s="42" t="s">
        <v>86</v>
      </c>
      <c r="C43" s="10" t="s">
        <v>87</v>
      </c>
      <c r="D43" s="19">
        <v>0.3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M43" s="43">
        <v>44004</v>
      </c>
      <c r="N43" s="35"/>
    </row>
    <row r="44" spans="1:14" x14ac:dyDescent="0.35">
      <c r="A44" s="120"/>
      <c r="B44" s="42" t="s">
        <v>88</v>
      </c>
      <c r="C44" s="10" t="s">
        <v>87</v>
      </c>
      <c r="D44" s="19">
        <v>0.4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M44" s="43"/>
      <c r="N44" s="43"/>
    </row>
    <row r="45" spans="1:14" x14ac:dyDescent="0.35">
      <c r="A45" s="121"/>
      <c r="B45" s="44" t="s">
        <v>89</v>
      </c>
      <c r="C45" s="45" t="s">
        <v>64</v>
      </c>
      <c r="D45" s="32">
        <v>0.5</v>
      </c>
      <c r="E45" s="46">
        <v>1</v>
      </c>
      <c r="F45" s="18">
        <v>1</v>
      </c>
      <c r="G45" s="18">
        <v>1</v>
      </c>
      <c r="H45" s="18">
        <v>1</v>
      </c>
      <c r="I45" s="18">
        <v>1</v>
      </c>
      <c r="J45" s="18">
        <v>0</v>
      </c>
      <c r="K45" s="18"/>
      <c r="L45" s="18"/>
      <c r="M45" s="22"/>
      <c r="N45" s="23"/>
    </row>
    <row r="46" spans="1:14" x14ac:dyDescent="0.35">
      <c r="A46" s="122" t="s">
        <v>105</v>
      </c>
      <c r="B46" s="64" t="s">
        <v>78</v>
      </c>
      <c r="C46" s="65" t="s">
        <v>79</v>
      </c>
      <c r="D46" s="66">
        <v>0.8</v>
      </c>
      <c r="E46" s="67">
        <v>1</v>
      </c>
      <c r="F46" s="67">
        <v>1</v>
      </c>
      <c r="G46" s="67">
        <v>1</v>
      </c>
      <c r="H46" s="67">
        <v>1</v>
      </c>
      <c r="I46" s="67">
        <v>1</v>
      </c>
      <c r="J46" s="67">
        <v>0</v>
      </c>
      <c r="K46" s="67"/>
      <c r="L46" s="67"/>
      <c r="M46" s="50">
        <v>43902</v>
      </c>
      <c r="N46" s="68">
        <v>43906</v>
      </c>
    </row>
    <row r="47" spans="1:14" x14ac:dyDescent="0.35">
      <c r="A47" s="123"/>
      <c r="B47" s="69" t="s">
        <v>80</v>
      </c>
      <c r="C47" s="70" t="s">
        <v>81</v>
      </c>
      <c r="D47" s="71">
        <v>0.5</v>
      </c>
      <c r="E47" s="70">
        <v>1</v>
      </c>
      <c r="F47" s="70">
        <v>1</v>
      </c>
      <c r="G47" s="70">
        <v>1</v>
      </c>
      <c r="H47" s="70">
        <v>1</v>
      </c>
      <c r="I47" s="70">
        <v>1</v>
      </c>
      <c r="J47" s="70">
        <v>0</v>
      </c>
      <c r="K47" s="70"/>
      <c r="L47" s="70"/>
      <c r="M47" s="72">
        <v>43906</v>
      </c>
      <c r="N47" s="72">
        <v>43913</v>
      </c>
    </row>
    <row r="48" spans="1:14" x14ac:dyDescent="0.35">
      <c r="A48" s="123"/>
      <c r="B48" s="69" t="s">
        <v>82</v>
      </c>
      <c r="C48" s="73" t="s">
        <v>83</v>
      </c>
      <c r="D48" s="71">
        <v>0.216</v>
      </c>
      <c r="E48" s="74">
        <v>1</v>
      </c>
      <c r="F48" s="70">
        <v>1</v>
      </c>
      <c r="G48" s="70">
        <v>1</v>
      </c>
      <c r="H48" s="70">
        <v>1</v>
      </c>
      <c r="I48" s="70">
        <v>1</v>
      </c>
      <c r="J48" s="70">
        <v>0</v>
      </c>
      <c r="K48" s="70"/>
      <c r="L48" s="70"/>
      <c r="M48" s="72">
        <v>43913</v>
      </c>
      <c r="N48" s="72">
        <v>43971</v>
      </c>
    </row>
    <row r="49" spans="1:14" x14ac:dyDescent="0.35">
      <c r="A49" s="123"/>
      <c r="B49" s="69" t="s">
        <v>84</v>
      </c>
      <c r="C49" s="70" t="s">
        <v>107</v>
      </c>
      <c r="D49" s="71">
        <v>0.3</v>
      </c>
      <c r="E49" s="74">
        <v>1</v>
      </c>
      <c r="F49" s="70">
        <v>1</v>
      </c>
      <c r="G49" s="70">
        <v>1</v>
      </c>
      <c r="H49" s="70">
        <v>1</v>
      </c>
      <c r="I49" s="70">
        <v>1</v>
      </c>
      <c r="J49" s="70">
        <v>0</v>
      </c>
      <c r="K49" s="70"/>
      <c r="L49" s="70"/>
      <c r="M49" s="72">
        <v>43971</v>
      </c>
      <c r="N49" s="72">
        <v>43999</v>
      </c>
    </row>
    <row r="50" spans="1:14" x14ac:dyDescent="0.35">
      <c r="A50" s="123"/>
      <c r="B50" s="69" t="s">
        <v>86</v>
      </c>
      <c r="C50" s="73" t="s">
        <v>108</v>
      </c>
      <c r="D50" s="71">
        <v>0.35</v>
      </c>
      <c r="E50" s="70">
        <v>1</v>
      </c>
      <c r="F50" s="70">
        <v>1</v>
      </c>
      <c r="G50" s="70">
        <v>1</v>
      </c>
      <c r="H50" s="70">
        <v>1</v>
      </c>
      <c r="I50" s="70">
        <v>1</v>
      </c>
      <c r="J50" s="70">
        <v>0</v>
      </c>
      <c r="K50" s="70"/>
      <c r="L50" s="70"/>
      <c r="M50" s="72">
        <v>43999</v>
      </c>
      <c r="N50" s="72"/>
    </row>
    <row r="51" spans="1:14" x14ac:dyDescent="0.35">
      <c r="A51" s="123"/>
      <c r="B51" s="69" t="s">
        <v>88</v>
      </c>
      <c r="C51" s="73" t="s">
        <v>64</v>
      </c>
      <c r="D51" s="71">
        <v>0.8</v>
      </c>
      <c r="E51" s="70">
        <v>1</v>
      </c>
      <c r="F51" s="70">
        <v>1</v>
      </c>
      <c r="G51" s="70">
        <v>1</v>
      </c>
      <c r="H51" s="70">
        <v>1</v>
      </c>
      <c r="I51" s="70">
        <v>1</v>
      </c>
      <c r="J51" s="70">
        <v>0</v>
      </c>
      <c r="K51" s="70"/>
      <c r="L51" s="70"/>
      <c r="M51" s="72"/>
      <c r="N51" s="72"/>
    </row>
    <row r="52" spans="1:14" x14ac:dyDescent="0.35">
      <c r="A52" s="124"/>
      <c r="B52" s="76" t="s">
        <v>89</v>
      </c>
      <c r="C52" s="77" t="s">
        <v>64</v>
      </c>
      <c r="D52" s="78">
        <v>0.8</v>
      </c>
      <c r="E52" s="79">
        <v>1</v>
      </c>
      <c r="F52" s="80">
        <v>1</v>
      </c>
      <c r="G52" s="80">
        <v>1</v>
      </c>
      <c r="H52" s="80">
        <v>1</v>
      </c>
      <c r="I52" s="80">
        <v>1</v>
      </c>
      <c r="J52" s="80">
        <v>0</v>
      </c>
      <c r="K52" s="80"/>
      <c r="L52" s="80"/>
      <c r="M52" s="82"/>
      <c r="N52" s="52"/>
    </row>
    <row r="53" spans="1:14" x14ac:dyDescent="0.35">
      <c r="A53" s="116" t="s">
        <v>109</v>
      </c>
      <c r="B53" s="83" t="s">
        <v>78</v>
      </c>
      <c r="C53" s="84" t="s">
        <v>110</v>
      </c>
      <c r="D53" s="85">
        <v>1</v>
      </c>
      <c r="E53" s="86">
        <v>1</v>
      </c>
      <c r="F53" s="86">
        <v>1</v>
      </c>
      <c r="G53" s="86">
        <v>1</v>
      </c>
      <c r="H53" s="86">
        <v>1</v>
      </c>
      <c r="I53" s="86">
        <v>1</v>
      </c>
      <c r="J53" s="86">
        <v>0</v>
      </c>
      <c r="K53" s="86"/>
      <c r="L53" s="86"/>
      <c r="M53" s="87">
        <v>43906</v>
      </c>
      <c r="N53" s="92">
        <v>43912</v>
      </c>
    </row>
    <row r="54" spans="1:14" x14ac:dyDescent="0.35">
      <c r="A54" s="117"/>
      <c r="B54" s="89" t="s">
        <v>80</v>
      </c>
      <c r="C54" s="90" t="s">
        <v>111</v>
      </c>
      <c r="D54" s="91">
        <v>0.8</v>
      </c>
      <c r="E54" s="90">
        <v>1</v>
      </c>
      <c r="F54" s="90">
        <v>1</v>
      </c>
      <c r="G54" s="90">
        <v>1</v>
      </c>
      <c r="H54" s="90">
        <v>1</v>
      </c>
      <c r="I54" s="90">
        <v>1</v>
      </c>
      <c r="J54" s="90">
        <v>0</v>
      </c>
      <c r="K54" s="90"/>
      <c r="L54" s="90"/>
      <c r="M54" s="92">
        <v>43912</v>
      </c>
      <c r="N54" s="92">
        <v>43922</v>
      </c>
    </row>
    <row r="55" spans="1:14" x14ac:dyDescent="0.35">
      <c r="A55" s="117"/>
      <c r="B55" s="89" t="s">
        <v>82</v>
      </c>
      <c r="C55" s="90" t="s">
        <v>98</v>
      </c>
      <c r="D55" s="91">
        <v>0.34</v>
      </c>
      <c r="E55" s="94">
        <v>1</v>
      </c>
      <c r="F55" s="90">
        <v>1</v>
      </c>
      <c r="G55" s="90">
        <v>1</v>
      </c>
      <c r="H55" s="90">
        <v>1</v>
      </c>
      <c r="I55" s="90">
        <v>1</v>
      </c>
      <c r="J55" s="90">
        <v>0</v>
      </c>
      <c r="K55" s="90"/>
      <c r="L55" s="90"/>
      <c r="M55" s="92">
        <v>43922</v>
      </c>
      <c r="N55" s="92">
        <v>43984</v>
      </c>
    </row>
    <row r="56" spans="1:14" x14ac:dyDescent="0.35">
      <c r="A56" s="117"/>
      <c r="B56" s="89" t="s">
        <v>84</v>
      </c>
      <c r="C56" s="90" t="s">
        <v>99</v>
      </c>
      <c r="D56" s="91">
        <v>0.4</v>
      </c>
      <c r="E56" s="94">
        <v>1</v>
      </c>
      <c r="F56" s="90">
        <v>1</v>
      </c>
      <c r="G56" s="90">
        <v>1</v>
      </c>
      <c r="H56" s="90">
        <v>1</v>
      </c>
      <c r="I56" s="90">
        <v>1</v>
      </c>
      <c r="J56" s="90">
        <v>0</v>
      </c>
      <c r="K56" s="90"/>
      <c r="L56" s="90"/>
      <c r="M56" s="92">
        <v>43984</v>
      </c>
      <c r="N56" s="92">
        <v>44004</v>
      </c>
    </row>
    <row r="57" spans="1:14" x14ac:dyDescent="0.35">
      <c r="A57" s="117"/>
      <c r="B57" s="89" t="s">
        <v>86</v>
      </c>
      <c r="C57" s="90" t="s">
        <v>100</v>
      </c>
      <c r="D57" s="91">
        <v>0.5</v>
      </c>
      <c r="E57" s="90">
        <v>1</v>
      </c>
      <c r="F57" s="90">
        <v>1</v>
      </c>
      <c r="G57" s="90">
        <v>1</v>
      </c>
      <c r="H57" s="90">
        <v>1</v>
      </c>
      <c r="I57" s="90">
        <v>1</v>
      </c>
      <c r="J57" s="90">
        <v>0</v>
      </c>
      <c r="K57" s="90"/>
      <c r="L57" s="90"/>
      <c r="M57" s="92">
        <v>44004</v>
      </c>
      <c r="N57" s="92"/>
    </row>
    <row r="58" spans="1:14" x14ac:dyDescent="0.35">
      <c r="A58" s="117"/>
      <c r="B58" s="89" t="s">
        <v>88</v>
      </c>
      <c r="C58" s="90" t="s">
        <v>112</v>
      </c>
      <c r="D58" s="91">
        <v>0.6</v>
      </c>
      <c r="E58" s="90">
        <v>1</v>
      </c>
      <c r="F58" s="90">
        <v>1</v>
      </c>
      <c r="G58" s="90">
        <v>1</v>
      </c>
      <c r="H58" s="90">
        <v>1</v>
      </c>
      <c r="I58" s="90">
        <v>1</v>
      </c>
      <c r="J58" s="90">
        <v>0</v>
      </c>
      <c r="K58" s="90"/>
      <c r="L58" s="90"/>
      <c r="M58" s="92"/>
      <c r="N58" s="92"/>
    </row>
    <row r="59" spans="1:14" x14ac:dyDescent="0.35">
      <c r="A59" s="118"/>
      <c r="B59" s="95" t="s">
        <v>89</v>
      </c>
      <c r="C59" s="96" t="s">
        <v>113</v>
      </c>
      <c r="D59" s="97">
        <v>0.7</v>
      </c>
      <c r="E59" s="98">
        <v>1</v>
      </c>
      <c r="F59" s="99">
        <v>1</v>
      </c>
      <c r="G59" s="99">
        <v>1</v>
      </c>
      <c r="H59" s="99">
        <v>1</v>
      </c>
      <c r="I59" s="99">
        <v>1</v>
      </c>
      <c r="J59" s="99">
        <v>0</v>
      </c>
      <c r="K59" s="99"/>
      <c r="L59" s="99"/>
      <c r="M59" s="100"/>
      <c r="N59" s="101"/>
    </row>
  </sheetData>
  <mergeCells count="8">
    <mergeCell ref="A53:A59"/>
    <mergeCell ref="A39:A45"/>
    <mergeCell ref="A46:A52"/>
    <mergeCell ref="A2:A8"/>
    <mergeCell ref="A9:A15"/>
    <mergeCell ref="A16:A23"/>
    <mergeCell ref="A24:A31"/>
    <mergeCell ref="A32:A38"/>
  </mergeCells>
  <conditionalFormatting sqref="M55:N55">
    <cfRule type="timePeriod" dxfId="1" priority="2" timePeriod="lastWeek">
      <formula>AND(TODAY()-ROUNDDOWN(M55,0)&gt;=(WEEKDAY(TODAY())),TODAY()-ROUNDDOWN(M55,0)&lt;(WEEKDAY(TODAY())+7))</formula>
    </cfRule>
  </conditionalFormatting>
  <conditionalFormatting sqref="N54">
    <cfRule type="timePeriod" dxfId="0" priority="1" timePeriod="lastWeek">
      <formula>AND(TODAY()-ROUNDDOWN(N54,0)&gt;=(WEEKDAY(TODAY())),TODAY()-ROUNDDOWN(N54,0)&lt;(WEEKDAY(TODAY())+7))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9"/>
  <sheetViews>
    <sheetView tabSelected="1" workbookViewId="0">
      <selection activeCell="S8" sqref="S8"/>
    </sheetView>
  </sheetViews>
  <sheetFormatPr defaultColWidth="8.7265625" defaultRowHeight="14.5" x14ac:dyDescent="0.35"/>
  <cols>
    <col min="1" max="1" width="17.7265625" customWidth="1"/>
    <col min="2" max="2" width="24.453125" customWidth="1"/>
    <col min="3" max="3" width="18.26953125" bestFit="1" customWidth="1"/>
    <col min="6" max="6" width="10" customWidth="1"/>
    <col min="9" max="9" width="13.453125" customWidth="1"/>
  </cols>
  <sheetData>
    <row r="1" spans="1:23" x14ac:dyDescent="0.3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67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</row>
    <row r="2" spans="1:23" x14ac:dyDescent="0.35">
      <c r="A2" s="36" t="s">
        <v>90</v>
      </c>
      <c r="B2" s="2">
        <v>43892</v>
      </c>
      <c r="C2" s="2">
        <v>44257</v>
      </c>
      <c r="D2">
        <v>3</v>
      </c>
      <c r="E2">
        <v>100000</v>
      </c>
      <c r="F2">
        <f>ROUND(1063937/E2,0)</f>
        <v>11</v>
      </c>
      <c r="G2">
        <v>1</v>
      </c>
      <c r="H2">
        <v>0.2</v>
      </c>
      <c r="I2">
        <v>1.2</v>
      </c>
      <c r="J2">
        <v>2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2100</v>
      </c>
      <c r="R2">
        <v>1000</v>
      </c>
      <c r="S2">
        <v>2.5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37" t="s">
        <v>96</v>
      </c>
      <c r="B3" s="2">
        <v>43905</v>
      </c>
      <c r="C3" s="2">
        <v>44257</v>
      </c>
      <c r="D3">
        <v>3</v>
      </c>
      <c r="E3">
        <v>100000</v>
      </c>
      <c r="F3">
        <f>ROUND(593490/E3,0)</f>
        <v>6</v>
      </c>
      <c r="G3">
        <v>1</v>
      </c>
      <c r="H3">
        <v>0.2</v>
      </c>
      <c r="I3">
        <v>1.2</v>
      </c>
      <c r="J3">
        <v>1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  <c r="S3">
        <v>15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61" t="s">
        <v>101</v>
      </c>
      <c r="B4" s="2">
        <v>43886</v>
      </c>
      <c r="C4" s="2">
        <v>44258</v>
      </c>
      <c r="D4">
        <v>3</v>
      </c>
      <c r="E4">
        <v>100000</v>
      </c>
      <c r="F4"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>
        <v>3000</v>
      </c>
      <c r="R4">
        <v>1000</v>
      </c>
      <c r="S4">
        <v>30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61" t="s">
        <v>102</v>
      </c>
      <c r="B5" s="2">
        <v>43886</v>
      </c>
      <c r="C5" s="2">
        <v>44259</v>
      </c>
      <c r="D5">
        <v>3</v>
      </c>
      <c r="E5">
        <v>100000</v>
      </c>
      <c r="F5">
        <v>7</v>
      </c>
      <c r="G5">
        <v>1</v>
      </c>
      <c r="H5">
        <v>0.2</v>
      </c>
      <c r="I5">
        <v>1.2</v>
      </c>
      <c r="J5">
        <v>50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>
        <v>2000</v>
      </c>
      <c r="R5">
        <v>1000</v>
      </c>
      <c r="S5">
        <v>25</v>
      </c>
      <c r="T5">
        <v>1</v>
      </c>
      <c r="U5">
        <v>0.7</v>
      </c>
      <c r="V5">
        <v>3</v>
      </c>
      <c r="W5">
        <v>0</v>
      </c>
    </row>
    <row r="6" spans="1:23" x14ac:dyDescent="0.35">
      <c r="A6" s="61" t="s">
        <v>103</v>
      </c>
      <c r="B6" s="2">
        <v>43886</v>
      </c>
      <c r="C6" s="2">
        <v>44260</v>
      </c>
      <c r="D6">
        <v>3</v>
      </c>
      <c r="E6">
        <v>100000</v>
      </c>
      <c r="F6">
        <f>ROUND(390144/E6,0)</f>
        <v>4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>
        <v>1000</v>
      </c>
      <c r="R6">
        <v>1000</v>
      </c>
      <c r="S6">
        <v>35</v>
      </c>
      <c r="T6">
        <v>1</v>
      </c>
      <c r="U6">
        <v>0.7</v>
      </c>
      <c r="V6">
        <v>3</v>
      </c>
      <c r="W6">
        <v>0</v>
      </c>
    </row>
    <row r="7" spans="1:23" x14ac:dyDescent="0.35">
      <c r="A7" s="61" t="s">
        <v>104</v>
      </c>
      <c r="B7" s="2">
        <v>43881</v>
      </c>
      <c r="C7" s="2">
        <v>44261</v>
      </c>
      <c r="D7">
        <v>3</v>
      </c>
      <c r="E7">
        <v>100000</v>
      </c>
      <c r="F7">
        <f>ROUND(8336817/E7,0)</f>
        <v>83</v>
      </c>
      <c r="G7">
        <v>1</v>
      </c>
      <c r="H7">
        <v>0.2</v>
      </c>
      <c r="I7">
        <v>1.2</v>
      </c>
      <c r="J7">
        <v>50</v>
      </c>
      <c r="K7">
        <v>1.5E-3</v>
      </c>
      <c r="L7">
        <v>0.3</v>
      </c>
      <c r="M7">
        <v>0.1</v>
      </c>
      <c r="N7">
        <v>0</v>
      </c>
      <c r="O7">
        <v>50</v>
      </c>
      <c r="P7">
        <v>60</v>
      </c>
      <c r="Q7">
        <v>20000</v>
      </c>
      <c r="R7">
        <v>1000</v>
      </c>
      <c r="S7">
        <v>40</v>
      </c>
      <c r="T7">
        <v>1</v>
      </c>
      <c r="U7">
        <v>0.7</v>
      </c>
      <c r="V7">
        <v>3</v>
      </c>
      <c r="W7">
        <v>0</v>
      </c>
    </row>
    <row r="8" spans="1:23" x14ac:dyDescent="0.35">
      <c r="A8" s="61" t="s">
        <v>105</v>
      </c>
      <c r="B8" s="2">
        <v>43905</v>
      </c>
      <c r="C8" s="2">
        <v>44262</v>
      </c>
      <c r="D8">
        <v>3</v>
      </c>
      <c r="E8">
        <v>65000</v>
      </c>
      <c r="F8">
        <f>ROUND(129585/E8,0)</f>
        <v>2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50</v>
      </c>
      <c r="P8">
        <v>60</v>
      </c>
      <c r="Q8">
        <v>1000</v>
      </c>
      <c r="R8">
        <v>1000</v>
      </c>
      <c r="S8">
        <v>30</v>
      </c>
      <c r="T8">
        <v>1</v>
      </c>
      <c r="U8">
        <v>0.7</v>
      </c>
      <c r="V8">
        <v>3</v>
      </c>
      <c r="W8">
        <v>0</v>
      </c>
    </row>
    <row r="9" spans="1:23" x14ac:dyDescent="0.35">
      <c r="A9" s="110" t="s">
        <v>109</v>
      </c>
      <c r="B9" s="2">
        <v>43897</v>
      </c>
      <c r="C9" s="2">
        <v>44262</v>
      </c>
      <c r="D9">
        <v>3</v>
      </c>
      <c r="E9">
        <v>100000</v>
      </c>
      <c r="F9">
        <f>ROUND(702455/E9,0)</f>
        <v>7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0.1</v>
      </c>
      <c r="N9">
        <v>0</v>
      </c>
      <c r="O9">
        <v>50</v>
      </c>
      <c r="P9">
        <v>60</v>
      </c>
      <c r="Q9">
        <v>1000</v>
      </c>
      <c r="R9">
        <v>1000</v>
      </c>
      <c r="S9">
        <v>20</v>
      </c>
      <c r="T9">
        <v>1</v>
      </c>
      <c r="U9">
        <v>0.7</v>
      </c>
      <c r="V9">
        <v>3</v>
      </c>
      <c r="W9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9"/>
  <sheetViews>
    <sheetView workbookViewId="0">
      <selection activeCell="A10" sqref="A10"/>
    </sheetView>
  </sheetViews>
  <sheetFormatPr defaultColWidth="8.7265625" defaultRowHeight="14.5" x14ac:dyDescent="0.35"/>
  <cols>
    <col min="1" max="1" width="27.7265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7265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36" t="s">
        <v>90</v>
      </c>
      <c r="B2" s="9">
        <v>3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35">
      <c r="A3" s="37" t="s">
        <v>96</v>
      </c>
      <c r="B3" s="9">
        <v>3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35">
      <c r="A4" s="102" t="s">
        <v>101</v>
      </c>
      <c r="B4" s="103">
        <v>3</v>
      </c>
      <c r="C4" s="63">
        <v>1</v>
      </c>
      <c r="D4" s="63">
        <v>1</v>
      </c>
      <c r="E4" s="63">
        <v>1</v>
      </c>
      <c r="F4" s="63">
        <v>0</v>
      </c>
      <c r="G4" s="63">
        <v>110</v>
      </c>
      <c r="H4" s="63" t="s">
        <v>40</v>
      </c>
      <c r="I4" s="63">
        <v>1</v>
      </c>
      <c r="J4" s="104">
        <v>1</v>
      </c>
    </row>
    <row r="5" spans="1:10" x14ac:dyDescent="0.35">
      <c r="A5" s="102" t="s">
        <v>102</v>
      </c>
      <c r="B5" s="103">
        <v>3</v>
      </c>
      <c r="C5" s="63">
        <v>1</v>
      </c>
      <c r="D5" s="63">
        <v>1</v>
      </c>
      <c r="E5" s="63">
        <v>1</v>
      </c>
      <c r="F5" s="63">
        <v>0</v>
      </c>
      <c r="G5" s="63">
        <v>110</v>
      </c>
      <c r="H5" s="63" t="s">
        <v>40</v>
      </c>
      <c r="I5" s="63">
        <v>1</v>
      </c>
      <c r="J5" s="104">
        <v>1</v>
      </c>
    </row>
    <row r="6" spans="1:10" x14ac:dyDescent="0.35">
      <c r="A6" s="102" t="s">
        <v>103</v>
      </c>
      <c r="B6" s="103">
        <v>3</v>
      </c>
      <c r="C6" s="63">
        <v>1</v>
      </c>
      <c r="D6" s="63">
        <v>1</v>
      </c>
      <c r="E6" s="63">
        <v>1</v>
      </c>
      <c r="F6" s="63">
        <v>0</v>
      </c>
      <c r="G6" s="63">
        <v>110</v>
      </c>
      <c r="H6" s="63" t="s">
        <v>40</v>
      </c>
      <c r="I6" s="63">
        <v>1</v>
      </c>
      <c r="J6" s="104">
        <v>1</v>
      </c>
    </row>
    <row r="7" spans="1:10" x14ac:dyDescent="0.35">
      <c r="A7" s="102" t="s">
        <v>104</v>
      </c>
      <c r="B7" s="103">
        <v>3</v>
      </c>
      <c r="C7" s="63">
        <v>1</v>
      </c>
      <c r="D7" s="63">
        <v>1</v>
      </c>
      <c r="E7" s="63">
        <v>1</v>
      </c>
      <c r="F7" s="63">
        <v>0</v>
      </c>
      <c r="G7" s="63">
        <v>110</v>
      </c>
      <c r="H7" s="63" t="s">
        <v>40</v>
      </c>
      <c r="I7" s="63">
        <v>1</v>
      </c>
      <c r="J7" s="104">
        <v>1</v>
      </c>
    </row>
    <row r="8" spans="1:10" x14ac:dyDescent="0.35">
      <c r="A8" s="102" t="s">
        <v>105</v>
      </c>
      <c r="B8" s="103">
        <v>3</v>
      </c>
      <c r="C8" s="63">
        <v>1</v>
      </c>
      <c r="D8" s="63">
        <v>1</v>
      </c>
      <c r="E8" s="63">
        <v>1</v>
      </c>
      <c r="F8" s="63">
        <v>0</v>
      </c>
      <c r="G8" s="63">
        <v>110</v>
      </c>
      <c r="H8" s="63" t="s">
        <v>40</v>
      </c>
      <c r="I8" s="63">
        <v>1</v>
      </c>
      <c r="J8" s="104">
        <v>1</v>
      </c>
    </row>
    <row r="9" spans="1:10" x14ac:dyDescent="0.35">
      <c r="A9" s="102" t="s">
        <v>109</v>
      </c>
      <c r="B9" s="103">
        <v>3</v>
      </c>
      <c r="C9" s="63">
        <v>1</v>
      </c>
      <c r="D9" s="63">
        <v>1</v>
      </c>
      <c r="E9" s="63">
        <v>1</v>
      </c>
      <c r="F9" s="63">
        <v>0</v>
      </c>
      <c r="G9" s="63">
        <v>110</v>
      </c>
      <c r="H9" s="63" t="s">
        <v>40</v>
      </c>
      <c r="I9" s="63">
        <v>1</v>
      </c>
      <c r="J9" s="104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9"/>
  <sheetViews>
    <sheetView workbookViewId="0">
      <selection activeCell="A10" sqref="A10"/>
    </sheetView>
  </sheetViews>
  <sheetFormatPr defaultColWidth="11.453125" defaultRowHeight="14.5" x14ac:dyDescent="0.35"/>
  <cols>
    <col min="1" max="1" width="27.7265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36" t="s">
        <v>90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68</v>
      </c>
      <c r="I2" s="12">
        <v>0</v>
      </c>
      <c r="J2" s="17">
        <v>20</v>
      </c>
    </row>
    <row r="3" spans="1:10" x14ac:dyDescent="0.35">
      <c r="A3" s="37" t="s">
        <v>96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68</v>
      </c>
      <c r="I3" s="12">
        <v>0</v>
      </c>
      <c r="J3" s="17">
        <v>20</v>
      </c>
    </row>
    <row r="4" spans="1:10" x14ac:dyDescent="0.35">
      <c r="A4" s="102" t="s">
        <v>101</v>
      </c>
      <c r="B4" s="105">
        <v>4</v>
      </c>
      <c r="C4" s="106">
        <v>0.1</v>
      </c>
      <c r="D4" s="106">
        <v>0</v>
      </c>
      <c r="E4" s="106">
        <v>1</v>
      </c>
      <c r="F4" s="106">
        <v>0</v>
      </c>
      <c r="G4" s="106">
        <v>110</v>
      </c>
      <c r="H4" s="106" t="s">
        <v>68</v>
      </c>
      <c r="I4" s="106">
        <v>0</v>
      </c>
      <c r="J4" s="107">
        <v>20</v>
      </c>
    </row>
    <row r="5" spans="1:10" x14ac:dyDescent="0.35">
      <c r="A5" s="102" t="s">
        <v>102</v>
      </c>
      <c r="B5" s="105">
        <v>4</v>
      </c>
      <c r="C5" s="106">
        <v>0.1</v>
      </c>
      <c r="D5" s="106">
        <v>0</v>
      </c>
      <c r="E5" s="106">
        <v>1</v>
      </c>
      <c r="F5" s="106">
        <v>0</v>
      </c>
      <c r="G5" s="106">
        <v>110</v>
      </c>
      <c r="H5" s="106" t="s">
        <v>68</v>
      </c>
      <c r="I5" s="106">
        <v>0</v>
      </c>
      <c r="J5" s="107">
        <v>20</v>
      </c>
    </row>
    <row r="6" spans="1:10" x14ac:dyDescent="0.35">
      <c r="A6" s="102" t="s">
        <v>103</v>
      </c>
      <c r="B6" s="105">
        <v>4</v>
      </c>
      <c r="C6" s="106">
        <v>0.1</v>
      </c>
      <c r="D6" s="106">
        <v>0</v>
      </c>
      <c r="E6" s="106">
        <v>1</v>
      </c>
      <c r="F6" s="106">
        <v>0</v>
      </c>
      <c r="G6" s="106">
        <v>110</v>
      </c>
      <c r="H6" s="106" t="s">
        <v>68</v>
      </c>
      <c r="I6" s="106">
        <v>0</v>
      </c>
      <c r="J6" s="107">
        <v>20</v>
      </c>
    </row>
    <row r="7" spans="1:10" x14ac:dyDescent="0.35">
      <c r="A7" s="102" t="s">
        <v>104</v>
      </c>
      <c r="B7" s="105">
        <v>4</v>
      </c>
      <c r="C7" s="106">
        <v>0.1</v>
      </c>
      <c r="D7" s="106">
        <v>0</v>
      </c>
      <c r="E7" s="106">
        <v>1</v>
      </c>
      <c r="F7" s="106">
        <v>0</v>
      </c>
      <c r="G7" s="106">
        <v>110</v>
      </c>
      <c r="H7" s="106" t="s">
        <v>68</v>
      </c>
      <c r="I7" s="106">
        <v>0</v>
      </c>
      <c r="J7" s="107">
        <v>20</v>
      </c>
    </row>
    <row r="8" spans="1:10" x14ac:dyDescent="0.35">
      <c r="A8" s="102" t="s">
        <v>105</v>
      </c>
      <c r="B8" s="105">
        <v>4</v>
      </c>
      <c r="C8" s="106">
        <v>0.1</v>
      </c>
      <c r="D8" s="106">
        <v>0</v>
      </c>
      <c r="E8" s="106">
        <v>1</v>
      </c>
      <c r="F8" s="106">
        <v>0</v>
      </c>
      <c r="G8" s="106">
        <v>110</v>
      </c>
      <c r="H8" s="106" t="s">
        <v>68</v>
      </c>
      <c r="I8" s="106">
        <v>0</v>
      </c>
      <c r="J8" s="107">
        <v>20</v>
      </c>
    </row>
    <row r="9" spans="1:10" x14ac:dyDescent="0.35">
      <c r="A9" s="102" t="s">
        <v>109</v>
      </c>
      <c r="B9" s="105">
        <v>4</v>
      </c>
      <c r="C9" s="106">
        <v>0.1</v>
      </c>
      <c r="D9" s="106">
        <v>0</v>
      </c>
      <c r="E9" s="106">
        <v>1</v>
      </c>
      <c r="F9" s="106">
        <v>0</v>
      </c>
      <c r="G9" s="106">
        <v>110</v>
      </c>
      <c r="H9" s="106" t="s">
        <v>68</v>
      </c>
      <c r="I9" s="106">
        <v>0</v>
      </c>
      <c r="J9" s="107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9"/>
  <sheetViews>
    <sheetView workbookViewId="0">
      <selection activeCell="E27" sqref="E27"/>
    </sheetView>
  </sheetViews>
  <sheetFormatPr defaultColWidth="11.453125" defaultRowHeight="14.5" x14ac:dyDescent="0.35"/>
  <cols>
    <col min="1" max="1" width="27.7265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36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  <row r="3" spans="1:10" x14ac:dyDescent="0.35">
      <c r="A3" s="37" t="s">
        <v>96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40</v>
      </c>
      <c r="I3" s="12">
        <v>0.5</v>
      </c>
      <c r="J3" s="17">
        <v>2</v>
      </c>
    </row>
    <row r="4" spans="1:10" x14ac:dyDescent="0.35">
      <c r="A4" s="102" t="s">
        <v>101</v>
      </c>
      <c r="B4" s="105">
        <v>3</v>
      </c>
      <c r="C4" s="106">
        <v>0.5</v>
      </c>
      <c r="D4" s="106">
        <v>0</v>
      </c>
      <c r="E4" s="106">
        <v>1</v>
      </c>
      <c r="F4" s="106">
        <v>18</v>
      </c>
      <c r="G4" s="106">
        <v>65</v>
      </c>
      <c r="H4" s="106" t="s">
        <v>40</v>
      </c>
      <c r="I4" s="106">
        <v>0.5</v>
      </c>
      <c r="J4" s="107">
        <v>2</v>
      </c>
    </row>
    <row r="5" spans="1:10" x14ac:dyDescent="0.35">
      <c r="A5" s="102" t="s">
        <v>102</v>
      </c>
      <c r="B5" s="105">
        <v>3</v>
      </c>
      <c r="C5" s="106">
        <v>0.5</v>
      </c>
      <c r="D5" s="106">
        <v>0</v>
      </c>
      <c r="E5" s="106">
        <v>1</v>
      </c>
      <c r="F5" s="106">
        <v>18</v>
      </c>
      <c r="G5" s="106">
        <v>65</v>
      </c>
      <c r="H5" s="106" t="s">
        <v>40</v>
      </c>
      <c r="I5" s="106">
        <v>0.5</v>
      </c>
      <c r="J5" s="107">
        <v>2</v>
      </c>
    </row>
    <row r="6" spans="1:10" x14ac:dyDescent="0.35">
      <c r="A6" s="102" t="s">
        <v>103</v>
      </c>
      <c r="B6" s="105">
        <v>3</v>
      </c>
      <c r="C6" s="106">
        <v>0.5</v>
      </c>
      <c r="D6" s="106">
        <v>0</v>
      </c>
      <c r="E6" s="106">
        <v>1</v>
      </c>
      <c r="F6" s="106">
        <v>18</v>
      </c>
      <c r="G6" s="106">
        <v>65</v>
      </c>
      <c r="H6" s="106" t="s">
        <v>40</v>
      </c>
      <c r="I6" s="106">
        <v>0.5</v>
      </c>
      <c r="J6" s="107">
        <v>2</v>
      </c>
    </row>
    <row r="7" spans="1:10" x14ac:dyDescent="0.35">
      <c r="A7" s="102" t="s">
        <v>104</v>
      </c>
      <c r="B7" s="105">
        <v>3</v>
      </c>
      <c r="C7" s="106">
        <v>0.5</v>
      </c>
      <c r="D7" s="106">
        <v>0</v>
      </c>
      <c r="E7" s="106">
        <v>1</v>
      </c>
      <c r="F7" s="106">
        <v>18</v>
      </c>
      <c r="G7" s="106">
        <v>65</v>
      </c>
      <c r="H7" s="106" t="s">
        <v>40</v>
      </c>
      <c r="I7" s="106">
        <v>0.5</v>
      </c>
      <c r="J7" s="107">
        <v>2</v>
      </c>
    </row>
    <row r="8" spans="1:10" x14ac:dyDescent="0.35">
      <c r="A8" s="102" t="s">
        <v>105</v>
      </c>
      <c r="B8" s="105">
        <v>3</v>
      </c>
      <c r="C8" s="106">
        <v>0.5</v>
      </c>
      <c r="D8" s="106">
        <v>0</v>
      </c>
      <c r="E8" s="106">
        <v>1</v>
      </c>
      <c r="F8" s="106">
        <v>18</v>
      </c>
      <c r="G8" s="106">
        <v>65</v>
      </c>
      <c r="H8" s="106" t="s">
        <v>40</v>
      </c>
      <c r="I8" s="106">
        <v>0.5</v>
      </c>
      <c r="J8" s="107">
        <v>2</v>
      </c>
    </row>
    <row r="9" spans="1:10" x14ac:dyDescent="0.35">
      <c r="A9" s="102" t="s">
        <v>109</v>
      </c>
      <c r="B9" s="105">
        <v>3</v>
      </c>
      <c r="C9" s="106">
        <v>0.5</v>
      </c>
      <c r="D9" s="106">
        <v>0</v>
      </c>
      <c r="E9" s="106">
        <v>1</v>
      </c>
      <c r="F9" s="106">
        <v>18</v>
      </c>
      <c r="G9" s="106">
        <v>65</v>
      </c>
      <c r="H9" s="106" t="s">
        <v>40</v>
      </c>
      <c r="I9" s="106">
        <v>0.5</v>
      </c>
      <c r="J9" s="10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9"/>
  <sheetViews>
    <sheetView workbookViewId="0">
      <selection activeCell="A10" sqref="A10"/>
    </sheetView>
  </sheetViews>
  <sheetFormatPr defaultColWidth="11.453125" defaultRowHeight="14.5" x14ac:dyDescent="0.35"/>
  <cols>
    <col min="1" max="1" width="27.7265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7265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36" t="s">
        <v>90</v>
      </c>
      <c r="B2" s="9">
        <v>18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35">
      <c r="A3" s="37" t="s">
        <v>96</v>
      </c>
      <c r="B3" s="9">
        <v>18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35">
      <c r="A4" s="62" t="s">
        <v>101</v>
      </c>
      <c r="B4" s="103">
        <v>18</v>
      </c>
      <c r="C4" s="63">
        <v>0.5</v>
      </c>
      <c r="D4" s="63">
        <v>0</v>
      </c>
      <c r="E4" s="63">
        <v>1</v>
      </c>
      <c r="F4" s="63">
        <v>5</v>
      </c>
      <c r="G4" s="63">
        <v>18</v>
      </c>
      <c r="H4" s="63" t="s">
        <v>40</v>
      </c>
      <c r="I4" s="63">
        <v>0.8</v>
      </c>
      <c r="J4" s="104">
        <v>2</v>
      </c>
    </row>
    <row r="5" spans="1:10" x14ac:dyDescent="0.35">
      <c r="A5" s="62" t="s">
        <v>102</v>
      </c>
      <c r="B5" s="103">
        <v>18</v>
      </c>
      <c r="C5" s="63">
        <v>0.5</v>
      </c>
      <c r="D5" s="63">
        <v>0</v>
      </c>
      <c r="E5" s="63">
        <v>1</v>
      </c>
      <c r="F5" s="63">
        <v>5</v>
      </c>
      <c r="G5" s="63">
        <v>18</v>
      </c>
      <c r="H5" s="63" t="s">
        <v>40</v>
      </c>
      <c r="I5" s="63">
        <v>0.8</v>
      </c>
      <c r="J5" s="104">
        <v>2</v>
      </c>
    </row>
    <row r="6" spans="1:10" x14ac:dyDescent="0.35">
      <c r="A6" s="102" t="s">
        <v>103</v>
      </c>
      <c r="B6" s="103">
        <v>18</v>
      </c>
      <c r="C6" s="63">
        <v>0.5</v>
      </c>
      <c r="D6" s="63">
        <v>0</v>
      </c>
      <c r="E6" s="63">
        <v>1</v>
      </c>
      <c r="F6" s="63">
        <v>5</v>
      </c>
      <c r="G6" s="63">
        <v>18</v>
      </c>
      <c r="H6" s="63" t="s">
        <v>40</v>
      </c>
      <c r="I6" s="63">
        <v>0.8</v>
      </c>
      <c r="J6" s="104">
        <v>2</v>
      </c>
    </row>
    <row r="7" spans="1:10" x14ac:dyDescent="0.35">
      <c r="A7" s="102" t="s">
        <v>104</v>
      </c>
      <c r="B7" s="103">
        <v>18</v>
      </c>
      <c r="C7" s="63">
        <v>0.5</v>
      </c>
      <c r="D7" s="63">
        <v>0</v>
      </c>
      <c r="E7" s="63">
        <v>1</v>
      </c>
      <c r="F7" s="63">
        <v>5</v>
      </c>
      <c r="G7" s="63">
        <v>18</v>
      </c>
      <c r="H7" s="63" t="s">
        <v>40</v>
      </c>
      <c r="I7" s="63">
        <v>0.8</v>
      </c>
      <c r="J7" s="104">
        <v>2</v>
      </c>
    </row>
    <row r="8" spans="1:10" x14ac:dyDescent="0.35">
      <c r="A8" s="102" t="s">
        <v>105</v>
      </c>
      <c r="B8" s="103">
        <v>18</v>
      </c>
      <c r="C8" s="63">
        <v>0.5</v>
      </c>
      <c r="D8" s="63">
        <v>0</v>
      </c>
      <c r="E8" s="63">
        <v>1</v>
      </c>
      <c r="F8" s="63">
        <v>5</v>
      </c>
      <c r="G8" s="63">
        <v>18</v>
      </c>
      <c r="H8" s="63" t="s">
        <v>40</v>
      </c>
      <c r="I8" s="63">
        <v>0.8</v>
      </c>
      <c r="J8" s="104">
        <v>2</v>
      </c>
    </row>
    <row r="9" spans="1:10" x14ac:dyDescent="0.35">
      <c r="A9" s="102" t="s">
        <v>109</v>
      </c>
      <c r="B9" s="103">
        <v>18</v>
      </c>
      <c r="C9" s="63">
        <v>0.5</v>
      </c>
      <c r="D9" s="63">
        <v>0</v>
      </c>
      <c r="E9" s="63">
        <v>1</v>
      </c>
      <c r="F9" s="63">
        <v>5</v>
      </c>
      <c r="G9" s="63">
        <v>18</v>
      </c>
      <c r="H9" s="63" t="s">
        <v>40</v>
      </c>
      <c r="I9" s="63">
        <v>0.8</v>
      </c>
      <c r="J9" s="10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tracing_policies</vt:lpstr>
      <vt:lpstr>policies</vt:lpstr>
      <vt:lpstr>other_par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 Delport</cp:lastModifiedBy>
  <dcterms:created xsi:type="dcterms:W3CDTF">2020-05-05T03:05:44Z</dcterms:created>
  <dcterms:modified xsi:type="dcterms:W3CDTF">2020-07-17T04:27:55Z</dcterms:modified>
</cp:coreProperties>
</file>