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B7C8D830-B534-4643-8939-5AC091266E37}" xr6:coauthVersionLast="45" xr6:coauthVersionMax="45" xr10:uidLastSave="{00000000-0000-0000-0000-000000000000}"/>
  <bookViews>
    <workbookView xWindow="-120" yWindow="-120" windowWidth="20730" windowHeight="11160" tabRatio="839" firstSheet="2" activeTab="2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layer-pub_bar" sheetId="19" r:id="rId10"/>
    <sheet name="layer-public_trans" sheetId="25" r:id="rId11"/>
    <sheet name="layer-community_sport" sheetId="23" r:id="rId12"/>
    <sheet name="layer-places_worship" sheetId="24" r:id="rId13"/>
    <sheet name="contact matrices-home" sheetId="7" r:id="rId14"/>
    <sheet name="contact matrices-school" sheetId="8" r:id="rId15"/>
    <sheet name="contact matrices-work" sheetId="9" r:id="rId16"/>
    <sheet name="contact matrices-other" sheetId="10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6" l="1"/>
  <c r="F5" i="6"/>
  <c r="F4" i="6"/>
  <c r="F3" i="6"/>
  <c r="F2" i="6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11" i="1"/>
  <c r="S10" i="1"/>
  <c r="S20" i="1" s="1"/>
  <c r="S9" i="1"/>
  <c r="S8" i="1"/>
  <c r="S7" i="1"/>
  <c r="S6" i="1"/>
  <c r="S16" i="1" s="1"/>
  <c r="S17" i="1" s="1"/>
  <c r="S5" i="1"/>
  <c r="S4" i="1"/>
  <c r="S14" i="1" s="1"/>
  <c r="S15" i="1" s="1"/>
  <c r="S3" i="1"/>
  <c r="S2" i="1"/>
  <c r="S12" i="1" s="1"/>
  <c r="S13" i="1" s="1"/>
  <c r="C13" i="1" l="1"/>
  <c r="G13" i="1"/>
  <c r="K13" i="1"/>
  <c r="O13" i="1"/>
  <c r="C15" i="1"/>
  <c r="G15" i="1"/>
  <c r="K15" i="1"/>
  <c r="O15" i="1"/>
  <c r="C17" i="1"/>
  <c r="G17" i="1"/>
  <c r="K17" i="1"/>
  <c r="O17" i="1"/>
  <c r="C21" i="1"/>
  <c r="G21" i="1"/>
  <c r="K21" i="1"/>
  <c r="O21" i="1"/>
  <c r="D13" i="1"/>
  <c r="H13" i="1"/>
  <c r="L13" i="1"/>
  <c r="P13" i="1"/>
  <c r="D15" i="1"/>
  <c r="H15" i="1"/>
  <c r="L15" i="1"/>
  <c r="P15" i="1"/>
  <c r="D17" i="1"/>
  <c r="H17" i="1"/>
  <c r="L17" i="1"/>
  <c r="P17" i="1"/>
  <c r="D21" i="1"/>
  <c r="H21" i="1"/>
  <c r="L21" i="1"/>
  <c r="P21" i="1"/>
  <c r="S21" i="1"/>
  <c r="E13" i="1"/>
  <c r="I13" i="1"/>
  <c r="M13" i="1"/>
  <c r="Q13" i="1"/>
  <c r="E15" i="1"/>
  <c r="I15" i="1"/>
  <c r="M15" i="1"/>
  <c r="Q15" i="1"/>
  <c r="E17" i="1"/>
  <c r="I17" i="1"/>
  <c r="M17" i="1"/>
  <c r="Q17" i="1"/>
  <c r="E21" i="1"/>
  <c r="I21" i="1"/>
  <c r="M21" i="1"/>
  <c r="Q21" i="1"/>
  <c r="F13" i="1"/>
  <c r="J13" i="1"/>
  <c r="N13" i="1"/>
  <c r="R13" i="1"/>
  <c r="F15" i="1"/>
  <c r="J15" i="1"/>
  <c r="N15" i="1"/>
  <c r="R15" i="1"/>
  <c r="F17" i="1"/>
  <c r="J17" i="1"/>
  <c r="N17" i="1"/>
  <c r="R17" i="1"/>
  <c r="F21" i="1"/>
  <c r="J21" i="1"/>
  <c r="N21" i="1"/>
  <c r="R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48AE2801-4944-4C0D-9001-CB1443D6646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  <comment ref="S1" authorId="0" shapeId="0" xr:uid="{8476EA99-C5BE-4BE6-97AD-B63BBD01C31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<sst xmlns="http://schemas.openxmlformats.org/spreadsheetml/2006/main" count="780" uniqueCount="106">
  <si>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</si>
  <si>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</si>
  <si>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</si>
  <si>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</si>
  <si>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</si>
  <si>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</si>
  <si>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</si>
  <si>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</si>
  <si>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</si>
  <si>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</si>
  <si>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</si>
  <si>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</si>
  <si>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</si>
  <si>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</si>
  <si>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</si>
  <si>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</si>
  <si>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</si>
  <si>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</si>
  <si>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</si>
  <si>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</si>
  <si>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</si>
  <si>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</si>
  <si>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</si>
  <si>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</si>
  <si>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</si>
  <si>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</si>
  <si>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</si>
  <si>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</si>
  <si>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</si>
  <si>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</si>
  <si>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</si>
  <si>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</si>
  <si>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</si>
  <si>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</si>
  <si>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</si>
  <si>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</si>
  <si>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</si>
  <si>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</si>
  <si>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</si>
  <si>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</si>
  <si>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</si>
  <si>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</si>
  <si>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</si>
  <si>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</si>
  <si>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</si>
  <si>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</si>
  <si>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</si>
  <si>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</si>
  <si>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</si>
  <si>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</si>
  <si>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</si>
  <si>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</si>
  <si>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</si>
  <si>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</si>
  <si>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</si>
  <si>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</si>
  <si>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</si>
  <si>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</si>
  <si>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</si>
  <si>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</si>
  <si>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</si>
  <si>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</si>
  <si>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</si>
  <si>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</si>
  <si>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</si>
  <si>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</si>
  <si>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</si>
  <si>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</si>
  <si>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</si>
  <si>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</si>
  <si>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</si>
  <si>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</si>
  <si>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</si>
  <si>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</si>
  <si>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</si>
  <si>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</si>
  <si>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</si>
  <si>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</si>
  <si>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</si>
  <si>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</si>
  <si>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id_checks</t>
  </si>
  <si>
    <t>IDs are checked and recorded in pubs/bars/restaurants</t>
  </si>
  <si>
    <t>New Brunswick</t>
  </si>
  <si>
    <t>Newark</t>
  </si>
  <si>
    <t>New Haven</t>
  </si>
  <si>
    <t>Brevard</t>
  </si>
  <si>
    <t>Cincinnati</t>
  </si>
  <si>
    <t>C1</t>
  </si>
  <si>
    <t>lockdown</t>
  </si>
  <si>
    <t>General lockdown</t>
  </si>
  <si>
    <t>relax_1</t>
  </si>
  <si>
    <t>Non-essential businesses allowed to open</t>
  </si>
  <si>
    <t>relax_2</t>
  </si>
  <si>
    <t>Stay-at-home order lifted 2</t>
  </si>
  <si>
    <t>relax_3</t>
  </si>
  <si>
    <t>Stay-at-home order lifted 3</t>
  </si>
  <si>
    <t>relax_4</t>
  </si>
  <si>
    <t>Stay-at-home order lifted 4</t>
  </si>
  <si>
    <t>relax_5</t>
  </si>
  <si>
    <t>Stay-at-home order lifted 5</t>
  </si>
  <si>
    <t>Stay-at-home order lifted</t>
  </si>
  <si>
    <t>lockdown_reintroduction</t>
  </si>
  <si>
    <t>lockdown reintroduced</t>
  </si>
  <si>
    <t>gathering_restrictions</t>
  </si>
  <si>
    <t>policy_1</t>
  </si>
  <si>
    <t>policy_2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</si>
</sst>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2" fontId="0" fillId="0" borderId="0" xfId="0" applyNumberFormat="1"/>
    <xf numFmtId="2" fontId="5" fillId="5" borderId="24" xfId="0" applyNumberFormat="1" applyFont="1" applyFill="1" applyBorder="1" applyAlignment="1">
      <alignment horizontal="right" vertical="center" wrapText="1" indent="1"/>
    </xf>
    <xf numFmtId="2" fontId="5" fillId="0" borderId="0" xfId="0" applyNumberFormat="1" applyFont="1"/>
    <xf numFmtId="2" fontId="5" fillId="5" borderId="0" xfId="0" applyNumberFormat="1" applyFont="1" applyFill="1" applyAlignment="1">
      <alignment horizontal="right" vertical="center" wrapText="1" indent="1"/>
    </xf>
    <xf numFmtId="0" fontId="1" fillId="0" borderId="0" xfId="0" applyFont="1"/>
    <xf numFmtId="0" fontId="1" fillId="0" borderId="23" xfId="0" applyFont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top"/>
    </xf>
    <xf numFmtId="0" fontId="0" fillId="3" borderId="17" xfId="0" applyFill="1" applyBorder="1"/>
    <xf numFmtId="0" fontId="0" fillId="3" borderId="20" xfId="0" applyFill="1" applyBorder="1"/>
    <xf numFmtId="0" fontId="2" fillId="3" borderId="16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top"/>
    </xf>
    <xf numFmtId="0" fontId="0" fillId="3" borderId="0" xfId="0" applyFill="1"/>
    <xf numFmtId="0" fontId="2" fillId="3" borderId="7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21" xfId="0" applyFill="1" applyBorder="1"/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21"/>
  <sheetViews>
    <sheetView workbookViewId="0">
      <selection activeCell="T5" sqref="T5"/>
    </sheetView>
  </sheetViews>
  <sheetFormatPr defaultColWidth="8.7109375" defaultRowHeight="15" x14ac:dyDescent="0.25"/>
  <cols>
    <col min="1" max="1" width="13.7109375" bestFit="1" customWidth="1"/>
    <col min="19" max="19" width="11.140625" customWidth="1"/>
  </cols>
  <sheetData>
    <row r="1" spans="1:19" x14ac:dyDescent="0.25">
      <c r="A1" s="40" t="s">
        <v>17</v>
      </c>
      <c r="B1" s="40" t="s">
        <v>18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41" t="s">
        <v>82</v>
      </c>
      <c r="B2" s="40" t="s">
        <v>19</v>
      </c>
      <c r="C2" s="46">
        <v>1974.44</v>
      </c>
      <c r="D2" s="46">
        <v>1990.5600000000002</v>
      </c>
      <c r="E2" s="46">
        <v>1888.64</v>
      </c>
      <c r="F2" s="46">
        <v>3669.6400000000003</v>
      </c>
      <c r="G2" s="46">
        <v>6186.4400000000005</v>
      </c>
      <c r="H2" s="46">
        <v>2257.84</v>
      </c>
      <c r="I2" s="46">
        <v>2257.84</v>
      </c>
      <c r="J2" s="46">
        <v>1678.56</v>
      </c>
      <c r="K2" s="46">
        <v>1678.56</v>
      </c>
      <c r="L2" s="46">
        <v>1188.2</v>
      </c>
      <c r="M2" s="46">
        <v>1188.2</v>
      </c>
      <c r="N2" s="46">
        <v>837.72</v>
      </c>
      <c r="O2" s="46">
        <v>697.32</v>
      </c>
      <c r="P2" s="46">
        <v>421.72</v>
      </c>
      <c r="Q2" s="46">
        <v>421.72</v>
      </c>
      <c r="R2" s="46">
        <v>826.80000000000007</v>
      </c>
      <c r="S2" s="46">
        <f>SUM(C2:R2)</f>
        <v>29164.200000000008</v>
      </c>
    </row>
    <row r="3" spans="1:19" x14ac:dyDescent="0.25">
      <c r="A3" s="41"/>
      <c r="B3" s="40" t="s">
        <v>20</v>
      </c>
      <c r="C3" s="46">
        <v>1822.56</v>
      </c>
      <c r="D3" s="46">
        <v>1837.4399999999998</v>
      </c>
      <c r="E3" s="46">
        <v>1743.36</v>
      </c>
      <c r="F3" s="46">
        <v>3387.3599999999997</v>
      </c>
      <c r="G3" s="46">
        <v>5710.5599999999995</v>
      </c>
      <c r="H3" s="46">
        <v>2084.16</v>
      </c>
      <c r="I3" s="46">
        <v>2084.16</v>
      </c>
      <c r="J3" s="46">
        <v>1549.44</v>
      </c>
      <c r="K3" s="46">
        <v>1549.44</v>
      </c>
      <c r="L3" s="46">
        <v>1096.8</v>
      </c>
      <c r="M3" s="46">
        <v>1096.8</v>
      </c>
      <c r="N3" s="46">
        <v>773.28</v>
      </c>
      <c r="O3" s="46">
        <v>643.67999999999995</v>
      </c>
      <c r="P3" s="46">
        <v>389.28</v>
      </c>
      <c r="Q3" s="46">
        <v>389.28</v>
      </c>
      <c r="R3" s="46">
        <v>763.19999999999993</v>
      </c>
      <c r="S3" s="46">
        <f t="shared" ref="S3:S9" si="0">SUM(C3:R3)</f>
        <v>26920.799999999992</v>
      </c>
    </row>
    <row r="4" spans="1:19" ht="15.75" thickBot="1" x14ac:dyDescent="0.3">
      <c r="A4" s="41" t="s">
        <v>83</v>
      </c>
      <c r="B4" s="40" t="s">
        <v>19</v>
      </c>
      <c r="C4" s="47">
        <v>8376.9446399999997</v>
      </c>
      <c r="D4" s="47">
        <v>8376.9446399999997</v>
      </c>
      <c r="E4" s="47">
        <v>9243.5251200000021</v>
      </c>
      <c r="F4" s="47">
        <v>8954.6649600000019</v>
      </c>
      <c r="G4" s="48">
        <v>8954.6649600000019</v>
      </c>
      <c r="H4" s="47">
        <v>9315.7401600000012</v>
      </c>
      <c r="I4" s="49">
        <v>9315.7401600000012</v>
      </c>
      <c r="J4" s="48">
        <v>9315.7401600000012</v>
      </c>
      <c r="K4" s="49">
        <v>9315.7401600000012</v>
      </c>
      <c r="L4" s="49">
        <v>9965.6755200000025</v>
      </c>
      <c r="M4" s="49">
        <v>9965.6755200000025</v>
      </c>
      <c r="N4" s="48">
        <v>10254.535679999999</v>
      </c>
      <c r="O4" s="47">
        <v>9532.3852800000022</v>
      </c>
      <c r="P4" s="48">
        <v>6571.5686399999995</v>
      </c>
      <c r="Q4" s="49">
        <v>6571.5686399999995</v>
      </c>
      <c r="R4" s="48">
        <v>10110.105600000003</v>
      </c>
      <c r="S4" s="46">
        <f t="shared" si="0"/>
        <v>144141.21984000003</v>
      </c>
    </row>
    <row r="5" spans="1:19" x14ac:dyDescent="0.25">
      <c r="A5" s="41"/>
      <c r="B5" s="40" t="s">
        <v>20</v>
      </c>
      <c r="C5" s="46">
        <v>7984.2753599999996</v>
      </c>
      <c r="D5" s="46">
        <v>7984.2753599999996</v>
      </c>
      <c r="E5" s="46">
        <v>8810.23488</v>
      </c>
      <c r="F5" s="46">
        <v>8534.9150399999999</v>
      </c>
      <c r="G5" s="46">
        <v>8534.9150399999999</v>
      </c>
      <c r="H5" s="46">
        <v>8879.0648400000009</v>
      </c>
      <c r="I5" s="46">
        <v>8879.0648400000009</v>
      </c>
      <c r="J5" s="46">
        <v>8879.0648400000009</v>
      </c>
      <c r="K5" s="46">
        <v>8879.0648400000009</v>
      </c>
      <c r="L5" s="46">
        <v>9498.5344800000003</v>
      </c>
      <c r="M5" s="46">
        <v>9498.5344800000003</v>
      </c>
      <c r="N5" s="46">
        <v>9773.8543199999986</v>
      </c>
      <c r="O5" s="46">
        <v>9085.5547200000001</v>
      </c>
      <c r="P5" s="46">
        <v>6263.5263599999998</v>
      </c>
      <c r="Q5" s="46">
        <v>6263.5263599999998</v>
      </c>
      <c r="R5" s="46">
        <v>9636.1944000000003</v>
      </c>
      <c r="S5" s="46">
        <f t="shared" si="0"/>
        <v>137384.60016</v>
      </c>
    </row>
    <row r="6" spans="1:19" ht="15.75" thickBot="1" x14ac:dyDescent="0.3">
      <c r="A6" s="41" t="s">
        <v>84</v>
      </c>
      <c r="B6" s="40" t="s">
        <v>19</v>
      </c>
      <c r="C6" s="47">
        <v>4627.6440000000002</v>
      </c>
      <c r="D6" s="47">
        <v>4410.84</v>
      </c>
      <c r="E6" s="47">
        <v>4420.4520000000002</v>
      </c>
      <c r="F6" s="47">
        <v>6444.8460000000005</v>
      </c>
      <c r="G6" s="48">
        <v>6189.5940000000001</v>
      </c>
      <c r="H6" s="47">
        <v>6793.5480000000007</v>
      </c>
      <c r="I6" s="49">
        <v>6793.5480000000007</v>
      </c>
      <c r="J6" s="48">
        <v>4277.8739999999998</v>
      </c>
      <c r="K6" s="49">
        <v>4277.8739999999998</v>
      </c>
      <c r="L6" s="49">
        <v>4180.152</v>
      </c>
      <c r="M6" s="49">
        <v>4180.152</v>
      </c>
      <c r="N6" s="48">
        <v>3931.3080000000004</v>
      </c>
      <c r="O6" s="47">
        <v>2678.5440000000003</v>
      </c>
      <c r="P6" s="48">
        <v>4303.5060000000003</v>
      </c>
      <c r="Q6" s="49">
        <v>704.88</v>
      </c>
      <c r="R6" s="48">
        <v>1422.576</v>
      </c>
      <c r="S6" s="46">
        <f t="shared" si="0"/>
        <v>69637.338000000003</v>
      </c>
    </row>
    <row r="7" spans="1:19" x14ac:dyDescent="0.25">
      <c r="A7" s="41"/>
      <c r="B7" s="40" t="s">
        <v>20</v>
      </c>
      <c r="C7" s="46">
        <v>4038.3560000000002</v>
      </c>
      <c r="D7" s="46">
        <v>3849.1600000000003</v>
      </c>
      <c r="E7" s="46">
        <v>3857.5480000000002</v>
      </c>
      <c r="F7" s="46">
        <v>5624.1540000000005</v>
      </c>
      <c r="G7" s="46">
        <v>5401.4059999999999</v>
      </c>
      <c r="H7" s="46">
        <v>5928.4520000000002</v>
      </c>
      <c r="I7" s="46">
        <v>5928.4520000000002</v>
      </c>
      <c r="J7" s="46">
        <v>3733.1260000000002</v>
      </c>
      <c r="K7" s="46">
        <v>3733.1260000000002</v>
      </c>
      <c r="L7" s="46">
        <v>3647.8480000000004</v>
      </c>
      <c r="M7" s="46">
        <v>3647.8480000000004</v>
      </c>
      <c r="N7" s="46">
        <v>3430.692</v>
      </c>
      <c r="O7" s="46">
        <v>2337.4560000000001</v>
      </c>
      <c r="P7" s="46">
        <v>3755.4940000000001</v>
      </c>
      <c r="Q7" s="46">
        <v>615.12</v>
      </c>
      <c r="R7" s="46">
        <v>1241.424</v>
      </c>
      <c r="S7" s="46">
        <f t="shared" si="0"/>
        <v>60769.661999999997</v>
      </c>
    </row>
    <row r="8" spans="1:19" x14ac:dyDescent="0.25">
      <c r="A8" s="41" t="s">
        <v>85</v>
      </c>
      <c r="B8" s="40" t="s">
        <v>19</v>
      </c>
      <c r="C8">
        <v>12057</v>
      </c>
      <c r="D8">
        <v>14498</v>
      </c>
      <c r="E8">
        <v>15546</v>
      </c>
      <c r="F8">
        <v>13827</v>
      </c>
      <c r="G8">
        <v>10029</v>
      </c>
      <c r="H8">
        <v>11396</v>
      </c>
      <c r="I8">
        <v>14216</v>
      </c>
      <c r="J8">
        <v>19531</v>
      </c>
      <c r="K8">
        <v>19754</v>
      </c>
      <c r="L8">
        <v>16649</v>
      </c>
      <c r="M8">
        <v>15602</v>
      </c>
      <c r="N8">
        <v>14199</v>
      </c>
      <c r="O8">
        <v>13547</v>
      </c>
      <c r="P8">
        <v>13943</v>
      </c>
      <c r="Q8">
        <v>13451</v>
      </c>
      <c r="R8">
        <v>11704</v>
      </c>
      <c r="S8">
        <f t="shared" si="0"/>
        <v>229949</v>
      </c>
    </row>
    <row r="9" spans="1:19" x14ac:dyDescent="0.25">
      <c r="A9" s="41"/>
      <c r="B9" s="40" t="s">
        <v>20</v>
      </c>
      <c r="C9">
        <v>12650</v>
      </c>
      <c r="D9">
        <v>15048</v>
      </c>
      <c r="E9">
        <v>16453</v>
      </c>
      <c r="F9">
        <v>15345</v>
      </c>
      <c r="G9">
        <v>11473</v>
      </c>
      <c r="H9">
        <v>11331</v>
      </c>
      <c r="I9">
        <v>13702</v>
      </c>
      <c r="J9">
        <v>19143</v>
      </c>
      <c r="K9">
        <v>19999</v>
      </c>
      <c r="L9">
        <v>16676</v>
      </c>
      <c r="M9">
        <v>14311</v>
      </c>
      <c r="N9">
        <v>12643</v>
      </c>
      <c r="O9">
        <v>11924</v>
      </c>
      <c r="P9">
        <v>12944</v>
      </c>
      <c r="Q9">
        <v>11608</v>
      </c>
      <c r="R9">
        <v>9296</v>
      </c>
      <c r="S9">
        <f t="shared" si="0"/>
        <v>224546</v>
      </c>
    </row>
    <row r="10" spans="1:19" x14ac:dyDescent="0.25">
      <c r="A10" s="50" t="s">
        <v>86</v>
      </c>
      <c r="B10" s="40" t="s">
        <v>19</v>
      </c>
      <c r="C10">
        <v>10624</v>
      </c>
      <c r="D10">
        <v>8825</v>
      </c>
      <c r="E10">
        <v>8605</v>
      </c>
      <c r="F10">
        <v>11038</v>
      </c>
      <c r="G10">
        <v>13544</v>
      </c>
      <c r="H10">
        <v>16592</v>
      </c>
      <c r="I10">
        <v>13133</v>
      </c>
      <c r="J10">
        <v>8904</v>
      </c>
      <c r="K10">
        <v>7374</v>
      </c>
      <c r="L10">
        <v>8105</v>
      </c>
      <c r="M10">
        <v>7284</v>
      </c>
      <c r="N10">
        <v>10174</v>
      </c>
      <c r="O10">
        <v>9414</v>
      </c>
      <c r="P10">
        <v>7229</v>
      </c>
      <c r="Q10">
        <v>5182</v>
      </c>
      <c r="R10">
        <v>9861</v>
      </c>
      <c r="S10">
        <f>SUM(C10:R10)</f>
        <v>155888</v>
      </c>
    </row>
    <row r="11" spans="1:19" x14ac:dyDescent="0.25">
      <c r="B11" s="40" t="s">
        <v>20</v>
      </c>
      <c r="C11">
        <v>10616</v>
      </c>
      <c r="D11">
        <v>6963</v>
      </c>
      <c r="E11">
        <v>9125</v>
      </c>
      <c r="F11">
        <v>10955</v>
      </c>
      <c r="G11">
        <v>13217</v>
      </c>
      <c r="H11">
        <v>16182</v>
      </c>
      <c r="I11">
        <v>12388</v>
      </c>
      <c r="J11">
        <v>9876</v>
      </c>
      <c r="K11">
        <v>7446</v>
      </c>
      <c r="L11">
        <v>8832</v>
      </c>
      <c r="M11">
        <v>6596</v>
      </c>
      <c r="N11">
        <v>9758</v>
      </c>
      <c r="O11">
        <v>9323</v>
      </c>
      <c r="P11">
        <v>5559</v>
      </c>
      <c r="Q11">
        <v>3813</v>
      </c>
      <c r="R11">
        <v>6085</v>
      </c>
      <c r="S11">
        <f>SUM(C11:R11)</f>
        <v>146734</v>
      </c>
    </row>
    <row r="12" spans="1:19" x14ac:dyDescent="0.25">
      <c r="A12" s="41" t="s">
        <v>82</v>
      </c>
      <c r="B12" s="40" t="s">
        <v>16</v>
      </c>
      <c r="C12" s="46">
        <f t="shared" ref="C12:S12" si="1">C2+C3</f>
        <v>3797</v>
      </c>
      <c r="D12" s="46">
        <f t="shared" si="1"/>
        <v>3828</v>
      </c>
      <c r="E12" s="46">
        <f t="shared" si="1"/>
        <v>3632</v>
      </c>
      <c r="F12" s="46">
        <f t="shared" si="1"/>
        <v>7057</v>
      </c>
      <c r="G12" s="46">
        <f t="shared" si="1"/>
        <v>11897</v>
      </c>
      <c r="H12" s="46">
        <f t="shared" si="1"/>
        <v>4342</v>
      </c>
      <c r="I12" s="46">
        <f t="shared" si="1"/>
        <v>4342</v>
      </c>
      <c r="J12" s="46">
        <f t="shared" si="1"/>
        <v>3228</v>
      </c>
      <c r="K12" s="46">
        <f t="shared" si="1"/>
        <v>3228</v>
      </c>
      <c r="L12" s="46">
        <f t="shared" si="1"/>
        <v>2285</v>
      </c>
      <c r="M12" s="46">
        <f t="shared" si="1"/>
        <v>2285</v>
      </c>
      <c r="N12" s="46">
        <f t="shared" si="1"/>
        <v>1611</v>
      </c>
      <c r="O12" s="46">
        <f t="shared" si="1"/>
        <v>1341</v>
      </c>
      <c r="P12" s="46">
        <f t="shared" si="1"/>
        <v>811</v>
      </c>
      <c r="Q12" s="46">
        <f t="shared" si="1"/>
        <v>811</v>
      </c>
      <c r="R12" s="46">
        <f t="shared" si="1"/>
        <v>1590</v>
      </c>
      <c r="S12" s="46">
        <f t="shared" si="1"/>
        <v>56085</v>
      </c>
    </row>
    <row r="13" spans="1:19" x14ac:dyDescent="0.25">
      <c r="A13" s="41"/>
      <c r="B13" s="40" t="s">
        <v>21</v>
      </c>
      <c r="C13" s="46">
        <f>C12/$S$12</f>
        <v>6.7700811268610148E-2</v>
      </c>
      <c r="D13" s="46">
        <f>D12/$S$12</f>
        <v>6.8253543728269597E-2</v>
      </c>
      <c r="E13" s="46">
        <f t="shared" ref="E13:S13" si="2">E12/$S$12</f>
        <v>6.4758848176874384E-2</v>
      </c>
      <c r="F13" s="46">
        <f t="shared" si="2"/>
        <v>0.12582686992957118</v>
      </c>
      <c r="G13" s="46">
        <f t="shared" si="2"/>
        <v>0.2121244539538201</v>
      </c>
      <c r="H13" s="46">
        <f t="shared" si="2"/>
        <v>7.7418204511010072E-2</v>
      </c>
      <c r="I13" s="46">
        <f t="shared" si="2"/>
        <v>7.7418204511010072E-2</v>
      </c>
      <c r="J13" s="46">
        <f t="shared" si="2"/>
        <v>5.755549612195774E-2</v>
      </c>
      <c r="K13" s="46">
        <f t="shared" si="2"/>
        <v>5.755549612195774E-2</v>
      </c>
      <c r="L13" s="46">
        <f t="shared" si="2"/>
        <v>4.0741731300704291E-2</v>
      </c>
      <c r="M13" s="46">
        <f t="shared" si="2"/>
        <v>4.0741731300704291E-2</v>
      </c>
      <c r="N13" s="46">
        <f t="shared" si="2"/>
        <v>2.8724257822947311E-2</v>
      </c>
      <c r="O13" s="46">
        <f t="shared" si="2"/>
        <v>2.3910136400106981E-2</v>
      </c>
      <c r="P13" s="46">
        <f t="shared" si="2"/>
        <v>1.4460194347864847E-2</v>
      </c>
      <c r="Q13" s="46">
        <f t="shared" si="2"/>
        <v>1.4460194347864847E-2</v>
      </c>
      <c r="R13" s="46">
        <f t="shared" si="2"/>
        <v>2.8349826156726397E-2</v>
      </c>
      <c r="S13" s="46">
        <f t="shared" si="2"/>
        <v>1</v>
      </c>
    </row>
    <row r="14" spans="1:19" x14ac:dyDescent="0.25">
      <c r="A14" s="41" t="s">
        <v>83</v>
      </c>
      <c r="B14" s="40" t="s">
        <v>16</v>
      </c>
      <c r="C14" s="46">
        <f t="shared" ref="C14:S14" si="3">C4+C5</f>
        <v>16361.22</v>
      </c>
      <c r="D14" s="46">
        <f t="shared" si="3"/>
        <v>16361.22</v>
      </c>
      <c r="E14" s="46">
        <f t="shared" si="3"/>
        <v>18053.760000000002</v>
      </c>
      <c r="F14" s="46">
        <f t="shared" si="3"/>
        <v>17489.580000000002</v>
      </c>
      <c r="G14" s="46">
        <f t="shared" si="3"/>
        <v>17489.580000000002</v>
      </c>
      <c r="H14" s="46">
        <f t="shared" si="3"/>
        <v>18194.805</v>
      </c>
      <c r="I14" s="46">
        <f t="shared" si="3"/>
        <v>18194.805</v>
      </c>
      <c r="J14" s="46">
        <f t="shared" si="3"/>
        <v>18194.805</v>
      </c>
      <c r="K14" s="46">
        <f t="shared" si="3"/>
        <v>18194.805</v>
      </c>
      <c r="L14" s="46">
        <f t="shared" si="3"/>
        <v>19464.210000000003</v>
      </c>
      <c r="M14" s="46">
        <f t="shared" si="3"/>
        <v>19464.210000000003</v>
      </c>
      <c r="N14" s="46">
        <f t="shared" si="3"/>
        <v>20028.39</v>
      </c>
      <c r="O14" s="46">
        <f t="shared" si="3"/>
        <v>18617.940000000002</v>
      </c>
      <c r="P14" s="46">
        <f t="shared" si="3"/>
        <v>12835.094999999999</v>
      </c>
      <c r="Q14" s="46">
        <f t="shared" si="3"/>
        <v>12835.094999999999</v>
      </c>
      <c r="R14" s="46">
        <f t="shared" si="3"/>
        <v>19746.300000000003</v>
      </c>
      <c r="S14" s="46">
        <f t="shared" si="3"/>
        <v>281525.82000000007</v>
      </c>
    </row>
    <row r="15" spans="1:19" x14ac:dyDescent="0.25">
      <c r="A15" s="41"/>
      <c r="B15" s="40" t="s">
        <v>21</v>
      </c>
      <c r="C15" s="46">
        <f>C14/$S$14</f>
        <v>5.8116232464929841E-2</v>
      </c>
      <c r="D15" s="46">
        <f t="shared" ref="D15:S15" si="4">D14/$S$14</f>
        <v>5.8116232464929841E-2</v>
      </c>
      <c r="E15" s="46">
        <f t="shared" si="4"/>
        <v>6.4128256513026047E-2</v>
      </c>
      <c r="F15" s="46">
        <f t="shared" si="4"/>
        <v>6.2124248496993981E-2</v>
      </c>
      <c r="G15" s="46">
        <f t="shared" si="4"/>
        <v>6.2124248496993981E-2</v>
      </c>
      <c r="H15" s="46">
        <f t="shared" si="4"/>
        <v>6.4629258517034049E-2</v>
      </c>
      <c r="I15" s="46">
        <f t="shared" si="4"/>
        <v>6.4629258517034049E-2</v>
      </c>
      <c r="J15" s="46">
        <f t="shared" si="4"/>
        <v>6.4629258517034049E-2</v>
      </c>
      <c r="K15" s="46">
        <f t="shared" si="4"/>
        <v>6.4629258517034049E-2</v>
      </c>
      <c r="L15" s="46">
        <f t="shared" si="4"/>
        <v>6.9138276553106212E-2</v>
      </c>
      <c r="M15" s="46">
        <f t="shared" si="4"/>
        <v>6.9138276553106212E-2</v>
      </c>
      <c r="N15" s="46">
        <f t="shared" si="4"/>
        <v>7.1142284569138264E-2</v>
      </c>
      <c r="O15" s="46">
        <f t="shared" si="4"/>
        <v>6.6132264529058113E-2</v>
      </c>
      <c r="P15" s="46">
        <f t="shared" si="4"/>
        <v>4.5591182364729449E-2</v>
      </c>
      <c r="Q15" s="46">
        <f t="shared" si="4"/>
        <v>4.5591182364729449E-2</v>
      </c>
      <c r="R15" s="46">
        <f t="shared" si="4"/>
        <v>7.0140280561122245E-2</v>
      </c>
      <c r="S15" s="46">
        <f t="shared" si="4"/>
        <v>1</v>
      </c>
    </row>
    <row r="16" spans="1:19" x14ac:dyDescent="0.25">
      <c r="A16" s="41" t="s">
        <v>84</v>
      </c>
      <c r="B16" s="40" t="s">
        <v>16</v>
      </c>
      <c r="C16" s="46">
        <f t="shared" ref="C16:S16" si="5">C6+C7</f>
        <v>8666</v>
      </c>
      <c r="D16" s="46">
        <f t="shared" si="5"/>
        <v>8260</v>
      </c>
      <c r="E16" s="46">
        <f t="shared" si="5"/>
        <v>8278</v>
      </c>
      <c r="F16" s="46">
        <f t="shared" si="5"/>
        <v>12069</v>
      </c>
      <c r="G16" s="46">
        <f t="shared" si="5"/>
        <v>11591</v>
      </c>
      <c r="H16" s="46">
        <f t="shared" si="5"/>
        <v>12722</v>
      </c>
      <c r="I16" s="46">
        <f t="shared" si="5"/>
        <v>12722</v>
      </c>
      <c r="J16" s="46">
        <f t="shared" si="5"/>
        <v>8011</v>
      </c>
      <c r="K16" s="46">
        <f t="shared" si="5"/>
        <v>8011</v>
      </c>
      <c r="L16" s="46">
        <f t="shared" si="5"/>
        <v>7828</v>
      </c>
      <c r="M16" s="46">
        <f t="shared" si="5"/>
        <v>7828</v>
      </c>
      <c r="N16" s="46">
        <f t="shared" si="5"/>
        <v>7362</v>
      </c>
      <c r="O16" s="46">
        <f t="shared" si="5"/>
        <v>5016</v>
      </c>
      <c r="P16" s="46">
        <f t="shared" si="5"/>
        <v>8059</v>
      </c>
      <c r="Q16" s="46">
        <f t="shared" si="5"/>
        <v>1320</v>
      </c>
      <c r="R16" s="46">
        <f t="shared" si="5"/>
        <v>2664</v>
      </c>
      <c r="S16" s="46">
        <f t="shared" si="5"/>
        <v>130407</v>
      </c>
    </row>
    <row r="17" spans="1:19" x14ac:dyDescent="0.25">
      <c r="A17" s="41"/>
      <c r="B17" s="40" t="s">
        <v>21</v>
      </c>
      <c r="C17" s="46">
        <f>C16/$S$16</f>
        <v>6.6453487926261628E-2</v>
      </c>
      <c r="D17" s="46">
        <f t="shared" ref="D17:S17" si="6">D16/$S$16</f>
        <v>6.3340158120346296E-2</v>
      </c>
      <c r="E17" s="46">
        <f t="shared" si="6"/>
        <v>6.3478187520608562E-2</v>
      </c>
      <c r="F17" s="46">
        <f t="shared" si="6"/>
        <v>9.2548712875842556E-2</v>
      </c>
      <c r="G17" s="46">
        <f t="shared" si="6"/>
        <v>8.8883265468878203E-2</v>
      </c>
      <c r="H17" s="46">
        <f t="shared" si="6"/>
        <v>9.7556112785356613E-2</v>
      </c>
      <c r="I17" s="46">
        <f t="shared" si="6"/>
        <v>9.7556112785356613E-2</v>
      </c>
      <c r="J17" s="46">
        <f t="shared" si="6"/>
        <v>6.1430751416718429E-2</v>
      </c>
      <c r="K17" s="46">
        <f t="shared" si="6"/>
        <v>6.1430751416718429E-2</v>
      </c>
      <c r="L17" s="46">
        <f t="shared" si="6"/>
        <v>6.0027452514052157E-2</v>
      </c>
      <c r="M17" s="46">
        <f t="shared" si="6"/>
        <v>6.0027452514052157E-2</v>
      </c>
      <c r="N17" s="46">
        <f t="shared" si="6"/>
        <v>5.645402470726265E-2</v>
      </c>
      <c r="O17" s="46">
        <f t="shared" si="6"/>
        <v>3.8464192873081969E-2</v>
      </c>
      <c r="P17" s="46">
        <f t="shared" si="6"/>
        <v>6.1798829817417779E-2</v>
      </c>
      <c r="Q17" s="46">
        <f t="shared" si="6"/>
        <v>1.0122156019232097E-2</v>
      </c>
      <c r="R17" s="46">
        <f t="shared" si="6"/>
        <v>2.0428351238813869E-2</v>
      </c>
      <c r="S17" s="46">
        <f t="shared" si="6"/>
        <v>1</v>
      </c>
    </row>
    <row r="18" spans="1:19" x14ac:dyDescent="0.25">
      <c r="A18" s="50" t="s">
        <v>85</v>
      </c>
      <c r="B18" s="50" t="s">
        <v>16</v>
      </c>
      <c r="C18">
        <v>24707</v>
      </c>
      <c r="D18">
        <v>29546</v>
      </c>
      <c r="E18">
        <v>31999</v>
      </c>
      <c r="F18">
        <v>29172</v>
      </c>
      <c r="G18">
        <v>21502</v>
      </c>
      <c r="H18">
        <v>22727</v>
      </c>
      <c r="I18">
        <v>27918</v>
      </c>
      <c r="J18">
        <v>38674</v>
      </c>
      <c r="K18">
        <v>39753</v>
      </c>
      <c r="L18">
        <v>33325</v>
      </c>
      <c r="M18">
        <v>29913</v>
      </c>
      <c r="N18">
        <v>26842</v>
      </c>
      <c r="O18">
        <v>25471</v>
      </c>
      <c r="P18">
        <v>26887</v>
      </c>
      <c r="Q18">
        <v>25059</v>
      </c>
      <c r="R18">
        <v>21000</v>
      </c>
      <c r="S18">
        <v>454495</v>
      </c>
    </row>
    <row r="19" spans="1:19" x14ac:dyDescent="0.25">
      <c r="B19" s="50" t="s">
        <v>21</v>
      </c>
      <c r="C19">
        <v>5.436143411918723E-2</v>
      </c>
      <c r="D19">
        <v>6.5008415934168687E-2</v>
      </c>
      <c r="E19">
        <v>7.0405615023267587E-2</v>
      </c>
      <c r="F19">
        <v>6.4185524593229848E-2</v>
      </c>
      <c r="G19">
        <v>4.7309651371302212E-2</v>
      </c>
      <c r="H19">
        <v>5.0004950549510999E-2</v>
      </c>
      <c r="I19">
        <v>6.1426418332434903E-2</v>
      </c>
      <c r="J19">
        <v>8.5092245239221556E-2</v>
      </c>
      <c r="K19">
        <v>8.7466308760272393E-2</v>
      </c>
      <c r="L19">
        <v>7.3323138868414392E-2</v>
      </c>
      <c r="M19">
        <v>6.5815905565517779E-2</v>
      </c>
      <c r="N19">
        <v>5.9058955544065393E-2</v>
      </c>
      <c r="O19">
        <v>5.6042420708698665E-2</v>
      </c>
      <c r="P19">
        <v>5.9157966534285303E-2</v>
      </c>
      <c r="Q19">
        <v>5.513592008712967E-2</v>
      </c>
      <c r="R19">
        <v>4.6205128769293391E-2</v>
      </c>
      <c r="S19">
        <v>1</v>
      </c>
    </row>
    <row r="20" spans="1:19" x14ac:dyDescent="0.25">
      <c r="A20" s="50" t="s">
        <v>86</v>
      </c>
      <c r="B20" s="50" t="s">
        <v>16</v>
      </c>
      <c r="C20" s="46">
        <f t="shared" ref="C20:S20" si="7">C10+C11</f>
        <v>21240</v>
      </c>
      <c r="D20" s="46">
        <f t="shared" si="7"/>
        <v>15788</v>
      </c>
      <c r="E20" s="46">
        <f t="shared" si="7"/>
        <v>17730</v>
      </c>
      <c r="F20" s="46">
        <f t="shared" si="7"/>
        <v>21993</v>
      </c>
      <c r="G20" s="46">
        <f t="shared" si="7"/>
        <v>26761</v>
      </c>
      <c r="H20" s="46">
        <f t="shared" si="7"/>
        <v>32774</v>
      </c>
      <c r="I20" s="46">
        <f t="shared" si="7"/>
        <v>25521</v>
      </c>
      <c r="J20" s="46">
        <f t="shared" si="7"/>
        <v>18780</v>
      </c>
      <c r="K20" s="46">
        <f t="shared" si="7"/>
        <v>14820</v>
      </c>
      <c r="L20" s="46">
        <f t="shared" si="7"/>
        <v>16937</v>
      </c>
      <c r="M20" s="46">
        <f t="shared" si="7"/>
        <v>13880</v>
      </c>
      <c r="N20" s="46">
        <f t="shared" si="7"/>
        <v>19932</v>
      </c>
      <c r="O20" s="46">
        <f t="shared" si="7"/>
        <v>18737</v>
      </c>
      <c r="P20" s="46">
        <f t="shared" si="7"/>
        <v>12788</v>
      </c>
      <c r="Q20" s="46">
        <f t="shared" si="7"/>
        <v>8995</v>
      </c>
      <c r="R20" s="46">
        <f t="shared" si="7"/>
        <v>15946</v>
      </c>
      <c r="S20" s="46">
        <f t="shared" si="7"/>
        <v>302622</v>
      </c>
    </row>
    <row r="21" spans="1:19" x14ac:dyDescent="0.25">
      <c r="B21" s="50" t="s">
        <v>21</v>
      </c>
      <c r="C21" s="46">
        <f>C20/$S$12</f>
        <v>0.37871088526343943</v>
      </c>
      <c r="D21" s="46">
        <f>D20/$S$12</f>
        <v>0.28150129268075241</v>
      </c>
      <c r="E21" s="46">
        <f t="shared" ref="E21:S21" si="8">E20/$S$12</f>
        <v>0.31612730676651513</v>
      </c>
      <c r="F21" s="46">
        <f t="shared" si="8"/>
        <v>0.39213693500936081</v>
      </c>
      <c r="G21" s="46">
        <f t="shared" si="8"/>
        <v>0.47715075332085227</v>
      </c>
      <c r="H21" s="46">
        <f t="shared" si="8"/>
        <v>0.58436302041544086</v>
      </c>
      <c r="I21" s="46">
        <f t="shared" si="8"/>
        <v>0.45504145493447445</v>
      </c>
      <c r="J21" s="46">
        <f t="shared" si="8"/>
        <v>0.33484889007756086</v>
      </c>
      <c r="K21" s="46">
        <f t="shared" si="8"/>
        <v>0.26424177587590264</v>
      </c>
      <c r="L21" s="46">
        <f t="shared" si="8"/>
        <v>0.30198805384683963</v>
      </c>
      <c r="M21" s="46">
        <f t="shared" si="8"/>
        <v>0.24748150129268076</v>
      </c>
      <c r="N21" s="46">
        <f t="shared" si="8"/>
        <v>0.3553891414816796</v>
      </c>
      <c r="O21" s="46">
        <f t="shared" si="8"/>
        <v>0.33408219666577516</v>
      </c>
      <c r="P21" s="46">
        <f t="shared" si="8"/>
        <v>0.22801105464919319</v>
      </c>
      <c r="Q21" s="46">
        <f t="shared" si="8"/>
        <v>0.16038156369795845</v>
      </c>
      <c r="R21" s="46">
        <f t="shared" si="8"/>
        <v>0.28431844521708122</v>
      </c>
      <c r="S21" s="46">
        <f t="shared" si="8"/>
        <v>5.3957742711955072</v>
      </c>
    </row>
  </sheetData>
  <mergeCells count="7">
    <mergeCell ref="A14:A15"/>
    <mergeCell ref="A16:A17"/>
    <mergeCell ref="A2:A3"/>
    <mergeCell ref="A4:A5"/>
    <mergeCell ref="A6:A7"/>
    <mergeCell ref="A8:A9"/>
    <mergeCell ref="A12:A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>
    <tabColor theme="3" tint="0.39997558519241921"/>
  </sheetPr>
  <dimension ref="A1:J6"/>
  <sheetViews>
    <sheetView workbookViewId="0">
      <selection sqref="A1:J6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21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21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21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21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21</v>
      </c>
      <c r="G6" s="10">
        <v>110</v>
      </c>
      <c r="H6" s="10" t="s">
        <v>67</v>
      </c>
      <c r="I6" s="10">
        <v>0.5</v>
      </c>
      <c r="J6" s="1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107A-38A3-418B-8E87-03167FD45125}">
  <sheetPr>
    <tabColor theme="3" tint="0.39997558519241921"/>
  </sheetPr>
  <dimension ref="A1:J6"/>
  <sheetViews>
    <sheetView workbookViewId="0">
      <selection activeCell="H14" sqref="H14:I14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67</v>
      </c>
      <c r="I6" s="10">
        <v>0.5</v>
      </c>
      <c r="J6" s="1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23A3-1AA4-4216-B679-1A8BDD6BBF1A}">
  <sheetPr>
    <tabColor theme="3" tint="0.39997558519241921"/>
  </sheetPr>
  <dimension ref="A1:J6"/>
  <sheetViews>
    <sheetView workbookViewId="0">
      <selection activeCell="D12" sqref="D12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5B61-BB06-4F1A-A4C8-0F49592EB347}">
  <sheetPr>
    <tabColor theme="3" tint="0.39997558519241921"/>
  </sheetPr>
  <dimension ref="A1:J6"/>
  <sheetViews>
    <sheetView workbookViewId="0">
      <selection activeCell="G14" sqref="G14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81"/>
  <sheetViews>
    <sheetView workbookViewId="0">
      <selection sqref="A1:S81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41" t="s">
        <v>82</v>
      </c>
      <c r="B2" s="40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41"/>
      <c r="B3" s="40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41"/>
      <c r="B4" s="40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41"/>
      <c r="B5" s="40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41"/>
      <c r="B6" s="40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41"/>
      <c r="B7" s="40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41"/>
      <c r="B8" s="40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41"/>
      <c r="B9" s="40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41"/>
      <c r="B10" s="40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41"/>
      <c r="B11" s="40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41"/>
      <c r="B12" s="40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41"/>
      <c r="B13" s="40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41"/>
      <c r="B14" s="40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41"/>
      <c r="B15" s="40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41"/>
      <c r="B16" s="40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41"/>
      <c r="B17" s="40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41" t="s">
        <v>83</v>
      </c>
      <c r="B18" s="40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41"/>
      <c r="B19" s="40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41"/>
      <c r="B20" s="40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41"/>
      <c r="B21" s="40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41"/>
      <c r="B22" s="40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41"/>
      <c r="B23" s="40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41"/>
      <c r="B24" s="40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41"/>
      <c r="B25" s="40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41"/>
      <c r="B26" s="40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41"/>
      <c r="B27" s="40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41"/>
      <c r="B28" s="40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41"/>
      <c r="B29" s="40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41"/>
      <c r="B30" s="40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41"/>
      <c r="B31" s="40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41"/>
      <c r="B32" s="40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41"/>
      <c r="B33" s="40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25">
      <c r="A34" s="41" t="s">
        <v>84</v>
      </c>
      <c r="B34" s="40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25">
      <c r="A35" s="41"/>
      <c r="B35" s="40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25">
      <c r="A36" s="41"/>
      <c r="B36" s="40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25">
      <c r="A37" s="41"/>
      <c r="B37" s="40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25">
      <c r="A38" s="41"/>
      <c r="B38" s="40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25">
      <c r="A39" s="41"/>
      <c r="B39" s="40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25">
      <c r="A40" s="41"/>
      <c r="B40" s="40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25">
      <c r="A41" s="41"/>
      <c r="B41" s="40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25">
      <c r="A42" s="41"/>
      <c r="B42" s="40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25">
      <c r="A43" s="41"/>
      <c r="B43" s="40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25">
      <c r="A44" s="41"/>
      <c r="B44" s="40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25">
      <c r="A45" s="41"/>
      <c r="B45" s="40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25">
      <c r="A46" s="41"/>
      <c r="B46" s="40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25">
      <c r="A47" s="41"/>
      <c r="B47" s="40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25">
      <c r="A48" s="41"/>
      <c r="B48" s="40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25">
      <c r="A49" s="41"/>
      <c r="B49" s="40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25">
      <c r="A50" s="41" t="s">
        <v>85</v>
      </c>
      <c r="B50" s="40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25">
      <c r="A51" s="41"/>
      <c r="B51" s="40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25">
      <c r="A52" s="41"/>
      <c r="B52" s="40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25">
      <c r="A53" s="41"/>
      <c r="B53" s="40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25">
      <c r="A54" s="41"/>
      <c r="B54" s="40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25">
      <c r="A55" s="41"/>
      <c r="B55" s="40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25">
      <c r="A56" s="41"/>
      <c r="B56" s="40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25">
      <c r="A57" s="41"/>
      <c r="B57" s="40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25">
      <c r="A58" s="41"/>
      <c r="B58" s="40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25">
      <c r="A59" s="41"/>
      <c r="B59" s="40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25">
      <c r="A60" s="41"/>
      <c r="B60" s="40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25">
      <c r="A61" s="41"/>
      <c r="B61" s="40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25">
      <c r="A62" s="41"/>
      <c r="B62" s="40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25">
      <c r="A63" s="41"/>
      <c r="B63" s="40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25">
      <c r="A64" s="41"/>
      <c r="B64" s="40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25">
      <c r="A65" s="41"/>
      <c r="B65" s="40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25">
      <c r="A66" s="41" t="s">
        <v>86</v>
      </c>
      <c r="B66" s="40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25">
      <c r="A67" s="41"/>
      <c r="B67" s="40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25">
      <c r="A68" s="41"/>
      <c r="B68" s="40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25">
      <c r="A69" s="41"/>
      <c r="B69" s="40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25">
      <c r="A70" s="41"/>
      <c r="B70" s="40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25">
      <c r="A71" s="41"/>
      <c r="B71" s="40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25">
      <c r="A72" s="41"/>
      <c r="B72" s="40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25">
      <c r="A73" s="41"/>
      <c r="B73" s="40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25">
      <c r="A74" s="41"/>
      <c r="B74" s="40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25">
      <c r="A75" s="41"/>
      <c r="B75" s="40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25">
      <c r="A76" s="41"/>
      <c r="B76" s="40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25">
      <c r="A77" s="41"/>
      <c r="B77" s="40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25">
      <c r="A78" s="41"/>
      <c r="B78" s="40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25">
      <c r="A79" s="41"/>
      <c r="B79" s="40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25">
      <c r="A80" s="41"/>
      <c r="B80" s="40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25">
      <c r="A81" s="41"/>
      <c r="B81" s="40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81"/>
  <sheetViews>
    <sheetView workbookViewId="0">
      <selection sqref="A1:S81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41" t="s">
        <v>82</v>
      </c>
      <c r="B2" s="40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41"/>
      <c r="B3" s="40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41"/>
      <c r="B4" s="40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41"/>
      <c r="B5" s="40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41"/>
      <c r="B6" s="40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41"/>
      <c r="B7" s="40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41"/>
      <c r="B8" s="40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41"/>
      <c r="B9" s="40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41"/>
      <c r="B10" s="40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41"/>
      <c r="B11" s="40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41"/>
      <c r="B12" s="40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41"/>
      <c r="B13" s="40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41"/>
      <c r="B14" s="40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41"/>
      <c r="B15" s="40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41"/>
      <c r="B16" s="40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41"/>
      <c r="B17" s="40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41" t="s">
        <v>83</v>
      </c>
      <c r="B18" s="40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41"/>
      <c r="B19" s="40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41"/>
      <c r="B20" s="40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41"/>
      <c r="B21" s="40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41"/>
      <c r="B22" s="40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41"/>
      <c r="B23" s="40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41"/>
      <c r="B24" s="40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41"/>
      <c r="B25" s="40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41"/>
      <c r="B26" s="40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41"/>
      <c r="B27" s="40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41"/>
      <c r="B28" s="40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41"/>
      <c r="B29" s="40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41"/>
      <c r="B30" s="40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41"/>
      <c r="B31" s="40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41"/>
      <c r="B32" s="40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41"/>
      <c r="B33" s="40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25">
      <c r="A34" s="41" t="s">
        <v>84</v>
      </c>
      <c r="B34" s="40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25">
      <c r="A35" s="41"/>
      <c r="B35" s="40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25">
      <c r="A36" s="41"/>
      <c r="B36" s="40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25">
      <c r="A37" s="41"/>
      <c r="B37" s="40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25">
      <c r="A38" s="41"/>
      <c r="B38" s="40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25">
      <c r="A39" s="41"/>
      <c r="B39" s="40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25">
      <c r="A40" s="41"/>
      <c r="B40" s="40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25">
      <c r="A41" s="41"/>
      <c r="B41" s="40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25">
      <c r="A42" s="41"/>
      <c r="B42" s="40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25">
      <c r="A43" s="41"/>
      <c r="B43" s="40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25">
      <c r="A44" s="41"/>
      <c r="B44" s="40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25">
      <c r="A45" s="41"/>
      <c r="B45" s="40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25">
      <c r="A46" s="41"/>
      <c r="B46" s="40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25">
      <c r="A47" s="41"/>
      <c r="B47" s="40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25">
      <c r="A48" s="41"/>
      <c r="B48" s="40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25">
      <c r="A49" s="41"/>
      <c r="B49" s="40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25">
      <c r="A50" s="41" t="s">
        <v>85</v>
      </c>
      <c r="B50" s="40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25">
      <c r="A51" s="41"/>
      <c r="B51" s="40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25">
      <c r="A52" s="41"/>
      <c r="B52" s="40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25">
      <c r="A53" s="41"/>
      <c r="B53" s="40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25">
      <c r="A54" s="41"/>
      <c r="B54" s="40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25">
      <c r="A55" s="41"/>
      <c r="B55" s="40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25">
      <c r="A56" s="41"/>
      <c r="B56" s="40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25">
      <c r="A57" s="41"/>
      <c r="B57" s="40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25">
      <c r="A58" s="41"/>
      <c r="B58" s="40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25">
      <c r="A59" s="41"/>
      <c r="B59" s="40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25">
      <c r="A60" s="41"/>
      <c r="B60" s="40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25">
      <c r="A61" s="41"/>
      <c r="B61" s="40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25">
      <c r="A62" s="41"/>
      <c r="B62" s="40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25">
      <c r="A63" s="41"/>
      <c r="B63" s="40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25">
      <c r="A64" s="41"/>
      <c r="B64" s="40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25">
      <c r="A65" s="41"/>
      <c r="B65" s="40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25">
      <c r="A66" s="41" t="s">
        <v>86</v>
      </c>
      <c r="B66" s="40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25">
      <c r="A67" s="41"/>
      <c r="B67" s="40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25">
      <c r="A68" s="41"/>
      <c r="B68" s="40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25">
      <c r="A69" s="41"/>
      <c r="B69" s="40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25">
      <c r="A70" s="41"/>
      <c r="B70" s="40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25">
      <c r="A71" s="41"/>
      <c r="B71" s="40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25">
      <c r="A72" s="41"/>
      <c r="B72" s="40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25">
      <c r="A73" s="41"/>
      <c r="B73" s="40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25">
      <c r="A74" s="41"/>
      <c r="B74" s="40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25">
      <c r="A75" s="41"/>
      <c r="B75" s="40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25">
      <c r="A76" s="41"/>
      <c r="B76" s="40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25">
      <c r="A77" s="41"/>
      <c r="B77" s="40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25">
      <c r="A78" s="41"/>
      <c r="B78" s="40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25">
      <c r="A79" s="41"/>
      <c r="B79" s="40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25">
      <c r="A80" s="41"/>
      <c r="B80" s="40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25">
      <c r="A81" s="41"/>
      <c r="B81" s="40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81"/>
  <sheetViews>
    <sheetView workbookViewId="0">
      <selection sqref="A1:S81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41" t="s">
        <v>82</v>
      </c>
      <c r="B2" s="40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41"/>
      <c r="B3" s="40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41"/>
      <c r="B4" s="40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41"/>
      <c r="B5" s="40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41"/>
      <c r="B6" s="40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41"/>
      <c r="B7" s="40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41"/>
      <c r="B8" s="40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41"/>
      <c r="B9" s="40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41"/>
      <c r="B10" s="40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41"/>
      <c r="B11" s="40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41"/>
      <c r="B12" s="40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41"/>
      <c r="B13" s="40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41"/>
      <c r="B14" s="40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41"/>
      <c r="B15" s="40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41"/>
      <c r="B16" s="40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41"/>
      <c r="B17" s="40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41" t="s">
        <v>83</v>
      </c>
      <c r="B18" s="40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41"/>
      <c r="B19" s="40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41"/>
      <c r="B20" s="40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41"/>
      <c r="B21" s="40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41"/>
      <c r="B22" s="40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41"/>
      <c r="B23" s="40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41"/>
      <c r="B24" s="40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41"/>
      <c r="B25" s="40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41"/>
      <c r="B26" s="40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41"/>
      <c r="B27" s="40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41"/>
      <c r="B28" s="40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41"/>
      <c r="B29" s="40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41"/>
      <c r="B30" s="40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41"/>
      <c r="B31" s="40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41"/>
      <c r="B32" s="40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41"/>
      <c r="B33" s="40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41" t="s">
        <v>84</v>
      </c>
      <c r="B34" s="40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41"/>
      <c r="B35" s="40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41"/>
      <c r="B36" s="40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25">
      <c r="A37" s="41"/>
      <c r="B37" s="40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25">
      <c r="A38" s="41"/>
      <c r="B38" s="40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25">
      <c r="A39" s="41"/>
      <c r="B39" s="40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25">
      <c r="A40" s="41"/>
      <c r="B40" s="40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25">
      <c r="A41" s="41"/>
      <c r="B41" s="40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25">
      <c r="A42" s="41"/>
      <c r="B42" s="40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25">
      <c r="A43" s="41"/>
      <c r="B43" s="40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25">
      <c r="A44" s="41"/>
      <c r="B44" s="40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25">
      <c r="A45" s="41"/>
      <c r="B45" s="40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25">
      <c r="A46" s="41"/>
      <c r="B46" s="40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25">
      <c r="A47" s="41"/>
      <c r="B47" s="40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41"/>
      <c r="B48" s="40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41"/>
      <c r="B49" s="40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41" t="s">
        <v>85</v>
      </c>
      <c r="B50" s="4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41"/>
      <c r="B51" s="40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41"/>
      <c r="B52" s="40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25">
      <c r="A53" s="41"/>
      <c r="B53" s="40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25">
      <c r="A54" s="41"/>
      <c r="B54" s="40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25">
      <c r="A55" s="41"/>
      <c r="B55" s="40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25">
      <c r="A56" s="41"/>
      <c r="B56" s="40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25">
      <c r="A57" s="41"/>
      <c r="B57" s="40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25">
      <c r="A58" s="41"/>
      <c r="B58" s="40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25">
      <c r="A59" s="41"/>
      <c r="B59" s="40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25">
      <c r="A60" s="41"/>
      <c r="B60" s="40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25">
      <c r="A61" s="41"/>
      <c r="B61" s="40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25">
      <c r="A62" s="41"/>
      <c r="B62" s="40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25">
      <c r="A63" s="41"/>
      <c r="B63" s="40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41"/>
      <c r="B64" s="40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41"/>
      <c r="B65" s="40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41" t="s">
        <v>86</v>
      </c>
      <c r="B66" s="40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41"/>
      <c r="B67" s="40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41"/>
      <c r="B68" s="40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25">
      <c r="A69" s="41"/>
      <c r="B69" s="40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25">
      <c r="A70" s="41"/>
      <c r="B70" s="40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25">
      <c r="A71" s="41"/>
      <c r="B71" s="40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25">
      <c r="A72" s="41"/>
      <c r="B72" s="40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25">
      <c r="A73" s="41"/>
      <c r="B73" s="40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25">
      <c r="A74" s="41"/>
      <c r="B74" s="40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25">
      <c r="A75" s="41"/>
      <c r="B75" s="40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25">
      <c r="A76" s="41"/>
      <c r="B76" s="40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25">
      <c r="A77" s="41"/>
      <c r="B77" s="40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25">
      <c r="A78" s="41"/>
      <c r="B78" s="40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25">
      <c r="A79" s="41"/>
      <c r="B79" s="40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41"/>
      <c r="B80" s="40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41"/>
      <c r="B81" s="40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81"/>
  <sheetViews>
    <sheetView workbookViewId="0">
      <selection activeCell="H11" sqref="H11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41" t="s">
        <v>82</v>
      </c>
      <c r="B2" s="40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41"/>
      <c r="B3" s="40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41"/>
      <c r="B4" s="40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41"/>
      <c r="B5" s="40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41"/>
      <c r="B6" s="40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41"/>
      <c r="B7" s="40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41"/>
      <c r="B8" s="40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41"/>
      <c r="B9" s="40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41"/>
      <c r="B10" s="40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41"/>
      <c r="B11" s="40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41"/>
      <c r="B12" s="40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41"/>
      <c r="B13" s="40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41"/>
      <c r="B14" s="40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41"/>
      <c r="B15" s="40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41"/>
      <c r="B16" s="40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41"/>
      <c r="B17" s="40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41" t="s">
        <v>83</v>
      </c>
      <c r="B18" s="40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41"/>
      <c r="B19" s="40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41"/>
      <c r="B20" s="40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41"/>
      <c r="B21" s="40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41"/>
      <c r="B22" s="40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41"/>
      <c r="B23" s="40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41"/>
      <c r="B24" s="40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41"/>
      <c r="B25" s="40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41"/>
      <c r="B26" s="40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41"/>
      <c r="B27" s="40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41"/>
      <c r="B28" s="40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41"/>
      <c r="B29" s="40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41"/>
      <c r="B30" s="40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41"/>
      <c r="B31" s="40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41"/>
      <c r="B32" s="40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41"/>
      <c r="B33" s="40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25">
      <c r="A34" s="41" t="s">
        <v>84</v>
      </c>
      <c r="B34" s="40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25">
      <c r="A35" s="41"/>
      <c r="B35" s="40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25">
      <c r="A36" s="41"/>
      <c r="B36" s="40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25">
      <c r="A37" s="41"/>
      <c r="B37" s="40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25">
      <c r="A38" s="41"/>
      <c r="B38" s="40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25">
      <c r="A39" s="41"/>
      <c r="B39" s="40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25">
      <c r="A40" s="41"/>
      <c r="B40" s="40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25">
      <c r="A41" s="41"/>
      <c r="B41" s="40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25">
      <c r="A42" s="41"/>
      <c r="B42" s="40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25">
      <c r="A43" s="41"/>
      <c r="B43" s="40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25">
      <c r="A44" s="41"/>
      <c r="B44" s="40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25">
      <c r="A45" s="41"/>
      <c r="B45" s="40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25">
      <c r="A46" s="41"/>
      <c r="B46" s="40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25">
      <c r="A47" s="41"/>
      <c r="B47" s="40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25">
      <c r="A48" s="41"/>
      <c r="B48" s="40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25">
      <c r="A49" s="41"/>
      <c r="B49" s="40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25">
      <c r="A50" s="41" t="s">
        <v>85</v>
      </c>
      <c r="B50" s="40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25">
      <c r="A51" s="41"/>
      <c r="B51" s="40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25">
      <c r="A52" s="41"/>
      <c r="B52" s="40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25">
      <c r="A53" s="41"/>
      <c r="B53" s="40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25">
      <c r="A54" s="41"/>
      <c r="B54" s="40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25">
      <c r="A55" s="41"/>
      <c r="B55" s="40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25">
      <c r="A56" s="41"/>
      <c r="B56" s="40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25">
      <c r="A57" s="41"/>
      <c r="B57" s="40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25">
      <c r="A58" s="41"/>
      <c r="B58" s="40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25">
      <c r="A59" s="41"/>
      <c r="B59" s="40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25">
      <c r="A60" s="41"/>
      <c r="B60" s="40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25">
      <c r="A61" s="41"/>
      <c r="B61" s="40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25">
      <c r="A62" s="41"/>
      <c r="B62" s="40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25">
      <c r="A63" s="41"/>
      <c r="B63" s="40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25">
      <c r="A64" s="41"/>
      <c r="B64" s="40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25">
      <c r="A65" s="41"/>
      <c r="B65" s="40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25">
      <c r="A66" s="41" t="s">
        <v>86</v>
      </c>
      <c r="B66" s="40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25">
      <c r="A67" s="41"/>
      <c r="B67" s="40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25">
      <c r="A68" s="41"/>
      <c r="B68" s="40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25">
      <c r="A69" s="41"/>
      <c r="B69" s="40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25">
      <c r="A70" s="41"/>
      <c r="B70" s="40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25">
      <c r="A71" s="41"/>
      <c r="B71" s="40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25">
      <c r="A72" s="41"/>
      <c r="B72" s="40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25">
      <c r="A73" s="41"/>
      <c r="B73" s="40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25">
      <c r="A74" s="41"/>
      <c r="B74" s="40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25">
      <c r="A75" s="41"/>
      <c r="B75" s="40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25">
      <c r="A76" s="41"/>
      <c r="B76" s="40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25">
      <c r="A77" s="41"/>
      <c r="B77" s="40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25">
      <c r="A78" s="41"/>
      <c r="B78" s="40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25">
      <c r="A79" s="41"/>
      <c r="B79" s="40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25">
      <c r="A80" s="41"/>
      <c r="B80" s="40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25">
      <c r="A81" s="41"/>
      <c r="B81" s="40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6"/>
  <sheetViews>
    <sheetView workbookViewId="0">
      <selection sqref="A1:XFD1048576"/>
    </sheetView>
  </sheetViews>
  <sheetFormatPr defaultColWidth="8.85546875" defaultRowHeight="15" x14ac:dyDescent="0.25"/>
  <cols>
    <col min="1" max="1" width="18" customWidth="1"/>
  </cols>
  <sheetData>
    <row r="1" spans="1:7" x14ac:dyDescent="0.25">
      <c r="A1" s="40" t="s">
        <v>17</v>
      </c>
      <c r="B1" s="40" t="s">
        <v>22</v>
      </c>
      <c r="C1" s="40" t="s">
        <v>23</v>
      </c>
      <c r="D1" s="40" t="s">
        <v>24</v>
      </c>
      <c r="E1" s="40" t="s">
        <v>25</v>
      </c>
      <c r="F1" s="40" t="s">
        <v>26</v>
      </c>
      <c r="G1" s="40" t="s">
        <v>27</v>
      </c>
    </row>
    <row r="2" spans="1:7" x14ac:dyDescent="0.25">
      <c r="A2" s="40" t="s">
        <v>82</v>
      </c>
      <c r="B2">
        <v>27.293033078156999</v>
      </c>
      <c r="C2">
        <v>31.798891303023535</v>
      </c>
      <c r="D2">
        <v>16.360387434767603</v>
      </c>
      <c r="E2">
        <v>14.027057002263616</v>
      </c>
      <c r="F2">
        <v>7.013528501131808</v>
      </c>
      <c r="G2">
        <v>3.506764250565904</v>
      </c>
    </row>
    <row r="3" spans="1:7" x14ac:dyDescent="0.25">
      <c r="A3" s="40" t="s">
        <v>83</v>
      </c>
      <c r="B3">
        <v>27.293033078157048</v>
      </c>
      <c r="C3">
        <v>31.798891303023535</v>
      </c>
      <c r="D3">
        <v>16.360387434767603</v>
      </c>
      <c r="E3">
        <v>14.027057002263616</v>
      </c>
      <c r="F3">
        <v>7.013528501131808</v>
      </c>
      <c r="G3">
        <v>3.506764250565904</v>
      </c>
    </row>
    <row r="4" spans="1:7" x14ac:dyDescent="0.25">
      <c r="A4" s="51" t="s">
        <v>84</v>
      </c>
      <c r="B4">
        <v>27.293033078157048</v>
      </c>
      <c r="C4">
        <v>31.798891303023535</v>
      </c>
      <c r="D4">
        <v>16.360387434767603</v>
      </c>
      <c r="E4">
        <v>14.027057002263616</v>
      </c>
      <c r="F4">
        <v>7.013528501131808</v>
      </c>
      <c r="G4">
        <v>3.506764250565904</v>
      </c>
    </row>
    <row r="5" spans="1:7" x14ac:dyDescent="0.25">
      <c r="A5" s="40" t="s">
        <v>85</v>
      </c>
      <c r="B5">
        <v>31.3</v>
      </c>
      <c r="C5">
        <v>40.6</v>
      </c>
      <c r="D5">
        <v>13.8</v>
      </c>
      <c r="E5">
        <v>5.9880682271516736</v>
      </c>
      <c r="F5">
        <v>5.9880682271516736</v>
      </c>
      <c r="G5">
        <v>2.4238635456966517</v>
      </c>
    </row>
    <row r="6" spans="1:7" x14ac:dyDescent="0.25">
      <c r="A6" s="50" t="s">
        <v>86</v>
      </c>
      <c r="B6">
        <v>20.785599617447144</v>
      </c>
      <c r="C6">
        <v>28.589677904156847</v>
      </c>
      <c r="D6">
        <v>16.444307818424019</v>
      </c>
      <c r="E6">
        <v>11.393471553323998</v>
      </c>
      <c r="F6">
        <v>11.393471553323998</v>
      </c>
      <c r="G6">
        <v>11.393471553323998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255"/>
  <sheetViews>
    <sheetView tabSelected="1" topLeftCell="C10" workbookViewId="0">
      <selection activeCell="M26" sqref="M26"/>
    </sheetView>
  </sheetViews>
  <sheetFormatPr defaultColWidth="8.85546875" defaultRowHeight="15" x14ac:dyDescent="0.25"/>
  <cols>
    <col min="1" max="1" width="27.85546875" bestFit="1" customWidth="1"/>
    <col min="2" max="2" width="21.85546875" customWidth="1"/>
    <col min="3" max="3" width="45.42578125" customWidth="1"/>
    <col min="4" max="4" width="12.7109375" style="16" customWidth="1"/>
    <col min="5" max="5" width="7.7109375" customWidth="1"/>
    <col min="6" max="6" width="7.42578125" customWidth="1"/>
    <col min="7" max="7" width="4.85546875" customWidth="1"/>
    <col min="8" max="8" width="7.28515625" customWidth="1"/>
    <col min="9" max="9" width="7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17" t="s">
        <v>17</v>
      </c>
      <c r="B1" s="18" t="s">
        <v>41</v>
      </c>
      <c r="C1" s="20" t="s">
        <v>42</v>
      </c>
      <c r="D1" s="22" t="s">
        <v>43</v>
      </c>
      <c r="E1" s="21" t="s">
        <v>28</v>
      </c>
      <c r="F1" s="18" t="s">
        <v>29</v>
      </c>
      <c r="G1" s="18" t="s">
        <v>30</v>
      </c>
      <c r="H1" s="18" t="s">
        <v>31</v>
      </c>
      <c r="I1" s="18" t="s">
        <v>87</v>
      </c>
      <c r="J1" s="18" t="s">
        <v>44</v>
      </c>
      <c r="K1" s="18" t="s">
        <v>45</v>
      </c>
      <c r="L1" s="18" t="s">
        <v>46</v>
      </c>
      <c r="M1" s="18" t="s">
        <v>64</v>
      </c>
      <c r="N1" s="19" t="s">
        <v>65</v>
      </c>
    </row>
    <row r="2" spans="1:14" x14ac:dyDescent="0.25">
      <c r="A2" s="52" t="s">
        <v>82</v>
      </c>
      <c r="B2" s="53" t="s">
        <v>88</v>
      </c>
      <c r="C2" s="54" t="s">
        <v>89</v>
      </c>
      <c r="D2" s="55">
        <v>1</v>
      </c>
      <c r="E2" s="54">
        <v>1</v>
      </c>
      <c r="F2" s="54">
        <v>1</v>
      </c>
      <c r="G2" s="54">
        <v>1</v>
      </c>
      <c r="H2" s="54">
        <v>1</v>
      </c>
      <c r="I2" s="54">
        <v>1</v>
      </c>
      <c r="J2" s="54">
        <v>0</v>
      </c>
      <c r="K2" s="54"/>
      <c r="L2" s="54"/>
      <c r="M2" s="29">
        <v>43908</v>
      </c>
      <c r="N2" s="29">
        <v>43953</v>
      </c>
    </row>
    <row r="3" spans="1:14" x14ac:dyDescent="0.25">
      <c r="A3" s="56"/>
      <c r="B3" s="57" t="s">
        <v>90</v>
      </c>
      <c r="C3" s="58" t="s">
        <v>91</v>
      </c>
      <c r="D3" s="55">
        <v>1</v>
      </c>
      <c r="E3" s="54">
        <v>1</v>
      </c>
      <c r="F3" s="54">
        <v>1</v>
      </c>
      <c r="G3" s="54">
        <v>1</v>
      </c>
      <c r="H3" s="54">
        <v>1</v>
      </c>
      <c r="I3" s="54">
        <v>1</v>
      </c>
      <c r="J3" s="54">
        <v>0</v>
      </c>
      <c r="K3" s="58"/>
      <c r="L3" s="58"/>
      <c r="M3" s="29">
        <v>43953</v>
      </c>
      <c r="N3" s="29"/>
    </row>
    <row r="4" spans="1:14" x14ac:dyDescent="0.25">
      <c r="A4" s="56"/>
      <c r="B4" s="57" t="s">
        <v>92</v>
      </c>
      <c r="C4" s="58" t="s">
        <v>93</v>
      </c>
      <c r="D4" s="55">
        <v>1</v>
      </c>
      <c r="E4" s="54">
        <v>1</v>
      </c>
      <c r="F4" s="54">
        <v>1</v>
      </c>
      <c r="G4" s="54">
        <v>1</v>
      </c>
      <c r="H4" s="54">
        <v>1</v>
      </c>
      <c r="I4" s="54">
        <v>1</v>
      </c>
      <c r="J4" s="54">
        <v>0</v>
      </c>
      <c r="K4" s="58"/>
      <c r="L4" s="58"/>
      <c r="M4" s="29"/>
      <c r="N4" s="29"/>
    </row>
    <row r="5" spans="1:14" x14ac:dyDescent="0.25">
      <c r="A5" s="56"/>
      <c r="B5" s="57" t="s">
        <v>94</v>
      </c>
      <c r="C5" s="58" t="s">
        <v>95</v>
      </c>
      <c r="D5" s="55">
        <v>1</v>
      </c>
      <c r="E5" s="54">
        <v>1</v>
      </c>
      <c r="F5" s="54">
        <v>1</v>
      </c>
      <c r="G5" s="54">
        <v>1</v>
      </c>
      <c r="H5" s="54">
        <v>1</v>
      </c>
      <c r="I5" s="54">
        <v>1</v>
      </c>
      <c r="J5" s="54">
        <v>0</v>
      </c>
      <c r="K5" s="58"/>
      <c r="L5" s="58"/>
      <c r="M5" s="29"/>
      <c r="N5" s="29"/>
    </row>
    <row r="6" spans="1:14" x14ac:dyDescent="0.25">
      <c r="A6" s="56"/>
      <c r="B6" s="57" t="s">
        <v>96</v>
      </c>
      <c r="C6" s="58" t="s">
        <v>97</v>
      </c>
      <c r="D6" s="55">
        <v>1</v>
      </c>
      <c r="E6" s="54">
        <v>1</v>
      </c>
      <c r="F6" s="54">
        <v>1</v>
      </c>
      <c r="G6" s="54">
        <v>1</v>
      </c>
      <c r="H6" s="54">
        <v>1</v>
      </c>
      <c r="I6" s="54">
        <v>1</v>
      </c>
      <c r="J6" s="54">
        <v>0</v>
      </c>
      <c r="K6" s="58"/>
      <c r="L6" s="58"/>
      <c r="M6" s="29"/>
      <c r="N6" s="29"/>
    </row>
    <row r="7" spans="1:14" x14ac:dyDescent="0.25">
      <c r="A7" s="56"/>
      <c r="B7" s="57" t="s">
        <v>98</v>
      </c>
      <c r="C7" s="58" t="s">
        <v>99</v>
      </c>
      <c r="D7" s="55">
        <v>1</v>
      </c>
      <c r="E7" s="54">
        <v>1</v>
      </c>
      <c r="F7" s="54">
        <v>1</v>
      </c>
      <c r="G7" s="54">
        <v>1</v>
      </c>
      <c r="H7" s="54">
        <v>1</v>
      </c>
      <c r="I7" s="54">
        <v>1</v>
      </c>
      <c r="J7" s="54">
        <v>0</v>
      </c>
      <c r="K7" s="58"/>
      <c r="L7" s="58"/>
      <c r="M7" s="29"/>
      <c r="N7" s="29"/>
    </row>
    <row r="8" spans="1:14" x14ac:dyDescent="0.25">
      <c r="A8" s="52" t="s">
        <v>83</v>
      </c>
      <c r="B8" s="53" t="s">
        <v>88</v>
      </c>
      <c r="C8" s="54" t="s">
        <v>89</v>
      </c>
      <c r="D8" s="55">
        <v>1</v>
      </c>
      <c r="E8" s="54">
        <v>1</v>
      </c>
      <c r="F8" s="54">
        <v>1</v>
      </c>
      <c r="G8" s="54">
        <v>1</v>
      </c>
      <c r="H8" s="54">
        <v>1</v>
      </c>
      <c r="I8" s="54">
        <v>1</v>
      </c>
      <c r="J8" s="54">
        <v>0</v>
      </c>
      <c r="K8" s="54"/>
      <c r="L8" s="54"/>
      <c r="M8" s="29">
        <v>43908</v>
      </c>
      <c r="N8" s="29">
        <v>43934</v>
      </c>
    </row>
    <row r="9" spans="1:14" x14ac:dyDescent="0.25">
      <c r="A9" s="56"/>
      <c r="B9" s="57" t="s">
        <v>90</v>
      </c>
      <c r="C9" s="58" t="s">
        <v>91</v>
      </c>
      <c r="D9" s="55">
        <v>1</v>
      </c>
      <c r="E9" s="54">
        <v>1</v>
      </c>
      <c r="F9" s="54">
        <v>1</v>
      </c>
      <c r="G9" s="54">
        <v>1</v>
      </c>
      <c r="H9" s="54">
        <v>1</v>
      </c>
      <c r="I9" s="54">
        <v>1</v>
      </c>
      <c r="J9" s="54">
        <v>0</v>
      </c>
      <c r="K9" s="58"/>
      <c r="L9" s="58"/>
      <c r="M9" s="29">
        <v>43934</v>
      </c>
      <c r="N9" s="29"/>
    </row>
    <row r="10" spans="1:14" x14ac:dyDescent="0.25">
      <c r="A10" s="56"/>
      <c r="B10" s="57" t="s">
        <v>92</v>
      </c>
      <c r="C10" s="58" t="s">
        <v>100</v>
      </c>
      <c r="D10" s="55">
        <v>1</v>
      </c>
      <c r="E10" s="54">
        <v>1</v>
      </c>
      <c r="F10" s="54">
        <v>1</v>
      </c>
      <c r="G10" s="54">
        <v>1</v>
      </c>
      <c r="H10" s="54">
        <v>1</v>
      </c>
      <c r="I10" s="54">
        <v>1</v>
      </c>
      <c r="J10" s="54">
        <v>0</v>
      </c>
      <c r="K10" s="58"/>
      <c r="L10" s="58"/>
      <c r="M10" s="29"/>
      <c r="N10" s="29"/>
    </row>
    <row r="11" spans="1:14" x14ac:dyDescent="0.25">
      <c r="A11" s="56"/>
      <c r="B11" s="57" t="s">
        <v>94</v>
      </c>
      <c r="C11" s="58" t="s">
        <v>95</v>
      </c>
      <c r="D11" s="55">
        <v>1</v>
      </c>
      <c r="E11" s="54">
        <v>1</v>
      </c>
      <c r="F11" s="54">
        <v>1</v>
      </c>
      <c r="G11" s="54">
        <v>1</v>
      </c>
      <c r="H11" s="54">
        <v>1</v>
      </c>
      <c r="I11" s="54">
        <v>1</v>
      </c>
      <c r="J11" s="54">
        <v>0</v>
      </c>
      <c r="K11" s="58"/>
      <c r="L11" s="58"/>
      <c r="M11" s="29"/>
      <c r="N11" s="29"/>
    </row>
    <row r="12" spans="1:14" x14ac:dyDescent="0.25">
      <c r="A12" s="56"/>
      <c r="B12" s="57" t="s">
        <v>96</v>
      </c>
      <c r="C12" s="58" t="s">
        <v>97</v>
      </c>
      <c r="D12" s="55">
        <v>1</v>
      </c>
      <c r="E12" s="54">
        <v>1</v>
      </c>
      <c r="F12" s="54">
        <v>1</v>
      </c>
      <c r="G12" s="54">
        <v>1</v>
      </c>
      <c r="H12" s="54">
        <v>1</v>
      </c>
      <c r="I12" s="54">
        <v>1</v>
      </c>
      <c r="J12" s="54">
        <v>0</v>
      </c>
      <c r="K12" s="58"/>
      <c r="L12" s="58"/>
      <c r="M12" s="29"/>
      <c r="N12" s="29"/>
    </row>
    <row r="13" spans="1:14" x14ac:dyDescent="0.25">
      <c r="A13" s="56"/>
      <c r="B13" s="57" t="s">
        <v>98</v>
      </c>
      <c r="C13" s="58" t="s">
        <v>99</v>
      </c>
      <c r="D13" s="55">
        <v>1</v>
      </c>
      <c r="E13" s="54">
        <v>1</v>
      </c>
      <c r="F13" s="54">
        <v>1</v>
      </c>
      <c r="G13" s="54">
        <v>1</v>
      </c>
      <c r="H13" s="54">
        <v>1</v>
      </c>
      <c r="I13" s="54">
        <v>1</v>
      </c>
      <c r="J13" s="54">
        <v>0</v>
      </c>
      <c r="K13" s="58"/>
      <c r="L13" s="58"/>
      <c r="M13" s="29"/>
      <c r="N13" s="29"/>
    </row>
    <row r="14" spans="1:14" x14ac:dyDescent="0.25">
      <c r="A14" s="52" t="s">
        <v>84</v>
      </c>
      <c r="B14" s="53" t="s">
        <v>88</v>
      </c>
      <c r="C14" s="54" t="s">
        <v>89</v>
      </c>
      <c r="D14" s="55">
        <v>1</v>
      </c>
      <c r="E14" s="54">
        <v>1</v>
      </c>
      <c r="F14" s="54">
        <v>1</v>
      </c>
      <c r="G14" s="54">
        <v>1</v>
      </c>
      <c r="H14" s="54">
        <v>1</v>
      </c>
      <c r="I14" s="54">
        <v>1</v>
      </c>
      <c r="J14" s="54">
        <v>0</v>
      </c>
      <c r="K14" s="54"/>
      <c r="L14" s="54"/>
      <c r="M14" s="29">
        <v>43908</v>
      </c>
      <c r="N14" s="29">
        <v>43953</v>
      </c>
    </row>
    <row r="15" spans="1:14" x14ac:dyDescent="0.25">
      <c r="A15" s="56"/>
      <c r="B15" s="57" t="s">
        <v>90</v>
      </c>
      <c r="C15" s="58" t="s">
        <v>91</v>
      </c>
      <c r="D15" s="55">
        <v>1</v>
      </c>
      <c r="E15" s="54">
        <v>1</v>
      </c>
      <c r="F15" s="54">
        <v>1</v>
      </c>
      <c r="G15" s="54">
        <v>1</v>
      </c>
      <c r="H15" s="54">
        <v>1</v>
      </c>
      <c r="I15" s="54">
        <v>1</v>
      </c>
      <c r="J15" s="54">
        <v>0</v>
      </c>
      <c r="K15" s="58"/>
      <c r="L15" s="58"/>
      <c r="M15" s="29"/>
      <c r="N15" s="29"/>
    </row>
    <row r="16" spans="1:14" x14ac:dyDescent="0.25">
      <c r="A16" s="56"/>
      <c r="B16" s="57" t="s">
        <v>92</v>
      </c>
      <c r="C16" s="58" t="s">
        <v>100</v>
      </c>
      <c r="D16" s="55">
        <v>1</v>
      </c>
      <c r="E16" s="54">
        <v>1</v>
      </c>
      <c r="F16" s="54">
        <v>1</v>
      </c>
      <c r="G16" s="54">
        <v>1</v>
      </c>
      <c r="H16" s="54">
        <v>1</v>
      </c>
      <c r="I16" s="54">
        <v>1</v>
      </c>
      <c r="J16" s="54">
        <v>0</v>
      </c>
      <c r="K16" s="58"/>
      <c r="L16" s="58"/>
      <c r="M16" s="29"/>
      <c r="N16" s="29"/>
    </row>
    <row r="17" spans="1:14" x14ac:dyDescent="0.25">
      <c r="A17" s="59"/>
      <c r="B17" s="60" t="s">
        <v>101</v>
      </c>
      <c r="C17" s="61" t="s">
        <v>102</v>
      </c>
      <c r="D17" s="62">
        <v>1</v>
      </c>
      <c r="E17" s="62">
        <v>1</v>
      </c>
      <c r="F17" s="62">
        <v>1</v>
      </c>
      <c r="G17" s="62">
        <v>1</v>
      </c>
      <c r="H17" s="62">
        <v>1</v>
      </c>
      <c r="I17" s="62">
        <v>1</v>
      </c>
      <c r="J17" s="54">
        <v>0</v>
      </c>
      <c r="K17" s="61"/>
      <c r="L17" s="61"/>
      <c r="M17" s="29"/>
      <c r="N17" s="29"/>
    </row>
    <row r="18" spans="1:14" x14ac:dyDescent="0.25">
      <c r="A18" s="63" t="s">
        <v>85</v>
      </c>
      <c r="B18" s="53" t="s">
        <v>88</v>
      </c>
      <c r="C18" s="54" t="s">
        <v>89</v>
      </c>
      <c r="D18" s="55">
        <v>1</v>
      </c>
      <c r="E18" s="54">
        <v>1</v>
      </c>
      <c r="F18" s="54">
        <v>1</v>
      </c>
      <c r="G18" s="54">
        <v>1</v>
      </c>
      <c r="H18" s="54">
        <v>1</v>
      </c>
      <c r="I18" s="54">
        <v>1</v>
      </c>
      <c r="J18" s="54">
        <v>0</v>
      </c>
      <c r="K18" s="54"/>
      <c r="L18" s="54"/>
      <c r="M18" s="29">
        <v>43908</v>
      </c>
      <c r="N18" s="29">
        <v>43924</v>
      </c>
    </row>
    <row r="19" spans="1:14" x14ac:dyDescent="0.25">
      <c r="A19" s="64"/>
      <c r="B19" s="57" t="s">
        <v>90</v>
      </c>
      <c r="C19" s="58" t="s">
        <v>91</v>
      </c>
      <c r="D19" s="55">
        <v>1</v>
      </c>
      <c r="E19" s="54">
        <v>1</v>
      </c>
      <c r="F19" s="54">
        <v>1</v>
      </c>
      <c r="G19" s="54">
        <v>1</v>
      </c>
      <c r="H19" s="54">
        <v>1</v>
      </c>
      <c r="I19" s="54">
        <v>1</v>
      </c>
      <c r="J19" s="54">
        <v>0</v>
      </c>
      <c r="K19" s="58"/>
      <c r="L19" s="58"/>
      <c r="M19" s="29">
        <v>43924</v>
      </c>
      <c r="N19" s="29"/>
    </row>
    <row r="20" spans="1:14" x14ac:dyDescent="0.25">
      <c r="A20" s="64"/>
      <c r="B20" s="57" t="s">
        <v>92</v>
      </c>
      <c r="C20" s="58" t="s">
        <v>100</v>
      </c>
      <c r="D20" s="55">
        <v>1</v>
      </c>
      <c r="E20" s="54">
        <v>1</v>
      </c>
      <c r="F20" s="54">
        <v>1</v>
      </c>
      <c r="G20" s="54">
        <v>1</v>
      </c>
      <c r="H20" s="54">
        <v>1</v>
      </c>
      <c r="I20" s="54">
        <v>1</v>
      </c>
      <c r="J20" s="54">
        <v>0</v>
      </c>
      <c r="K20" s="58"/>
      <c r="L20" s="58"/>
      <c r="M20" s="29"/>
      <c r="N20" s="29"/>
    </row>
    <row r="21" spans="1:14" x14ac:dyDescent="0.25">
      <c r="A21" s="64"/>
      <c r="B21" s="57" t="s">
        <v>94</v>
      </c>
      <c r="C21" s="58" t="s">
        <v>95</v>
      </c>
      <c r="D21" s="55">
        <v>1</v>
      </c>
      <c r="E21" s="54">
        <v>1</v>
      </c>
      <c r="F21" s="54">
        <v>1</v>
      </c>
      <c r="G21" s="54">
        <v>1</v>
      </c>
      <c r="H21" s="54">
        <v>1</v>
      </c>
      <c r="I21" s="54">
        <v>1</v>
      </c>
      <c r="J21" s="54">
        <v>0</v>
      </c>
      <c r="K21" s="58"/>
      <c r="L21" s="58"/>
      <c r="M21" s="29"/>
      <c r="N21" s="29"/>
    </row>
    <row r="22" spans="1:14" x14ac:dyDescent="0.25">
      <c r="A22" s="64"/>
      <c r="B22" s="57" t="s">
        <v>96</v>
      </c>
      <c r="C22" s="58" t="s">
        <v>97</v>
      </c>
      <c r="D22" s="55">
        <v>1</v>
      </c>
      <c r="E22" s="54">
        <v>1</v>
      </c>
      <c r="F22" s="54">
        <v>1</v>
      </c>
      <c r="G22" s="54">
        <v>1</v>
      </c>
      <c r="H22" s="54">
        <v>1</v>
      </c>
      <c r="I22" s="54">
        <v>1</v>
      </c>
      <c r="J22" s="54">
        <v>0</v>
      </c>
      <c r="K22" s="58"/>
      <c r="L22" s="58"/>
      <c r="M22" s="29"/>
      <c r="N22" s="29"/>
    </row>
    <row r="23" spans="1:14" x14ac:dyDescent="0.25">
      <c r="A23" s="65"/>
      <c r="B23" s="57" t="s">
        <v>98</v>
      </c>
      <c r="C23" s="58" t="s">
        <v>99</v>
      </c>
      <c r="D23" s="55">
        <v>1</v>
      </c>
      <c r="E23" s="54">
        <v>1</v>
      </c>
      <c r="F23" s="54">
        <v>1</v>
      </c>
      <c r="G23" s="54">
        <v>1</v>
      </c>
      <c r="H23" s="54">
        <v>1</v>
      </c>
      <c r="I23" s="54">
        <v>1</v>
      </c>
      <c r="J23" s="54">
        <v>0</v>
      </c>
      <c r="K23" s="58"/>
      <c r="L23" s="58"/>
      <c r="M23" s="29"/>
      <c r="N23" s="29"/>
    </row>
    <row r="24" spans="1:14" x14ac:dyDescent="0.25">
      <c r="A24" s="52" t="s">
        <v>86</v>
      </c>
      <c r="B24" s="53" t="s">
        <v>103</v>
      </c>
      <c r="C24" s="54" t="s">
        <v>89</v>
      </c>
      <c r="D24" s="55">
        <v>0.95699999999999996</v>
      </c>
      <c r="E24" s="54">
        <v>1</v>
      </c>
      <c r="F24" s="54">
        <v>1</v>
      </c>
      <c r="G24" s="54">
        <v>1</v>
      </c>
      <c r="H24" s="54">
        <v>1</v>
      </c>
      <c r="I24" s="54">
        <v>1</v>
      </c>
      <c r="J24" s="54">
        <v>0</v>
      </c>
      <c r="K24" s="54"/>
      <c r="L24" s="54"/>
      <c r="M24" s="29">
        <v>43910</v>
      </c>
      <c r="N24" s="29">
        <v>43931</v>
      </c>
    </row>
    <row r="25" spans="1:14" x14ac:dyDescent="0.25">
      <c r="A25" s="56"/>
      <c r="B25" s="57" t="s">
        <v>88</v>
      </c>
      <c r="C25" s="58" t="s">
        <v>91</v>
      </c>
      <c r="D25" s="55">
        <v>0.23499999999999999</v>
      </c>
      <c r="E25" s="54">
        <v>1</v>
      </c>
      <c r="F25" s="54">
        <v>1</v>
      </c>
      <c r="G25" s="54">
        <v>1</v>
      </c>
      <c r="H25" s="54">
        <v>1</v>
      </c>
      <c r="I25" s="54">
        <v>1</v>
      </c>
      <c r="J25" s="54">
        <v>0</v>
      </c>
      <c r="K25" s="58"/>
      <c r="L25" s="58"/>
      <c r="M25" s="29">
        <v>43931</v>
      </c>
      <c r="N25" s="29">
        <v>43966</v>
      </c>
    </row>
    <row r="26" spans="1:14" x14ac:dyDescent="0.25">
      <c r="A26" s="56"/>
      <c r="B26" s="57" t="s">
        <v>104</v>
      </c>
      <c r="C26" s="58" t="s">
        <v>100</v>
      </c>
      <c r="D26" s="55">
        <v>0.73</v>
      </c>
      <c r="E26" s="54">
        <v>1</v>
      </c>
      <c r="F26" s="54">
        <v>1</v>
      </c>
      <c r="G26" s="54">
        <v>1</v>
      </c>
      <c r="H26" s="54">
        <v>1</v>
      </c>
      <c r="I26" s="54">
        <v>1</v>
      </c>
      <c r="J26" s="54">
        <v>0</v>
      </c>
      <c r="K26" s="58"/>
      <c r="L26" s="58"/>
      <c r="M26" s="29">
        <v>43966</v>
      </c>
      <c r="N26" s="29"/>
    </row>
    <row r="27" spans="1:14" x14ac:dyDescent="0.25">
      <c r="A27" s="59"/>
      <c r="B27" s="60" t="s">
        <v>105</v>
      </c>
      <c r="C27" s="61" t="s">
        <v>102</v>
      </c>
      <c r="D27" s="62">
        <v>1</v>
      </c>
      <c r="E27" s="62">
        <v>1</v>
      </c>
      <c r="F27" s="62">
        <v>1</v>
      </c>
      <c r="G27" s="62">
        <v>1</v>
      </c>
      <c r="H27" s="62">
        <v>1</v>
      </c>
      <c r="I27" s="62">
        <v>1</v>
      </c>
      <c r="J27" s="54">
        <v>0</v>
      </c>
      <c r="K27" s="61"/>
      <c r="L27" s="61"/>
      <c r="M27" s="29"/>
      <c r="N27" s="29"/>
    </row>
    <row r="28" spans="1:14" x14ac:dyDescent="0.25">
      <c r="D28"/>
    </row>
    <row r="29" spans="1:14" x14ac:dyDescent="0.25">
      <c r="D29"/>
    </row>
    <row r="30" spans="1:14" x14ac:dyDescent="0.25">
      <c r="D30"/>
    </row>
    <row r="31" spans="1:14" x14ac:dyDescent="0.25">
      <c r="D31"/>
    </row>
    <row r="32" spans="1:1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</sheetData>
  <mergeCells count="5">
    <mergeCell ref="A18:A23"/>
    <mergeCell ref="A24:A27"/>
    <mergeCell ref="A2:A7"/>
    <mergeCell ref="A8:A13"/>
    <mergeCell ref="A14:A17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6"/>
  <sheetViews>
    <sheetView topLeftCell="I1" workbookViewId="0">
      <selection activeCell="W11" sqref="W11"/>
    </sheetView>
  </sheetViews>
  <sheetFormatPr defaultColWidth="8.85546875" defaultRowHeight="15" x14ac:dyDescent="0.25"/>
  <cols>
    <col min="1" max="1" width="17.7109375" customWidth="1"/>
    <col min="2" max="2" width="24.42578125" customWidth="1"/>
    <col min="3" max="3" width="22.140625" customWidth="1"/>
    <col min="6" max="6" width="9.5703125" customWidth="1"/>
    <col min="7" max="7" width="11.5703125" customWidth="1"/>
    <col min="8" max="8" width="12.42578125" customWidth="1"/>
    <col min="9" max="9" width="13.42578125" customWidth="1"/>
    <col min="10" max="10" width="17.7109375" customWidth="1"/>
    <col min="13" max="13" width="12.42578125" customWidth="1"/>
    <col min="14" max="14" width="14" customWidth="1"/>
    <col min="15" max="15" width="24" customWidth="1"/>
    <col min="16" max="16" width="15.5703125" customWidth="1"/>
    <col min="17" max="17" width="13.140625" customWidth="1"/>
  </cols>
  <sheetData>
    <row r="1" spans="1:23" x14ac:dyDescent="0.25">
      <c r="A1" s="40" t="s">
        <v>17</v>
      </c>
      <c r="B1" s="40" t="s">
        <v>47</v>
      </c>
      <c r="C1" s="40" t="s">
        <v>48</v>
      </c>
      <c r="D1" s="40" t="s">
        <v>49</v>
      </c>
      <c r="E1" s="40" t="s">
        <v>50</v>
      </c>
      <c r="F1" s="40" t="s">
        <v>51</v>
      </c>
      <c r="G1" s="40" t="s">
        <v>52</v>
      </c>
      <c r="H1" s="40" t="s">
        <v>53</v>
      </c>
      <c r="I1" s="40" t="s">
        <v>54</v>
      </c>
      <c r="J1" s="40" t="s">
        <v>55</v>
      </c>
      <c r="K1" s="40" t="s">
        <v>43</v>
      </c>
      <c r="L1" s="40" t="s">
        <v>56</v>
      </c>
      <c r="M1" s="2" t="s">
        <v>63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66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</row>
    <row r="2" spans="1:23" x14ac:dyDescent="0.25">
      <c r="A2" s="4" t="s">
        <v>82</v>
      </c>
      <c r="B2" s="1">
        <v>43895</v>
      </c>
      <c r="C2" s="1">
        <v>44256</v>
      </c>
      <c r="D2">
        <v>3</v>
      </c>
      <c r="E2">
        <v>20000</v>
      </c>
      <c r="F2">
        <f>56100/E2</f>
        <v>2.8050000000000002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10</v>
      </c>
      <c r="O2">
        <v>100</v>
      </c>
      <c r="P2">
        <v>100</v>
      </c>
      <c r="Q2">
        <v>300</v>
      </c>
      <c r="R2">
        <v>300</v>
      </c>
      <c r="S2">
        <v>100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0" t="s">
        <v>83</v>
      </c>
      <c r="B3" s="1">
        <v>43895</v>
      </c>
      <c r="C3" s="1">
        <v>44256</v>
      </c>
      <c r="D3">
        <v>3</v>
      </c>
      <c r="E3">
        <v>100000</v>
      </c>
      <c r="F3">
        <f>282090/E3</f>
        <v>2.8209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0.2</v>
      </c>
      <c r="N3">
        <v>10</v>
      </c>
      <c r="O3">
        <v>100</v>
      </c>
      <c r="P3">
        <v>120</v>
      </c>
      <c r="Q3">
        <v>1300</v>
      </c>
      <c r="R3">
        <v>1000</v>
      </c>
      <c r="S3">
        <v>100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40" t="s">
        <v>84</v>
      </c>
      <c r="B4" s="1">
        <v>43906</v>
      </c>
      <c r="C4" s="1">
        <v>44257</v>
      </c>
      <c r="D4">
        <v>3</v>
      </c>
      <c r="E4">
        <v>20000</v>
      </c>
      <c r="F4">
        <f>7279000/E4</f>
        <v>363.95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10</v>
      </c>
      <c r="O4">
        <v>20</v>
      </c>
      <c r="P4">
        <v>10</v>
      </c>
      <c r="Q4">
        <v>7000</v>
      </c>
      <c r="R4">
        <v>7000</v>
      </c>
      <c r="S4">
        <v>100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40" t="s">
        <v>85</v>
      </c>
      <c r="B5" s="1">
        <v>43907</v>
      </c>
      <c r="C5" s="1">
        <v>44256</v>
      </c>
      <c r="D5">
        <v>3</v>
      </c>
      <c r="E5">
        <v>100000</v>
      </c>
      <c r="F5">
        <f>602000/E5</f>
        <v>6.02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20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0" t="s">
        <v>86</v>
      </c>
      <c r="B6" s="1">
        <v>43897</v>
      </c>
      <c r="C6" s="1">
        <v>44256</v>
      </c>
      <c r="D6">
        <v>3</v>
      </c>
      <c r="E6">
        <v>100000</v>
      </c>
      <c r="F6">
        <f>302605/E6</f>
        <v>3.0260500000000001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20</v>
      </c>
      <c r="O6">
        <v>100</v>
      </c>
      <c r="P6">
        <v>100</v>
      </c>
      <c r="Q6">
        <v>1000</v>
      </c>
      <c r="R6">
        <v>200</v>
      </c>
      <c r="S6">
        <v>90</v>
      </c>
      <c r="T6">
        <v>1</v>
      </c>
      <c r="U6">
        <v>0.7</v>
      </c>
      <c r="V6">
        <v>3</v>
      </c>
      <c r="W6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1"/>
  <sheetViews>
    <sheetView workbookViewId="0">
      <selection activeCell="D15" sqref="D15"/>
    </sheetView>
  </sheetViews>
  <sheetFormatPr defaultColWidth="11.5703125" defaultRowHeight="15" x14ac:dyDescent="0.25"/>
  <cols>
    <col min="1" max="1" width="27.7109375" style="25" bestFit="1" customWidth="1"/>
    <col min="2" max="2" width="13.140625" style="25" bestFit="1" customWidth="1"/>
    <col min="3" max="3" width="41.42578125" style="25" bestFit="1" customWidth="1"/>
    <col min="4" max="4" width="15.28515625" style="23" customWidth="1"/>
    <col min="5" max="5" width="15.28515625" style="3" customWidth="1"/>
    <col min="6" max="6" width="17.7109375" style="3" bestFit="1" customWidth="1"/>
    <col min="7" max="7" width="17.7109375" style="3" customWidth="1"/>
    <col min="8" max="8" width="17.7109375" bestFit="1" customWidth="1"/>
    <col min="9" max="9" width="10.42578125" bestFit="1" customWidth="1"/>
  </cols>
  <sheetData>
    <row r="1" spans="1:9" x14ac:dyDescent="0.25">
      <c r="A1" s="24" t="s">
        <v>17</v>
      </c>
      <c r="B1" s="18" t="s">
        <v>41</v>
      </c>
      <c r="C1" s="18" t="s">
        <v>42</v>
      </c>
      <c r="D1" s="21" t="s">
        <v>71</v>
      </c>
      <c r="E1" s="21" t="s">
        <v>39</v>
      </c>
      <c r="F1" s="21" t="s">
        <v>70</v>
      </c>
      <c r="G1" s="21" t="s">
        <v>68</v>
      </c>
      <c r="H1" s="21" t="s">
        <v>64</v>
      </c>
      <c r="I1" s="19" t="s">
        <v>65</v>
      </c>
    </row>
    <row r="2" spans="1:9" x14ac:dyDescent="0.25">
      <c r="A2" s="42" t="s">
        <v>82</v>
      </c>
      <c r="B2" s="26" t="s">
        <v>77</v>
      </c>
      <c r="C2" s="27" t="s">
        <v>78</v>
      </c>
      <c r="D2" s="28" t="s">
        <v>79</v>
      </c>
      <c r="E2" s="28">
        <v>0</v>
      </c>
      <c r="F2" s="28">
        <v>0</v>
      </c>
      <c r="G2" s="28">
        <v>10</v>
      </c>
      <c r="H2" s="29"/>
      <c r="I2" s="27"/>
    </row>
    <row r="3" spans="1:9" x14ac:dyDescent="0.25">
      <c r="A3" s="43"/>
      <c r="B3" s="30" t="s">
        <v>80</v>
      </c>
      <c r="C3" s="31" t="s">
        <v>81</v>
      </c>
      <c r="D3" s="32" t="s">
        <v>69</v>
      </c>
      <c r="E3" s="32">
        <v>0</v>
      </c>
      <c r="F3" s="32"/>
      <c r="G3" s="32"/>
      <c r="H3" s="32"/>
      <c r="I3" s="31"/>
    </row>
    <row r="4" spans="1:9" x14ac:dyDescent="0.25">
      <c r="A4" s="44" t="s">
        <v>83</v>
      </c>
      <c r="B4" s="33" t="s">
        <v>77</v>
      </c>
      <c r="C4" s="34" t="s">
        <v>78</v>
      </c>
      <c r="D4" s="35" t="s">
        <v>79</v>
      </c>
      <c r="E4" s="35">
        <v>0</v>
      </c>
      <c r="F4" s="35">
        <v>0</v>
      </c>
      <c r="G4" s="35">
        <v>10</v>
      </c>
      <c r="H4" s="36"/>
      <c r="I4" s="34"/>
    </row>
    <row r="5" spans="1:9" x14ac:dyDescent="0.25">
      <c r="A5" s="45"/>
      <c r="B5" s="37" t="s">
        <v>80</v>
      </c>
      <c r="C5" s="38" t="s">
        <v>81</v>
      </c>
      <c r="D5" s="39" t="s">
        <v>69</v>
      </c>
      <c r="E5" s="39">
        <v>0</v>
      </c>
      <c r="F5" s="39"/>
      <c r="G5" s="39"/>
      <c r="H5" s="39"/>
      <c r="I5" s="38"/>
    </row>
    <row r="6" spans="1:9" x14ac:dyDescent="0.25">
      <c r="A6" s="44" t="s">
        <v>84</v>
      </c>
      <c r="B6" s="33" t="s">
        <v>77</v>
      </c>
      <c r="C6" s="34" t="s">
        <v>78</v>
      </c>
      <c r="D6" s="35" t="s">
        <v>79</v>
      </c>
      <c r="E6" s="35">
        <v>0</v>
      </c>
      <c r="F6" s="35">
        <v>0</v>
      </c>
      <c r="G6" s="35">
        <v>10</v>
      </c>
      <c r="H6" s="36"/>
      <c r="I6" s="34"/>
    </row>
    <row r="7" spans="1:9" x14ac:dyDescent="0.25">
      <c r="A7" s="45"/>
      <c r="B7" s="37" t="s">
        <v>80</v>
      </c>
      <c r="C7" s="38" t="s">
        <v>81</v>
      </c>
      <c r="D7" s="39" t="s">
        <v>69</v>
      </c>
      <c r="E7" s="39">
        <v>0</v>
      </c>
      <c r="F7" s="39"/>
      <c r="G7" s="39"/>
      <c r="H7" s="39"/>
      <c r="I7" s="38"/>
    </row>
    <row r="8" spans="1:9" x14ac:dyDescent="0.25">
      <c r="A8" s="44" t="s">
        <v>85</v>
      </c>
      <c r="B8" s="33" t="s">
        <v>77</v>
      </c>
      <c r="C8" s="34" t="s">
        <v>78</v>
      </c>
      <c r="D8" s="35" t="s">
        <v>79</v>
      </c>
      <c r="E8" s="35">
        <v>0</v>
      </c>
      <c r="F8" s="35">
        <v>0</v>
      </c>
      <c r="G8" s="35">
        <v>10</v>
      </c>
      <c r="H8" s="36"/>
      <c r="I8" s="34"/>
    </row>
    <row r="9" spans="1:9" x14ac:dyDescent="0.25">
      <c r="A9" s="45"/>
      <c r="B9" s="37" t="s">
        <v>80</v>
      </c>
      <c r="C9" s="38" t="s">
        <v>81</v>
      </c>
      <c r="D9" s="39" t="s">
        <v>69</v>
      </c>
      <c r="E9" s="39">
        <v>0</v>
      </c>
      <c r="F9" s="39"/>
      <c r="G9" s="39"/>
      <c r="H9" s="39"/>
      <c r="I9" s="38"/>
    </row>
    <row r="10" spans="1:9" x14ac:dyDescent="0.25">
      <c r="A10" s="44" t="s">
        <v>86</v>
      </c>
      <c r="B10" s="33" t="s">
        <v>77</v>
      </c>
      <c r="C10" s="34" t="s">
        <v>78</v>
      </c>
      <c r="D10" s="35" t="s">
        <v>79</v>
      </c>
      <c r="E10" s="35">
        <v>0</v>
      </c>
      <c r="F10" s="35">
        <v>0</v>
      </c>
      <c r="G10" s="35">
        <v>10</v>
      </c>
      <c r="H10" s="36"/>
      <c r="I10" s="34"/>
    </row>
    <row r="11" spans="1:9" x14ac:dyDescent="0.25">
      <c r="A11" s="45"/>
      <c r="B11" s="37" t="s">
        <v>80</v>
      </c>
      <c r="C11" s="38" t="s">
        <v>81</v>
      </c>
      <c r="D11" s="39" t="s">
        <v>69</v>
      </c>
      <c r="E11" s="39">
        <v>0</v>
      </c>
      <c r="F11" s="39"/>
      <c r="G11" s="39"/>
      <c r="H11" s="39"/>
      <c r="I11" s="38"/>
    </row>
  </sheetData>
  <mergeCells count="5"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25"/>
  <sheetViews>
    <sheetView workbookViewId="0">
      <selection activeCell="K14" sqref="K14"/>
    </sheetView>
  </sheetViews>
  <sheetFormatPr defaultColWidth="8.85546875" defaultRowHeight="15" x14ac:dyDescent="0.25"/>
  <cols>
    <col min="1" max="1" width="27.85546875" bestFit="1" customWidth="1"/>
    <col min="2" max="2" width="7.7109375" style="7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style="8" bestFit="1" customWidth="1"/>
  </cols>
  <sheetData>
    <row r="1" spans="1:10" x14ac:dyDescent="0.25">
      <c r="A1" s="4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3</v>
      </c>
      <c r="C2">
        <v>1</v>
      </c>
      <c r="D2">
        <v>0.8</v>
      </c>
      <c r="E2">
        <v>1</v>
      </c>
      <c r="F2">
        <v>0</v>
      </c>
      <c r="G2">
        <v>110</v>
      </c>
      <c r="H2" t="s">
        <v>40</v>
      </c>
      <c r="I2">
        <v>1</v>
      </c>
      <c r="J2" s="8">
        <v>1</v>
      </c>
    </row>
    <row r="3" spans="1:10" x14ac:dyDescent="0.25">
      <c r="A3" s="40" t="s">
        <v>83</v>
      </c>
      <c r="B3" s="7">
        <v>3</v>
      </c>
      <c r="C3">
        <v>1</v>
      </c>
      <c r="D3">
        <v>0.8</v>
      </c>
      <c r="E3">
        <v>1</v>
      </c>
      <c r="F3">
        <v>0</v>
      </c>
      <c r="G3">
        <v>110</v>
      </c>
      <c r="H3" t="s">
        <v>40</v>
      </c>
      <c r="I3">
        <v>1</v>
      </c>
      <c r="J3" s="8">
        <v>1</v>
      </c>
    </row>
    <row r="4" spans="1:10" x14ac:dyDescent="0.25">
      <c r="A4" s="40" t="s">
        <v>84</v>
      </c>
      <c r="B4" s="7">
        <v>3</v>
      </c>
      <c r="C4">
        <v>1</v>
      </c>
      <c r="D4">
        <v>0.8</v>
      </c>
      <c r="E4">
        <v>1</v>
      </c>
      <c r="F4">
        <v>0</v>
      </c>
      <c r="G4">
        <v>110</v>
      </c>
      <c r="H4" t="s">
        <v>40</v>
      </c>
      <c r="I4">
        <v>1</v>
      </c>
      <c r="J4" s="8">
        <v>1</v>
      </c>
    </row>
    <row r="5" spans="1:10" x14ac:dyDescent="0.25">
      <c r="A5" s="40" t="s">
        <v>85</v>
      </c>
      <c r="B5">
        <v>3</v>
      </c>
      <c r="C5">
        <v>1</v>
      </c>
      <c r="D5">
        <v>1</v>
      </c>
      <c r="E5">
        <v>1</v>
      </c>
      <c r="F5">
        <v>0</v>
      </c>
      <c r="G5">
        <v>110</v>
      </c>
      <c r="H5" t="s">
        <v>40</v>
      </c>
      <c r="I5">
        <v>1</v>
      </c>
      <c r="J5" s="8">
        <v>1</v>
      </c>
    </row>
    <row r="6" spans="1:10" x14ac:dyDescent="0.25">
      <c r="A6" s="40" t="s">
        <v>86</v>
      </c>
      <c r="B6">
        <v>3</v>
      </c>
      <c r="C6">
        <v>1</v>
      </c>
      <c r="D6">
        <v>1</v>
      </c>
      <c r="E6">
        <v>1</v>
      </c>
      <c r="F6">
        <v>0</v>
      </c>
      <c r="G6">
        <v>110</v>
      </c>
      <c r="H6" t="s">
        <v>40</v>
      </c>
      <c r="I6">
        <v>1</v>
      </c>
      <c r="J6" s="8">
        <v>1</v>
      </c>
    </row>
    <row r="7" spans="1:10" x14ac:dyDescent="0.25">
      <c r="B7"/>
      <c r="J7"/>
    </row>
    <row r="8" spans="1:10" x14ac:dyDescent="0.25">
      <c r="B8"/>
      <c r="J8"/>
    </row>
    <row r="9" spans="1:10" x14ac:dyDescent="0.25">
      <c r="B9"/>
      <c r="J9"/>
    </row>
    <row r="10" spans="1:10" x14ac:dyDescent="0.25">
      <c r="B10"/>
      <c r="J10"/>
    </row>
    <row r="11" spans="1:10" x14ac:dyDescent="0.25">
      <c r="B11"/>
      <c r="J11"/>
    </row>
    <row r="12" spans="1:10" x14ac:dyDescent="0.25">
      <c r="B12"/>
      <c r="J12"/>
    </row>
    <row r="13" spans="1:10" x14ac:dyDescent="0.25">
      <c r="B13"/>
      <c r="J13"/>
    </row>
    <row r="14" spans="1:10" x14ac:dyDescent="0.25">
      <c r="B14"/>
      <c r="J14"/>
    </row>
    <row r="15" spans="1:10" x14ac:dyDescent="0.25">
      <c r="B15"/>
      <c r="J15"/>
    </row>
    <row r="16" spans="1:10" x14ac:dyDescent="0.25">
      <c r="B16"/>
      <c r="J16"/>
    </row>
    <row r="17" spans="2:10" x14ac:dyDescent="0.25">
      <c r="B17"/>
      <c r="J17"/>
    </row>
    <row r="18" spans="2:10" x14ac:dyDescent="0.25">
      <c r="B18"/>
      <c r="J18"/>
    </row>
    <row r="19" spans="2:10" x14ac:dyDescent="0.25">
      <c r="B19"/>
      <c r="J19"/>
    </row>
    <row r="20" spans="2:10" x14ac:dyDescent="0.25">
      <c r="B20"/>
      <c r="J20"/>
    </row>
    <row r="21" spans="2:10" x14ac:dyDescent="0.25">
      <c r="B21"/>
      <c r="J21"/>
    </row>
    <row r="22" spans="2:10" x14ac:dyDescent="0.25">
      <c r="B22"/>
      <c r="J22"/>
    </row>
    <row r="23" spans="2:10" x14ac:dyDescent="0.25">
      <c r="B23"/>
      <c r="J23"/>
    </row>
    <row r="24" spans="2:10" x14ac:dyDescent="0.25">
      <c r="B24"/>
      <c r="J24"/>
    </row>
    <row r="25" spans="2:10" x14ac:dyDescent="0.25">
      <c r="B25"/>
      <c r="J25"/>
    </row>
    <row r="26" spans="2:10" x14ac:dyDescent="0.25">
      <c r="B26"/>
      <c r="J26"/>
    </row>
    <row r="27" spans="2:10" x14ac:dyDescent="0.25">
      <c r="B27"/>
      <c r="J27"/>
    </row>
    <row r="28" spans="2:10" x14ac:dyDescent="0.25">
      <c r="B28"/>
      <c r="J28"/>
    </row>
    <row r="29" spans="2:10" x14ac:dyDescent="0.25">
      <c r="B29"/>
      <c r="J29"/>
    </row>
    <row r="30" spans="2:10" x14ac:dyDescent="0.25">
      <c r="B30"/>
      <c r="J30"/>
    </row>
    <row r="31" spans="2:10" x14ac:dyDescent="0.25">
      <c r="B31"/>
      <c r="J31"/>
    </row>
    <row r="32" spans="2:10" x14ac:dyDescent="0.25">
      <c r="B32"/>
      <c r="J32"/>
    </row>
    <row r="33" spans="2:10" x14ac:dyDescent="0.25">
      <c r="B33"/>
      <c r="J33"/>
    </row>
    <row r="34" spans="2:10" x14ac:dyDescent="0.25">
      <c r="B34"/>
      <c r="J34"/>
    </row>
    <row r="35" spans="2:10" x14ac:dyDescent="0.25">
      <c r="B35"/>
      <c r="J35"/>
    </row>
    <row r="36" spans="2:10" x14ac:dyDescent="0.25">
      <c r="B36"/>
      <c r="J36"/>
    </row>
    <row r="37" spans="2:10" x14ac:dyDescent="0.25">
      <c r="B37"/>
      <c r="J37"/>
    </row>
    <row r="38" spans="2:10" x14ac:dyDescent="0.25">
      <c r="B38"/>
      <c r="J38"/>
    </row>
    <row r="39" spans="2:10" x14ac:dyDescent="0.25">
      <c r="B39"/>
      <c r="J39"/>
    </row>
    <row r="40" spans="2:10" x14ac:dyDescent="0.25">
      <c r="B40"/>
      <c r="J40"/>
    </row>
    <row r="41" spans="2:10" x14ac:dyDescent="0.25">
      <c r="B41"/>
      <c r="J41"/>
    </row>
    <row r="42" spans="2:10" x14ac:dyDescent="0.25">
      <c r="B42"/>
      <c r="J42"/>
    </row>
    <row r="43" spans="2:10" x14ac:dyDescent="0.25">
      <c r="B43"/>
      <c r="J43"/>
    </row>
    <row r="44" spans="2:10" x14ac:dyDescent="0.25">
      <c r="B44"/>
      <c r="J44"/>
    </row>
    <row r="45" spans="2:10" x14ac:dyDescent="0.25">
      <c r="B45"/>
      <c r="J45"/>
    </row>
    <row r="46" spans="2:10" x14ac:dyDescent="0.25">
      <c r="B46"/>
      <c r="J46"/>
    </row>
    <row r="47" spans="2:10" x14ac:dyDescent="0.25">
      <c r="B47"/>
      <c r="J47"/>
    </row>
    <row r="48" spans="2:10" x14ac:dyDescent="0.25">
      <c r="B48"/>
      <c r="J48"/>
    </row>
    <row r="49" spans="2:10" x14ac:dyDescent="0.25">
      <c r="B49"/>
      <c r="J49"/>
    </row>
    <row r="50" spans="2:10" x14ac:dyDescent="0.25">
      <c r="B50"/>
      <c r="J50"/>
    </row>
    <row r="51" spans="2:10" x14ac:dyDescent="0.25">
      <c r="B51"/>
      <c r="J51"/>
    </row>
    <row r="52" spans="2:10" x14ac:dyDescent="0.25">
      <c r="B52"/>
      <c r="J52"/>
    </row>
    <row r="53" spans="2:10" x14ac:dyDescent="0.25">
      <c r="B53"/>
      <c r="J53"/>
    </row>
    <row r="54" spans="2:10" x14ac:dyDescent="0.25">
      <c r="B54"/>
      <c r="J54"/>
    </row>
    <row r="55" spans="2:10" x14ac:dyDescent="0.25">
      <c r="B55"/>
      <c r="J55"/>
    </row>
    <row r="56" spans="2:10" x14ac:dyDescent="0.25">
      <c r="B56"/>
      <c r="J56"/>
    </row>
    <row r="57" spans="2:10" x14ac:dyDescent="0.25">
      <c r="B57"/>
      <c r="J57"/>
    </row>
    <row r="58" spans="2:10" x14ac:dyDescent="0.25">
      <c r="B58"/>
      <c r="J58"/>
    </row>
    <row r="59" spans="2:10" x14ac:dyDescent="0.25">
      <c r="B59"/>
      <c r="J59"/>
    </row>
    <row r="60" spans="2:10" x14ac:dyDescent="0.25">
      <c r="B60"/>
      <c r="J60"/>
    </row>
    <row r="61" spans="2:10" x14ac:dyDescent="0.25">
      <c r="B61"/>
      <c r="J61"/>
    </row>
    <row r="62" spans="2:10" x14ac:dyDescent="0.25">
      <c r="B62"/>
      <c r="J62"/>
    </row>
    <row r="63" spans="2:10" x14ac:dyDescent="0.25">
      <c r="B63"/>
      <c r="J63"/>
    </row>
    <row r="64" spans="2:10" x14ac:dyDescent="0.25">
      <c r="B64"/>
      <c r="J64"/>
    </row>
    <row r="65" spans="2:10" x14ac:dyDescent="0.25">
      <c r="B65"/>
      <c r="J65"/>
    </row>
    <row r="66" spans="2:10" x14ac:dyDescent="0.25">
      <c r="B66"/>
      <c r="J66"/>
    </row>
    <row r="67" spans="2:10" x14ac:dyDescent="0.25">
      <c r="B67"/>
      <c r="J67"/>
    </row>
    <row r="68" spans="2:10" x14ac:dyDescent="0.25">
      <c r="B68"/>
      <c r="J68"/>
    </row>
    <row r="69" spans="2:10" x14ac:dyDescent="0.25">
      <c r="B69"/>
      <c r="J69"/>
    </row>
    <row r="70" spans="2:10" x14ac:dyDescent="0.25">
      <c r="B70"/>
      <c r="J70"/>
    </row>
    <row r="71" spans="2:10" x14ac:dyDescent="0.25">
      <c r="B71"/>
      <c r="J71"/>
    </row>
    <row r="72" spans="2:10" x14ac:dyDescent="0.25">
      <c r="B72"/>
      <c r="J72"/>
    </row>
    <row r="73" spans="2:10" x14ac:dyDescent="0.25">
      <c r="B73"/>
      <c r="J73"/>
    </row>
    <row r="74" spans="2:10" x14ac:dyDescent="0.25">
      <c r="B74"/>
      <c r="J74"/>
    </row>
    <row r="75" spans="2:10" x14ac:dyDescent="0.25">
      <c r="B75"/>
      <c r="J75"/>
    </row>
    <row r="76" spans="2:10" x14ac:dyDescent="0.25">
      <c r="B76"/>
      <c r="J76"/>
    </row>
    <row r="77" spans="2:10" x14ac:dyDescent="0.25">
      <c r="B77"/>
      <c r="J77"/>
    </row>
    <row r="78" spans="2:10" x14ac:dyDescent="0.25">
      <c r="B78"/>
      <c r="J78"/>
    </row>
    <row r="79" spans="2:10" x14ac:dyDescent="0.25">
      <c r="B79"/>
      <c r="J79"/>
    </row>
    <row r="80" spans="2:10" x14ac:dyDescent="0.25">
      <c r="B80"/>
      <c r="J80"/>
    </row>
    <row r="81" spans="2:10" x14ac:dyDescent="0.25">
      <c r="B81"/>
      <c r="J81"/>
    </row>
    <row r="82" spans="2:10" x14ac:dyDescent="0.25">
      <c r="B82"/>
      <c r="J82"/>
    </row>
    <row r="83" spans="2:10" x14ac:dyDescent="0.25">
      <c r="B83"/>
      <c r="J83"/>
    </row>
    <row r="84" spans="2:10" x14ac:dyDescent="0.25">
      <c r="B84"/>
      <c r="J84"/>
    </row>
    <row r="85" spans="2:10" x14ac:dyDescent="0.25">
      <c r="B85"/>
      <c r="J85"/>
    </row>
    <row r="86" spans="2:10" x14ac:dyDescent="0.25">
      <c r="B86"/>
      <c r="J86"/>
    </row>
    <row r="87" spans="2:10" x14ac:dyDescent="0.25">
      <c r="B87"/>
      <c r="J87"/>
    </row>
    <row r="88" spans="2:10" x14ac:dyDescent="0.25">
      <c r="B88"/>
      <c r="J88"/>
    </row>
    <row r="89" spans="2:10" x14ac:dyDescent="0.25">
      <c r="B89"/>
      <c r="J89"/>
    </row>
    <row r="90" spans="2:10" x14ac:dyDescent="0.25">
      <c r="B90"/>
      <c r="J90"/>
    </row>
    <row r="91" spans="2:10" x14ac:dyDescent="0.25">
      <c r="B91"/>
      <c r="J91"/>
    </row>
    <row r="92" spans="2:10" x14ac:dyDescent="0.25">
      <c r="B92"/>
      <c r="J92"/>
    </row>
    <row r="93" spans="2:10" x14ac:dyDescent="0.25">
      <c r="B93"/>
      <c r="J93"/>
    </row>
    <row r="94" spans="2:10" x14ac:dyDescent="0.25">
      <c r="B94"/>
      <c r="J94"/>
    </row>
    <row r="95" spans="2:10" x14ac:dyDescent="0.25">
      <c r="B95"/>
      <c r="J95"/>
    </row>
    <row r="96" spans="2:10" x14ac:dyDescent="0.25">
      <c r="B96"/>
      <c r="J96"/>
    </row>
    <row r="97" spans="2:10" x14ac:dyDescent="0.25">
      <c r="B97"/>
      <c r="J97"/>
    </row>
    <row r="98" spans="2:10" x14ac:dyDescent="0.25">
      <c r="B98"/>
      <c r="J98"/>
    </row>
    <row r="99" spans="2:10" x14ac:dyDescent="0.25">
      <c r="B99"/>
      <c r="J99"/>
    </row>
    <row r="100" spans="2:10" x14ac:dyDescent="0.25">
      <c r="B100"/>
      <c r="J100"/>
    </row>
    <row r="101" spans="2:10" x14ac:dyDescent="0.25">
      <c r="B101"/>
      <c r="J101"/>
    </row>
    <row r="102" spans="2:10" x14ac:dyDescent="0.25">
      <c r="B102"/>
      <c r="J102"/>
    </row>
    <row r="103" spans="2:10" x14ac:dyDescent="0.25">
      <c r="B103"/>
      <c r="J103"/>
    </row>
    <row r="104" spans="2:10" x14ac:dyDescent="0.25">
      <c r="B104"/>
      <c r="J104"/>
    </row>
    <row r="105" spans="2:10" x14ac:dyDescent="0.25">
      <c r="B105"/>
      <c r="J105"/>
    </row>
    <row r="106" spans="2:10" x14ac:dyDescent="0.25">
      <c r="B106"/>
      <c r="J106"/>
    </row>
    <row r="107" spans="2:10" x14ac:dyDescent="0.25">
      <c r="B107"/>
      <c r="J107"/>
    </row>
    <row r="108" spans="2:10" x14ac:dyDescent="0.25">
      <c r="B108"/>
      <c r="J108"/>
    </row>
    <row r="109" spans="2:10" x14ac:dyDescent="0.25">
      <c r="B109"/>
      <c r="J109"/>
    </row>
    <row r="110" spans="2:10" x14ac:dyDescent="0.25">
      <c r="B110"/>
      <c r="J110"/>
    </row>
    <row r="111" spans="2:10" x14ac:dyDescent="0.25">
      <c r="B111"/>
      <c r="J111"/>
    </row>
    <row r="112" spans="2:10" x14ac:dyDescent="0.25">
      <c r="B112"/>
      <c r="J112"/>
    </row>
    <row r="113" spans="2:10" x14ac:dyDescent="0.25">
      <c r="B113"/>
      <c r="J113"/>
    </row>
    <row r="114" spans="2:10" x14ac:dyDescent="0.25">
      <c r="B114"/>
      <c r="J114"/>
    </row>
    <row r="115" spans="2:10" x14ac:dyDescent="0.25">
      <c r="B115"/>
      <c r="J115"/>
    </row>
    <row r="116" spans="2:10" x14ac:dyDescent="0.25">
      <c r="B116"/>
      <c r="J116"/>
    </row>
    <row r="117" spans="2:10" x14ac:dyDescent="0.25">
      <c r="B117"/>
      <c r="J117"/>
    </row>
    <row r="118" spans="2:10" x14ac:dyDescent="0.25">
      <c r="B118"/>
      <c r="J118"/>
    </row>
    <row r="119" spans="2:10" x14ac:dyDescent="0.25">
      <c r="B119"/>
      <c r="J119"/>
    </row>
    <row r="120" spans="2:10" x14ac:dyDescent="0.25">
      <c r="B120"/>
      <c r="J120"/>
    </row>
    <row r="121" spans="2:10" x14ac:dyDescent="0.25">
      <c r="B121"/>
      <c r="J121"/>
    </row>
    <row r="122" spans="2:10" x14ac:dyDescent="0.25">
      <c r="B122"/>
      <c r="J122"/>
    </row>
    <row r="123" spans="2:10" x14ac:dyDescent="0.25">
      <c r="B123"/>
      <c r="J123"/>
    </row>
    <row r="124" spans="2:10" x14ac:dyDescent="0.25">
      <c r="B124"/>
      <c r="J124"/>
    </row>
    <row r="125" spans="2:10" x14ac:dyDescent="0.25">
      <c r="B125"/>
      <c r="J125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6"/>
  <sheetViews>
    <sheetView workbookViewId="0">
      <selection sqref="A1:J6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4</v>
      </c>
      <c r="C2" s="10">
        <v>0.1</v>
      </c>
      <c r="D2" s="10">
        <v>0.5</v>
      </c>
      <c r="E2" s="10">
        <v>1</v>
      </c>
      <c r="F2" s="10">
        <v>0</v>
      </c>
      <c r="G2" s="10">
        <v>110</v>
      </c>
      <c r="H2" s="10" t="s">
        <v>67</v>
      </c>
      <c r="I2" s="10">
        <v>0</v>
      </c>
      <c r="J2" s="15">
        <v>2</v>
      </c>
    </row>
    <row r="3" spans="1:10" x14ac:dyDescent="0.25">
      <c r="A3" s="40" t="s">
        <v>83</v>
      </c>
      <c r="B3" s="14">
        <v>4</v>
      </c>
      <c r="C3" s="10">
        <v>0.1</v>
      </c>
      <c r="D3" s="10">
        <v>0.5</v>
      </c>
      <c r="E3" s="10">
        <v>1</v>
      </c>
      <c r="F3" s="10">
        <v>0</v>
      </c>
      <c r="G3" s="10">
        <v>110</v>
      </c>
      <c r="H3" s="10" t="s">
        <v>67</v>
      </c>
      <c r="I3" s="10">
        <v>0</v>
      </c>
      <c r="J3" s="15">
        <v>2</v>
      </c>
    </row>
    <row r="4" spans="1:10" x14ac:dyDescent="0.25">
      <c r="A4" s="40" t="s">
        <v>84</v>
      </c>
      <c r="B4" s="14">
        <v>4</v>
      </c>
      <c r="C4" s="10">
        <v>0.1</v>
      </c>
      <c r="D4" s="10">
        <v>0.5</v>
      </c>
      <c r="E4" s="10">
        <v>1</v>
      </c>
      <c r="F4" s="10">
        <v>0</v>
      </c>
      <c r="G4" s="10">
        <v>110</v>
      </c>
      <c r="H4" s="10" t="s">
        <v>67</v>
      </c>
      <c r="I4" s="10">
        <v>0</v>
      </c>
      <c r="J4" s="15">
        <v>2</v>
      </c>
    </row>
    <row r="5" spans="1:10" x14ac:dyDescent="0.25">
      <c r="A5" s="40" t="s">
        <v>85</v>
      </c>
      <c r="B5">
        <v>4</v>
      </c>
      <c r="C5" s="10">
        <v>0.1</v>
      </c>
      <c r="D5" s="10">
        <v>0</v>
      </c>
      <c r="E5" s="10">
        <v>1</v>
      </c>
      <c r="F5" s="10">
        <v>0</v>
      </c>
      <c r="G5" s="10">
        <v>110</v>
      </c>
      <c r="H5" s="10" t="s">
        <v>67</v>
      </c>
      <c r="I5" s="10">
        <v>0</v>
      </c>
      <c r="J5" s="15">
        <v>20</v>
      </c>
    </row>
    <row r="6" spans="1:10" x14ac:dyDescent="0.25">
      <c r="A6" s="40" t="s">
        <v>86</v>
      </c>
      <c r="B6">
        <v>4</v>
      </c>
      <c r="C6" s="10">
        <v>0.1</v>
      </c>
      <c r="D6" s="10">
        <v>0</v>
      </c>
      <c r="E6" s="10">
        <v>1</v>
      </c>
      <c r="F6" s="10">
        <v>0</v>
      </c>
      <c r="G6" s="10">
        <v>110</v>
      </c>
      <c r="H6" s="10" t="s">
        <v>67</v>
      </c>
      <c r="I6" s="10">
        <v>0</v>
      </c>
      <c r="J6" s="15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6"/>
  <sheetViews>
    <sheetView workbookViewId="0">
      <selection sqref="A1:J6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0.1</v>
      </c>
      <c r="E2" s="10">
        <v>1</v>
      </c>
      <c r="F2" s="10">
        <v>18</v>
      </c>
      <c r="G2" s="10">
        <v>65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0.1</v>
      </c>
      <c r="E3" s="10">
        <v>1</v>
      </c>
      <c r="F3" s="10">
        <v>18</v>
      </c>
      <c r="G3" s="10">
        <v>65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0.1</v>
      </c>
      <c r="E4" s="10">
        <v>1</v>
      </c>
      <c r="F4" s="10">
        <v>18</v>
      </c>
      <c r="G4" s="10">
        <v>65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>
        <v>3</v>
      </c>
      <c r="C5" s="10">
        <v>0.5</v>
      </c>
      <c r="D5" s="10">
        <v>0</v>
      </c>
      <c r="E5" s="10">
        <v>1</v>
      </c>
      <c r="F5" s="10">
        <v>18</v>
      </c>
      <c r="G5" s="10">
        <v>65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>
        <v>3</v>
      </c>
      <c r="C6" s="10">
        <v>0.5</v>
      </c>
      <c r="D6" s="10">
        <v>0</v>
      </c>
      <c r="E6" s="10">
        <v>1</v>
      </c>
      <c r="F6" s="10">
        <v>18</v>
      </c>
      <c r="G6" s="10">
        <v>65</v>
      </c>
      <c r="H6" s="10" t="s">
        <v>40</v>
      </c>
      <c r="I6" s="10">
        <v>0.5</v>
      </c>
      <c r="J6" s="1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6"/>
  <sheetViews>
    <sheetView workbookViewId="0">
      <selection sqref="A1:J6"/>
    </sheetView>
  </sheetViews>
  <sheetFormatPr defaultColWidth="11.42578125" defaultRowHeight="15" x14ac:dyDescent="0.25"/>
  <cols>
    <col min="1" max="1" width="27.7109375" bestFit="1" customWidth="1"/>
    <col min="2" max="2" width="7.7109375" style="7" bestFit="1" customWidth="1"/>
    <col min="3" max="3" width="9.28515625" style="3" bestFit="1" customWidth="1"/>
    <col min="4" max="4" width="10" style="3" bestFit="1" customWidth="1"/>
    <col min="5" max="5" width="9.7109375" style="3" bestFit="1" customWidth="1"/>
    <col min="6" max="6" width="6.140625" style="3" bestFit="1" customWidth="1"/>
    <col min="7" max="7" width="6.7109375" style="3" bestFit="1" customWidth="1"/>
    <col min="8" max="8" width="10.7109375" style="3"/>
    <col min="9" max="9" width="10.28515625" style="3" bestFit="1" customWidth="1"/>
    <col min="10" max="10" width="9.7109375" style="8" bestFit="1" customWidth="1"/>
  </cols>
  <sheetData>
    <row r="1" spans="1:10" x14ac:dyDescent="0.25">
      <c r="A1" s="9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20</v>
      </c>
      <c r="C2">
        <v>0.8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8">
        <v>2</v>
      </c>
    </row>
    <row r="3" spans="1:10" x14ac:dyDescent="0.25">
      <c r="A3" s="40" t="s">
        <v>83</v>
      </c>
      <c r="B3" s="7">
        <v>20</v>
      </c>
      <c r="C3">
        <v>0.8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8">
        <v>2</v>
      </c>
    </row>
    <row r="4" spans="1:10" x14ac:dyDescent="0.25">
      <c r="A4" s="40" t="s">
        <v>84</v>
      </c>
      <c r="B4" s="7">
        <v>20</v>
      </c>
      <c r="C4">
        <v>0.8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8">
        <v>2</v>
      </c>
    </row>
    <row r="5" spans="1:10" x14ac:dyDescent="0.25">
      <c r="A5" s="40" t="s">
        <v>85</v>
      </c>
      <c r="B5" s="7">
        <v>20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8">
        <v>2</v>
      </c>
    </row>
    <row r="6" spans="1:10" x14ac:dyDescent="0.25">
      <c r="A6" s="40" t="s">
        <v>86</v>
      </c>
      <c r="B6" s="7">
        <v>20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layer-pub_bar</vt:lpstr>
      <vt:lpstr>layer-public_trans</vt:lpstr>
      <vt:lpstr>layer-community_sport</vt:lpstr>
      <vt:lpstr>layer-places_worship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2020-05-05T03:05:44Z</dcterms:created>
  <dcterms:modified xsi:type="dcterms:W3CDTF">2020-06-30T13:44:20Z</dcterms:modified>
</cp:coreProperties>
</file>