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r\Documents\GitHub\covasim-australia\data\"/>
    </mc:Choice>
  </mc:AlternateContent>
  <xr:revisionPtr revIDLastSave="0" documentId="13_ncr:1_{8BCC8E14-24E0-4CDD-8044-78075E1A5A3D}" xr6:coauthVersionLast="45" xr6:coauthVersionMax="45" xr10:uidLastSave="{00000000-0000-0000-0000-000000000000}"/>
  <bookViews>
    <workbookView xWindow="1812" yWindow="1812" windowWidth="18432" windowHeight="8916" tabRatio="881" firstSheet="2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S3" i="1" l="1"/>
  <c r="S2" i="1"/>
  <c r="M9" i="5"/>
  <c r="M8" i="5" l="1"/>
  <c r="M7" i="5"/>
  <c r="M6" i="5"/>
  <c r="M5" i="5"/>
  <c r="R4" i="1" l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4" i="1" l="1"/>
  <c r="P5" i="1" l="1"/>
  <c r="F2" i="6"/>
  <c r="H5" i="1"/>
  <c r="O5" i="1"/>
  <c r="N5" i="1"/>
  <c r="I5" i="1"/>
  <c r="L5" i="1"/>
  <c r="D5" i="1"/>
  <c r="C5" i="1"/>
  <c r="R5" i="1"/>
  <c r="G5" i="1"/>
  <c r="J5" i="1"/>
  <c r="Q5" i="1"/>
  <c r="F5" i="1"/>
  <c r="E5" i="1"/>
  <c r="M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S4" authorId="0" shapeId="0" xr:uid="{C06CAEB2-495F-46B7-90AF-12B9A83E9E11}">
      <text>
        <r>
          <rPr>
            <sz val="9"/>
            <color indexed="81"/>
            <rFont val="Tahoma"/>
            <family val="2"/>
          </rPr>
          <t xml:space="preserve">Total as of July 1, 2019: 413,210 including 81+
Source: https://www.census.gov/quickfacts/fact/table/mobilecountyalabama/HSD410218#HSD410218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sherr</author>
  </authors>
  <commentList>
    <comment ref="A2" authorId="0" shapeId="0" xr:uid="{ED84290E-692E-4A83-BD15-4215BAD54430}">
      <text>
        <r>
          <rPr>
            <sz val="9"/>
            <color indexed="81"/>
            <rFont val="Tahoma"/>
            <family val="2"/>
          </rPr>
          <t>Mobile County
# households 2014-2018: 154,683
Source: https://data.census.gov/cedsci/table?q=household%20size&amp;g=0500000US26163,01097&amp;tid=ACSST1Y2017.S2501&amp;t=Household%20Size%20and%20Type&amp;hidePreview=true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  <author>tc={95E9FE0E-0731-4D7E-9963-9ADE4BA5A0ED}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  <comment ref="C2" authorId="2" shapeId="0" xr:uid="{95E9FE0E-0731-4D7E-9963-9ADE4BA5A0E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https://www.alabamapublichealth.gov/covid19/contact-tracing.html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tc={E28F53A2-63DB-45F9-A493-D37922578F96}</author>
  </authors>
  <commentList>
    <comment ref="C11" authorId="0" shapeId="0" xr:uid="{E28F53A2-63DB-45F9-A493-D37922578F9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Hypothetical: remove start date (no end date needed)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tc={1E162334-F903-4611-A629-60AC6BD84D91}</author>
    <author>tc={7833F806-E614-7449-968E-2A674530B08E}</author>
  </authors>
  <commentList>
    <comment ref="L1" authorId="0" shapeId="0" xr:uid="{1E162334-F903-4611-A629-60AC6BD84D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0.4</t>
      </text>
    </comment>
    <comment ref="R1" authorId="1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<sst xmlns="http://schemas.openxmlformats.org/spreadsheetml/2006/main" count="262" uniqueCount="101">
  <si>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</si>
  <si>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</si>
  <si>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</si>
  <si>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</si>
  <si>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</si>
  <si>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</si>
  <si>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</si>
  <si>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</si>
  <si>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</si>
  <si>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</si>
  <si>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</si>
  <si>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</si>
  <si>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</si>
  <si>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</si>
  <si>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</si>
  <si>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</si>
  <si>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</si>
  <si>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</si>
  <si>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</si>
  <si>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</si>
  <si>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</si>
  <si>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</si>
  <si>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</si>
  <si>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</si>
  <si>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</si>
  <si>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</si>
  <si>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</si>
  <si>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</si>
  <si>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</si>
  <si>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</si>
  <si>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</si>
  <si>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</si>
  <si>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</si>
  <si>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</si>
  <si>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</si>
  <si>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</si>
  <si>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</si>
  <si>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</si>
  <si>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</si>
  <si>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</si>
  <si>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</si>
  <si>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</si>
  <si>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</si>
  <si>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</si>
  <si>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</si>
  <si>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</si>
  <si>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</si>
  <si>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</si>
  <si>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</si>
  <si>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</si>
  <si>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</si>
  <si>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</si>
  <si>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</si>
  <si>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</si>
  <si>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</si>
  <si>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</si>
  <si>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</si>
  <si>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</si>
  <si>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</si>
  <si>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</si>
  <si>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</si>
  <si>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</si>
  <si>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</si>
  <si>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</si>
  <si>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</si>
  <si>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</si>
  <si>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</si>
  <si>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</si>
  <si>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</si>
  <si>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</si>
  <si>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</si>
  <si>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</si>
  <si>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</si>
  <si>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</si>
  <si>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</si>
  <si>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</si>
  <si>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</si>
  <si>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</si>
  <si>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</si>
  <si>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</si>
  <si>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H, S, W, C</t>
  </si>
  <si>
    <t>layers</t>
  </si>
  <si>
    <t>coverage</t>
  </si>
  <si>
    <t>days_changed</t>
  </si>
  <si>
    <t>lockdown4</t>
  </si>
  <si>
    <t>lockdown5</t>
  </si>
  <si>
    <t>lockdown6</t>
  </si>
  <si>
    <t>State of emergency declared</t>
  </si>
  <si>
    <t>Compulsory mask wearing</t>
  </si>
  <si>
    <t>Hypothetical relaxation</t>
  </si>
  <si>
    <t>Mobile</t>
  </si>
  <si>
    <t>Onside food/drink service in restaurants, bars, breweries prohibited</t>
  </si>
  <si>
    <t>Gatherings 25+ restricted, hospital, care home, LTC visitation prohibited</t>
  </si>
  <si>
    <t>Stay-at-home order</t>
  </si>
  <si>
    <t>Safer-at-Home order (some reopenings)</t>
  </si>
  <si>
    <t>Safer-at-Home order relaxed (childcare, camps, retailers, athletic facilities, theaters reopened)</t>
  </si>
  <si>
    <t>relax4</t>
  </si>
  <si>
    <t>Gathering 10+ restricted, all schools closed, non-emergency dental/surgeries suspended</t>
  </si>
  <si>
    <t>Contact tracing via health department phone calls</t>
  </si>
  <si>
    <t>relax5</t>
  </si>
  <si>
    <t>Public schools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</si>
</sst>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6"/>
      <color rgb="FF000000"/>
      <name val="Arial"/>
      <family val="2"/>
    </font>
    <font>
      <sz val="6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2" fillId="2" borderId="1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3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6" fillId="0" borderId="17" xfId="0" applyFont="1" applyBorder="1" applyAlignment="1">
      <alignment horizontal="left"/>
    </xf>
    <xf numFmtId="0" fontId="6" fillId="0" borderId="0" xfId="0" applyFont="1" applyBorder="1"/>
    <xf numFmtId="22" fontId="6" fillId="0" borderId="17" xfId="0" applyNumberFormat="1" applyFont="1" applyBorder="1" applyAlignment="1">
      <alignment horizontal="left"/>
    </xf>
    <xf numFmtId="22" fontId="6" fillId="0" borderId="12" xfId="0" applyNumberFormat="1" applyFont="1" applyBorder="1" applyAlignment="1">
      <alignment horizontal="left"/>
    </xf>
    <xf numFmtId="22" fontId="6" fillId="0" borderId="0" xfId="0" applyNumberFormat="1" applyFont="1" applyBorder="1" applyAlignment="1">
      <alignment horizontal="left"/>
    </xf>
    <xf numFmtId="22" fontId="6" fillId="0" borderId="21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0" fontId="0" fillId="3" borderId="0" xfId="0" applyNumberFormat="1" applyFont="1" applyFill="1"/>
    <xf numFmtId="3" fontId="0" fillId="0" borderId="0" xfId="0" applyNumberFormat="1" applyFont="1"/>
    <xf numFmtId="3" fontId="0" fillId="0" borderId="0" xfId="0" applyNumberFormat="1"/>
    <xf numFmtId="0" fontId="5" fillId="0" borderId="1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3" borderId="20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  <xf numFmtId="0" fontId="10" fillId="0" borderId="0" xfId="0" applyFont="1"/>
    <xf numFmtId="164" fontId="0" fillId="3" borderId="0" xfId="0" applyNumberFormat="1" applyFont="1" applyFill="1"/>
    <xf numFmtId="2" fontId="0" fillId="3" borderId="0" xfId="0" applyNumberFormat="1" applyFont="1" applyFill="1"/>
    <xf numFmtId="0" fontId="11" fillId="0" borderId="0" xfId="0" applyFont="1" applyAlignment="1">
      <alignment horizontal="left" vertical="center" indent="1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rrie Kelly" id="{500D21BA-0542-41FF-BB3D-9ABDB93A6223}" userId="Sherrie Kelly" providerId="None"/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  <threadedComment ref="C2" dT="2020-08-01T23:32:52.14" personId="{500D21BA-0542-41FF-BB3D-9ABDB93A6223}" id="{95E9FE0E-0731-4D7E-9963-9ADE4BA5A0ED}">
    <text>Source: https://www.alabamapublichealth.gov/covid19/contact-tracing.html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1" dT="2020-08-02T23:54:02.44" personId="{500D21BA-0542-41FF-BB3D-9ABDB93A6223}" id="{E28F53A2-63DB-45F9-A493-D37922578F96}">
    <text>Hypothetical: remove start date (no end date needed)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0-08-04T04:40:59.09" personId="{500D21BA-0542-41FF-BB3D-9ABDB93A6223}" id="{1E162334-F903-4611-A629-60AC6BD84D91}">
    <text>was 0.4</text>
  </threadedComment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S11" sqref="S11"/>
    </sheetView>
  </sheetViews>
  <sheetFormatPr defaultColWidth="8.77734375" defaultRowHeight="14.4" x14ac:dyDescent="0.3"/>
  <cols>
    <col min="1" max="1" width="8.109375" style="28" bestFit="1" customWidth="1"/>
    <col min="2" max="2" width="10" style="28" bestFit="1" customWidth="1"/>
    <col min="3" max="18" width="6.44140625" style="28" bestFit="1" customWidth="1"/>
    <col min="19" max="19" width="7.44140625" style="28" bestFit="1" customWidth="1"/>
    <col min="20" max="16384" width="8.77734375" style="28"/>
  </cols>
  <sheetData>
    <row r="1" spans="1:20" x14ac:dyDescent="0.3">
      <c r="A1" s="27" t="s">
        <v>17</v>
      </c>
      <c r="B1" s="27" t="s">
        <v>18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15</v>
      </c>
      <c r="S1" s="27" t="s">
        <v>16</v>
      </c>
    </row>
    <row r="2" spans="1:20" x14ac:dyDescent="0.3">
      <c r="A2" s="62" t="s">
        <v>90</v>
      </c>
      <c r="B2" s="27" t="s">
        <v>19</v>
      </c>
      <c r="C2" s="29">
        <v>13465</v>
      </c>
      <c r="D2" s="29">
        <v>13423</v>
      </c>
      <c r="E2" s="29">
        <v>13241</v>
      </c>
      <c r="F2" s="29">
        <v>13484</v>
      </c>
      <c r="G2" s="29">
        <v>14333</v>
      </c>
      <c r="H2" s="29">
        <v>15696</v>
      </c>
      <c r="I2" s="29">
        <v>14362</v>
      </c>
      <c r="J2" s="29">
        <v>13532</v>
      </c>
      <c r="K2" s="29">
        <v>12272</v>
      </c>
      <c r="L2" s="29">
        <v>13212</v>
      </c>
      <c r="M2" s="29">
        <v>14498</v>
      </c>
      <c r="N2" s="29">
        <v>14799</v>
      </c>
      <c r="O2" s="29">
        <v>14005</v>
      </c>
      <c r="P2" s="29">
        <v>11954</v>
      </c>
      <c r="Q2" s="29">
        <v>8723</v>
      </c>
      <c r="R2" s="29">
        <v>6390</v>
      </c>
      <c r="S2" s="29">
        <f>SUM(C2:R2)</f>
        <v>207389</v>
      </c>
    </row>
    <row r="3" spans="1:20" x14ac:dyDescent="0.3">
      <c r="A3" s="62"/>
      <c r="B3" s="27" t="s">
        <v>20</v>
      </c>
      <c r="C3" s="29">
        <v>13504</v>
      </c>
      <c r="D3" s="29">
        <v>12926</v>
      </c>
      <c r="E3" s="29">
        <v>14850</v>
      </c>
      <c r="F3" s="29">
        <v>13582</v>
      </c>
      <c r="G3" s="29">
        <v>14152</v>
      </c>
      <c r="H3" s="29">
        <v>14532</v>
      </c>
      <c r="I3" s="29">
        <v>12620</v>
      </c>
      <c r="J3" s="29">
        <v>11480</v>
      </c>
      <c r="K3" s="29">
        <v>12282</v>
      </c>
      <c r="L3" s="29">
        <v>11838</v>
      </c>
      <c r="M3" s="29">
        <v>13135</v>
      </c>
      <c r="N3" s="29">
        <v>13295</v>
      </c>
      <c r="O3" s="29">
        <v>12491</v>
      </c>
      <c r="P3" s="29">
        <v>10308</v>
      </c>
      <c r="Q3" s="29">
        <v>7100</v>
      </c>
      <c r="R3" s="29">
        <v>4849</v>
      </c>
      <c r="S3" s="29">
        <f>SUM(C3:R3)</f>
        <v>192944</v>
      </c>
    </row>
    <row r="4" spans="1:20" x14ac:dyDescent="0.3">
      <c r="A4" s="62" t="s">
        <v>90</v>
      </c>
      <c r="B4" s="27" t="s">
        <v>16</v>
      </c>
      <c r="C4" s="29">
        <f>SUM(C2:C3)</f>
        <v>26969</v>
      </c>
      <c r="D4" s="29">
        <f t="shared" ref="D4:R4" si="0">SUM(D2:D3)</f>
        <v>26349</v>
      </c>
      <c r="E4" s="29">
        <f t="shared" si="0"/>
        <v>28091</v>
      </c>
      <c r="F4" s="29">
        <f t="shared" si="0"/>
        <v>27066</v>
      </c>
      <c r="G4" s="29">
        <f t="shared" si="0"/>
        <v>28485</v>
      </c>
      <c r="H4" s="29">
        <f t="shared" si="0"/>
        <v>30228</v>
      </c>
      <c r="I4" s="29">
        <f t="shared" si="0"/>
        <v>26982</v>
      </c>
      <c r="J4" s="29">
        <f t="shared" si="0"/>
        <v>25012</v>
      </c>
      <c r="K4" s="29">
        <f t="shared" si="0"/>
        <v>24554</v>
      </c>
      <c r="L4" s="29">
        <f t="shared" si="0"/>
        <v>25050</v>
      </c>
      <c r="M4" s="29">
        <f t="shared" si="0"/>
        <v>27633</v>
      </c>
      <c r="N4" s="29">
        <f t="shared" si="0"/>
        <v>28094</v>
      </c>
      <c r="O4" s="29">
        <f t="shared" si="0"/>
        <v>26496</v>
      </c>
      <c r="P4" s="29">
        <f t="shared" si="0"/>
        <v>22262</v>
      </c>
      <c r="Q4" s="29">
        <f t="shared" si="0"/>
        <v>15823</v>
      </c>
      <c r="R4" s="29">
        <f t="shared" si="0"/>
        <v>11239</v>
      </c>
      <c r="S4" s="29">
        <f>SUM(C4:R4)</f>
        <v>400333</v>
      </c>
    </row>
    <row r="5" spans="1:20" x14ac:dyDescent="0.3">
      <c r="A5" s="62"/>
      <c r="B5" s="27" t="s">
        <v>21</v>
      </c>
      <c r="C5" s="31">
        <f t="shared" ref="C5:R5" si="1">C4/$S4</f>
        <v>6.736641745746666E-2</v>
      </c>
      <c r="D5" s="31">
        <f t="shared" si="1"/>
        <v>6.5817706759123032E-2</v>
      </c>
      <c r="E5" s="31">
        <f t="shared" si="1"/>
        <v>7.0169084237372392E-2</v>
      </c>
      <c r="F5" s="31">
        <f t="shared" si="1"/>
        <v>6.7608715744142997E-2</v>
      </c>
      <c r="G5" s="31">
        <f t="shared" si="1"/>
        <v>7.1153264906964955E-2</v>
      </c>
      <c r="H5" s="31">
        <f t="shared" si="1"/>
        <v>7.5507140305695511E-2</v>
      </c>
      <c r="I5" s="31">
        <f t="shared" si="1"/>
        <v>6.7398890423722255E-2</v>
      </c>
      <c r="J5" s="31">
        <f t="shared" si="1"/>
        <v>6.2477987075759432E-2</v>
      </c>
      <c r="K5" s="31">
        <f t="shared" si="1"/>
        <v>6.1333939495370103E-2</v>
      </c>
      <c r="L5" s="31">
        <f t="shared" si="1"/>
        <v>6.2572908054045001E-2</v>
      </c>
      <c r="M5" s="31">
        <f t="shared" si="1"/>
        <v>6.9025036656983063E-2</v>
      </c>
      <c r="N5" s="31">
        <f t="shared" si="1"/>
        <v>7.0176577998815992E-2</v>
      </c>
      <c r="O5" s="31">
        <f t="shared" si="1"/>
        <v>6.6184901069859345E-2</v>
      </c>
      <c r="P5" s="31">
        <f t="shared" si="1"/>
        <v>5.5608705752461074E-2</v>
      </c>
      <c r="Q5" s="31">
        <f t="shared" si="1"/>
        <v>3.952459577401813E-2</v>
      </c>
      <c r="R5" s="31">
        <f t="shared" si="1"/>
        <v>2.8074128288200072E-2</v>
      </c>
      <c r="S5" s="28">
        <v>1</v>
      </c>
    </row>
    <row r="6" spans="1:20" x14ac:dyDescent="0.3">
      <c r="C6" s="29"/>
    </row>
    <row r="7" spans="1:20" x14ac:dyDescent="0.3">
      <c r="C7" s="29"/>
      <c r="S7" s="38"/>
      <c r="T7" s="30"/>
    </row>
    <row r="8" spans="1:20" x14ac:dyDescent="0.3">
      <c r="C8" s="29"/>
      <c r="T8" s="30"/>
    </row>
    <row r="9" spans="1:20" x14ac:dyDescent="0.3">
      <c r="C9" s="29"/>
      <c r="T9" s="30"/>
    </row>
    <row r="10" spans="1:20" x14ac:dyDescent="0.3">
      <c r="C10" s="29"/>
      <c r="D10" s="29"/>
      <c r="T10" s="30"/>
    </row>
    <row r="11" spans="1:20" x14ac:dyDescent="0.3">
      <c r="C11" s="29"/>
      <c r="D11" s="29"/>
    </row>
    <row r="12" spans="1:20" x14ac:dyDescent="0.3">
      <c r="C12" s="29"/>
      <c r="D12" s="29"/>
    </row>
    <row r="13" spans="1:20" x14ac:dyDescent="0.3">
      <c r="C13" s="29"/>
      <c r="D13" s="29"/>
    </row>
    <row r="14" spans="1:20" x14ac:dyDescent="0.3">
      <c r="C14" s="29"/>
      <c r="D14" s="29"/>
    </row>
    <row r="15" spans="1:20" x14ac:dyDescent="0.3">
      <c r="C15" s="29"/>
      <c r="D15" s="29"/>
    </row>
    <row r="16" spans="1:20" x14ac:dyDescent="0.3">
      <c r="C16" s="29"/>
      <c r="D16" s="29"/>
    </row>
    <row r="17" spans="3:5" x14ac:dyDescent="0.3">
      <c r="C17" s="29"/>
      <c r="D17" s="29"/>
    </row>
    <row r="18" spans="3:5" x14ac:dyDescent="0.3">
      <c r="C18" s="29"/>
      <c r="D18" s="29"/>
      <c r="E18" s="29"/>
    </row>
    <row r="19" spans="3:5" x14ac:dyDescent="0.3">
      <c r="C19" s="29"/>
      <c r="D19" s="29"/>
    </row>
    <row r="20" spans="3:5" x14ac:dyDescent="0.3">
      <c r="C20" s="29"/>
      <c r="D20" s="29"/>
    </row>
    <row r="21" spans="3:5" x14ac:dyDescent="0.3">
      <c r="C21" s="29"/>
      <c r="D21" s="29"/>
    </row>
    <row r="22" spans="3:5" x14ac:dyDescent="0.3">
      <c r="D22" s="29"/>
    </row>
    <row r="23" spans="3:5" x14ac:dyDescent="0.3">
      <c r="D23" s="29"/>
    </row>
    <row r="24" spans="3:5" x14ac:dyDescent="0.3">
      <c r="D24" s="29"/>
    </row>
    <row r="25" spans="3:5" x14ac:dyDescent="0.3">
      <c r="D25" s="29"/>
    </row>
  </sheetData>
  <mergeCells count="2">
    <mergeCell ref="A4:A5"/>
    <mergeCell ref="A2:A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activeCell="H21" sqref="H21"/>
    </sheetView>
  </sheetViews>
  <sheetFormatPr defaultColWidth="8.77734375" defaultRowHeight="14.4" x14ac:dyDescent="0.3"/>
  <cols>
    <col min="1" max="16384" width="8.77734375" style="16"/>
  </cols>
  <sheetData>
    <row r="1" spans="1:19" x14ac:dyDescent="0.3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">
      <c r="A2" s="66" t="s">
        <v>90</v>
      </c>
      <c r="B2" s="15" t="s">
        <v>0</v>
      </c>
      <c r="C2" s="16">
        <v>0.61969873863987557</v>
      </c>
      <c r="D2" s="16">
        <v>0.51930885326415877</v>
      </c>
      <c r="E2" s="16">
        <v>0.27317103093736778</v>
      </c>
      <c r="F2" s="16">
        <v>0.1220990843140809</v>
      </c>
      <c r="G2" s="16">
        <v>0.17291475806902101</v>
      </c>
      <c r="H2" s="16">
        <v>0.31709601117876612</v>
      </c>
      <c r="I2" s="16">
        <v>0.5565418204061986</v>
      </c>
      <c r="J2" s="16">
        <v>0.56240292718534357</v>
      </c>
      <c r="K2" s="16">
        <v>0.21349284282175451</v>
      </c>
      <c r="L2" s="16">
        <v>8.079024971058428E-2</v>
      </c>
      <c r="M2" s="16">
        <v>6.1796659171411188E-2</v>
      </c>
      <c r="N2" s="16">
        <v>2.9986530173469729E-2</v>
      </c>
      <c r="O2" s="16">
        <v>2.078519260972914E-2</v>
      </c>
      <c r="P2" s="16">
        <v>9.4638499050793794E-3</v>
      </c>
      <c r="Q2" s="16">
        <v>2.7711226752344682E-3</v>
      </c>
      <c r="R2" s="16">
        <v>4.4855420935287181E-3</v>
      </c>
      <c r="S2" s="16">
        <v>3.5668052131556029</v>
      </c>
    </row>
    <row r="3" spans="1:19" x14ac:dyDescent="0.3">
      <c r="A3" s="66"/>
      <c r="B3" s="15" t="s">
        <v>1</v>
      </c>
      <c r="C3" s="16">
        <v>0.31930133357744173</v>
      </c>
      <c r="D3" s="16">
        <v>0.98541608337489539</v>
      </c>
      <c r="E3" s="16">
        <v>0.4877969736720652</v>
      </c>
      <c r="F3" s="16">
        <v>0.16195920244802611</v>
      </c>
      <c r="G3" s="16">
        <v>4.3457131507647587E-2</v>
      </c>
      <c r="H3" s="16">
        <v>0.19998306063301061</v>
      </c>
      <c r="I3" s="16">
        <v>0.51032027296683324</v>
      </c>
      <c r="J3" s="16">
        <v>0.645337023249687</v>
      </c>
      <c r="K3" s="16">
        <v>0.46191402339646931</v>
      </c>
      <c r="L3" s="16">
        <v>0.12776537347105479</v>
      </c>
      <c r="M3" s="16">
        <v>5.2259648466374167E-2</v>
      </c>
      <c r="N3" s="16">
        <v>2.668950530223094E-2</v>
      </c>
      <c r="O3" s="16">
        <v>1.327643914610107E-2</v>
      </c>
      <c r="P3" s="16">
        <v>1.020265687875028E-2</v>
      </c>
      <c r="Q3" s="16">
        <v>3.9208192751110536E-3</v>
      </c>
      <c r="R3" s="16">
        <v>3.3901430134257171E-3</v>
      </c>
      <c r="S3" s="16">
        <v>4.0529896903791238</v>
      </c>
    </row>
    <row r="4" spans="1:19" x14ac:dyDescent="0.3">
      <c r="A4" s="66"/>
      <c r="B4" s="15" t="s">
        <v>2</v>
      </c>
      <c r="C4" s="16">
        <v>0.17718134683672379</v>
      </c>
      <c r="D4" s="16">
        <v>0.51993231380126026</v>
      </c>
      <c r="E4" s="16">
        <v>1.523920062409531</v>
      </c>
      <c r="F4" s="16">
        <v>0.40228849022523561</v>
      </c>
      <c r="G4" s="16">
        <v>5.9383389650805238E-2</v>
      </c>
      <c r="H4" s="16">
        <v>3.9346697096150789E-2</v>
      </c>
      <c r="I4" s="16">
        <v>0.19834689605494929</v>
      </c>
      <c r="J4" s="16">
        <v>0.48200013919098461</v>
      </c>
      <c r="K4" s="16">
        <v>0.55487703325535764</v>
      </c>
      <c r="L4" s="16">
        <v>0.21334596097495201</v>
      </c>
      <c r="M4" s="16">
        <v>7.9429941595848513E-2</v>
      </c>
      <c r="N4" s="16">
        <v>2.4421556195950569E-2</v>
      </c>
      <c r="O4" s="16">
        <v>1.256075952087831E-2</v>
      </c>
      <c r="P4" s="16">
        <v>1.249583723902436E-2</v>
      </c>
      <c r="Q4" s="16">
        <v>8.279824777708342E-3</v>
      </c>
      <c r="R4" s="16">
        <v>3.76310749565588E-3</v>
      </c>
      <c r="S4" s="16">
        <v>4.3115733563210163</v>
      </c>
    </row>
    <row r="5" spans="1:19" x14ac:dyDescent="0.3">
      <c r="A5" s="66"/>
      <c r="B5" s="15" t="s">
        <v>3</v>
      </c>
      <c r="C5" s="16">
        <v>8.5270794326373564E-2</v>
      </c>
      <c r="D5" s="16">
        <v>0.1634655167866628</v>
      </c>
      <c r="E5" s="16">
        <v>0.45802860732744471</v>
      </c>
      <c r="F5" s="16">
        <v>1.290056514650987</v>
      </c>
      <c r="G5" s="16">
        <v>0.19608956712862941</v>
      </c>
      <c r="H5" s="16">
        <v>4.8415237082093387E-2</v>
      </c>
      <c r="I5" s="16">
        <v>4.9507148439117819E-2</v>
      </c>
      <c r="J5" s="16">
        <v>0.2447208048376496</v>
      </c>
      <c r="K5" s="16">
        <v>0.43903350853856721</v>
      </c>
      <c r="L5" s="16">
        <v>0.36973979800814699</v>
      </c>
      <c r="M5" s="16">
        <v>0.18667622279583851</v>
      </c>
      <c r="N5" s="16">
        <v>5.8342071323631568E-2</v>
      </c>
      <c r="O5" s="16">
        <v>1.611604249113267E-2</v>
      </c>
      <c r="P5" s="16">
        <v>1.5775648331884249E-2</v>
      </c>
      <c r="Q5" s="16">
        <v>5.8131818691644936E-3</v>
      </c>
      <c r="R5" s="16">
        <v>2.6736776283368159E-3</v>
      </c>
      <c r="S5" s="16">
        <v>3.629724341565661</v>
      </c>
    </row>
    <row r="6" spans="1:19" x14ac:dyDescent="0.3">
      <c r="A6" s="66"/>
      <c r="B6" s="15" t="s">
        <v>4</v>
      </c>
      <c r="C6" s="16">
        <v>0.1478417185798506</v>
      </c>
      <c r="D6" s="16">
        <v>7.0406143057896858E-2</v>
      </c>
      <c r="E6" s="16">
        <v>8.4660923615236153E-2</v>
      </c>
      <c r="F6" s="16">
        <v>0.35768278848216489</v>
      </c>
      <c r="G6" s="16">
        <v>1.208624753028102</v>
      </c>
      <c r="H6" s="16">
        <v>0.20884701972396169</v>
      </c>
      <c r="I6" s="16">
        <v>5.6970339595179879E-2</v>
      </c>
      <c r="J6" s="16">
        <v>2.7083629650777191E-2</v>
      </c>
      <c r="K6" s="16">
        <v>0.13670317067111079</v>
      </c>
      <c r="L6" s="16">
        <v>0.31934191487618502</v>
      </c>
      <c r="M6" s="16">
        <v>0.19062797912647891</v>
      </c>
      <c r="N6" s="16">
        <v>0.10800255558228671</v>
      </c>
      <c r="O6" s="16">
        <v>1.94651016060754E-2</v>
      </c>
      <c r="P6" s="16">
        <v>5.5875465430559974E-3</v>
      </c>
      <c r="Q6" s="16">
        <v>4.1289364477471047E-3</v>
      </c>
      <c r="R6" s="16">
        <v>3.219008945833397E-3</v>
      </c>
      <c r="S6" s="16">
        <v>2.949193529531942</v>
      </c>
    </row>
    <row r="7" spans="1:19" x14ac:dyDescent="0.3">
      <c r="A7" s="66"/>
      <c r="B7" s="15" t="s">
        <v>5</v>
      </c>
      <c r="C7" s="16">
        <v>0.3976603189755612</v>
      </c>
      <c r="D7" s="16">
        <v>0.17802320481836151</v>
      </c>
      <c r="E7" s="16">
        <v>4.3947790376431657E-2</v>
      </c>
      <c r="F7" s="16">
        <v>8.290010749152231E-2</v>
      </c>
      <c r="G7" s="16">
        <v>0.23194145003234701</v>
      </c>
      <c r="H7" s="16">
        <v>0.99295240675387897</v>
      </c>
      <c r="I7" s="16">
        <v>0.22154003563811769</v>
      </c>
      <c r="J7" s="16">
        <v>3.05630158965145E-2</v>
      </c>
      <c r="K7" s="16">
        <v>1.418769497448942E-2</v>
      </c>
      <c r="L7" s="16">
        <v>7.0238020714514945E-2</v>
      </c>
      <c r="M7" s="16">
        <v>0.1595808418760109</v>
      </c>
      <c r="N7" s="16">
        <v>0.1161322460451831</v>
      </c>
      <c r="O7" s="16">
        <v>4.3053965173040158E-2</v>
      </c>
      <c r="P7" s="16">
        <v>8.0376594078613462E-3</v>
      </c>
      <c r="Q7" s="16">
        <v>1.035009265019716E-3</v>
      </c>
      <c r="R7" s="16">
        <v>4.1776134695652497E-3</v>
      </c>
      <c r="S7" s="16">
        <v>2.5959713809084199</v>
      </c>
    </row>
    <row r="8" spans="1:19" x14ac:dyDescent="0.3">
      <c r="A8" s="66"/>
      <c r="B8" s="15" t="s">
        <v>6</v>
      </c>
      <c r="C8" s="16">
        <v>0.48279883411940788</v>
      </c>
      <c r="D8" s="16">
        <v>0.54738936640994307</v>
      </c>
      <c r="E8" s="16">
        <v>0.27023775728018817</v>
      </c>
      <c r="F8" s="16">
        <v>5.3308474952563301E-2</v>
      </c>
      <c r="G8" s="16">
        <v>6.3372805900721585E-2</v>
      </c>
      <c r="H8" s="16">
        <v>0.1976240965638193</v>
      </c>
      <c r="I8" s="16">
        <v>0.88060706508015019</v>
      </c>
      <c r="J8" s="16">
        <v>0.19162270816254409</v>
      </c>
      <c r="K8" s="16">
        <v>8.3305812944590107E-2</v>
      </c>
      <c r="L8" s="16">
        <v>1.7345128672293451E-2</v>
      </c>
      <c r="M8" s="16">
        <v>3.1822033182398263E-2</v>
      </c>
      <c r="N8" s="16">
        <v>5.0587499749247047E-2</v>
      </c>
      <c r="O8" s="16">
        <v>4.6980189303852747E-2</v>
      </c>
      <c r="P8" s="16">
        <v>7.4877167106613962E-3</v>
      </c>
      <c r="Q8" s="16">
        <v>3.6112444629112271E-3</v>
      </c>
      <c r="R8" s="16">
        <v>2.5532874849723301E-3</v>
      </c>
      <c r="S8" s="16">
        <v>2.930654020980263</v>
      </c>
    </row>
    <row r="9" spans="1:19" x14ac:dyDescent="0.3">
      <c r="A9" s="66"/>
      <c r="B9" s="15" t="s">
        <v>7</v>
      </c>
      <c r="C9" s="16">
        <v>0.45328125058501001</v>
      </c>
      <c r="D9" s="16">
        <v>0.74278933093205335</v>
      </c>
      <c r="E9" s="16">
        <v>0.60155686875189596</v>
      </c>
      <c r="F9" s="16">
        <v>0.23332652289149741</v>
      </c>
      <c r="G9" s="16">
        <v>3.001240892200361E-2</v>
      </c>
      <c r="H9" s="16">
        <v>3.2099731833460772E-2</v>
      </c>
      <c r="I9" s="16">
        <v>0.14567765278742381</v>
      </c>
      <c r="J9" s="16">
        <v>0.91703313233725503</v>
      </c>
      <c r="K9" s="16">
        <v>0.17685763160578219</v>
      </c>
      <c r="L9" s="16">
        <v>3.7459357399074557E-2</v>
      </c>
      <c r="M9" s="16">
        <v>2.298654830442929E-2</v>
      </c>
      <c r="N9" s="16">
        <v>1.6382851462925129E-2</v>
      </c>
      <c r="O9" s="16">
        <v>2.9149293357457778E-2</v>
      </c>
      <c r="P9" s="16">
        <v>1.6190687828047751E-2</v>
      </c>
      <c r="Q9" s="16">
        <v>6.1502193486830279E-3</v>
      </c>
      <c r="R9" s="16">
        <v>1.9332739258649139E-3</v>
      </c>
      <c r="S9" s="16">
        <v>3.462886762272865</v>
      </c>
    </row>
    <row r="10" spans="1:19" x14ac:dyDescent="0.3">
      <c r="A10" s="66"/>
      <c r="B10" s="15" t="s">
        <v>8</v>
      </c>
      <c r="C10" s="16">
        <v>0.2121721018053484</v>
      </c>
      <c r="D10" s="16">
        <v>0.50095403332651323</v>
      </c>
      <c r="E10" s="16">
        <v>0.65196680337327961</v>
      </c>
      <c r="F10" s="16">
        <v>0.44861026055557202</v>
      </c>
      <c r="G10" s="16">
        <v>0.1030330929272197</v>
      </c>
      <c r="H10" s="16">
        <v>2.6288588418927089E-2</v>
      </c>
      <c r="I10" s="16">
        <v>8.9226323910685745E-2</v>
      </c>
      <c r="J10" s="16">
        <v>0.18657727677081201</v>
      </c>
      <c r="K10" s="16">
        <v>0.73249950590968005</v>
      </c>
      <c r="L10" s="16">
        <v>0.1202031506394767</v>
      </c>
      <c r="M10" s="16">
        <v>3.6477074419668291E-2</v>
      </c>
      <c r="N10" s="16">
        <v>6.6137924499284221E-3</v>
      </c>
      <c r="O10" s="16">
        <v>2.3744852860144629E-2</v>
      </c>
      <c r="P10" s="16">
        <v>2.532257538368134E-2</v>
      </c>
      <c r="Q10" s="16">
        <v>1.1007036058564641E-2</v>
      </c>
      <c r="R10" s="16">
        <v>4.9299290451300616E-3</v>
      </c>
      <c r="S10" s="16">
        <v>3.1796263978546309</v>
      </c>
    </row>
    <row r="11" spans="1:19" x14ac:dyDescent="0.3">
      <c r="A11" s="66"/>
      <c r="B11" s="15" t="s">
        <v>9</v>
      </c>
      <c r="C11" s="16">
        <v>0.13625913628933151</v>
      </c>
      <c r="D11" s="16">
        <v>0.27871032427025172</v>
      </c>
      <c r="E11" s="16">
        <v>0.45379324991841169</v>
      </c>
      <c r="F11" s="16">
        <v>0.6183423543320512</v>
      </c>
      <c r="G11" s="16">
        <v>0.33837918072304513</v>
      </c>
      <c r="H11" s="16">
        <v>8.5128129986149201E-2</v>
      </c>
      <c r="I11" s="16">
        <v>3.0915997973674281E-2</v>
      </c>
      <c r="J11" s="16">
        <v>9.3554337758299674E-2</v>
      </c>
      <c r="K11" s="16">
        <v>0.1652417126260991</v>
      </c>
      <c r="L11" s="16">
        <v>0.75766440714440808</v>
      </c>
      <c r="M11" s="16">
        <v>0.1429206888384171</v>
      </c>
      <c r="N11" s="16">
        <v>3.3595936174832419E-2</v>
      </c>
      <c r="O11" s="16">
        <v>1.4120675689961171E-2</v>
      </c>
      <c r="P11" s="16">
        <v>9.8963210946687655E-3</v>
      </c>
      <c r="Q11" s="16">
        <v>9.1649180869296694E-3</v>
      </c>
      <c r="R11" s="16">
        <v>1.458046490213989E-2</v>
      </c>
      <c r="S11" s="16">
        <v>3.1822678358086711</v>
      </c>
    </row>
    <row r="12" spans="1:19" x14ac:dyDescent="0.3">
      <c r="A12" s="66"/>
      <c r="B12" s="15" t="s">
        <v>10</v>
      </c>
      <c r="C12" s="16">
        <v>0.19468034463774619</v>
      </c>
      <c r="D12" s="16">
        <v>0.17842525811882259</v>
      </c>
      <c r="E12" s="16">
        <v>0.332586995417395</v>
      </c>
      <c r="F12" s="16">
        <v>0.41293399957734039</v>
      </c>
      <c r="G12" s="16">
        <v>0.35606468712225869</v>
      </c>
      <c r="H12" s="16">
        <v>0.22283562066637641</v>
      </c>
      <c r="I12" s="16">
        <v>8.839893969807712E-2</v>
      </c>
      <c r="J12" s="16">
        <v>5.372579722533382E-2</v>
      </c>
      <c r="K12" s="16">
        <v>9.7244756556962603E-2</v>
      </c>
      <c r="L12" s="16">
        <v>0.17822478599607389</v>
      </c>
      <c r="M12" s="16">
        <v>0.73249236715242605</v>
      </c>
      <c r="N12" s="16">
        <v>0.16174567858702751</v>
      </c>
      <c r="O12" s="16">
        <v>3.2856463947392438E-2</v>
      </c>
      <c r="P12" s="16">
        <v>7.8488109687200359E-3</v>
      </c>
      <c r="Q12" s="16">
        <v>8.5607829526352548E-3</v>
      </c>
      <c r="R12" s="16">
        <v>1.7963340803741481E-2</v>
      </c>
      <c r="S12" s="16">
        <v>3.07658862942833</v>
      </c>
    </row>
    <row r="13" spans="1:19" x14ac:dyDescent="0.3">
      <c r="A13" s="66"/>
      <c r="B13" s="15" t="s">
        <v>11</v>
      </c>
      <c r="C13" s="16">
        <v>0.2917246094458063</v>
      </c>
      <c r="D13" s="16">
        <v>0.29616139570469119</v>
      </c>
      <c r="E13" s="16">
        <v>0.22264573850600691</v>
      </c>
      <c r="F13" s="16">
        <v>0.33221013984806957</v>
      </c>
      <c r="G13" s="16">
        <v>0.30779020939442508</v>
      </c>
      <c r="H13" s="16">
        <v>0.36734582943818639</v>
      </c>
      <c r="I13" s="16">
        <v>0.24990875975732291</v>
      </c>
      <c r="J13" s="16">
        <v>8.1119869756532514E-2</v>
      </c>
      <c r="K13" s="16">
        <v>4.2156613613218347E-2</v>
      </c>
      <c r="L13" s="16">
        <v>0.1322265063126363</v>
      </c>
      <c r="M13" s="16">
        <v>0.24003017409510971</v>
      </c>
      <c r="N13" s="16">
        <v>0.79826001195674778</v>
      </c>
      <c r="O13" s="16">
        <v>0.1657354874593196</v>
      </c>
      <c r="P13" s="16">
        <v>3.8899001049629088E-2</v>
      </c>
      <c r="Q13" s="16">
        <v>6.0501289541545289E-3</v>
      </c>
      <c r="R13" s="16">
        <v>1.389074087297909E-2</v>
      </c>
      <c r="S13" s="16">
        <v>3.5861552161648351</v>
      </c>
    </row>
    <row r="14" spans="1:19" x14ac:dyDescent="0.3">
      <c r="A14" s="66"/>
      <c r="B14" s="15" t="s">
        <v>12</v>
      </c>
      <c r="C14" s="16">
        <v>0.31134529409820949</v>
      </c>
      <c r="D14" s="16">
        <v>0.28834434669726328</v>
      </c>
      <c r="E14" s="16">
        <v>0.2058898648644652</v>
      </c>
      <c r="F14" s="16">
        <v>0.18457333798675249</v>
      </c>
      <c r="G14" s="16">
        <v>0.13843730865305101</v>
      </c>
      <c r="H14" s="16">
        <v>0.19415649132730561</v>
      </c>
      <c r="I14" s="16">
        <v>0.24950293862579759</v>
      </c>
      <c r="J14" s="16">
        <v>0.17967601058066959</v>
      </c>
      <c r="K14" s="16">
        <v>0.1018797966469735</v>
      </c>
      <c r="L14" s="16">
        <v>4.8114473019489297E-2</v>
      </c>
      <c r="M14" s="16">
        <v>9.8837602955819892E-2</v>
      </c>
      <c r="N14" s="16">
        <v>0.20723494786629501</v>
      </c>
      <c r="O14" s="16">
        <v>0.66400198425770895</v>
      </c>
      <c r="P14" s="16">
        <v>0.1036212259481058</v>
      </c>
      <c r="Q14" s="16">
        <v>2.1956604262780909E-2</v>
      </c>
      <c r="R14" s="16">
        <v>3.7991763247403202E-3</v>
      </c>
      <c r="S14" s="16">
        <v>3.001371404115428</v>
      </c>
    </row>
    <row r="15" spans="1:19" x14ac:dyDescent="0.3">
      <c r="A15" s="66"/>
      <c r="B15" s="15" t="s">
        <v>13</v>
      </c>
      <c r="C15" s="16">
        <v>0.21362463702654791</v>
      </c>
      <c r="D15" s="16">
        <v>0.32217204248857839</v>
      </c>
      <c r="E15" s="16">
        <v>0.29704949340625858</v>
      </c>
      <c r="F15" s="16">
        <v>0.18085837972139859</v>
      </c>
      <c r="G15" s="16">
        <v>0.1179460963612624</v>
      </c>
      <c r="H15" s="16">
        <v>0.1106410184411893</v>
      </c>
      <c r="I15" s="16">
        <v>0.1800640744179885</v>
      </c>
      <c r="J15" s="16">
        <v>0.24091875751101141</v>
      </c>
      <c r="K15" s="16">
        <v>0.25559079997534129</v>
      </c>
      <c r="L15" s="16">
        <v>6.7540370646448147E-2</v>
      </c>
      <c r="M15" s="16">
        <v>5.9720455420753479E-2</v>
      </c>
      <c r="N15" s="16">
        <v>9.0416609239335546E-2</v>
      </c>
      <c r="O15" s="16">
        <v>0.14470722386705889</v>
      </c>
      <c r="P15" s="16">
        <v>0.60070458771345736</v>
      </c>
      <c r="Q15" s="16">
        <v>8.5739884031059102E-2</v>
      </c>
      <c r="R15" s="16">
        <v>9.1335633219010153E-3</v>
      </c>
      <c r="S15" s="16">
        <v>2.9768279935895898</v>
      </c>
    </row>
    <row r="16" spans="1:19" x14ac:dyDescent="0.3">
      <c r="A16" s="66"/>
      <c r="B16" s="15" t="s">
        <v>14</v>
      </c>
      <c r="C16" s="16">
        <v>8.7535051743233033E-2</v>
      </c>
      <c r="D16" s="16">
        <v>0.2803146037505162</v>
      </c>
      <c r="E16" s="16">
        <v>0.25636190225638023</v>
      </c>
      <c r="F16" s="16">
        <v>0.21274286482975721</v>
      </c>
      <c r="G16" s="16">
        <v>4.2000323079455573E-2</v>
      </c>
      <c r="H16" s="16">
        <v>7.7568571123864852E-2</v>
      </c>
      <c r="I16" s="16">
        <v>6.9270788270510475E-2</v>
      </c>
      <c r="J16" s="16">
        <v>0.1565752716407488</v>
      </c>
      <c r="K16" s="16">
        <v>0.2587905839153285</v>
      </c>
      <c r="L16" s="16">
        <v>0.1503111281205069</v>
      </c>
      <c r="M16" s="16">
        <v>8.3948871423493762E-2</v>
      </c>
      <c r="N16" s="16">
        <v>3.7343648814540963E-2</v>
      </c>
      <c r="O16" s="16">
        <v>0.10147899237010211</v>
      </c>
      <c r="P16" s="16">
        <v>0.13414629770358341</v>
      </c>
      <c r="Q16" s="16">
        <v>0.40151916740089549</v>
      </c>
      <c r="R16" s="16">
        <v>9.2435073603816947E-2</v>
      </c>
      <c r="S16" s="16">
        <v>2.4423431400467339</v>
      </c>
    </row>
    <row r="17" spans="1:19" x14ac:dyDescent="0.3">
      <c r="A17" s="66"/>
      <c r="B17" s="15" t="s">
        <v>15</v>
      </c>
      <c r="C17" s="16">
        <v>0.17867052833943259</v>
      </c>
      <c r="D17" s="16">
        <v>0.22723956695633729</v>
      </c>
      <c r="E17" s="16">
        <v>0.36993855816546489</v>
      </c>
      <c r="F17" s="16">
        <v>0.28608324927924661</v>
      </c>
      <c r="G17" s="16">
        <v>7.8801542020079648E-2</v>
      </c>
      <c r="H17" s="16">
        <v>6.8464474082245624E-2</v>
      </c>
      <c r="I17" s="16">
        <v>8.6063113504558322E-2</v>
      </c>
      <c r="J17" s="16">
        <v>0.17261569115783351</v>
      </c>
      <c r="K17" s="16">
        <v>0.22253658799590159</v>
      </c>
      <c r="L17" s="16">
        <v>0.26296910108123212</v>
      </c>
      <c r="M17" s="16">
        <v>0.25285122777986668</v>
      </c>
      <c r="N17" s="16">
        <v>8.8713983287576278E-2</v>
      </c>
      <c r="O17" s="16">
        <v>3.5285301315390857E-2</v>
      </c>
      <c r="P17" s="16">
        <v>6.6994453141113561E-2</v>
      </c>
      <c r="Q17" s="16">
        <v>0.1152211397637133</v>
      </c>
      <c r="R17" s="16">
        <v>0.3019841031035766</v>
      </c>
      <c r="S17" s="16">
        <v>2.8144326209735691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sheetPr>
    <tabColor theme="1" tint="0.499984740745262"/>
  </sheetPr>
  <dimension ref="A1:S17"/>
  <sheetViews>
    <sheetView workbookViewId="0">
      <pane ySplit="1" topLeftCell="A2" activePane="bottomLeft" state="frozen"/>
      <selection sqref="A1:XFD1048576"/>
      <selection pane="bottomLeft" sqref="A1:XFD1048576"/>
    </sheetView>
  </sheetViews>
  <sheetFormatPr defaultColWidth="8.77734375" defaultRowHeight="14.4" x14ac:dyDescent="0.3"/>
  <cols>
    <col min="1" max="16384" width="8.77734375" style="16"/>
  </cols>
  <sheetData>
    <row r="1" spans="1:19" x14ac:dyDescent="0.3">
      <c r="A1" s="15" t="s">
        <v>17</v>
      </c>
      <c r="B1" s="15" t="s">
        <v>57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</row>
    <row r="2" spans="1:19" x14ac:dyDescent="0.3">
      <c r="A2" s="66" t="s">
        <v>90</v>
      </c>
      <c r="B2" s="15" t="s">
        <v>0</v>
      </c>
      <c r="C2" s="16">
        <v>1.1965976321090399</v>
      </c>
      <c r="D2" s="16">
        <v>0.22592579703221941</v>
      </c>
      <c r="E2" s="16">
        <v>4.3701464009243317E-2</v>
      </c>
      <c r="F2" s="16">
        <v>5.2889649717278032E-2</v>
      </c>
      <c r="G2" s="16">
        <v>1.421285098315694E-2</v>
      </c>
      <c r="H2" s="16">
        <v>6.1966409341004627E-2</v>
      </c>
      <c r="I2" s="16">
        <v>0.111307862582202</v>
      </c>
      <c r="J2" s="16">
        <v>8.372315635915463E-2</v>
      </c>
      <c r="K2" s="16">
        <v>4.0280972211866051E-2</v>
      </c>
      <c r="L2" s="16">
        <v>4.9979048367368543E-2</v>
      </c>
      <c r="M2" s="16">
        <v>2.7446561335746932E-2</v>
      </c>
      <c r="N2" s="16">
        <v>1.8737687140838649E-2</v>
      </c>
      <c r="O2" s="16">
        <v>2.5941433281008869E-3</v>
      </c>
      <c r="P2" s="16">
        <v>9.7737008561871283E-4</v>
      </c>
      <c r="Q2" s="16">
        <v>8.2552267724998897E-66</v>
      </c>
      <c r="R2" s="16">
        <v>6.3909612866531253E-120</v>
      </c>
      <c r="S2" s="16">
        <v>1.9303406046028391</v>
      </c>
    </row>
    <row r="3" spans="1:19" x14ac:dyDescent="0.3">
      <c r="A3" s="66"/>
      <c r="B3" s="15" t="s">
        <v>1</v>
      </c>
      <c r="C3" s="16">
        <v>0.28269949102927422</v>
      </c>
      <c r="D3" s="16">
        <v>2.864955954694707</v>
      </c>
      <c r="E3" s="16">
        <v>0.17238440625632581</v>
      </c>
      <c r="F3" s="16">
        <v>2.148934278561275E-2</v>
      </c>
      <c r="G3" s="16">
        <v>1.9765245962529019E-2</v>
      </c>
      <c r="H3" s="16">
        <v>5.5209040531599293E-2</v>
      </c>
      <c r="I3" s="16">
        <v>7.1613142144806477E-2</v>
      </c>
      <c r="J3" s="16">
        <v>6.9626834753361455E-2</v>
      </c>
      <c r="K3" s="16">
        <v>6.9791362839115287E-2</v>
      </c>
      <c r="L3" s="16">
        <v>5.2284963349797903E-2</v>
      </c>
      <c r="M3" s="16">
        <v>4.5730633320452629E-2</v>
      </c>
      <c r="N3" s="16">
        <v>1.4455122745332021E-2</v>
      </c>
      <c r="O3" s="16">
        <v>5.9667328018229993E-3</v>
      </c>
      <c r="P3" s="16">
        <v>1.4564838281177449E-3</v>
      </c>
      <c r="Q3" s="16">
        <v>3.4758339703519882E-4</v>
      </c>
      <c r="R3" s="16">
        <v>8.0948986569444734E-39</v>
      </c>
      <c r="S3" s="16">
        <v>3.7477763404398901</v>
      </c>
    </row>
    <row r="4" spans="1:19" x14ac:dyDescent="0.3">
      <c r="A4" s="66"/>
      <c r="B4" s="15" t="s">
        <v>2</v>
      </c>
      <c r="C4" s="16">
        <v>2.530614079088236E-3</v>
      </c>
      <c r="D4" s="16">
        <v>0.66924851698604582</v>
      </c>
      <c r="E4" s="16">
        <v>4.2031136657187744</v>
      </c>
      <c r="F4" s="16">
        <v>0.14699799476132411</v>
      </c>
      <c r="G4" s="16">
        <v>1.354276879237068E-2</v>
      </c>
      <c r="H4" s="16">
        <v>4.6052084097072128E-2</v>
      </c>
      <c r="I4" s="16">
        <v>4.6587419776027511E-2</v>
      </c>
      <c r="J4" s="16">
        <v>7.6347789667156718E-2</v>
      </c>
      <c r="K4" s="16">
        <v>8.2423493151520061E-2</v>
      </c>
      <c r="L4" s="16">
        <v>6.8024307474459131E-2</v>
      </c>
      <c r="M4" s="16">
        <v>4.9469141420625702E-2</v>
      </c>
      <c r="N4" s="16">
        <v>2.5247667769855549E-2</v>
      </c>
      <c r="O4" s="16">
        <v>6.7475834417493616E-3</v>
      </c>
      <c r="P4" s="16">
        <v>7.7704892192048821E-4</v>
      </c>
      <c r="Q4" s="16">
        <v>4.9409091239956754E-25</v>
      </c>
      <c r="R4" s="16">
        <v>1.8231555754780811E-4</v>
      </c>
      <c r="S4" s="16">
        <v>5.4372924116155366</v>
      </c>
    </row>
    <row r="5" spans="1:19" x14ac:dyDescent="0.3">
      <c r="A5" s="66"/>
      <c r="B5" s="15" t="s">
        <v>3</v>
      </c>
      <c r="C5" s="16">
        <v>1.696112560850661E-2</v>
      </c>
      <c r="D5" s="16">
        <v>3.2312355856486043E-2</v>
      </c>
      <c r="E5" s="16">
        <v>1.4730986016108889</v>
      </c>
      <c r="F5" s="16">
        <v>5.7130936061529338</v>
      </c>
      <c r="G5" s="16">
        <v>6.1256478145341658E-2</v>
      </c>
      <c r="H5" s="16">
        <v>5.7550199509354957E-2</v>
      </c>
      <c r="I5" s="16">
        <v>6.3774580585579554E-2</v>
      </c>
      <c r="J5" s="16">
        <v>9.2255952976687886E-2</v>
      </c>
      <c r="K5" s="16">
        <v>8.0418153744098872E-2</v>
      </c>
      <c r="L5" s="16">
        <v>9.9895434648124282E-2</v>
      </c>
      <c r="M5" s="16">
        <v>5.7089316883101933E-2</v>
      </c>
      <c r="N5" s="16">
        <v>3.4197259019362929E-2</v>
      </c>
      <c r="O5" s="16">
        <v>8.0584001467266988E-3</v>
      </c>
      <c r="P5" s="16">
        <v>1.1903415627512199E-3</v>
      </c>
      <c r="Q5" s="16">
        <v>6.2189278066822765E-33</v>
      </c>
      <c r="R5" s="16">
        <v>1.7093057086336361E-70</v>
      </c>
      <c r="S5" s="16">
        <v>7.7911518064499461</v>
      </c>
    </row>
    <row r="6" spans="1:19" x14ac:dyDescent="0.3">
      <c r="A6" s="66"/>
      <c r="B6" s="15" t="s">
        <v>4</v>
      </c>
      <c r="C6" s="16">
        <v>1.9103863511788399E-2</v>
      </c>
      <c r="D6" s="16">
        <v>1.5803821489967569E-2</v>
      </c>
      <c r="E6" s="16">
        <v>6.7115579736067941E-3</v>
      </c>
      <c r="F6" s="16">
        <v>0.62648978471652239</v>
      </c>
      <c r="G6" s="16">
        <v>0.30999373720917478</v>
      </c>
      <c r="H6" s="16">
        <v>3.6265293923138209E-2</v>
      </c>
      <c r="I6" s="16">
        <v>2.4285630413155169E-2</v>
      </c>
      <c r="J6" s="16">
        <v>3.041552627727721E-2</v>
      </c>
      <c r="K6" s="16">
        <v>2.007788616624754E-2</v>
      </c>
      <c r="L6" s="16">
        <v>2.5730320082645319E-2</v>
      </c>
      <c r="M6" s="16">
        <v>1.4141383195599299E-2</v>
      </c>
      <c r="N6" s="16">
        <v>1.014522956846222E-2</v>
      </c>
      <c r="O6" s="16">
        <v>7.9451117597296723E-4</v>
      </c>
      <c r="P6" s="16">
        <v>1.2812267596201991E-3</v>
      </c>
      <c r="Q6" s="16">
        <v>1.7719034922565201E-4</v>
      </c>
      <c r="R6" s="16">
        <v>1.219880037838444E-47</v>
      </c>
      <c r="S6" s="16">
        <v>1.141416962812404</v>
      </c>
    </row>
    <row r="7" spans="1:19" x14ac:dyDescent="0.3">
      <c r="A7" s="66"/>
      <c r="B7" s="15" t="s">
        <v>5</v>
      </c>
      <c r="C7" s="16">
        <v>1.999603307530046E-2</v>
      </c>
      <c r="D7" s="16">
        <v>7.6942413226311193E-2</v>
      </c>
      <c r="E7" s="16">
        <v>2.5841401960491929E-2</v>
      </c>
      <c r="F7" s="16">
        <v>0.1471697171690782</v>
      </c>
      <c r="G7" s="16">
        <v>0.20087404938405859</v>
      </c>
      <c r="H7" s="16">
        <v>0.1218165794572787</v>
      </c>
      <c r="I7" s="16">
        <v>2.121650277839356E-2</v>
      </c>
      <c r="J7" s="16">
        <v>2.8722827804166101E-2</v>
      </c>
      <c r="K7" s="16">
        <v>3.5406751258304073E-2</v>
      </c>
      <c r="L7" s="16">
        <v>3.2499234094472987E-2</v>
      </c>
      <c r="M7" s="16">
        <v>8.8036753223696643E-3</v>
      </c>
      <c r="N7" s="16">
        <v>1.449574225159787E-2</v>
      </c>
      <c r="O7" s="16">
        <v>4.9846032243633463E-3</v>
      </c>
      <c r="P7" s="16">
        <v>2.478329810170266E-3</v>
      </c>
      <c r="Q7" s="16">
        <v>4.6321194847233132E-4</v>
      </c>
      <c r="R7" s="16">
        <v>1.286364694003194E-3</v>
      </c>
      <c r="S7" s="16">
        <v>0.74299743745883251</v>
      </c>
    </row>
    <row r="8" spans="1:19" x14ac:dyDescent="0.3">
      <c r="A8" s="66"/>
      <c r="B8" s="15" t="s">
        <v>6</v>
      </c>
      <c r="C8" s="16">
        <v>3.9211219629786381E-2</v>
      </c>
      <c r="D8" s="16">
        <v>0.25572654132276967</v>
      </c>
      <c r="E8" s="16">
        <v>0.18092165362623031</v>
      </c>
      <c r="F8" s="16">
        <v>0.12690098882331949</v>
      </c>
      <c r="G8" s="16">
        <v>3.6590960124431603E-2</v>
      </c>
      <c r="H8" s="16">
        <v>6.6407819204966786E-2</v>
      </c>
      <c r="I8" s="16">
        <v>6.0149654702134278E-2</v>
      </c>
      <c r="J8" s="16">
        <v>4.2655475899382463E-2</v>
      </c>
      <c r="K8" s="16">
        <v>4.8201101736810109E-2</v>
      </c>
      <c r="L8" s="16">
        <v>2.629812406146214E-2</v>
      </c>
      <c r="M8" s="16">
        <v>2.231712641723875E-2</v>
      </c>
      <c r="N8" s="16">
        <v>3.4348310597130589E-3</v>
      </c>
      <c r="O8" s="16">
        <v>6.3541215199630239E-3</v>
      </c>
      <c r="P8" s="16">
        <v>4.6003098220556932E-4</v>
      </c>
      <c r="Q8" s="16">
        <v>1.654789930812665E-48</v>
      </c>
      <c r="R8" s="16">
        <v>3.11288529341753E-55</v>
      </c>
      <c r="S8" s="16">
        <v>0.91562964911041378</v>
      </c>
    </row>
    <row r="9" spans="1:19" x14ac:dyDescent="0.3">
      <c r="A9" s="66"/>
      <c r="B9" s="15" t="s">
        <v>7</v>
      </c>
      <c r="C9" s="16">
        <v>6.7382493241074898E-2</v>
      </c>
      <c r="D9" s="16">
        <v>0.15530426403182199</v>
      </c>
      <c r="E9" s="16">
        <v>0.1217090060747134</v>
      </c>
      <c r="F9" s="16">
        <v>6.8093276587131754E-2</v>
      </c>
      <c r="G9" s="16">
        <v>1.4678982624916549E-2</v>
      </c>
      <c r="H9" s="16">
        <v>4.3693165046953572E-2</v>
      </c>
      <c r="I9" s="16">
        <v>6.0733523270360031E-2</v>
      </c>
      <c r="J9" s="16">
        <v>4.639476193694498E-2</v>
      </c>
      <c r="K9" s="16">
        <v>5.3654303229926932E-2</v>
      </c>
      <c r="L9" s="16">
        <v>2.6937114655387218E-2</v>
      </c>
      <c r="M9" s="16">
        <v>4.1527955838624037E-3</v>
      </c>
      <c r="N9" s="16">
        <v>9.757645393740192E-3</v>
      </c>
      <c r="O9" s="16">
        <v>6.7808666049811893E-4</v>
      </c>
      <c r="P9" s="16">
        <v>2.1764123050159521E-3</v>
      </c>
      <c r="Q9" s="16">
        <v>1.8450175063453869E-123</v>
      </c>
      <c r="R9" s="16">
        <v>9.699752320091819E-67</v>
      </c>
      <c r="S9" s="16">
        <v>0.6753458306423481</v>
      </c>
    </row>
    <row r="10" spans="1:19" x14ac:dyDescent="0.3">
      <c r="A10" s="66"/>
      <c r="B10" s="15" t="s">
        <v>8</v>
      </c>
      <c r="C10" s="16">
        <v>2.2371353637554572E-2</v>
      </c>
      <c r="D10" s="16">
        <v>9.2436711514271505E-2</v>
      </c>
      <c r="E10" s="16">
        <v>7.8524518491853698E-2</v>
      </c>
      <c r="F10" s="16">
        <v>0.34866038943609617</v>
      </c>
      <c r="G10" s="16">
        <v>7.3099756580179403E-3</v>
      </c>
      <c r="H10" s="16">
        <v>2.2705318390741101E-2</v>
      </c>
      <c r="I10" s="16">
        <v>2.2211135687642158E-2</v>
      </c>
      <c r="J10" s="16">
        <v>3.0725957148486829E-2</v>
      </c>
      <c r="K10" s="16">
        <v>6.8620543069894874E-2</v>
      </c>
      <c r="L10" s="16">
        <v>2.568750657832616E-2</v>
      </c>
      <c r="M10" s="16">
        <v>2.9791058241384189E-2</v>
      </c>
      <c r="N10" s="16">
        <v>8.3802633516084947E-3</v>
      </c>
      <c r="O10" s="16">
        <v>6.960731046059359E-3</v>
      </c>
      <c r="P10" s="16">
        <v>5.0621304799295752E-4</v>
      </c>
      <c r="Q10" s="16">
        <v>4.8147636184359091E-68</v>
      </c>
      <c r="R10" s="16">
        <v>2.40361388235634E-92</v>
      </c>
      <c r="S10" s="16">
        <v>0.76489167529992985</v>
      </c>
    </row>
    <row r="11" spans="1:19" x14ac:dyDescent="0.3">
      <c r="A11" s="66"/>
      <c r="B11" s="15" t="s">
        <v>9</v>
      </c>
      <c r="C11" s="16">
        <v>0.1965900953822316</v>
      </c>
      <c r="D11" s="16">
        <v>0.21929730327325281</v>
      </c>
      <c r="E11" s="16">
        <v>0.15214132363445709</v>
      </c>
      <c r="F11" s="16">
        <v>0.59913209558184788</v>
      </c>
      <c r="G11" s="16">
        <v>5.5269781575928E-3</v>
      </c>
      <c r="H11" s="16">
        <v>2.9621323583253579E-2</v>
      </c>
      <c r="I11" s="16">
        <v>5.6907510166381063E-2</v>
      </c>
      <c r="J11" s="16">
        <v>5.0338158162411793E-2</v>
      </c>
      <c r="K11" s="16">
        <v>4.8948057268509038E-2</v>
      </c>
      <c r="L11" s="16">
        <v>3.0930144829092319E-2</v>
      </c>
      <c r="M11" s="16">
        <v>3.9498904759237528E-2</v>
      </c>
      <c r="N11" s="16">
        <v>1.8181070714194981E-2</v>
      </c>
      <c r="O11" s="16">
        <v>4.3668463154438262E-3</v>
      </c>
      <c r="P11" s="16">
        <v>1.819803889942624E-3</v>
      </c>
      <c r="Q11" s="16">
        <v>6.2141274647183367E-134</v>
      </c>
      <c r="R11" s="16">
        <v>3.2753507797362338E-72</v>
      </c>
      <c r="S11" s="16">
        <v>1.453299615717849</v>
      </c>
    </row>
    <row r="12" spans="1:19" x14ac:dyDescent="0.3">
      <c r="A12" s="66"/>
      <c r="B12" s="15" t="s">
        <v>10</v>
      </c>
      <c r="C12" s="16">
        <v>5.0031119325357538E-2</v>
      </c>
      <c r="D12" s="16">
        <v>0.37482659486864311</v>
      </c>
      <c r="E12" s="16">
        <v>0.50172257437131029</v>
      </c>
      <c r="F12" s="16">
        <v>0.59115714027509914</v>
      </c>
      <c r="G12" s="16">
        <v>5.738182144034272E-3</v>
      </c>
      <c r="H12" s="16">
        <v>1.562495641379787E-2</v>
      </c>
      <c r="I12" s="16">
        <v>4.3433214962052873E-2</v>
      </c>
      <c r="J12" s="16">
        <v>4.3851977696820608E-2</v>
      </c>
      <c r="K12" s="16">
        <v>5.6886488554607033E-2</v>
      </c>
      <c r="L12" s="16">
        <v>8.1588924286717865E-2</v>
      </c>
      <c r="M12" s="16">
        <v>4.282934863313323E-2</v>
      </c>
      <c r="N12" s="16">
        <v>2.2783479791474531E-2</v>
      </c>
      <c r="O12" s="16">
        <v>6.2747773593595218E-3</v>
      </c>
      <c r="P12" s="16">
        <v>9.7172961715114476E-24</v>
      </c>
      <c r="Q12" s="16">
        <v>1.239094001350889E-117</v>
      </c>
      <c r="R12" s="16">
        <v>5.6470728119947264E-78</v>
      </c>
      <c r="S12" s="16">
        <v>1.8367487786824079</v>
      </c>
    </row>
    <row r="13" spans="1:19" x14ac:dyDescent="0.3">
      <c r="A13" s="66"/>
      <c r="B13" s="15" t="s">
        <v>11</v>
      </c>
      <c r="C13" s="16">
        <v>0.15534542213975261</v>
      </c>
      <c r="D13" s="16">
        <v>0.35656203480792847</v>
      </c>
      <c r="E13" s="16">
        <v>0.3292119821059436</v>
      </c>
      <c r="F13" s="16">
        <v>0.40960952961745267</v>
      </c>
      <c r="G13" s="16">
        <v>6.6735699858169956E-3</v>
      </c>
      <c r="H13" s="16">
        <v>6.0493716039956992E-2</v>
      </c>
      <c r="I13" s="16">
        <v>2.3441449463904349E-2</v>
      </c>
      <c r="J13" s="16">
        <v>4.0162219815252982E-2</v>
      </c>
      <c r="K13" s="16">
        <v>5.2519842094274113E-2</v>
      </c>
      <c r="L13" s="16">
        <v>3.9769267620673052E-2</v>
      </c>
      <c r="M13" s="16">
        <v>3.5848264896249031E-2</v>
      </c>
      <c r="N13" s="16">
        <v>3.9753834231399582E-2</v>
      </c>
      <c r="O13" s="16">
        <v>1.2003743190956871E-2</v>
      </c>
      <c r="P13" s="16">
        <v>1.23044525130155E-31</v>
      </c>
      <c r="Q13" s="16">
        <v>7.8259180784399928E-4</v>
      </c>
      <c r="R13" s="16">
        <v>7.6299302289005791E-4</v>
      </c>
      <c r="S13" s="16">
        <v>1.562940460840295</v>
      </c>
    </row>
    <row r="14" spans="1:19" x14ac:dyDescent="0.3">
      <c r="A14" s="66"/>
      <c r="B14" s="15" t="s">
        <v>12</v>
      </c>
      <c r="C14" s="16">
        <v>7.3593896960813976E-2</v>
      </c>
      <c r="D14" s="16">
        <v>7.462386573145223E-2</v>
      </c>
      <c r="E14" s="16">
        <v>4.0215392217826863E-2</v>
      </c>
      <c r="F14" s="16">
        <v>0.20523403556222819</v>
      </c>
      <c r="G14" s="16">
        <v>1.441309068059576E-2</v>
      </c>
      <c r="H14" s="16">
        <v>1.974159321856443E-3</v>
      </c>
      <c r="I14" s="16">
        <v>1.8156536005531621E-2</v>
      </c>
      <c r="J14" s="16">
        <v>5.1392260152495289E-2</v>
      </c>
      <c r="K14" s="16">
        <v>1.164718548850768E-2</v>
      </c>
      <c r="L14" s="16">
        <v>1.9144270989433169E-2</v>
      </c>
      <c r="M14" s="16">
        <v>1.5367209356925491E-2</v>
      </c>
      <c r="N14" s="16">
        <v>7.8000861196485588E-3</v>
      </c>
      <c r="O14" s="16">
        <v>2.5815000220929561E-2</v>
      </c>
      <c r="P14" s="16">
        <v>1.1807919696612211E-2</v>
      </c>
      <c r="Q14" s="16">
        <v>4.4252819811933277E-67</v>
      </c>
      <c r="R14" s="16">
        <v>2.121723586966525E-37</v>
      </c>
      <c r="S14" s="16">
        <v>0.57118490850485704</v>
      </c>
    </row>
    <row r="15" spans="1:19" x14ac:dyDescent="0.3">
      <c r="A15" s="66"/>
      <c r="B15" s="15" t="s">
        <v>13</v>
      </c>
      <c r="C15" s="16">
        <v>2.10669143337069E-3</v>
      </c>
      <c r="D15" s="16">
        <v>2.8441645517982991E-2</v>
      </c>
      <c r="E15" s="16">
        <v>1.131259413223824E-2</v>
      </c>
      <c r="F15" s="16">
        <v>8.4025677268976126E-32</v>
      </c>
      <c r="G15" s="16">
        <v>2.010305874169822E-3</v>
      </c>
      <c r="H15" s="16">
        <v>1.9774867526244611E-3</v>
      </c>
      <c r="I15" s="16">
        <v>1.2780108278379909E-2</v>
      </c>
      <c r="J15" s="16">
        <v>5.6285989794061242E-3</v>
      </c>
      <c r="K15" s="16">
        <v>5.7328648415309151E-3</v>
      </c>
      <c r="L15" s="16">
        <v>9.3574790189956299E-3</v>
      </c>
      <c r="M15" s="16">
        <v>2.1307358448445501E-3</v>
      </c>
      <c r="N15" s="16">
        <v>1.6193406093803289E-2</v>
      </c>
      <c r="O15" s="16">
        <v>8.629649041178614E-3</v>
      </c>
      <c r="P15" s="16">
        <v>1.7682260090243641E-2</v>
      </c>
      <c r="Q15" s="16">
        <v>1.112528594744995E-2</v>
      </c>
      <c r="R15" s="16">
        <v>3.4573036701592782E-126</v>
      </c>
      <c r="S15" s="16">
        <v>0.13510911184621879</v>
      </c>
    </row>
    <row r="16" spans="1:19" x14ac:dyDescent="0.3">
      <c r="A16" s="66"/>
      <c r="B16" s="15" t="s">
        <v>14</v>
      </c>
      <c r="C16" s="16">
        <v>1.2838607786175159E-28</v>
      </c>
      <c r="D16" s="16">
        <v>5.1125708417096289E-26</v>
      </c>
      <c r="E16" s="16">
        <v>1.9315458517816162E-40</v>
      </c>
      <c r="F16" s="16">
        <v>7.6135532287364121E-3</v>
      </c>
      <c r="G16" s="16">
        <v>2.6362585605801411E-22</v>
      </c>
      <c r="H16" s="16">
        <v>1.6978386558270509E-24</v>
      </c>
      <c r="I16" s="16">
        <v>1.259044182856634E-26</v>
      </c>
      <c r="J16" s="16">
        <v>7.6241343718109547E-3</v>
      </c>
      <c r="K16" s="16">
        <v>7.8540920794984356E-3</v>
      </c>
      <c r="L16" s="16">
        <v>2.1168491663364632E-2</v>
      </c>
      <c r="M16" s="16">
        <v>3.5243624641015762E-2</v>
      </c>
      <c r="N16" s="16">
        <v>2.145334471453E-2</v>
      </c>
      <c r="O16" s="16">
        <v>7.7435181635520586E-3</v>
      </c>
      <c r="P16" s="16">
        <v>8.0142800089188556E-3</v>
      </c>
      <c r="Q16" s="16">
        <v>7.9128592462683611E-3</v>
      </c>
      <c r="R16" s="16">
        <v>2.1382601901338859E-2</v>
      </c>
      <c r="S16" s="16">
        <v>0.14601050001903429</v>
      </c>
    </row>
    <row r="17" spans="1:19" x14ac:dyDescent="0.3">
      <c r="A17" s="66"/>
      <c r="B17" s="15" t="s">
        <v>15</v>
      </c>
      <c r="C17" s="16">
        <v>2.8217203995950291E-94</v>
      </c>
      <c r="D17" s="16">
        <v>2.1144000074997341E-2</v>
      </c>
      <c r="E17" s="16">
        <v>8.4731350719260939E-42</v>
      </c>
      <c r="F17" s="16">
        <v>2.1286722078128852E-2</v>
      </c>
      <c r="G17" s="16">
        <v>4.899240885263989E-36</v>
      </c>
      <c r="H17" s="16">
        <v>7.594640109132255E-3</v>
      </c>
      <c r="I17" s="16">
        <v>9.7755813406249566E-69</v>
      </c>
      <c r="J17" s="16">
        <v>2.2320492104404709E-60</v>
      </c>
      <c r="K17" s="16">
        <v>1.4379372658787789E-48</v>
      </c>
      <c r="L17" s="16">
        <v>8.5663673262732034E-60</v>
      </c>
      <c r="M17" s="16">
        <v>4.6983922898413731E-42</v>
      </c>
      <c r="N17" s="16">
        <v>1.599322009115185E-46</v>
      </c>
      <c r="O17" s="16">
        <v>2.210866424119164E-83</v>
      </c>
      <c r="P17" s="16">
        <v>8.8595680764357349E-107</v>
      </c>
      <c r="Q17" s="16">
        <v>1.02042913074009E-80</v>
      </c>
      <c r="R17" s="16">
        <v>6.6141445524672142E-113</v>
      </c>
      <c r="S17" s="16">
        <v>5.0025362262258448E-2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sheetPr>
    <tabColor theme="1" tint="0.499984740745262"/>
  </sheetPr>
  <dimension ref="A1:S17"/>
  <sheetViews>
    <sheetView workbookViewId="0">
      <selection sqref="A1:XFD1048576"/>
    </sheetView>
  </sheetViews>
  <sheetFormatPr defaultRowHeight="14.4" x14ac:dyDescent="0.3"/>
  <sheetData>
    <row r="1" spans="1:19" x14ac:dyDescent="0.3">
      <c r="A1" s="13" t="s">
        <v>17</v>
      </c>
      <c r="B1" s="13" t="s">
        <v>57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</row>
    <row r="2" spans="1:19" x14ac:dyDescent="0.3">
      <c r="A2" s="67" t="s">
        <v>90</v>
      </c>
      <c r="B2" s="13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">
      <c r="A3" s="67"/>
      <c r="B3" s="1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">
      <c r="A4" s="67"/>
      <c r="B4" s="13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">
      <c r="A5" s="67"/>
      <c r="B5" s="13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">
      <c r="A6" s="67"/>
      <c r="B6" s="13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">
      <c r="A7" s="67"/>
      <c r="B7" s="13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">
      <c r="A8" s="67"/>
      <c r="B8" s="13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">
      <c r="A9" s="67"/>
      <c r="B9" s="13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">
      <c r="A10" s="67"/>
      <c r="B10" s="13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">
      <c r="A11" s="67"/>
      <c r="B11" s="13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">
      <c r="A12" s="67"/>
      <c r="B12" s="13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">
      <c r="A13" s="67"/>
      <c r="B13" s="13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">
      <c r="A14" s="67"/>
      <c r="B14" s="13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">
      <c r="A15" s="67"/>
      <c r="B15" s="13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">
      <c r="A16" s="67"/>
      <c r="B16" s="13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">
      <c r="A17" s="67"/>
      <c r="B17" s="13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sqref="A1:XFD1048576"/>
    </sheetView>
  </sheetViews>
  <sheetFormatPr defaultColWidth="8.77734375" defaultRowHeight="14.4" x14ac:dyDescent="0.3"/>
  <cols>
    <col min="1" max="1" width="8.21875" style="23" bestFit="1" customWidth="1"/>
    <col min="2" max="2" width="8.109375" style="23" bestFit="1" customWidth="1"/>
    <col min="3" max="7" width="11.77734375" style="23" bestFit="1" customWidth="1"/>
    <col min="8" max="16384" width="8.77734375" style="23"/>
  </cols>
  <sheetData>
    <row r="1" spans="1:9" x14ac:dyDescent="0.3">
      <c r="A1" s="26" t="s">
        <v>17</v>
      </c>
      <c r="B1" s="26" t="s">
        <v>22</v>
      </c>
      <c r="C1" s="26" t="s">
        <v>23</v>
      </c>
      <c r="D1" s="26" t="s">
        <v>24</v>
      </c>
      <c r="E1" s="26" t="s">
        <v>25</v>
      </c>
      <c r="F1" s="26" t="s">
        <v>26</v>
      </c>
      <c r="G1" s="26" t="s">
        <v>27</v>
      </c>
    </row>
    <row r="2" spans="1:9" x14ac:dyDescent="0.3">
      <c r="A2" s="26" t="s">
        <v>90</v>
      </c>
      <c r="B2" s="39">
        <v>31.1</v>
      </c>
      <c r="C2" s="39">
        <v>34</v>
      </c>
      <c r="D2" s="39">
        <v>16.2</v>
      </c>
      <c r="E2" s="39">
        <v>9.35</v>
      </c>
      <c r="F2" s="39">
        <v>6.1710000000000003</v>
      </c>
      <c r="G2" s="39">
        <v>3.1789999999999998</v>
      </c>
      <c r="H2" s="39"/>
      <c r="I2" s="40"/>
    </row>
    <row r="3" spans="1:9" x14ac:dyDescent="0.3">
      <c r="B3" s="39"/>
    </row>
    <row r="4" spans="1:9" x14ac:dyDescent="0.3">
      <c r="B4" s="39"/>
    </row>
    <row r="5" spans="1:9" x14ac:dyDescent="0.3">
      <c r="B5" s="39"/>
    </row>
    <row r="6" spans="1:9" x14ac:dyDescent="0.3">
      <c r="B6" s="39"/>
    </row>
    <row r="7" spans="1:9" x14ac:dyDescent="0.3">
      <c r="B7" s="39"/>
    </row>
    <row r="8" spans="1:9" x14ac:dyDescent="0.3">
      <c r="B8" s="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J2"/>
  <sheetViews>
    <sheetView workbookViewId="0"/>
  </sheetViews>
  <sheetFormatPr defaultColWidth="8.77734375" defaultRowHeight="14.4" x14ac:dyDescent="0.3"/>
  <cols>
    <col min="1" max="1" width="8.109375" style="28" bestFit="1" customWidth="1"/>
    <col min="2" max="2" width="7.88671875" style="35" bestFit="1" customWidth="1"/>
    <col min="3" max="3" width="9.77734375" style="36" bestFit="1" customWidth="1"/>
    <col min="4" max="4" width="10.77734375" style="36" bestFit="1" customWidth="1"/>
    <col min="5" max="5" width="10" style="36" bestFit="1" customWidth="1"/>
    <col min="6" max="6" width="6.44140625" style="36" bestFit="1" customWidth="1"/>
    <col min="7" max="7" width="7.109375" style="36" bestFit="1" customWidth="1"/>
    <col min="8" max="8" width="11.21875" style="36" bestFit="1" customWidth="1"/>
    <col min="9" max="9" width="10.88671875" style="36" bestFit="1" customWidth="1"/>
    <col min="10" max="10" width="9.88671875" style="37" bestFit="1" customWidth="1"/>
    <col min="11" max="16384" width="8.77734375" style="28"/>
  </cols>
  <sheetData>
    <row r="1" spans="1:10" x14ac:dyDescent="0.3">
      <c r="A1" s="32" t="s">
        <v>17</v>
      </c>
      <c r="B1" s="33" t="s">
        <v>32</v>
      </c>
      <c r="C1" s="27" t="s">
        <v>33</v>
      </c>
      <c r="D1" s="27" t="s">
        <v>62</v>
      </c>
      <c r="E1" s="27" t="s">
        <v>34</v>
      </c>
      <c r="F1" s="27" t="s">
        <v>35</v>
      </c>
      <c r="G1" s="27" t="s">
        <v>36</v>
      </c>
      <c r="H1" s="27" t="s">
        <v>37</v>
      </c>
      <c r="I1" s="27" t="s">
        <v>38</v>
      </c>
      <c r="J1" s="34" t="s">
        <v>39</v>
      </c>
    </row>
    <row r="2" spans="1:10" x14ac:dyDescent="0.3">
      <c r="A2" s="32" t="s">
        <v>90</v>
      </c>
      <c r="B2" s="35">
        <v>3</v>
      </c>
      <c r="C2" s="36">
        <v>1</v>
      </c>
      <c r="D2" s="36">
        <v>1</v>
      </c>
      <c r="E2" s="36">
        <v>1</v>
      </c>
      <c r="F2" s="36">
        <v>0</v>
      </c>
      <c r="G2" s="36">
        <v>110</v>
      </c>
      <c r="H2" s="36" t="s">
        <v>40</v>
      </c>
      <c r="I2" s="36">
        <v>1</v>
      </c>
      <c r="J2" s="37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1" tint="0.499984740745262"/>
  </sheetPr>
  <dimension ref="A1:J2"/>
  <sheetViews>
    <sheetView workbookViewId="0"/>
  </sheetViews>
  <sheetFormatPr defaultColWidth="11.44140625" defaultRowHeight="14.4" x14ac:dyDescent="0.3"/>
  <cols>
    <col min="1" max="1" width="8.109375" style="28" bestFit="1" customWidth="1"/>
    <col min="2" max="2" width="7.88671875" style="28" bestFit="1" customWidth="1"/>
    <col min="3" max="3" width="9.77734375" style="28" bestFit="1" customWidth="1"/>
    <col min="4" max="4" width="10.77734375" style="28" bestFit="1" customWidth="1"/>
    <col min="5" max="5" width="10" style="28" bestFit="1" customWidth="1"/>
    <col min="6" max="6" width="6.44140625" style="28" bestFit="1" customWidth="1"/>
    <col min="7" max="7" width="7.109375" style="28" bestFit="1" customWidth="1"/>
    <col min="8" max="8" width="11.21875" style="28" bestFit="1" customWidth="1"/>
    <col min="9" max="9" width="10.88671875" style="28" bestFit="1" customWidth="1"/>
    <col min="10" max="10" width="9.88671875" style="28" bestFit="1" customWidth="1"/>
    <col min="11" max="16384" width="11.44140625" style="28"/>
  </cols>
  <sheetData>
    <row r="1" spans="1:10" x14ac:dyDescent="0.3">
      <c r="A1" s="32" t="s">
        <v>17</v>
      </c>
      <c r="B1" s="41" t="s">
        <v>32</v>
      </c>
      <c r="C1" s="42" t="s">
        <v>33</v>
      </c>
      <c r="D1" s="42" t="s">
        <v>62</v>
      </c>
      <c r="E1" s="42" t="s">
        <v>34</v>
      </c>
      <c r="F1" s="42" t="s">
        <v>35</v>
      </c>
      <c r="G1" s="42" t="s">
        <v>36</v>
      </c>
      <c r="H1" s="42" t="s">
        <v>37</v>
      </c>
      <c r="I1" s="42" t="s">
        <v>38</v>
      </c>
      <c r="J1" s="43" t="s">
        <v>39</v>
      </c>
    </row>
    <row r="2" spans="1:10" x14ac:dyDescent="0.3">
      <c r="A2" s="32" t="s">
        <v>90</v>
      </c>
      <c r="B2" s="35">
        <v>4</v>
      </c>
      <c r="C2" s="28">
        <v>0.1</v>
      </c>
      <c r="D2" s="28">
        <v>0</v>
      </c>
      <c r="E2" s="28">
        <v>1</v>
      </c>
      <c r="F2" s="28">
        <v>0</v>
      </c>
      <c r="G2" s="28">
        <v>110</v>
      </c>
      <c r="H2" s="28" t="s">
        <v>67</v>
      </c>
      <c r="I2" s="28">
        <v>0</v>
      </c>
      <c r="J2" s="3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1" tint="0.499984740745262"/>
  </sheetPr>
  <dimension ref="A1:J3"/>
  <sheetViews>
    <sheetView workbookViewId="0"/>
  </sheetViews>
  <sheetFormatPr defaultColWidth="11.44140625" defaultRowHeight="14.4" x14ac:dyDescent="0.3"/>
  <cols>
    <col min="1" max="1" width="8.109375" bestFit="1" customWidth="1"/>
    <col min="2" max="2" width="7.77734375" style="6" bestFit="1" customWidth="1"/>
    <col min="3" max="3" width="9.21875" style="3" bestFit="1" customWidth="1"/>
    <col min="4" max="4" width="10" style="3" bestFit="1" customWidth="1"/>
    <col min="5" max="5" width="9.77734375" style="3" bestFit="1" customWidth="1"/>
    <col min="6" max="6" width="6.21875" style="3" bestFit="1" customWidth="1"/>
    <col min="7" max="7" width="6.77734375" style="3" bestFit="1" customWidth="1"/>
    <col min="8" max="8" width="10.77734375" style="3"/>
    <col min="9" max="9" width="10.21875" style="3" bestFit="1" customWidth="1"/>
    <col min="10" max="10" width="9.77734375" style="7" bestFit="1" customWidth="1"/>
  </cols>
  <sheetData>
    <row r="1" spans="1:10" x14ac:dyDescent="0.3">
      <c r="A1" s="8" t="s">
        <v>17</v>
      </c>
      <c r="B1" s="4" t="s">
        <v>32</v>
      </c>
      <c r="C1" s="1" t="s">
        <v>33</v>
      </c>
      <c r="D1" s="1" t="s">
        <v>62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5" t="s">
        <v>39</v>
      </c>
    </row>
    <row r="2" spans="1:10" s="28" customFormat="1" x14ac:dyDescent="0.3">
      <c r="A2" s="27" t="s">
        <v>90</v>
      </c>
      <c r="B2" s="35">
        <v>18</v>
      </c>
      <c r="C2" s="36">
        <v>0.5</v>
      </c>
      <c r="D2" s="36">
        <v>0</v>
      </c>
      <c r="E2" s="44">
        <v>1</v>
      </c>
      <c r="F2" s="44">
        <v>5</v>
      </c>
      <c r="G2" s="44">
        <v>18</v>
      </c>
      <c r="H2" s="36" t="s">
        <v>40</v>
      </c>
      <c r="I2" s="44">
        <v>0.8</v>
      </c>
      <c r="J2" s="37">
        <v>2</v>
      </c>
    </row>
    <row r="3" spans="1:10" s="28" customFormat="1" x14ac:dyDescent="0.3">
      <c r="B3" s="35"/>
      <c r="C3" s="36"/>
      <c r="D3" s="36"/>
      <c r="E3" s="36"/>
      <c r="F3" s="36"/>
      <c r="G3" s="36"/>
      <c r="H3" s="36"/>
      <c r="I3" s="36"/>
      <c r="J3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1" tint="0.499984740745262"/>
  </sheetPr>
  <dimension ref="A1:J2"/>
  <sheetViews>
    <sheetView workbookViewId="0">
      <selection activeCell="C4" sqref="C4"/>
    </sheetView>
  </sheetViews>
  <sheetFormatPr defaultColWidth="11.44140625" defaultRowHeight="14.4" x14ac:dyDescent="0.3"/>
  <cols>
    <col min="1" max="1" width="8.109375" style="28" bestFit="1" customWidth="1"/>
    <col min="2" max="2" width="7.88671875" style="28" customWidth="1"/>
    <col min="3" max="3" width="9.77734375" style="28" bestFit="1" customWidth="1"/>
    <col min="4" max="4" width="10.77734375" style="28" bestFit="1" customWidth="1"/>
    <col min="5" max="5" width="10" style="28" bestFit="1" customWidth="1"/>
    <col min="6" max="6" width="6.44140625" style="28" bestFit="1" customWidth="1"/>
    <col min="7" max="7" width="7.109375" style="28" bestFit="1" customWidth="1"/>
    <col min="8" max="8" width="11.21875" style="28" bestFit="1" customWidth="1"/>
    <col min="9" max="9" width="10.88671875" style="28" bestFit="1" customWidth="1"/>
    <col min="10" max="10" width="9.88671875" style="28" bestFit="1" customWidth="1"/>
    <col min="11" max="16384" width="11.44140625" style="28"/>
  </cols>
  <sheetData>
    <row r="1" spans="1:10" x14ac:dyDescent="0.3">
      <c r="A1" s="32" t="s">
        <v>17</v>
      </c>
      <c r="B1" s="41" t="s">
        <v>32</v>
      </c>
      <c r="C1" s="42" t="s">
        <v>33</v>
      </c>
      <c r="D1" s="42" t="s">
        <v>62</v>
      </c>
      <c r="E1" s="42" t="s">
        <v>34</v>
      </c>
      <c r="F1" s="42" t="s">
        <v>35</v>
      </c>
      <c r="G1" s="42" t="s">
        <v>36</v>
      </c>
      <c r="H1" s="42" t="s">
        <v>37</v>
      </c>
      <c r="I1" s="42" t="s">
        <v>38</v>
      </c>
      <c r="J1" s="43" t="s">
        <v>39</v>
      </c>
    </row>
    <row r="2" spans="1:10" x14ac:dyDescent="0.3">
      <c r="A2" s="32" t="s">
        <v>90</v>
      </c>
      <c r="B2" s="35">
        <v>3</v>
      </c>
      <c r="C2" s="28">
        <v>0.5</v>
      </c>
      <c r="D2" s="28">
        <v>0</v>
      </c>
      <c r="E2" s="28">
        <v>1</v>
      </c>
      <c r="F2" s="28">
        <v>18</v>
      </c>
      <c r="G2" s="28">
        <v>65</v>
      </c>
      <c r="H2" s="28" t="s">
        <v>40</v>
      </c>
      <c r="I2" s="28">
        <v>0.5</v>
      </c>
      <c r="J2" s="3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sheetPr>
    <tabColor theme="1" tint="0.499984740745262"/>
  </sheetPr>
  <dimension ref="A1:I2"/>
  <sheetViews>
    <sheetView workbookViewId="0">
      <selection activeCell="C15" sqref="C15"/>
    </sheetView>
  </sheetViews>
  <sheetFormatPr defaultRowHeight="14.4" x14ac:dyDescent="0.3"/>
  <cols>
    <col min="1" max="1" width="8.21875" bestFit="1" customWidth="1"/>
    <col min="2" max="2" width="10.6640625" bestFit="1" customWidth="1"/>
    <col min="3" max="3" width="47.6640625" bestFit="1" customWidth="1"/>
    <col min="4" max="4" width="8.6640625" bestFit="1" customWidth="1"/>
    <col min="5" max="5" width="9.88671875" bestFit="1" customWidth="1"/>
    <col min="6" max="6" width="8.21875" bestFit="1" customWidth="1"/>
    <col min="7" max="7" width="12.6640625" bestFit="1" customWidth="1"/>
    <col min="8" max="8" width="17" bestFit="1" customWidth="1"/>
    <col min="9" max="9" width="10.88671875" bestFit="1" customWidth="1"/>
  </cols>
  <sheetData>
    <row r="1" spans="1:9" x14ac:dyDescent="0.3">
      <c r="A1" s="12" t="s">
        <v>17</v>
      </c>
      <c r="B1" s="9" t="s">
        <v>41</v>
      </c>
      <c r="C1" s="9" t="s">
        <v>42</v>
      </c>
      <c r="D1" s="11" t="s">
        <v>81</v>
      </c>
      <c r="E1" s="11" t="s">
        <v>39</v>
      </c>
      <c r="F1" s="11" t="s">
        <v>82</v>
      </c>
      <c r="G1" s="11" t="s">
        <v>83</v>
      </c>
      <c r="H1" s="11" t="s">
        <v>64</v>
      </c>
      <c r="I1" s="10" t="s">
        <v>65</v>
      </c>
    </row>
    <row r="2" spans="1:9" x14ac:dyDescent="0.3">
      <c r="A2" s="14" t="s">
        <v>90</v>
      </c>
      <c r="B2" s="46" t="s">
        <v>79</v>
      </c>
      <c r="C2" s="46" t="s">
        <v>98</v>
      </c>
      <c r="D2" s="47" t="s">
        <v>80</v>
      </c>
      <c r="E2" s="47">
        <v>0</v>
      </c>
      <c r="F2" s="47">
        <v>0</v>
      </c>
      <c r="G2" s="47">
        <v>10</v>
      </c>
      <c r="H2" s="47"/>
      <c r="I2" s="4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14"/>
  <sheetViews>
    <sheetView tabSelected="1" zoomScaleNormal="100" workbookViewId="0">
      <pane ySplit="1" topLeftCell="A2" activePane="bottomLeft" state="frozen"/>
      <selection activeCell="R25" sqref="R25"/>
      <selection pane="bottomLeft" activeCell="D3" sqref="D3"/>
    </sheetView>
  </sheetViews>
  <sheetFormatPr defaultColWidth="8.77734375" defaultRowHeight="14.4" x14ac:dyDescent="0.3"/>
  <cols>
    <col min="1" max="1" width="6.6640625" style="23" customWidth="1"/>
    <col min="2" max="2" width="10.33203125" style="24" bestFit="1" customWidth="1"/>
    <col min="3" max="3" width="56" style="23" customWidth="1"/>
    <col min="4" max="4" width="5.77734375" style="25" bestFit="1" customWidth="1"/>
    <col min="5" max="11" width="1.6640625" style="23" customWidth="1"/>
    <col min="12" max="13" width="19.21875" style="23" bestFit="1" customWidth="1"/>
    <col min="14" max="16384" width="8.77734375" style="23"/>
  </cols>
  <sheetData>
    <row r="1" spans="1:13" x14ac:dyDescent="0.3">
      <c r="A1" s="17" t="s">
        <v>17</v>
      </c>
      <c r="B1" s="18" t="s">
        <v>41</v>
      </c>
      <c r="C1" s="19" t="s">
        <v>42</v>
      </c>
      <c r="D1" s="20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44</v>
      </c>
      <c r="J1" s="18" t="s">
        <v>45</v>
      </c>
      <c r="K1" s="18" t="s">
        <v>46</v>
      </c>
      <c r="L1" s="19" t="s">
        <v>64</v>
      </c>
      <c r="M1" s="22" t="s">
        <v>65</v>
      </c>
    </row>
    <row r="2" spans="1:13" x14ac:dyDescent="0.3">
      <c r="A2" s="63" t="s">
        <v>90</v>
      </c>
      <c r="B2" s="48" t="s">
        <v>68</v>
      </c>
      <c r="C2" s="48" t="s">
        <v>87</v>
      </c>
      <c r="D2" s="68">
        <v>0.7</v>
      </c>
      <c r="E2" s="48">
        <v>1</v>
      </c>
      <c r="F2" s="48">
        <v>1</v>
      </c>
      <c r="G2" s="48">
        <v>1</v>
      </c>
      <c r="H2" s="48">
        <v>1</v>
      </c>
      <c r="I2" s="48">
        <v>0</v>
      </c>
      <c r="J2" s="48"/>
      <c r="K2" s="48"/>
      <c r="L2" s="50">
        <v>43903</v>
      </c>
      <c r="M2" s="51"/>
    </row>
    <row r="3" spans="1:13" x14ac:dyDescent="0.3">
      <c r="A3" s="64"/>
      <c r="B3" s="36" t="s">
        <v>69</v>
      </c>
      <c r="C3" s="36" t="s">
        <v>91</v>
      </c>
      <c r="D3" s="69">
        <v>0.55000000000000004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43907</v>
      </c>
      <c r="M3" s="53">
        <v>43914</v>
      </c>
    </row>
    <row r="4" spans="1:13" x14ac:dyDescent="0.3">
      <c r="A4" s="64"/>
      <c r="B4" s="36" t="s">
        <v>70</v>
      </c>
      <c r="C4" s="36" t="s">
        <v>100</v>
      </c>
      <c r="D4" s="69">
        <v>0.54</v>
      </c>
      <c r="E4" s="36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43908</v>
      </c>
      <c r="M4" s="53"/>
    </row>
    <row r="5" spans="1:13" x14ac:dyDescent="0.3">
      <c r="A5" s="64"/>
      <c r="B5" s="36" t="s">
        <v>84</v>
      </c>
      <c r="C5" s="36" t="s">
        <v>92</v>
      </c>
      <c r="D5" s="69">
        <v>0.5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43909</v>
      </c>
      <c r="M5" s="53">
        <f>L8</f>
        <v>43951</v>
      </c>
    </row>
    <row r="6" spans="1:13" x14ac:dyDescent="0.3">
      <c r="A6" s="64"/>
      <c r="B6" s="36" t="s">
        <v>85</v>
      </c>
      <c r="C6" s="36" t="s">
        <v>97</v>
      </c>
      <c r="D6" s="69">
        <v>0.4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43917</v>
      </c>
      <c r="M6" s="53">
        <f>L8</f>
        <v>43951</v>
      </c>
    </row>
    <row r="7" spans="1:13" x14ac:dyDescent="0.3">
      <c r="A7" s="64"/>
      <c r="B7" s="36" t="s">
        <v>86</v>
      </c>
      <c r="C7" s="36" t="s">
        <v>93</v>
      </c>
      <c r="D7" s="69">
        <v>0.25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2">
        <v>43925</v>
      </c>
      <c r="M7" s="53">
        <f>L8</f>
        <v>43951</v>
      </c>
    </row>
    <row r="8" spans="1:13" x14ac:dyDescent="0.3">
      <c r="A8" s="64"/>
      <c r="B8" s="36" t="s">
        <v>71</v>
      </c>
      <c r="C8" s="49" t="s">
        <v>94</v>
      </c>
      <c r="D8" s="69">
        <v>0.3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2">
        <v>43951</v>
      </c>
      <c r="M8" s="53">
        <f>L9</f>
        <v>43973</v>
      </c>
    </row>
    <row r="9" spans="1:13" x14ac:dyDescent="0.3">
      <c r="A9" s="64"/>
      <c r="B9" s="36" t="s">
        <v>72</v>
      </c>
      <c r="C9" s="49" t="s">
        <v>95</v>
      </c>
      <c r="D9" s="69">
        <v>0.48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2">
        <v>43973</v>
      </c>
      <c r="M9" s="53">
        <f>L10</f>
        <v>44027</v>
      </c>
    </row>
    <row r="10" spans="1:13" x14ac:dyDescent="0.3">
      <c r="A10" s="64"/>
      <c r="B10" s="36" t="s">
        <v>73</v>
      </c>
      <c r="C10" s="36" t="s">
        <v>88</v>
      </c>
      <c r="D10" s="69">
        <v>0.32</v>
      </c>
      <c r="E10" s="36">
        <v>1</v>
      </c>
      <c r="F10" s="36">
        <v>1</v>
      </c>
      <c r="G10" s="36">
        <v>1</v>
      </c>
      <c r="H10" s="36">
        <v>1</v>
      </c>
      <c r="I10" s="36">
        <v>0</v>
      </c>
      <c r="J10" s="36"/>
      <c r="K10" s="36"/>
      <c r="L10" s="52">
        <v>44027</v>
      </c>
      <c r="M10" s="53"/>
    </row>
    <row r="11" spans="1:13" x14ac:dyDescent="0.3">
      <c r="A11" s="64"/>
      <c r="B11" s="36" t="s">
        <v>96</v>
      </c>
      <c r="C11" s="36" t="s">
        <v>89</v>
      </c>
      <c r="D11" s="69">
        <v>0.5</v>
      </c>
      <c r="E11" s="36">
        <v>1</v>
      </c>
      <c r="F11" s="36">
        <v>1</v>
      </c>
      <c r="G11" s="36">
        <v>1</v>
      </c>
      <c r="H11" s="36">
        <v>1</v>
      </c>
      <c r="I11" s="36">
        <v>0</v>
      </c>
      <c r="J11" s="36"/>
      <c r="K11" s="36"/>
      <c r="L11" s="52"/>
      <c r="M11" s="54"/>
    </row>
    <row r="12" spans="1:13" x14ac:dyDescent="0.3">
      <c r="A12" s="65"/>
      <c r="B12" s="45" t="s">
        <v>99</v>
      </c>
      <c r="C12" s="45" t="s">
        <v>89</v>
      </c>
      <c r="D12" s="70">
        <v>0.6</v>
      </c>
      <c r="E12" s="45">
        <v>1</v>
      </c>
      <c r="F12" s="45">
        <v>1</v>
      </c>
      <c r="G12" s="45">
        <v>1</v>
      </c>
      <c r="H12" s="45">
        <v>1</v>
      </c>
      <c r="I12" s="45">
        <v>0</v>
      </c>
      <c r="J12" s="45"/>
      <c r="K12" s="45"/>
      <c r="L12" s="45"/>
      <c r="M12" s="55"/>
    </row>
    <row r="14" spans="1:13" x14ac:dyDescent="0.3">
      <c r="C14" s="74"/>
    </row>
  </sheetData>
  <mergeCells count="1">
    <mergeCell ref="A2:A12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W2"/>
  <sheetViews>
    <sheetView topLeftCell="K1" workbookViewId="0">
      <selection activeCell="S2" sqref="S2"/>
    </sheetView>
  </sheetViews>
  <sheetFormatPr defaultColWidth="8.77734375" defaultRowHeight="14.4" x14ac:dyDescent="0.3"/>
  <cols>
    <col min="1" max="1" width="8.21875" style="57" bestFit="1" customWidth="1"/>
    <col min="2" max="3" width="18.109375" style="57" bestFit="1" customWidth="1"/>
    <col min="4" max="4" width="6.77734375" style="57" bestFit="1" customWidth="1"/>
    <col min="5" max="5" width="8.33203125" style="57" bestFit="1" customWidth="1"/>
    <col min="6" max="6" width="9.44140625" style="57" bestFit="1" customWidth="1"/>
    <col min="7" max="7" width="6.77734375" style="57" bestFit="1" customWidth="1"/>
    <col min="8" max="8" width="15.88671875" style="57" bestFit="1" customWidth="1"/>
    <col min="9" max="9" width="12.77734375" style="57" bestFit="1" customWidth="1"/>
    <col min="10" max="10" width="12.21875" style="57" bestFit="1" customWidth="1"/>
    <col min="11" max="11" width="7" style="57" bestFit="1" customWidth="1"/>
    <col min="12" max="12" width="6.77734375" style="57" bestFit="1" customWidth="1"/>
    <col min="13" max="13" width="9.33203125" style="57" bestFit="1" customWidth="1"/>
    <col min="14" max="14" width="14" style="57" bestFit="1" customWidth="1"/>
    <col min="15" max="15" width="13.77734375" style="57" customWidth="1"/>
    <col min="16" max="16" width="6.6640625" style="57" customWidth="1"/>
    <col min="17" max="17" width="16.21875" style="57" bestFit="1" customWidth="1"/>
    <col min="18" max="18" width="12.88671875" style="57" bestFit="1" customWidth="1"/>
    <col min="19" max="19" width="9.6640625" style="57" bestFit="1" customWidth="1"/>
    <col min="20" max="20" width="9" style="57" bestFit="1" customWidth="1"/>
    <col min="21" max="21" width="9.33203125" style="57" bestFit="1" customWidth="1"/>
    <col min="22" max="22" width="9.6640625" style="57" bestFit="1" customWidth="1"/>
    <col min="23" max="23" width="9.109375" style="57" bestFit="1" customWidth="1"/>
    <col min="24" max="16384" width="8.77734375" style="57"/>
  </cols>
  <sheetData>
    <row r="1" spans="1:23" x14ac:dyDescent="0.3">
      <c r="A1" s="56" t="s">
        <v>17</v>
      </c>
      <c r="B1" s="56" t="s">
        <v>47</v>
      </c>
      <c r="C1" s="56" t="s">
        <v>48</v>
      </c>
      <c r="D1" s="56" t="s">
        <v>49</v>
      </c>
      <c r="E1" s="56" t="s">
        <v>50</v>
      </c>
      <c r="F1" s="56" t="s">
        <v>51</v>
      </c>
      <c r="G1" s="56" t="s">
        <v>52</v>
      </c>
      <c r="H1" s="56" t="s">
        <v>53</v>
      </c>
      <c r="I1" s="56" t="s">
        <v>54</v>
      </c>
      <c r="J1" s="56" t="s">
        <v>55</v>
      </c>
      <c r="K1" s="56" t="s">
        <v>43</v>
      </c>
      <c r="L1" s="56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</row>
    <row r="2" spans="1:23" x14ac:dyDescent="0.3">
      <c r="A2" s="56" t="s">
        <v>90</v>
      </c>
      <c r="B2" s="72">
        <v>43898</v>
      </c>
      <c r="C2" s="58">
        <f>B2+400</f>
        <v>44298</v>
      </c>
      <c r="D2" s="57">
        <v>1</v>
      </c>
      <c r="E2" s="57">
        <v>100000</v>
      </c>
      <c r="F2" s="73">
        <f>(age_sex!S4)/E2</f>
        <v>4.0033300000000001</v>
      </c>
      <c r="G2" s="57">
        <v>1</v>
      </c>
      <c r="H2" s="57">
        <v>0.2</v>
      </c>
      <c r="I2" s="57">
        <v>1.2</v>
      </c>
      <c r="J2" s="71">
        <v>20</v>
      </c>
      <c r="K2" s="71">
        <v>0.1066</v>
      </c>
      <c r="L2" s="57">
        <v>0.4</v>
      </c>
      <c r="M2" s="57">
        <v>0.1</v>
      </c>
      <c r="N2" s="57">
        <v>20</v>
      </c>
      <c r="O2" s="57">
        <v>0</v>
      </c>
      <c r="P2" s="57">
        <v>173</v>
      </c>
      <c r="Q2" s="61">
        <v>9300</v>
      </c>
      <c r="R2" s="61">
        <v>9300</v>
      </c>
      <c r="S2" s="59">
        <v>20</v>
      </c>
      <c r="T2" s="60">
        <v>1</v>
      </c>
      <c r="U2" s="57">
        <v>0.7</v>
      </c>
      <c r="V2" s="57">
        <v>3</v>
      </c>
      <c r="W2" s="57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sherr</cp:lastModifiedBy>
  <dcterms:created xsi:type="dcterms:W3CDTF">2020-05-05T03:05:44Z</dcterms:created>
  <dcterms:modified xsi:type="dcterms:W3CDTF">2020-08-04T07:22:04Z</dcterms:modified>
</cp:coreProperties>
</file>