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20400" windowHeight="8010" tabRatio="825" activeTab="5"/>
  </bookViews>
  <sheets>
    <sheet name="Introduction Of Excel" sheetId="1" r:id="rId1"/>
    <sheet name="ShortCut Keys" sheetId="20" r:id="rId2"/>
    <sheet name="LocateFormulas" sheetId="4" r:id="rId3"/>
    <sheet name="Customer Formating" sheetId="14" r:id="rId4"/>
    <sheet name="PasteSpecial Technic" sheetId="17" r:id="rId5"/>
    <sheet name="Sorting" sheetId="2" r:id="rId6"/>
    <sheet name="Text To Column" sheetId="3" r:id="rId7"/>
    <sheet name="Remove Duplicate" sheetId="8" r:id="rId8"/>
    <sheet name="Data Validation" sheetId="10" r:id="rId9"/>
    <sheet name="Reference" sheetId="13" r:id="rId10"/>
    <sheet name="Text Function" sheetId="11" r:id="rId11"/>
    <sheet name="Date Function" sheetId="12" r:id="rId12"/>
    <sheet name="Maths and Lookup" sheetId="15" r:id="rId13"/>
    <sheet name="Pivot Table Data" sheetId="18" r:id="rId14"/>
  </sheets>
  <externalReferences>
    <externalReference r:id="rId15"/>
  </externalReferences>
  <definedNames>
    <definedName name="_xlnm._FilterDatabase" localSheetId="2" hidden="1">LocateFormulas!$X$1:$Y$19</definedName>
    <definedName name="_xlnm._FilterDatabase" localSheetId="4" hidden="1">'PasteSpecial Technic'!#REF!</definedName>
    <definedName name="_xlnm._FilterDatabase" localSheetId="5" hidden="1">Sorting!$A$1:$I$742</definedName>
    <definedName name="ee" localSheetId="2" hidden="1">{"FirstQ",#N/A,FALSE,"Budget2000";"SecondQ",#N/A,FALSE,"Budget2000";"Summary",#N/A,FALSE,"Budget2000"}</definedName>
    <definedName name="ee" localSheetId="12" hidden="1">{"FirstQ",#N/A,FALSE,"Budget2000";"SecondQ",#N/A,FALSE,"Budget2000";"Summary",#N/A,FALSE,"Budget2000"}</definedName>
    <definedName name="ee" localSheetId="4" hidden="1">{"FirstQ",#N/A,FALSE,"Budget2000";"SecondQ",#N/A,FALSE,"Budget2000";"Summary",#N/A,FALSE,"Budget2000"}</definedName>
    <definedName name="ee" localSheetId="13" hidden="1">{"FirstQ",#N/A,FALSE,"Budget2000";"SecondQ",#N/A,FALSE,"Budget2000";"Summary",#N/A,FALSE,"Budget2000"}</definedName>
    <definedName name="ee" hidden="1">{"FirstQ",#N/A,FALSE,"Budget2000";"SecondQ",#N/A,FALSE,"Budget2000";"Summary",#N/A,FALSE,"Budget2000"}</definedName>
    <definedName name="Employee_Name">[1]UseRangeNames!$A$2:$A$742</definedName>
    <definedName name="Feb">[1]UseRangeNames!$Q$3:$U$3</definedName>
    <definedName name="janJuneData">[1]UseRangeNames!$Q$2:$U$7</definedName>
    <definedName name="Job_Rating">[1]UseRangeNames!$I$2:$I$742</definedName>
    <definedName name="k" localSheetId="2" hidden="1">{"FirstQ",#N/A,FALSE,"Budget2000";"SecondQ",#N/A,FALSE,"Budget2000";"Summary",#N/A,FALSE,"Budget2000"}</definedName>
    <definedName name="k" localSheetId="12" hidden="1">{"FirstQ",#N/A,FALSE,"Budget2000";"SecondQ",#N/A,FALSE,"Budget2000";"Summary",#N/A,FALSE,"Budget2000"}</definedName>
    <definedName name="k" localSheetId="4" hidden="1">{"FirstQ",#N/A,FALSE,"Budget2000";"SecondQ",#N/A,FALSE,"Budget2000";"Summary",#N/A,FALSE,"Budget2000"}</definedName>
    <definedName name="k" localSheetId="13" hidden="1">{"FirstQ",#N/A,FALSE,"Budget2000";"SecondQ",#N/A,FALSE,"Budget2000";"Summary",#N/A,FALSE,"Budget2000"}</definedName>
    <definedName name="k" hidden="1">{"FirstQ",#N/A,FALSE,"Budget2000";"SecondQ",#N/A,FALSE,"Budget2000";"Summary",#N/A,FALSE,"Budget2000"}</definedName>
    <definedName name="q" localSheetId="2" hidden="1">{"FirstQ",#N/A,FALSE,"Budget2000";"SecondQ",#N/A,FALSE,"Budget2000";"Summary",#N/A,FALSE,"Budget2000"}</definedName>
    <definedName name="q" localSheetId="12" hidden="1">{"FirstQ",#N/A,FALSE,"Budget2000";"SecondQ",#N/A,FALSE,"Budget2000";"Summary",#N/A,FALSE,"Budget2000"}</definedName>
    <definedName name="q" localSheetId="4" hidden="1">{"FirstQ",#N/A,FALSE,"Budget2000";"SecondQ",#N/A,FALSE,"Budget2000";"Summary",#N/A,FALSE,"Budget2000"}</definedName>
    <definedName name="q" localSheetId="13" hidden="1">{"FirstQ",#N/A,FALSE,"Budget2000";"SecondQ",#N/A,FALSE,"Budget2000";"Summary",#N/A,FALSE,"Budget2000"}</definedName>
    <definedName name="q" hidden="1">{"FirstQ",#N/A,FALSE,"Budget2000";"SecondQ",#N/A,FALSE,"Budget2000";"Summary",#N/A,FALSE,"Budget2000"}</definedName>
    <definedName name="rr" localSheetId="2" hidden="1">{"FirstQ",#N/A,FALSE,"Budget2000";"SecondQ",#N/A,FALSE,"Budget2000"}</definedName>
    <definedName name="rr" localSheetId="12" hidden="1">{"FirstQ",#N/A,FALSE,"Budget2000";"SecondQ",#N/A,FALSE,"Budget2000"}</definedName>
    <definedName name="rr" localSheetId="4" hidden="1">{"FirstQ",#N/A,FALSE,"Budget2000";"SecondQ",#N/A,FALSE,"Budget2000"}</definedName>
    <definedName name="rr" localSheetId="13" hidden="1">{"FirstQ",#N/A,FALSE,"Budget2000";"SecondQ",#N/A,FALSE,"Budget2000"}</definedName>
    <definedName name="rr" hidden="1">{"FirstQ",#N/A,FALSE,"Budget2000";"SecondQ",#N/A,FALSE,"Budget2000"}</definedName>
    <definedName name="rrr" localSheetId="2" hidden="1">{"AllDetail",#N/A,FALSE,"Research Budget";"1stQuarter",#N/A,FALSE,"Research Budget";"2nd Quarter",#N/A,FALSE,"Research Budget";"Summary",#N/A,FALSE,"Research Budget"}</definedName>
    <definedName name="rrr" localSheetId="12" hidden="1">{"AllDetail",#N/A,FALSE,"Research Budget";"1stQuarter",#N/A,FALSE,"Research Budget";"2nd Quarter",#N/A,FALSE,"Research Budget";"Summary",#N/A,FALSE,"Research Budget"}</definedName>
    <definedName name="rrr" localSheetId="4" hidden="1">{"AllDetail",#N/A,FALSE,"Research Budget";"1stQuarter",#N/A,FALSE,"Research Budget";"2nd Quarter",#N/A,FALSE,"Research Budget";"Summary",#N/A,FALSE,"Research Budget"}</definedName>
    <definedName name="rrr" localSheetId="13" hidden="1">{"AllDetail",#N/A,FALSE,"Research Budget";"1stQuarter",#N/A,FALSE,"Research Budget";"2nd Quarter",#N/A,FALSE,"Research Budget";"Summary",#N/A,FALSE,"Research Budget"}</definedName>
    <definedName name="rrr" hidden="1">{"AllDetail",#N/A,FALSE,"Research Budget";"1stQuarter",#N/A,FALSE,"Research Budget";"2nd Quarter",#N/A,FALSE,"Research Budget";"Summary",#N/A,FALSE,"Research Budget"}</definedName>
    <definedName name="Salary">[1]UseRangeNames!$H$2:$H$742</definedName>
    <definedName name="test_to_columns" localSheetId="6">'Text To Column'!#REF!</definedName>
    <definedName name="wrn.AllData." localSheetId="2" hidden="1">{"FirstQ",#N/A,FALSE,"Budget2000";"SecondQ",#N/A,FALSE,"Budget2000";"Summary",#N/A,FALSE,"Budget2000"}</definedName>
    <definedName name="wrn.AllData." localSheetId="12" hidden="1">{"FirstQ",#N/A,FALSE,"Budget2000";"SecondQ",#N/A,FALSE,"Budget2000";"Summary",#N/A,FALSE,"Budget2000"}</definedName>
    <definedName name="wrn.AllData." localSheetId="4" hidden="1">{"FirstQ",#N/A,FALSE,"Budget2000";"SecondQ",#N/A,FALSE,"Budget2000";"Summary",#N/A,FALSE,"Budget2000"}</definedName>
    <definedName name="wrn.AllData." localSheetId="13" hidden="1">{"FirstQ",#N/A,FALSE,"Budget2000";"SecondQ",#N/A,FALSE,"Budget2000";"Summary",#N/A,FALSE,"Budget2000"}</definedName>
    <definedName name="wrn.AllData." hidden="1">{"FirstQ",#N/A,FALSE,"Budget2000";"SecondQ",#N/A,FALSE,"Budget2000";"Summary",#N/A,FALSE,"Budget2000"}</definedName>
    <definedName name="wrn.FirstHalf." localSheetId="2" hidden="1">{"FirstQ",#N/A,FALSE,"Budget2000";"SecondQ",#N/A,FALSE,"Budget2000"}</definedName>
    <definedName name="wrn.FirstHalf." localSheetId="12" hidden="1">{"FirstQ",#N/A,FALSE,"Budget2000";"SecondQ",#N/A,FALSE,"Budget2000"}</definedName>
    <definedName name="wrn.FirstHalf." localSheetId="4" hidden="1">{"FirstQ",#N/A,FALSE,"Budget2000";"SecondQ",#N/A,FALSE,"Budget2000"}</definedName>
    <definedName name="wrn.FirstHalf." localSheetId="13" hidden="1">{"FirstQ",#N/A,FALSE,"Budget2000";"SecondQ",#N/A,FALSE,"Budget2000"}</definedName>
    <definedName name="wrn.FirstHalf." hidden="1">{"FirstQ",#N/A,FALSE,"Budget2000";"SecondQ",#N/A,FALSE,"Budget2000"}</definedName>
    <definedName name="x" localSheetId="2" hidden="1">{"FirstQ",#N/A,FALSE,"Budget2000";"SecondQ",#N/A,FALSE,"Budget2000";"Summary",#N/A,FALSE,"Budget2000"}</definedName>
    <definedName name="x" localSheetId="12" hidden="1">{"FirstQ",#N/A,FALSE,"Budget2000";"SecondQ",#N/A,FALSE,"Budget2000";"Summary",#N/A,FALSE,"Budget2000"}</definedName>
    <definedName name="x" localSheetId="4" hidden="1">{"FirstQ",#N/A,FALSE,"Budget2000";"SecondQ",#N/A,FALSE,"Budget2000";"Summary",#N/A,FALSE,"Budget2000"}</definedName>
    <definedName name="x" localSheetId="13" hidden="1">{"FirstQ",#N/A,FALSE,"Budget2000";"SecondQ",#N/A,FALSE,"Budget2000";"Summary",#N/A,FALSE,"Budget2000"}</definedName>
    <definedName name="x" hidden="1">{"FirstQ",#N/A,FALSE,"Budget2000";"SecondQ",#N/A,FALSE,"Budget2000";"Summary",#N/A,FALSE,"Budget2000"}</definedName>
    <definedName name="xxxxxxxxxxxxxxxxxxx" localSheetId="2" hidden="1">{"AllDetail",#N/A,FALSE,"Research Budget";"1stQuarter",#N/A,FALSE,"Research Budget";"2nd Quarter",#N/A,FALSE,"Research Budget";"Summary",#N/A,FALSE,"Research Budget"}</definedName>
    <definedName name="xxxxxxxxxxxxxxxxxxx" localSheetId="12" hidden="1">{"AllDetail",#N/A,FALSE,"Research Budget";"1stQuarter",#N/A,FALSE,"Research Budget";"2nd Quarter",#N/A,FALSE,"Research Budget";"Summary",#N/A,FALSE,"Research Budget"}</definedName>
    <definedName name="xxxxxxxxxxxxxxxxxxx" localSheetId="4" hidden="1">{"AllDetail",#N/A,FALSE,"Research Budget";"1stQuarter",#N/A,FALSE,"Research Budget";"2nd Quarter",#N/A,FALSE,"Research Budget";"Summary",#N/A,FALSE,"Research Budget"}</definedName>
    <definedName name="xxxxxxxxxxxxxxxxxxx" localSheetId="13" hidden="1">{"AllDetail",#N/A,FALSE,"Research Budget";"1stQuarter",#N/A,FALSE,"Research Budget";"2nd Quarter",#N/A,FALSE,"Research Budget";"Summary",#N/A,FALSE,"Research Budget"}</definedName>
    <definedName name="xxxxxxxxxxxxxxxxxxx" hidden="1">{"AllDetail",#N/A,FALSE,"Research Budget";"1stQuarter",#N/A,FALSE,"Research Budget";"2nd Quarter",#N/A,FALSE,"Research Budget";"Summary",#N/A,FALSE,"Research Budget"}</definedName>
    <definedName name="Z_32E1B1E0_F29A_4FB3_9E7F_F78F245BC75E_.wvu.FilterData" localSheetId="4" hidden="1">'PasteSpecial Technic'!#REF!</definedName>
  </definedNames>
  <calcPr calcId="145621"/>
</workbook>
</file>

<file path=xl/calcChain.xml><?xml version="1.0" encoding="utf-8"?>
<calcChain xmlns="http://schemas.openxmlformats.org/spreadsheetml/2006/main">
  <c r="F742" i="18" l="1"/>
  <c r="F741" i="18"/>
  <c r="F740" i="18"/>
  <c r="F739" i="18"/>
  <c r="F738" i="18"/>
  <c r="F737" i="18"/>
  <c r="F736" i="18"/>
  <c r="F735" i="18"/>
  <c r="F734" i="18"/>
  <c r="F733" i="18"/>
  <c r="F732" i="18"/>
  <c r="F731" i="18"/>
  <c r="F730" i="18"/>
  <c r="F729" i="18"/>
  <c r="F728" i="18"/>
  <c r="F727" i="18"/>
  <c r="F726" i="18"/>
  <c r="F725" i="18"/>
  <c r="F724" i="18"/>
  <c r="F723" i="18"/>
  <c r="F722" i="18"/>
  <c r="F721" i="18"/>
  <c r="F720" i="18"/>
  <c r="F719" i="18"/>
  <c r="F718" i="18"/>
  <c r="F717" i="18"/>
  <c r="F716" i="18"/>
  <c r="F715" i="18"/>
  <c r="F714" i="18"/>
  <c r="F713" i="18"/>
  <c r="F712" i="18"/>
  <c r="F711" i="18"/>
  <c r="F710" i="18"/>
  <c r="F709" i="18"/>
  <c r="F708" i="18"/>
  <c r="F707" i="18"/>
  <c r="F706" i="18"/>
  <c r="F705" i="18"/>
  <c r="F704" i="18"/>
  <c r="F703" i="18"/>
  <c r="F702" i="18"/>
  <c r="F701" i="18"/>
  <c r="F700" i="18"/>
  <c r="F699" i="18"/>
  <c r="F698" i="18"/>
  <c r="F697" i="18"/>
  <c r="F696" i="18"/>
  <c r="F695" i="18"/>
  <c r="F694" i="18"/>
  <c r="F693" i="18"/>
  <c r="F692" i="18"/>
  <c r="F691" i="18"/>
  <c r="F690" i="18"/>
  <c r="F689" i="18"/>
  <c r="F688" i="18"/>
  <c r="F687" i="18"/>
  <c r="F686" i="18"/>
  <c r="F685" i="18"/>
  <c r="F684" i="18"/>
  <c r="F683" i="18"/>
  <c r="F682" i="18"/>
  <c r="F681" i="18"/>
  <c r="F680" i="18"/>
  <c r="F679" i="18"/>
  <c r="F678" i="18"/>
  <c r="F677" i="18"/>
  <c r="F676" i="18"/>
  <c r="F675" i="18"/>
  <c r="F674" i="18"/>
  <c r="F673" i="18"/>
  <c r="F672" i="18"/>
  <c r="F671" i="18"/>
  <c r="F670" i="18"/>
  <c r="F669" i="18"/>
  <c r="F668" i="18"/>
  <c r="F667" i="18"/>
  <c r="F666" i="18"/>
  <c r="F665" i="18"/>
  <c r="F664" i="18"/>
  <c r="F663" i="18"/>
  <c r="F662" i="18"/>
  <c r="F661" i="18"/>
  <c r="F660" i="18"/>
  <c r="F659" i="18"/>
  <c r="F658" i="18"/>
  <c r="F657" i="18"/>
  <c r="F656" i="18"/>
  <c r="F655" i="18"/>
  <c r="F654" i="18"/>
  <c r="F653" i="18"/>
  <c r="F652" i="18"/>
  <c r="F651" i="18"/>
  <c r="F650" i="18"/>
  <c r="F649" i="18"/>
  <c r="F648" i="18"/>
  <c r="F647" i="18"/>
  <c r="F646" i="18"/>
  <c r="F645" i="18"/>
  <c r="F644" i="18"/>
  <c r="F643" i="18"/>
  <c r="F642" i="18"/>
  <c r="F641" i="18"/>
  <c r="F640" i="18"/>
  <c r="F639" i="18"/>
  <c r="F638" i="18"/>
  <c r="F637" i="18"/>
  <c r="F636" i="18"/>
  <c r="F635" i="18"/>
  <c r="F634" i="18"/>
  <c r="F633" i="18"/>
  <c r="F632" i="18"/>
  <c r="F631" i="18"/>
  <c r="F630" i="18"/>
  <c r="F629" i="18"/>
  <c r="F628" i="18"/>
  <c r="F627" i="18"/>
  <c r="F626" i="18"/>
  <c r="F625" i="18"/>
  <c r="F624" i="18"/>
  <c r="F623" i="18"/>
  <c r="F622" i="18"/>
  <c r="F621" i="18"/>
  <c r="F620" i="18"/>
  <c r="F619" i="18"/>
  <c r="F618" i="18"/>
  <c r="F617" i="18"/>
  <c r="F616" i="18"/>
  <c r="F615" i="18"/>
  <c r="F614" i="18"/>
  <c r="F613" i="18"/>
  <c r="F612" i="18"/>
  <c r="F611" i="18"/>
  <c r="F610" i="18"/>
  <c r="F609" i="18"/>
  <c r="F608" i="18"/>
  <c r="F607" i="18"/>
  <c r="F606" i="18"/>
  <c r="F605" i="18"/>
  <c r="F604" i="18"/>
  <c r="F603" i="18"/>
  <c r="F602" i="18"/>
  <c r="F601" i="18"/>
  <c r="F600" i="18"/>
  <c r="F599" i="18"/>
  <c r="F598" i="18"/>
  <c r="F597" i="18"/>
  <c r="F596" i="18"/>
  <c r="F595" i="18"/>
  <c r="F594" i="18"/>
  <c r="F593" i="18"/>
  <c r="F592" i="18"/>
  <c r="F591" i="18"/>
  <c r="F590" i="18"/>
  <c r="F589" i="18"/>
  <c r="F588" i="18"/>
  <c r="F587" i="18"/>
  <c r="F586" i="18"/>
  <c r="F585" i="18"/>
  <c r="F584" i="18"/>
  <c r="F583" i="18"/>
  <c r="F582" i="18"/>
  <c r="F581" i="18"/>
  <c r="F580" i="18"/>
  <c r="F579" i="18"/>
  <c r="F578" i="18"/>
  <c r="F577" i="18"/>
  <c r="F576" i="18"/>
  <c r="F575" i="18"/>
  <c r="F574" i="18"/>
  <c r="F573" i="18"/>
  <c r="F572" i="18"/>
  <c r="F571" i="18"/>
  <c r="F570" i="18"/>
  <c r="F569" i="18"/>
  <c r="F568" i="18"/>
  <c r="F567" i="18"/>
  <c r="F566" i="18"/>
  <c r="F565" i="18"/>
  <c r="F564" i="18"/>
  <c r="F563" i="18"/>
  <c r="F562" i="18"/>
  <c r="F561" i="18"/>
  <c r="F560" i="18"/>
  <c r="F559" i="18"/>
  <c r="F558" i="18"/>
  <c r="F557" i="18"/>
  <c r="F556" i="18"/>
  <c r="F555" i="18"/>
  <c r="F554" i="18"/>
  <c r="F553" i="18"/>
  <c r="F552" i="18"/>
  <c r="F551" i="18"/>
  <c r="F550" i="18"/>
  <c r="F549" i="18"/>
  <c r="F548" i="18"/>
  <c r="F547" i="18"/>
  <c r="F546" i="18"/>
  <c r="F545" i="18"/>
  <c r="F544" i="18"/>
  <c r="F543" i="18"/>
  <c r="F542" i="18"/>
  <c r="F541" i="18"/>
  <c r="F540" i="18"/>
  <c r="F539" i="18"/>
  <c r="F538" i="18"/>
  <c r="F537" i="18"/>
  <c r="F536" i="18"/>
  <c r="F535" i="18"/>
  <c r="F534" i="18"/>
  <c r="F533" i="18"/>
  <c r="F532" i="18"/>
  <c r="F531" i="18"/>
  <c r="F530" i="18"/>
  <c r="F529" i="18"/>
  <c r="F528" i="18"/>
  <c r="F527" i="18"/>
  <c r="F526" i="18"/>
  <c r="F525" i="18"/>
  <c r="F524" i="18"/>
  <c r="F523" i="18"/>
  <c r="F522" i="18"/>
  <c r="F521" i="18"/>
  <c r="F520" i="18"/>
  <c r="F519" i="18"/>
  <c r="F518" i="18"/>
  <c r="F517" i="18"/>
  <c r="F516" i="18"/>
  <c r="F515" i="18"/>
  <c r="F514" i="18"/>
  <c r="F513" i="18"/>
  <c r="F512" i="18"/>
  <c r="F511" i="18"/>
  <c r="F510" i="18"/>
  <c r="F509" i="18"/>
  <c r="F508" i="18"/>
  <c r="F507" i="18"/>
  <c r="F506" i="18"/>
  <c r="F505" i="18"/>
  <c r="F504" i="18"/>
  <c r="F503" i="18"/>
  <c r="F502" i="18"/>
  <c r="F501" i="18"/>
  <c r="F500" i="18"/>
  <c r="F499" i="18"/>
  <c r="F498" i="18"/>
  <c r="F497" i="18"/>
  <c r="F496" i="18"/>
  <c r="F495" i="18"/>
  <c r="F494" i="18"/>
  <c r="F493" i="18"/>
  <c r="F492" i="18"/>
  <c r="F491" i="18"/>
  <c r="F490" i="18"/>
  <c r="F489" i="18"/>
  <c r="F488" i="18"/>
  <c r="F487" i="18"/>
  <c r="F486" i="18"/>
  <c r="F485" i="18"/>
  <c r="F484" i="18"/>
  <c r="F483" i="18"/>
  <c r="F482" i="18"/>
  <c r="F481" i="18"/>
  <c r="F480" i="18"/>
  <c r="F479" i="18"/>
  <c r="F478" i="18"/>
  <c r="F477" i="18"/>
  <c r="F476" i="18"/>
  <c r="F475" i="18"/>
  <c r="F474" i="18"/>
  <c r="F473" i="18"/>
  <c r="F472" i="18"/>
  <c r="F471" i="18"/>
  <c r="F470" i="18"/>
  <c r="F469" i="18"/>
  <c r="F468" i="18"/>
  <c r="F467" i="18"/>
  <c r="F466" i="18"/>
  <c r="F465" i="18"/>
  <c r="F464" i="18"/>
  <c r="F463" i="18"/>
  <c r="F462" i="18"/>
  <c r="F461" i="18"/>
  <c r="F460" i="18"/>
  <c r="F459" i="18"/>
  <c r="F458" i="18"/>
  <c r="F457" i="18"/>
  <c r="F456" i="18"/>
  <c r="F455" i="18"/>
  <c r="F454" i="18"/>
  <c r="F453" i="18"/>
  <c r="F452" i="18"/>
  <c r="F451" i="18"/>
  <c r="F450" i="18"/>
  <c r="F449" i="18"/>
  <c r="F448" i="18"/>
  <c r="F447" i="18"/>
  <c r="F446" i="18"/>
  <c r="F445" i="18"/>
  <c r="F444" i="18"/>
  <c r="F443" i="18"/>
  <c r="F442" i="18"/>
  <c r="F441" i="18"/>
  <c r="F440" i="18"/>
  <c r="F439" i="18"/>
  <c r="F438" i="18"/>
  <c r="F437" i="18"/>
  <c r="F436" i="18"/>
  <c r="F435" i="18"/>
  <c r="F434" i="18"/>
  <c r="F433" i="18"/>
  <c r="F432" i="18"/>
  <c r="F431" i="18"/>
  <c r="F430" i="18"/>
  <c r="F429" i="18"/>
  <c r="F428" i="18"/>
  <c r="F427" i="18"/>
  <c r="F426" i="18"/>
  <c r="F425" i="18"/>
  <c r="F424" i="18"/>
  <c r="F423" i="18"/>
  <c r="F422" i="18"/>
  <c r="F421" i="18"/>
  <c r="F420" i="18"/>
  <c r="F419" i="18"/>
  <c r="F418" i="18"/>
  <c r="F417" i="18"/>
  <c r="F416" i="18"/>
  <c r="F415" i="18"/>
  <c r="F414" i="18"/>
  <c r="F413" i="18"/>
  <c r="F412" i="18"/>
  <c r="F411" i="18"/>
  <c r="F410" i="18"/>
  <c r="F409" i="18"/>
  <c r="F408" i="18"/>
  <c r="F407" i="18"/>
  <c r="F406" i="18"/>
  <c r="F405" i="18"/>
  <c r="F404" i="18"/>
  <c r="F403" i="18"/>
  <c r="F402" i="18"/>
  <c r="F401" i="18"/>
  <c r="F400" i="18"/>
  <c r="F399" i="18"/>
  <c r="F398" i="18"/>
  <c r="F397" i="18"/>
  <c r="F396" i="18"/>
  <c r="F395" i="18"/>
  <c r="F394" i="18"/>
  <c r="F393" i="18"/>
  <c r="F392" i="18"/>
  <c r="F391" i="18"/>
  <c r="F390" i="18"/>
  <c r="F389" i="18"/>
  <c r="F388" i="18"/>
  <c r="F387" i="18"/>
  <c r="F386" i="18"/>
  <c r="F385" i="18"/>
  <c r="F384" i="18"/>
  <c r="F383" i="18"/>
  <c r="F382" i="18"/>
  <c r="F381" i="18"/>
  <c r="F380" i="18"/>
  <c r="F379" i="18"/>
  <c r="F378" i="18"/>
  <c r="F377" i="18"/>
  <c r="F376" i="18"/>
  <c r="F375" i="18"/>
  <c r="F374" i="18"/>
  <c r="F373" i="18"/>
  <c r="F372" i="18"/>
  <c r="F371" i="18"/>
  <c r="F370" i="18"/>
  <c r="F369" i="18"/>
  <c r="F368" i="18"/>
  <c r="F367" i="18"/>
  <c r="F366" i="18"/>
  <c r="F365" i="18"/>
  <c r="F364" i="18"/>
  <c r="F363" i="18"/>
  <c r="F362" i="18"/>
  <c r="F361" i="18"/>
  <c r="F360" i="18"/>
  <c r="F359" i="18"/>
  <c r="F358" i="18"/>
  <c r="F357" i="18"/>
  <c r="F356" i="18"/>
  <c r="F355" i="18"/>
  <c r="F354" i="18"/>
  <c r="F353" i="18"/>
  <c r="F352" i="18"/>
  <c r="F351" i="18"/>
  <c r="F350" i="18"/>
  <c r="F349" i="18"/>
  <c r="F348" i="18"/>
  <c r="F347" i="18"/>
  <c r="F346" i="18"/>
  <c r="F345" i="18"/>
  <c r="F344" i="18"/>
  <c r="F343" i="18"/>
  <c r="F342" i="18"/>
  <c r="F341" i="18"/>
  <c r="F340" i="18"/>
  <c r="F339" i="18"/>
  <c r="F338" i="18"/>
  <c r="F337" i="18"/>
  <c r="F336" i="18"/>
  <c r="F335" i="18"/>
  <c r="F334" i="18"/>
  <c r="F333" i="18"/>
  <c r="F332" i="18"/>
  <c r="F331" i="18"/>
  <c r="F330" i="18"/>
  <c r="F329" i="18"/>
  <c r="F328" i="18"/>
  <c r="F327" i="18"/>
  <c r="F326" i="18"/>
  <c r="F325" i="18"/>
  <c r="F324" i="18"/>
  <c r="F323" i="18"/>
  <c r="F322" i="18"/>
  <c r="F321" i="18"/>
  <c r="F320" i="18"/>
  <c r="F319" i="18"/>
  <c r="F318" i="18"/>
  <c r="F317" i="18"/>
  <c r="F316" i="18"/>
  <c r="F315" i="18"/>
  <c r="F314" i="18"/>
  <c r="F313" i="18"/>
  <c r="F312" i="18"/>
  <c r="F311" i="18"/>
  <c r="F310" i="18"/>
  <c r="F309" i="18"/>
  <c r="F308" i="18"/>
  <c r="F307" i="18"/>
  <c r="F306" i="18"/>
  <c r="F305" i="18"/>
  <c r="F304" i="18"/>
  <c r="F303" i="18"/>
  <c r="F302" i="18"/>
  <c r="F301" i="18"/>
  <c r="F300" i="18"/>
  <c r="F299" i="18"/>
  <c r="F298" i="18"/>
  <c r="F297" i="18"/>
  <c r="F296" i="18"/>
  <c r="F295" i="18"/>
  <c r="F294" i="18"/>
  <c r="F293" i="18"/>
  <c r="F292" i="18"/>
  <c r="F291" i="18"/>
  <c r="F290" i="18"/>
  <c r="F289" i="18"/>
  <c r="F288" i="18"/>
  <c r="F287" i="18"/>
  <c r="F286" i="18"/>
  <c r="F285" i="18"/>
  <c r="F284" i="18"/>
  <c r="F283" i="18"/>
  <c r="F282" i="18"/>
  <c r="F281" i="18"/>
  <c r="F280" i="18"/>
  <c r="F279" i="18"/>
  <c r="F278" i="18"/>
  <c r="F277" i="18"/>
  <c r="F276" i="18"/>
  <c r="F275" i="18"/>
  <c r="F274" i="18"/>
  <c r="F273" i="18"/>
  <c r="F272" i="18"/>
  <c r="F271" i="18"/>
  <c r="F270" i="18"/>
  <c r="F269" i="18"/>
  <c r="F268" i="18"/>
  <c r="F267" i="18"/>
  <c r="F266" i="18"/>
  <c r="F265" i="18"/>
  <c r="F264" i="18"/>
  <c r="F263" i="18"/>
  <c r="F262" i="18"/>
  <c r="F261" i="18"/>
  <c r="F260" i="18"/>
  <c r="F259" i="18"/>
  <c r="F258" i="18"/>
  <c r="F257" i="18"/>
  <c r="F256" i="18"/>
  <c r="F255" i="18"/>
  <c r="F254" i="18"/>
  <c r="F253" i="18"/>
  <c r="F252" i="18"/>
  <c r="F251" i="18"/>
  <c r="F250" i="18"/>
  <c r="F249" i="18"/>
  <c r="F248" i="18"/>
  <c r="F247" i="18"/>
  <c r="F246" i="18"/>
  <c r="F245" i="18"/>
  <c r="F244" i="18"/>
  <c r="F243" i="18"/>
  <c r="F242" i="18"/>
  <c r="F241" i="18"/>
  <c r="F240" i="18"/>
  <c r="F239" i="18"/>
  <c r="F238" i="18"/>
  <c r="F237" i="18"/>
  <c r="F236" i="18"/>
  <c r="F235" i="18"/>
  <c r="F234" i="18"/>
  <c r="F233" i="18"/>
  <c r="F232" i="18"/>
  <c r="F231" i="18"/>
  <c r="F230" i="18"/>
  <c r="F229" i="18"/>
  <c r="F228" i="18"/>
  <c r="F227" i="18"/>
  <c r="F226" i="18"/>
  <c r="F225" i="18"/>
  <c r="F224" i="18"/>
  <c r="F223" i="18"/>
  <c r="F222" i="18"/>
  <c r="F221" i="18"/>
  <c r="F220" i="18"/>
  <c r="F219" i="18"/>
  <c r="F218" i="18"/>
  <c r="F217" i="18"/>
  <c r="F216" i="18"/>
  <c r="F215" i="18"/>
  <c r="F214" i="18"/>
  <c r="F213" i="18"/>
  <c r="F212" i="18"/>
  <c r="F211" i="18"/>
  <c r="F210" i="18"/>
  <c r="F209" i="18"/>
  <c r="F208" i="18"/>
  <c r="F207" i="18"/>
  <c r="F206" i="18"/>
  <c r="F205" i="18"/>
  <c r="F204" i="18"/>
  <c r="F203" i="18"/>
  <c r="F202" i="18"/>
  <c r="F201" i="18"/>
  <c r="F200" i="18"/>
  <c r="F199" i="18"/>
  <c r="F198" i="18"/>
  <c r="F197" i="18"/>
  <c r="F196" i="18"/>
  <c r="F195" i="18"/>
  <c r="F194" i="18"/>
  <c r="F193" i="18"/>
  <c r="F192" i="18"/>
  <c r="F191" i="18"/>
  <c r="F190" i="18"/>
  <c r="F189" i="18"/>
  <c r="F188" i="18"/>
  <c r="F187" i="18"/>
  <c r="F186" i="18"/>
  <c r="F185" i="18"/>
  <c r="F184" i="18"/>
  <c r="F183" i="18"/>
  <c r="F182" i="18"/>
  <c r="F181" i="18"/>
  <c r="F180" i="18"/>
  <c r="F179" i="18"/>
  <c r="F178" i="18"/>
  <c r="F177" i="18"/>
  <c r="F176" i="18"/>
  <c r="F175" i="18"/>
  <c r="F174" i="18"/>
  <c r="F173" i="18"/>
  <c r="F172" i="18"/>
  <c r="F171" i="18"/>
  <c r="F170" i="18"/>
  <c r="F169" i="18"/>
  <c r="F168" i="18"/>
  <c r="F167" i="18"/>
  <c r="F166" i="18"/>
  <c r="F165" i="18"/>
  <c r="F164" i="18"/>
  <c r="F163" i="18"/>
  <c r="F162" i="18"/>
  <c r="F161" i="18"/>
  <c r="F160" i="18"/>
  <c r="F159" i="18"/>
  <c r="F158" i="18"/>
  <c r="F157" i="18"/>
  <c r="F156" i="18"/>
  <c r="F155" i="18"/>
  <c r="F154" i="18"/>
  <c r="F153" i="18"/>
  <c r="F152" i="18"/>
  <c r="F151" i="18"/>
  <c r="F150" i="18"/>
  <c r="F149" i="18"/>
  <c r="F148" i="18"/>
  <c r="F147" i="18"/>
  <c r="F146" i="18"/>
  <c r="F145" i="18"/>
  <c r="F144" i="18"/>
  <c r="F143" i="18"/>
  <c r="F142" i="18"/>
  <c r="F141" i="18"/>
  <c r="F140" i="18"/>
  <c r="F139" i="18"/>
  <c r="F138" i="18"/>
  <c r="F137" i="18"/>
  <c r="F136" i="18"/>
  <c r="F135" i="18"/>
  <c r="F134" i="18"/>
  <c r="F133" i="18"/>
  <c r="F132" i="18"/>
  <c r="F131" i="18"/>
  <c r="F130" i="18"/>
  <c r="F129" i="18"/>
  <c r="F128" i="18"/>
  <c r="F127" i="18"/>
  <c r="F126" i="18"/>
  <c r="F125" i="18"/>
  <c r="F124" i="18"/>
  <c r="F123" i="18"/>
  <c r="F122" i="18"/>
  <c r="F121" i="18"/>
  <c r="F120" i="18"/>
  <c r="F119" i="18"/>
  <c r="F118" i="18"/>
  <c r="F117" i="18"/>
  <c r="F116" i="18"/>
  <c r="F115" i="18"/>
  <c r="F114" i="18"/>
  <c r="F113" i="18"/>
  <c r="F112" i="18"/>
  <c r="F111" i="18"/>
  <c r="F110" i="18"/>
  <c r="F109" i="18"/>
  <c r="F108" i="18"/>
  <c r="F107" i="18"/>
  <c r="F106" i="18"/>
  <c r="F105" i="18"/>
  <c r="F104" i="18"/>
  <c r="F103" i="18"/>
  <c r="F102" i="18"/>
  <c r="F101" i="18"/>
  <c r="F100" i="18"/>
  <c r="F99" i="18"/>
  <c r="F98" i="18"/>
  <c r="F97" i="18"/>
  <c r="F96" i="18"/>
  <c r="F95" i="18"/>
  <c r="F94" i="18"/>
  <c r="F93" i="18"/>
  <c r="F92" i="18"/>
  <c r="F91" i="18"/>
  <c r="F90" i="18"/>
  <c r="F89" i="18"/>
  <c r="F88" i="18"/>
  <c r="F87" i="18"/>
  <c r="F86" i="18"/>
  <c r="F85" i="18"/>
  <c r="F84" i="18"/>
  <c r="F83" i="18"/>
  <c r="F82" i="18"/>
  <c r="F81" i="18"/>
  <c r="F80" i="18"/>
  <c r="F79" i="18"/>
  <c r="F78" i="18"/>
  <c r="F77" i="18"/>
  <c r="F76" i="18"/>
  <c r="F75" i="18"/>
  <c r="F74" i="18"/>
  <c r="F73" i="18"/>
  <c r="F72" i="18"/>
  <c r="F71" i="18"/>
  <c r="F70" i="18"/>
  <c r="F69" i="18"/>
  <c r="F68" i="18"/>
  <c r="F67" i="18"/>
  <c r="F66" i="18"/>
  <c r="F65" i="18"/>
  <c r="F64" i="18"/>
  <c r="F63" i="18"/>
  <c r="F62" i="18"/>
  <c r="F61" i="18"/>
  <c r="F60" i="18"/>
  <c r="F59" i="18"/>
  <c r="F58" i="18"/>
  <c r="F57" i="18"/>
  <c r="F56" i="18"/>
  <c r="F55" i="18"/>
  <c r="F54" i="18"/>
  <c r="F53" i="18"/>
  <c r="F52" i="18"/>
  <c r="F51" i="18"/>
  <c r="F50" i="18"/>
  <c r="F49" i="18"/>
  <c r="F48" i="18"/>
  <c r="F47" i="18"/>
  <c r="F46" i="18"/>
  <c r="F45" i="18"/>
  <c r="F44" i="18"/>
  <c r="F43" i="18"/>
  <c r="F42" i="18"/>
  <c r="F41" i="18"/>
  <c r="F40" i="18"/>
  <c r="F39" i="18"/>
  <c r="F38" i="18"/>
  <c r="F37" i="18"/>
  <c r="F36" i="18"/>
  <c r="F35" i="18"/>
  <c r="F34" i="18"/>
  <c r="F33" i="18"/>
  <c r="F32" i="18"/>
  <c r="F31" i="18"/>
  <c r="F30" i="18"/>
  <c r="F29" i="18"/>
  <c r="F28" i="18"/>
  <c r="F27" i="18"/>
  <c r="F26" i="18"/>
  <c r="F25" i="18"/>
  <c r="F24" i="18"/>
  <c r="F23" i="18"/>
  <c r="F22" i="18"/>
  <c r="F21" i="18"/>
  <c r="F20" i="18"/>
  <c r="F19" i="18"/>
  <c r="F18" i="18"/>
  <c r="F17" i="18"/>
  <c r="F16" i="18"/>
  <c r="F15" i="18"/>
  <c r="F14" i="18"/>
  <c r="F13" i="18"/>
  <c r="F12" i="18"/>
  <c r="F11" i="18"/>
  <c r="F10" i="18"/>
  <c r="F9" i="18"/>
  <c r="F8" i="18"/>
  <c r="F7" i="18"/>
  <c r="F6" i="18"/>
  <c r="F5" i="18"/>
  <c r="F4" i="18"/>
  <c r="F3" i="18"/>
  <c r="F2" i="18"/>
  <c r="F24" i="15"/>
  <c r="F23" i="15"/>
  <c r="F22" i="15"/>
  <c r="F21" i="15"/>
  <c r="F20" i="15"/>
  <c r="F19" i="15"/>
  <c r="F18" i="15"/>
  <c r="F17" i="15"/>
  <c r="F16" i="15"/>
  <c r="F15" i="15"/>
  <c r="F14" i="15"/>
  <c r="F13" i="15"/>
  <c r="F12" i="15"/>
  <c r="F11" i="15"/>
  <c r="F10" i="15"/>
  <c r="F9" i="15"/>
  <c r="F8" i="15"/>
  <c r="F7" i="15"/>
  <c r="F6" i="15"/>
  <c r="F5" i="15"/>
  <c r="F4" i="15"/>
  <c r="F3" i="15"/>
  <c r="F2" i="15"/>
  <c r="AC659" i="2" l="1"/>
  <c r="AC718" i="2"/>
  <c r="AC42" i="2"/>
  <c r="AC198" i="2"/>
  <c r="AC15" i="2"/>
  <c r="AC256" i="2"/>
  <c r="AC542" i="2"/>
  <c r="AC449" i="2"/>
  <c r="AC687" i="2"/>
  <c r="AC481" i="2"/>
  <c r="AC548" i="2"/>
  <c r="AC77" i="2"/>
  <c r="AC520" i="2"/>
  <c r="AC123" i="2"/>
  <c r="AC32" i="2"/>
  <c r="AC671" i="2"/>
  <c r="AC297" i="2"/>
  <c r="AC380" i="2"/>
  <c r="AC234" i="2"/>
  <c r="AC343" i="2"/>
  <c r="AC180" i="2"/>
  <c r="AC202" i="2"/>
  <c r="AC88" i="2"/>
  <c r="AC443" i="2"/>
  <c r="AC229" i="2"/>
  <c r="AC689" i="2"/>
  <c r="AC64" i="2"/>
  <c r="AC340" i="2"/>
  <c r="AC573" i="2"/>
  <c r="AC505" i="2"/>
  <c r="AC280" i="2"/>
  <c r="AC592" i="2"/>
  <c r="AC70" i="2"/>
  <c r="AC18" i="2"/>
  <c r="AC600" i="2"/>
  <c r="AC544" i="2"/>
  <c r="AC116" i="2"/>
  <c r="AC341" i="2"/>
  <c r="AC722" i="2"/>
  <c r="AC641" i="2"/>
  <c r="AC513" i="2"/>
  <c r="AC450" i="2"/>
  <c r="AC151" i="2"/>
  <c r="AC13" i="2"/>
  <c r="AC144" i="2"/>
  <c r="AC424" i="2"/>
  <c r="AC153" i="2"/>
  <c r="AC445" i="2"/>
  <c r="AC524" i="2"/>
  <c r="AC428" i="2"/>
  <c r="AC433" i="2"/>
  <c r="AC451" i="2"/>
  <c r="AC661" i="2"/>
  <c r="AC415" i="2"/>
  <c r="AC124" i="2"/>
  <c r="AC167" i="2"/>
  <c r="AC119" i="2"/>
  <c r="AC538" i="2"/>
  <c r="AC67" i="2"/>
  <c r="AC528" i="2"/>
  <c r="AC471" i="2"/>
  <c r="AC700" i="2"/>
  <c r="AC515" i="2"/>
  <c r="AC34" i="2"/>
  <c r="AC346" i="2"/>
  <c r="AC111" i="2"/>
  <c r="AC178" i="2"/>
  <c r="AC730" i="2"/>
  <c r="AC461" i="2"/>
  <c r="AC510" i="2"/>
  <c r="AC385" i="2"/>
  <c r="AC419" i="2"/>
  <c r="AC446" i="2"/>
  <c r="AC249" i="2"/>
  <c r="AC409" i="2"/>
  <c r="AC56" i="2"/>
  <c r="AC112" i="2"/>
  <c r="AC431" i="2"/>
  <c r="AC94" i="2"/>
  <c r="AC560" i="2"/>
  <c r="AC313" i="2"/>
  <c r="AC182" i="2"/>
  <c r="AC365" i="2"/>
  <c r="AC496" i="2"/>
  <c r="AC511" i="2"/>
  <c r="AC636" i="2"/>
  <c r="AC214" i="2"/>
  <c r="AC717" i="2"/>
  <c r="AC458" i="2"/>
  <c r="AC728" i="2"/>
  <c r="AC219" i="2"/>
  <c r="AC737" i="2"/>
  <c r="AC535" i="2"/>
  <c r="AC6" i="2"/>
  <c r="AC637" i="2"/>
  <c r="AC396" i="2"/>
  <c r="AC337" i="2"/>
  <c r="AC227" i="2"/>
  <c r="AC653" i="2"/>
  <c r="AC117" i="2"/>
  <c r="AC619" i="2"/>
  <c r="AC30" i="2"/>
  <c r="AC389" i="2"/>
  <c r="AC147" i="2"/>
  <c r="AC523" i="2"/>
  <c r="AC623" i="2"/>
  <c r="AC590" i="2"/>
  <c r="AC463" i="2"/>
  <c r="AC514" i="2"/>
  <c r="AC586" i="2"/>
  <c r="AC12" i="2"/>
  <c r="AC327" i="2"/>
  <c r="AC351" i="2"/>
  <c r="AC676" i="2"/>
  <c r="AC170" i="2"/>
  <c r="AC137" i="2"/>
  <c r="AC204" i="2"/>
  <c r="AC417" i="2"/>
  <c r="AC522" i="2"/>
  <c r="AC599" i="2"/>
  <c r="AC439" i="2"/>
  <c r="AC440" i="2"/>
  <c r="AC171" i="2"/>
  <c r="AC98" i="2"/>
  <c r="AC378" i="2"/>
  <c r="AC253" i="2"/>
  <c r="AC84" i="2"/>
  <c r="AC221" i="2"/>
  <c r="AC329" i="2"/>
  <c r="AC166" i="2"/>
  <c r="AC420" i="2"/>
  <c r="AC247" i="2"/>
  <c r="AC130" i="2"/>
  <c r="AC26" i="2"/>
  <c r="AC104" i="2"/>
  <c r="AC2" i="2"/>
  <c r="AC366" i="2"/>
  <c r="AC517" i="2"/>
  <c r="AC293" i="2"/>
  <c r="AC35" i="2"/>
  <c r="AC259" i="2"/>
  <c r="AC107" i="2"/>
  <c r="AC358" i="2"/>
  <c r="AC483" i="2"/>
  <c r="AC135" i="2"/>
  <c r="AC418" i="2"/>
  <c r="AC68" i="2"/>
  <c r="AC710" i="2"/>
  <c r="AC110" i="2"/>
  <c r="AC507" i="2"/>
  <c r="AC612" i="2"/>
  <c r="AC270" i="2"/>
  <c r="AC384" i="2"/>
  <c r="AC103" i="2"/>
  <c r="AC45" i="2"/>
  <c r="AC554" i="2"/>
  <c r="AC611" i="2"/>
  <c r="AC472" i="2"/>
  <c r="AC334" i="2"/>
  <c r="AC441" i="2"/>
  <c r="AC81" i="2"/>
  <c r="AC714" i="2"/>
  <c r="AC331" i="2"/>
  <c r="AC411" i="2"/>
  <c r="AC715" i="2"/>
  <c r="AC7" i="2"/>
  <c r="AC588" i="2"/>
  <c r="AC102" i="2"/>
  <c r="AC251" i="2"/>
  <c r="AC663" i="2"/>
  <c r="AC626" i="2"/>
  <c r="AC678" i="2"/>
  <c r="AC549" i="2"/>
  <c r="AC561" i="2"/>
  <c r="AC160" i="2"/>
  <c r="AC257" i="2"/>
  <c r="AC379" i="2"/>
  <c r="AC459" i="2"/>
  <c r="AC620" i="2"/>
  <c r="AC525" i="2"/>
  <c r="AC487" i="2"/>
  <c r="AC454" i="2"/>
  <c r="AC355" i="2"/>
  <c r="AC40" i="2"/>
  <c r="AC383" i="2"/>
  <c r="AC697" i="2"/>
  <c r="AC360" i="2"/>
  <c r="AC456" i="2"/>
  <c r="AC727" i="2"/>
  <c r="AC350" i="2"/>
  <c r="AC347" i="2"/>
  <c r="AC670" i="2"/>
  <c r="AC708" i="2"/>
  <c r="AC209" i="2"/>
  <c r="AC448" i="2"/>
  <c r="AC460" i="2"/>
  <c r="AC413" i="2"/>
  <c r="AC156" i="2"/>
  <c r="AC741" i="2"/>
  <c r="AC587" i="2"/>
  <c r="AC648" i="2"/>
  <c r="AC282" i="2"/>
  <c r="AC139" i="2"/>
  <c r="AC677" i="2"/>
  <c r="AC658" i="2"/>
  <c r="AC733" i="2"/>
  <c r="AC390" i="2"/>
  <c r="AC594" i="2"/>
  <c r="AC41" i="2"/>
  <c r="AC474" i="2"/>
  <c r="AC244" i="2"/>
  <c r="AC633" i="2"/>
  <c r="AC470" i="2"/>
  <c r="AC345" i="2"/>
  <c r="AC338" i="2"/>
  <c r="AC294" i="2"/>
  <c r="AC54" i="2"/>
  <c r="AC579" i="2"/>
  <c r="AC39" i="2"/>
  <c r="AC184" i="2"/>
  <c r="AC24" i="2"/>
  <c r="AC19" i="2"/>
  <c r="AC29" i="2"/>
  <c r="AC172" i="2"/>
  <c r="AC591" i="2"/>
  <c r="AC651" i="2"/>
  <c r="AC319" i="2"/>
  <c r="AC476" i="2"/>
  <c r="AC399" i="2"/>
  <c r="AC161" i="2"/>
  <c r="AC246" i="2"/>
  <c r="AC129" i="2"/>
  <c r="AC95" i="2"/>
  <c r="AC394" i="2"/>
  <c r="AC704" i="2"/>
  <c r="AC354" i="2"/>
  <c r="AC162" i="2"/>
  <c r="AC301" i="2"/>
  <c r="AC295" i="2"/>
  <c r="AC165" i="2"/>
  <c r="AC177" i="2"/>
  <c r="AC47" i="2"/>
  <c r="AC646" i="2"/>
  <c r="AC109" i="2"/>
  <c r="AC540" i="2"/>
  <c r="AC576" i="2"/>
  <c r="AC469" i="2"/>
  <c r="AC121" i="2"/>
  <c r="AC572" i="2"/>
  <c r="AC681" i="2"/>
  <c r="AC604" i="2"/>
  <c r="AC52" i="2"/>
  <c r="AC521" i="2"/>
  <c r="AC407" i="2"/>
  <c r="AC175" i="2"/>
  <c r="AC210" i="2"/>
  <c r="AC426" i="2"/>
  <c r="AC388" i="2"/>
  <c r="AC322" i="2"/>
  <c r="AC173" i="2"/>
  <c r="AC491" i="2"/>
  <c r="AC493" i="2"/>
  <c r="AC393" i="2"/>
  <c r="AC368" i="2"/>
  <c r="AC581" i="2"/>
  <c r="AC438" i="2"/>
  <c r="AC543" i="2"/>
  <c r="AC494" i="2"/>
  <c r="AC298" i="2"/>
  <c r="AC279" i="2"/>
  <c r="AC232" i="2"/>
  <c r="AC615" i="2"/>
  <c r="AC59" i="2"/>
  <c r="AC613" i="2"/>
  <c r="AC241" i="2"/>
  <c r="AC547" i="2"/>
  <c r="AC127" i="2"/>
  <c r="AC69" i="2"/>
  <c r="AC363" i="2"/>
  <c r="AC488" i="2"/>
  <c r="AC644" i="2"/>
  <c r="AC371" i="2"/>
  <c r="AC8" i="2"/>
  <c r="AC217" i="2"/>
  <c r="AC286" i="2"/>
  <c r="AC201" i="2"/>
  <c r="AC223" i="2"/>
  <c r="AC325" i="2"/>
  <c r="AC434" i="2"/>
  <c r="AC224" i="2"/>
  <c r="AC310" i="2"/>
  <c r="AC556" i="2"/>
  <c r="AC208" i="2"/>
  <c r="AC688" i="2"/>
  <c r="AC361" i="2"/>
  <c r="AC408" i="2"/>
  <c r="AC598" i="2"/>
  <c r="AC324" i="2"/>
  <c r="AC504" i="2"/>
  <c r="AC597" i="2"/>
  <c r="AC485" i="2"/>
  <c r="AC680" i="2"/>
  <c r="AC283" i="2"/>
  <c r="AC188" i="2"/>
  <c r="AC696" i="2"/>
  <c r="AC304" i="2"/>
  <c r="AC731" i="2"/>
  <c r="AC512" i="2"/>
  <c r="AC486" i="2"/>
  <c r="AC625" i="2"/>
  <c r="AC342" i="2"/>
  <c r="AC200" i="2"/>
  <c r="AC218" i="2"/>
  <c r="AC630" i="2"/>
  <c r="AC114" i="2"/>
  <c r="AC699" i="2"/>
  <c r="AC545" i="2"/>
  <c r="AC665" i="2"/>
  <c r="AC89" i="2"/>
  <c r="AC203" i="2"/>
  <c r="AC533" i="2"/>
  <c r="AC574" i="2"/>
  <c r="AC62" i="2"/>
  <c r="AC559" i="2"/>
  <c r="AC610" i="2"/>
  <c r="AC288" i="2"/>
  <c r="AC664" i="2"/>
  <c r="AC28" i="2"/>
  <c r="AC238" i="2"/>
  <c r="AC607" i="2"/>
  <c r="AC578" i="2"/>
  <c r="AC242" i="2"/>
  <c r="AC534" i="2"/>
  <c r="AC713" i="2"/>
  <c r="AC79" i="2"/>
  <c r="AC357" i="2"/>
  <c r="AC631" i="2"/>
  <c r="AC429" i="2"/>
  <c r="AC269" i="2"/>
  <c r="AC498" i="2"/>
  <c r="AC628" i="2"/>
  <c r="AC276" i="2"/>
  <c r="AC416" i="2"/>
  <c r="AC652" i="2"/>
  <c r="AC120" i="2"/>
  <c r="AC3" i="2"/>
  <c r="AC575" i="2"/>
  <c r="AC414" i="2"/>
  <c r="AC51" i="2"/>
  <c r="AC281" i="2"/>
  <c r="AC374" i="2"/>
  <c r="AC243" i="2"/>
  <c r="AC164" i="2"/>
  <c r="AC672" i="2"/>
  <c r="AC736" i="2"/>
  <c r="AC436" i="2"/>
  <c r="AC333" i="2"/>
  <c r="AC500" i="2"/>
  <c r="AC370" i="2"/>
  <c r="AC563" i="2"/>
  <c r="AC484" i="2"/>
  <c r="AC22" i="2"/>
  <c r="AC571" i="2"/>
  <c r="AC553" i="2"/>
  <c r="AC100" i="2"/>
  <c r="AC606" i="2"/>
  <c r="AC640" i="2"/>
  <c r="AC447" i="2"/>
  <c r="AC442" i="2"/>
  <c r="AC679" i="2"/>
  <c r="AC265" i="2"/>
  <c r="AC211" i="2"/>
  <c r="AC618" i="2"/>
  <c r="AC629" i="2"/>
  <c r="AC453" i="2"/>
  <c r="AC647" i="2"/>
  <c r="AC190" i="2"/>
  <c r="AC205" i="2"/>
  <c r="AC140" i="2"/>
  <c r="AC97" i="2"/>
  <c r="AC275" i="2"/>
  <c r="AC654" i="2"/>
  <c r="AC328" i="2"/>
  <c r="AC58" i="2"/>
  <c r="AC181" i="2"/>
  <c r="AC564" i="2"/>
  <c r="AC452" i="2"/>
  <c r="AC437" i="2"/>
  <c r="AC605" i="2"/>
  <c r="AC381" i="2"/>
  <c r="AC398" i="2"/>
  <c r="AC133" i="2"/>
  <c r="AC466" i="2"/>
  <c r="AC577" i="2"/>
  <c r="AC82" i="2"/>
  <c r="AC729" i="2"/>
  <c r="AC254" i="2"/>
  <c r="AC268" i="2"/>
  <c r="AC359" i="2"/>
  <c r="AC686" i="2"/>
  <c r="AC93" i="2"/>
  <c r="AC20" i="2"/>
  <c r="AC503" i="2"/>
  <c r="AC179" i="2"/>
  <c r="AC444" i="2"/>
  <c r="AC614" i="2"/>
  <c r="AC336" i="2"/>
  <c r="AC48" i="2"/>
  <c r="AC199" i="2"/>
  <c r="AC685" i="2"/>
  <c r="AC480" i="2"/>
  <c r="AC735" i="2"/>
  <c r="AC595" i="2"/>
  <c r="AC702" i="2"/>
  <c r="AC400" i="2"/>
  <c r="AC136" i="2"/>
  <c r="AC694" i="2"/>
  <c r="AC61" i="2"/>
  <c r="AC311" i="2"/>
  <c r="AC657" i="2"/>
  <c r="AC296" i="2"/>
  <c r="AC711" i="2"/>
  <c r="AC706" i="2"/>
  <c r="AC349" i="2"/>
  <c r="AC149" i="2"/>
  <c r="AC53" i="2"/>
  <c r="AC216" i="2"/>
  <c r="AC684" i="2"/>
  <c r="AC141" i="2"/>
  <c r="AC148" i="2"/>
  <c r="AC667" i="2"/>
  <c r="AC222" i="2"/>
  <c r="AC701" i="2"/>
  <c r="AC645" i="2"/>
  <c r="AC508" i="2"/>
  <c r="AC306" i="2"/>
  <c r="AC742" i="2"/>
  <c r="AC55" i="2"/>
  <c r="AC427" i="2"/>
  <c r="AC589" i="2"/>
  <c r="AC526" i="2"/>
  <c r="AC716" i="2"/>
  <c r="AC616" i="2"/>
  <c r="AC674" i="2"/>
  <c r="AC248" i="2"/>
  <c r="AC233" i="2"/>
  <c r="AC593" i="2"/>
  <c r="AC212" i="2"/>
  <c r="AC159" i="2"/>
  <c r="AC138" i="2"/>
  <c r="AC72" i="2"/>
  <c r="AC405" i="2"/>
  <c r="AC85" i="2"/>
  <c r="AC490" i="2"/>
  <c r="AC36" i="2"/>
  <c r="AC425" i="2"/>
  <c r="AC624" i="2"/>
  <c r="AC695" i="2"/>
  <c r="AC478" i="2"/>
  <c r="AC570" i="2"/>
  <c r="AC33" i="2"/>
  <c r="AC174" i="2"/>
  <c r="AC580" i="2"/>
  <c r="AC497" i="2"/>
  <c r="AC71" i="2"/>
  <c r="AC566" i="2"/>
  <c r="AC193" i="2"/>
  <c r="AC92" i="2"/>
  <c r="AC240" i="2"/>
  <c r="AC74" i="2"/>
  <c r="AC258" i="2"/>
  <c r="AC412" i="2"/>
  <c r="AC410" i="2"/>
  <c r="AC642" i="2"/>
  <c r="AC501" i="2"/>
  <c r="AC152" i="2"/>
  <c r="AC703" i="2"/>
  <c r="AC690" i="2"/>
  <c r="AC627" i="2"/>
  <c r="AC146" i="2"/>
  <c r="AC287" i="2"/>
  <c r="AC404" i="2"/>
  <c r="AC489" i="2"/>
  <c r="AC565" i="2"/>
  <c r="AC194" i="2"/>
  <c r="AC740" i="2"/>
  <c r="AC150" i="2"/>
  <c r="AC154" i="2"/>
  <c r="AC316" i="2"/>
  <c r="AC267" i="2"/>
  <c r="AC367" i="2"/>
  <c r="AC101" i="2"/>
  <c r="AC318" i="2"/>
  <c r="AC662" i="2"/>
  <c r="AC231" i="2"/>
  <c r="AC683" i="2"/>
  <c r="AC245" i="2"/>
  <c r="AC464" i="2"/>
  <c r="AC142" i="2"/>
  <c r="AC582" i="2"/>
  <c r="AC299" i="2"/>
  <c r="AC373" i="2"/>
  <c r="AC271" i="2"/>
  <c r="AC126" i="2"/>
  <c r="AC675" i="2"/>
  <c r="AC362" i="2"/>
  <c r="AC465" i="2"/>
  <c r="AC530" i="2"/>
  <c r="AC720" i="2"/>
  <c r="AC666" i="2"/>
  <c r="AC332" i="2"/>
  <c r="AC348" i="2"/>
  <c r="AC539" i="2"/>
  <c r="AC57" i="2"/>
  <c r="AC228" i="2"/>
  <c r="AC344" i="2"/>
  <c r="AC118" i="2"/>
  <c r="AC96" i="2"/>
  <c r="AC562" i="2"/>
  <c r="AC99" i="2"/>
  <c r="AC4" i="2"/>
  <c r="AC155" i="2"/>
  <c r="AC423" i="2"/>
  <c r="AC712" i="2"/>
  <c r="AC326" i="2"/>
  <c r="AC264" i="2"/>
  <c r="AC192" i="2"/>
  <c r="AC16" i="2"/>
  <c r="AC621" i="2"/>
  <c r="AC601" i="2"/>
  <c r="AC550" i="2"/>
  <c r="AC649" i="2"/>
  <c r="AC609" i="2"/>
  <c r="AC132" i="2"/>
  <c r="AC236" i="2"/>
  <c r="AC63" i="2"/>
  <c r="AC555" i="2"/>
  <c r="AC66" i="2"/>
  <c r="AC31" i="2"/>
  <c r="AC632" i="2"/>
  <c r="AC186" i="2"/>
  <c r="AC709" i="2"/>
  <c r="AC656" i="2"/>
  <c r="AC482" i="2"/>
  <c r="AC278" i="2"/>
  <c r="AC643" i="2"/>
  <c r="AC187" i="2"/>
  <c r="AC303" i="2"/>
  <c r="AC157" i="2"/>
  <c r="AC617" i="2"/>
  <c r="AC541" i="2"/>
  <c r="AC330" i="2"/>
  <c r="AC422" i="2"/>
  <c r="AC602" i="2"/>
  <c r="AC308" i="2"/>
  <c r="AC168" i="2"/>
  <c r="AC43" i="2"/>
  <c r="AC391" i="2"/>
  <c r="AC639" i="2"/>
  <c r="AC145" i="2"/>
  <c r="AC323" i="2"/>
  <c r="AC197" i="2"/>
  <c r="AC80" i="2"/>
  <c r="AC250" i="2"/>
  <c r="AC196" i="2"/>
  <c r="AC339" i="2"/>
  <c r="AC650" i="2"/>
  <c r="AC49" i="2"/>
  <c r="AC622" i="2"/>
  <c r="AC568" i="2"/>
  <c r="AC290" i="2"/>
  <c r="AC479" i="2"/>
  <c r="AC14" i="2"/>
  <c r="AC60" i="2"/>
  <c r="AC195" i="2"/>
  <c r="AC552" i="2"/>
  <c r="AC262" i="2"/>
  <c r="AC603" i="2"/>
  <c r="AC719" i="2"/>
  <c r="AC105" i="2"/>
  <c r="AC44" i="2"/>
  <c r="AC468" i="2"/>
  <c r="AC726" i="2"/>
  <c r="AC693" i="2"/>
  <c r="AC78" i="2"/>
  <c r="AC169" i="2"/>
  <c r="AC551" i="2"/>
  <c r="AC263" i="2"/>
  <c r="AC669" i="2"/>
  <c r="AC272" i="2"/>
  <c r="AC131" i="2"/>
  <c r="AC309" i="2"/>
  <c r="AC402" i="2"/>
  <c r="AC23" i="2"/>
  <c r="AC673" i="2"/>
  <c r="AC529" i="2"/>
  <c r="AC291" i="2"/>
  <c r="AC473" i="2"/>
  <c r="AC557" i="2"/>
  <c r="AC50" i="2"/>
  <c r="AC435" i="2"/>
  <c r="AC596" i="2"/>
  <c r="AC17" i="2"/>
  <c r="AC320" i="2"/>
  <c r="AC518" i="2"/>
  <c r="AC739" i="2"/>
  <c r="AC125" i="2"/>
  <c r="AC176" i="2"/>
  <c r="AC134" i="2"/>
  <c r="AC532" i="2"/>
  <c r="AC21" i="2"/>
  <c r="AC292" i="2"/>
  <c r="AC682" i="2"/>
  <c r="AC387" i="2"/>
  <c r="AC403" i="2"/>
  <c r="AC83" i="2"/>
  <c r="AC707" i="2"/>
  <c r="AC213" i="2"/>
  <c r="AC25" i="2"/>
  <c r="AC38" i="2"/>
  <c r="AC668" i="2"/>
  <c r="AC364" i="2"/>
  <c r="AC356" i="2"/>
  <c r="AC638" i="2"/>
  <c r="AC106" i="2"/>
  <c r="AC5" i="2"/>
  <c r="AC91" i="2"/>
  <c r="AC698" i="2"/>
  <c r="AC76" i="2"/>
  <c r="AC284" i="2"/>
  <c r="AC376" i="2"/>
  <c r="AC237" i="2"/>
  <c r="AC11" i="2"/>
  <c r="AC724" i="2"/>
  <c r="AC122" i="2"/>
  <c r="AC432" i="2"/>
  <c r="AC239" i="2"/>
  <c r="AC382" i="2"/>
  <c r="AC261" i="2"/>
  <c r="AC90" i="2"/>
  <c r="AC317" i="2"/>
  <c r="AC372" i="2"/>
  <c r="AC73" i="2"/>
  <c r="AC335" i="2"/>
  <c r="AC113" i="2"/>
  <c r="AC492" i="2"/>
  <c r="AC516" i="2"/>
  <c r="AC401" i="2"/>
  <c r="AC725" i="2"/>
  <c r="AC467" i="2"/>
  <c r="AC608" i="2"/>
  <c r="AC584" i="2"/>
  <c r="AC158" i="2"/>
  <c r="AC277" i="2"/>
  <c r="AC462" i="2"/>
  <c r="AC583" i="2"/>
  <c r="AC266" i="2"/>
  <c r="AC273" i="2"/>
  <c r="AC502" i="2"/>
  <c r="AC519" i="2"/>
  <c r="AC375" i="2"/>
  <c r="AC352" i="2"/>
  <c r="AC143" i="2"/>
  <c r="AC527" i="2"/>
  <c r="AC477" i="2"/>
  <c r="AC312" i="2"/>
  <c r="AC723" i="2"/>
  <c r="AC705" i="2"/>
  <c r="AC252" i="2"/>
  <c r="AC75" i="2"/>
  <c r="AC315" i="2"/>
  <c r="AC255" i="2"/>
  <c r="AC10" i="2"/>
  <c r="AC395" i="2"/>
  <c r="AC220" i="2"/>
  <c r="AC37" i="2"/>
  <c r="AC406" i="2"/>
  <c r="AC302" i="2"/>
  <c r="AC475" i="2"/>
  <c r="AC235" i="2"/>
  <c r="AC457" i="2"/>
  <c r="AC738" i="2"/>
  <c r="AC321" i="2"/>
  <c r="AC734" i="2"/>
  <c r="AC274" i="2"/>
  <c r="AC215" i="2"/>
  <c r="AC732" i="2"/>
  <c r="AC289" i="2"/>
  <c r="AC206" i="2"/>
  <c r="AC369" i="2"/>
  <c r="AC9" i="2"/>
  <c r="AC569" i="2"/>
  <c r="AC421" i="2"/>
  <c r="AC189" i="2"/>
  <c r="AC87" i="2"/>
  <c r="AC115" i="2"/>
  <c r="AC558" i="2"/>
  <c r="AC225" i="2"/>
  <c r="AC655" i="2"/>
  <c r="AC300" i="2"/>
  <c r="AC207" i="2"/>
  <c r="AC307" i="2"/>
  <c r="AC536" i="2"/>
  <c r="AC386" i="2"/>
  <c r="AC185" i="2"/>
  <c r="AC314" i="2"/>
  <c r="AC546" i="2"/>
  <c r="AC377" i="2"/>
  <c r="AC506" i="2"/>
  <c r="AC46" i="2"/>
  <c r="AC260" i="2"/>
  <c r="AC226" i="2"/>
  <c r="AC430" i="2"/>
  <c r="AC567" i="2"/>
  <c r="AC353" i="2"/>
  <c r="AC86" i="2"/>
  <c r="AC191" i="2"/>
  <c r="AC305" i="2"/>
  <c r="AC65" i="2"/>
  <c r="AC163" i="2"/>
  <c r="AC691" i="2"/>
  <c r="AC455" i="2"/>
  <c r="AC634" i="2"/>
  <c r="AC392" i="2"/>
  <c r="AC721" i="2"/>
  <c r="AC108" i="2"/>
  <c r="AC183" i="2"/>
  <c r="AC692" i="2"/>
  <c r="AC128" i="2"/>
  <c r="AC499" i="2"/>
  <c r="AC531" i="2"/>
  <c r="AC285" i="2"/>
  <c r="AC537" i="2"/>
  <c r="AC27" i="2"/>
  <c r="AC495" i="2"/>
  <c r="AC585" i="2"/>
  <c r="AC397" i="2"/>
  <c r="AC660" i="2"/>
  <c r="AC635" i="2"/>
  <c r="AC509" i="2"/>
  <c r="AC230" i="2"/>
  <c r="AA2" i="11" l="1"/>
  <c r="AA3" i="11"/>
  <c r="AA4" i="11"/>
  <c r="AA5" i="11"/>
  <c r="AA6" i="11"/>
  <c r="AA7" i="11"/>
  <c r="AA8" i="11"/>
  <c r="AA9" i="11"/>
  <c r="AA10" i="11"/>
  <c r="AA11" i="11"/>
  <c r="AA12" i="11"/>
  <c r="N3" i="11"/>
  <c r="N4" i="11"/>
  <c r="N5" i="11"/>
  <c r="N6" i="11"/>
  <c r="N7" i="11"/>
  <c r="N8" i="11"/>
  <c r="N9" i="11"/>
  <c r="N10" i="11"/>
  <c r="N11" i="11"/>
  <c r="N12" i="11"/>
  <c r="N13" i="11"/>
  <c r="N14" i="11"/>
  <c r="N2" i="11"/>
  <c r="I3" i="11"/>
  <c r="I4" i="11"/>
  <c r="I5" i="11"/>
  <c r="I6" i="11"/>
  <c r="I7" i="11"/>
  <c r="I8" i="11"/>
  <c r="I9" i="11"/>
  <c r="I10" i="11"/>
  <c r="I11" i="11"/>
  <c r="I12" i="11"/>
  <c r="I13" i="11"/>
  <c r="I2" i="11"/>
  <c r="F3" i="11"/>
  <c r="F4" i="11"/>
  <c r="F5" i="11"/>
  <c r="F6" i="11"/>
  <c r="F7" i="11"/>
  <c r="F8" i="11"/>
  <c r="F9" i="11"/>
  <c r="F10" i="11"/>
  <c r="F11" i="11"/>
  <c r="F12" i="11"/>
  <c r="F13" i="11"/>
  <c r="F14" i="11"/>
  <c r="F15" i="11"/>
  <c r="F16" i="11"/>
  <c r="F17" i="11"/>
  <c r="F2" i="11"/>
  <c r="B3" i="11"/>
  <c r="B4" i="11"/>
  <c r="B5" i="11"/>
  <c r="B6" i="11"/>
  <c r="B7" i="11"/>
  <c r="B8" i="11"/>
  <c r="B9" i="11"/>
  <c r="B10" i="11"/>
  <c r="B11" i="11"/>
  <c r="B12" i="11"/>
  <c r="B2" i="11"/>
  <c r="T5" i="13"/>
  <c r="T6" i="13"/>
  <c r="T7" i="13"/>
  <c r="T8" i="13"/>
  <c r="T9" i="13"/>
  <c r="T10" i="13"/>
  <c r="T11" i="13"/>
  <c r="T12" i="13"/>
  <c r="T4" i="13"/>
  <c r="J3" i="13"/>
  <c r="J4" i="13"/>
  <c r="J5" i="13"/>
  <c r="J6" i="13"/>
  <c r="J7" i="13"/>
  <c r="J8" i="13"/>
  <c r="J9" i="13"/>
  <c r="J10" i="13"/>
  <c r="J11" i="13"/>
  <c r="J12" i="13"/>
  <c r="J13" i="13"/>
  <c r="J14" i="13"/>
  <c r="J15" i="13"/>
  <c r="J16" i="13"/>
  <c r="J2" i="13"/>
  <c r="T40" i="2"/>
  <c r="T39" i="2"/>
  <c r="T38" i="2"/>
  <c r="T37" i="2"/>
  <c r="T36" i="2"/>
  <c r="T35" i="2"/>
  <c r="T34" i="2"/>
  <c r="T33" i="2"/>
  <c r="T32" i="2"/>
  <c r="T31" i="2"/>
  <c r="T30" i="2"/>
  <c r="T29" i="2"/>
  <c r="T28" i="2"/>
  <c r="T27" i="2"/>
  <c r="T26" i="2"/>
  <c r="T25" i="2"/>
  <c r="W16" i="12" l="1"/>
  <c r="V16" i="12"/>
  <c r="U16" i="12"/>
  <c r="AE15" i="12"/>
  <c r="W15" i="12"/>
  <c r="V15" i="12"/>
  <c r="U15" i="12"/>
  <c r="AE14" i="12"/>
  <c r="AD14" i="12"/>
  <c r="W14" i="12"/>
  <c r="V14" i="12"/>
  <c r="U14" i="12"/>
  <c r="W13" i="12"/>
  <c r="V13" i="12"/>
  <c r="U13" i="12"/>
  <c r="W12" i="12"/>
  <c r="V12" i="12"/>
  <c r="U12" i="12"/>
  <c r="AE11" i="12"/>
  <c r="AD11" i="12"/>
  <c r="AC11" i="12"/>
  <c r="W11" i="12"/>
  <c r="V11" i="12"/>
  <c r="U11" i="12"/>
  <c r="AE10" i="12"/>
  <c r="AD10" i="12"/>
  <c r="AC10" i="12"/>
  <c r="W10" i="12"/>
  <c r="V10" i="12"/>
  <c r="U10" i="12"/>
  <c r="AE9" i="12"/>
  <c r="AD9" i="12"/>
  <c r="AC9" i="12"/>
  <c r="W9" i="12"/>
  <c r="V9" i="12"/>
  <c r="U9" i="12"/>
  <c r="AE8" i="12"/>
  <c r="AD8" i="12"/>
  <c r="AC8" i="12"/>
  <c r="W8" i="12"/>
  <c r="V8" i="12"/>
  <c r="U8" i="12"/>
  <c r="AE7" i="12"/>
  <c r="AD7" i="12"/>
  <c r="AC7" i="12"/>
  <c r="W7" i="12"/>
  <c r="V7" i="12"/>
  <c r="U7" i="12"/>
  <c r="AE6" i="12"/>
  <c r="AD6" i="12"/>
  <c r="AC6" i="12"/>
  <c r="W6" i="12"/>
  <c r="V6" i="12"/>
  <c r="U6" i="12"/>
  <c r="AE5" i="12"/>
  <c r="AD5" i="12"/>
  <c r="AC5" i="12"/>
  <c r="W5" i="12"/>
  <c r="V5" i="12"/>
  <c r="U5" i="12"/>
  <c r="AE4" i="12"/>
  <c r="AD4" i="12"/>
  <c r="AC4" i="12"/>
  <c r="W4" i="12"/>
  <c r="V4" i="12"/>
  <c r="U4" i="12"/>
  <c r="AE3" i="12"/>
  <c r="AD3" i="12"/>
  <c r="AC3" i="12"/>
  <c r="AF3" i="12" s="1"/>
  <c r="W3" i="12"/>
  <c r="V3" i="12"/>
  <c r="U3" i="12"/>
  <c r="P18" i="12"/>
  <c r="P17" i="12"/>
  <c r="P16" i="12"/>
  <c r="P15" i="12"/>
  <c r="P14" i="12"/>
  <c r="P13" i="12"/>
  <c r="P12" i="12"/>
  <c r="P11" i="12"/>
  <c r="P10" i="12"/>
  <c r="P9" i="12"/>
  <c r="P8" i="12"/>
  <c r="P7" i="12"/>
  <c r="P6" i="12"/>
  <c r="P5" i="12"/>
  <c r="P4" i="12"/>
  <c r="P3" i="12"/>
  <c r="P2" i="12"/>
  <c r="B24" i="12"/>
  <c r="B19" i="12"/>
  <c r="B15" i="12"/>
  <c r="E12" i="12"/>
  <c r="E10" i="12"/>
  <c r="I8" i="12"/>
  <c r="H8" i="12"/>
  <c r="E8" i="12"/>
  <c r="J4" i="12"/>
  <c r="I4" i="12"/>
  <c r="H4" i="12"/>
  <c r="E4" i="12"/>
  <c r="AO15" i="11" l="1"/>
  <c r="AO14" i="11"/>
  <c r="AN14" i="11"/>
  <c r="AO13" i="11"/>
  <c r="AN13" i="11"/>
  <c r="AO12" i="11"/>
  <c r="AN12" i="11"/>
  <c r="AO11" i="11"/>
  <c r="AN11" i="11"/>
  <c r="AO10" i="11"/>
  <c r="AN10" i="11"/>
  <c r="AO9" i="11"/>
  <c r="AN9" i="11"/>
  <c r="AO8" i="11"/>
  <c r="AN8" i="11"/>
  <c r="AO7" i="11"/>
  <c r="AN7" i="11"/>
  <c r="AO6" i="11"/>
  <c r="AN6" i="11"/>
  <c r="AO5" i="11"/>
  <c r="AN5" i="11"/>
  <c r="AO4" i="11"/>
  <c r="AN4" i="11"/>
  <c r="AO3" i="11"/>
  <c r="AN3" i="11"/>
  <c r="W14" i="11"/>
  <c r="W13" i="11"/>
  <c r="W12" i="11"/>
  <c r="W11" i="11"/>
  <c r="W10" i="11"/>
  <c r="W9" i="11"/>
  <c r="W8" i="11"/>
  <c r="W7" i="11"/>
  <c r="W6" i="11"/>
  <c r="W5" i="11"/>
  <c r="W4" i="11"/>
  <c r="W3" i="11"/>
  <c r="W2" i="11"/>
  <c r="F34" i="13" l="1"/>
  <c r="F33" i="13"/>
  <c r="F32" i="13"/>
  <c r="F31" i="13"/>
  <c r="F30" i="13"/>
  <c r="F29" i="13"/>
  <c r="F28" i="13"/>
  <c r="F27" i="13"/>
  <c r="F26" i="13"/>
  <c r="F25" i="13"/>
  <c r="F24" i="13"/>
  <c r="F23" i="13"/>
  <c r="F22" i="13"/>
  <c r="F21" i="13"/>
  <c r="F20" i="13"/>
  <c r="F19" i="13"/>
  <c r="F18" i="13"/>
  <c r="F17" i="13"/>
  <c r="F16" i="13"/>
  <c r="F15" i="13"/>
  <c r="F14" i="13"/>
  <c r="F13" i="13"/>
  <c r="F12" i="13"/>
  <c r="F11" i="13"/>
  <c r="F10" i="13"/>
  <c r="F9" i="13"/>
  <c r="F8" i="13"/>
  <c r="F7" i="13"/>
  <c r="F6" i="13"/>
  <c r="F5" i="13"/>
  <c r="F4" i="13"/>
  <c r="F3" i="13"/>
  <c r="F2" i="13"/>
  <c r="F40" i="8" l="1"/>
  <c r="F39" i="8"/>
  <c r="F38" i="8"/>
  <c r="F37" i="8"/>
  <c r="F36" i="8"/>
  <c r="F35" i="8"/>
  <c r="F34" i="8"/>
  <c r="F33" i="8"/>
  <c r="F32" i="8"/>
  <c r="F31" i="8"/>
  <c r="F30" i="8"/>
  <c r="F29" i="8"/>
  <c r="F28" i="8"/>
  <c r="F27" i="8"/>
  <c r="F26" i="8"/>
  <c r="F25" i="8"/>
  <c r="F24" i="8"/>
  <c r="F23" i="8"/>
  <c r="F22" i="8"/>
  <c r="F21" i="8"/>
  <c r="F20" i="8"/>
  <c r="F19" i="8"/>
  <c r="F18" i="8"/>
  <c r="F17" i="8"/>
  <c r="F16" i="8"/>
  <c r="F15" i="8"/>
  <c r="F14" i="8"/>
  <c r="F13" i="8"/>
  <c r="F12" i="8"/>
  <c r="F11" i="8"/>
  <c r="F10" i="8"/>
  <c r="F9" i="8"/>
  <c r="F8" i="8"/>
  <c r="F7" i="8"/>
  <c r="F6" i="8"/>
  <c r="F5" i="8"/>
  <c r="F4" i="8"/>
  <c r="F3" i="8"/>
  <c r="F2" i="8"/>
  <c r="F740" i="2" l="1"/>
  <c r="F742" i="2"/>
  <c r="F741" i="2"/>
  <c r="F739" i="2"/>
  <c r="F18" i="2"/>
  <c r="F738" i="2"/>
  <c r="F737" i="2"/>
  <c r="F730" i="2"/>
  <c r="F733" i="2"/>
  <c r="F735" i="2"/>
  <c r="F734" i="2"/>
  <c r="F727" i="2"/>
  <c r="F728" i="2"/>
  <c r="F736" i="2"/>
  <c r="F729" i="2"/>
  <c r="F731" i="2"/>
  <c r="F732" i="2"/>
  <c r="F721" i="2"/>
  <c r="F726" i="2"/>
  <c r="F720" i="2"/>
  <c r="F725" i="2"/>
  <c r="F717" i="2"/>
  <c r="F718" i="2"/>
  <c r="F723" i="2"/>
  <c r="F715" i="2"/>
  <c r="F719" i="2"/>
  <c r="F716" i="2"/>
  <c r="F724" i="2"/>
  <c r="F722" i="2"/>
  <c r="F714" i="2"/>
  <c r="F713" i="2"/>
  <c r="F710" i="2"/>
  <c r="F709" i="2"/>
  <c r="F712" i="2"/>
  <c r="F711" i="2"/>
  <c r="F697" i="2"/>
  <c r="F699" i="2"/>
  <c r="F705" i="2"/>
  <c r="F696" i="2"/>
  <c r="F706" i="2"/>
  <c r="F702" i="2"/>
  <c r="F704" i="2"/>
  <c r="F707" i="2"/>
  <c r="F708" i="2"/>
  <c r="F700" i="2"/>
  <c r="F703" i="2"/>
  <c r="F698" i="2"/>
  <c r="F701" i="2"/>
  <c r="F695" i="2"/>
  <c r="F694" i="2"/>
  <c r="F685" i="2"/>
  <c r="F682" i="2"/>
  <c r="F691" i="2"/>
  <c r="F693" i="2"/>
  <c r="F671" i="2"/>
  <c r="F675" i="2"/>
  <c r="F670" i="2"/>
  <c r="F692" i="2"/>
  <c r="F687" i="2"/>
  <c r="F681" i="2"/>
  <c r="F677" i="2"/>
  <c r="F674" i="2"/>
  <c r="F689" i="2"/>
  <c r="F688" i="2"/>
  <c r="F672" i="2"/>
  <c r="F680" i="2"/>
  <c r="F676" i="2"/>
  <c r="F679" i="2"/>
  <c r="F684" i="2"/>
  <c r="F690" i="2"/>
  <c r="F683" i="2"/>
  <c r="F673" i="2"/>
  <c r="F678" i="2"/>
  <c r="F686" i="2"/>
  <c r="F669" i="2"/>
  <c r="F668" i="2"/>
  <c r="F664" i="2"/>
  <c r="F666" i="2"/>
  <c r="F665" i="2"/>
  <c r="F667" i="2"/>
  <c r="F662" i="2"/>
  <c r="F661" i="2"/>
  <c r="F663" i="2"/>
  <c r="F660" i="2"/>
  <c r="F654" i="2"/>
  <c r="F646" i="2"/>
  <c r="F651" i="2"/>
  <c r="F658" i="2"/>
  <c r="F647" i="2"/>
  <c r="F652" i="2"/>
  <c r="F653" i="2"/>
  <c r="F659" i="2"/>
  <c r="F656" i="2"/>
  <c r="F645" i="2"/>
  <c r="F657" i="2"/>
  <c r="F648" i="2"/>
  <c r="F655" i="2"/>
  <c r="F650" i="2"/>
  <c r="F649" i="2"/>
  <c r="F642" i="2"/>
  <c r="F643" i="2"/>
  <c r="F644" i="2"/>
  <c r="F640" i="2"/>
  <c r="F641" i="2"/>
  <c r="F639" i="2"/>
  <c r="F638" i="2"/>
  <c r="F635" i="2"/>
  <c r="F636" i="2"/>
  <c r="F637" i="2"/>
  <c r="F621" i="2"/>
  <c r="F626" i="2"/>
  <c r="F631" i="2"/>
  <c r="F634" i="2"/>
  <c r="F620" i="2"/>
  <c r="F624" i="2"/>
  <c r="F628" i="2"/>
  <c r="F627" i="2"/>
  <c r="F625" i="2"/>
  <c r="F623" i="2"/>
  <c r="F11" i="2"/>
  <c r="F632" i="2"/>
  <c r="F630" i="2"/>
  <c r="F622" i="2"/>
  <c r="F17" i="2"/>
  <c r="F633" i="2"/>
  <c r="F629" i="2"/>
  <c r="F618" i="2"/>
  <c r="F619" i="2"/>
  <c r="F616" i="2"/>
  <c r="F617" i="2"/>
  <c r="F614" i="2"/>
  <c r="F615" i="2"/>
  <c r="F613" i="2"/>
  <c r="F606" i="2"/>
  <c r="F607" i="2"/>
  <c r="F611" i="2"/>
  <c r="F610" i="2"/>
  <c r="F605" i="2"/>
  <c r="F612" i="2"/>
  <c r="F604" i="2"/>
  <c r="F608" i="2"/>
  <c r="F609" i="2"/>
  <c r="F599" i="2"/>
  <c r="F602" i="2"/>
  <c r="F601" i="2"/>
  <c r="F603" i="2"/>
  <c r="F598" i="2"/>
  <c r="F600" i="2"/>
  <c r="F597" i="2"/>
  <c r="F596" i="2"/>
  <c r="F595" i="2"/>
  <c r="F591" i="2"/>
  <c r="F592" i="2"/>
  <c r="F594" i="2"/>
  <c r="F593" i="2"/>
  <c r="F590" i="2"/>
  <c r="F589" i="2"/>
  <c r="F583" i="2"/>
  <c r="F584" i="2"/>
  <c r="F587" i="2"/>
  <c r="F582" i="2"/>
  <c r="F578" i="2"/>
  <c r="F585" i="2"/>
  <c r="F588" i="2"/>
  <c r="F579" i="2"/>
  <c r="F580" i="2"/>
  <c r="F581" i="2"/>
  <c r="F577" i="2"/>
  <c r="F576" i="2"/>
  <c r="F586" i="2"/>
  <c r="F573" i="2"/>
  <c r="F574" i="2"/>
  <c r="F575" i="2"/>
  <c r="F569" i="2"/>
  <c r="F572" i="2"/>
  <c r="F571" i="2"/>
  <c r="F570" i="2"/>
  <c r="F568" i="2"/>
  <c r="F567" i="2"/>
  <c r="F566" i="2"/>
  <c r="F565" i="2"/>
  <c r="F564" i="2"/>
  <c r="F561" i="2"/>
  <c r="F558" i="2"/>
  <c r="F563" i="2"/>
  <c r="F560" i="2"/>
  <c r="F562" i="2"/>
  <c r="F559" i="2"/>
  <c r="F555" i="2"/>
  <c r="F556" i="2"/>
  <c r="F557" i="2"/>
  <c r="F554" i="2"/>
  <c r="F553" i="2"/>
  <c r="F552" i="2"/>
  <c r="F550" i="2"/>
  <c r="F546" i="2"/>
  <c r="F544" i="2"/>
  <c r="F551" i="2"/>
  <c r="F545" i="2"/>
  <c r="F548" i="2"/>
  <c r="F547" i="2"/>
  <c r="F549" i="2"/>
  <c r="F542" i="2"/>
  <c r="F541" i="2"/>
  <c r="F540" i="2"/>
  <c r="F543" i="2"/>
  <c r="F539" i="2"/>
  <c r="F538" i="2"/>
  <c r="F536" i="2"/>
  <c r="F535" i="2"/>
  <c r="F537" i="2"/>
  <c r="F534" i="2"/>
  <c r="F530" i="2"/>
  <c r="F532" i="2"/>
  <c r="F531" i="2"/>
  <c r="F533" i="2"/>
  <c r="F528" i="2"/>
  <c r="F529" i="2"/>
  <c r="F527" i="2"/>
  <c r="F517" i="2"/>
  <c r="F520" i="2"/>
  <c r="F521" i="2"/>
  <c r="F526" i="2"/>
  <c r="F525" i="2"/>
  <c r="F523" i="2"/>
  <c r="F515" i="2"/>
  <c r="F518" i="2"/>
  <c r="F516" i="2"/>
  <c r="F514" i="2"/>
  <c r="F524" i="2"/>
  <c r="F519" i="2"/>
  <c r="F522" i="2"/>
  <c r="F513" i="2"/>
  <c r="F511" i="2"/>
  <c r="F512" i="2"/>
  <c r="F510" i="2"/>
  <c r="F507" i="2"/>
  <c r="F509" i="2"/>
  <c r="F508" i="2"/>
  <c r="F506" i="2"/>
  <c r="F504" i="2"/>
  <c r="F505" i="2"/>
  <c r="F503" i="2"/>
  <c r="F502" i="2"/>
  <c r="F501" i="2"/>
  <c r="F500" i="2"/>
  <c r="F499" i="2"/>
  <c r="F496" i="2"/>
  <c r="F495" i="2"/>
  <c r="F497" i="2"/>
  <c r="F498" i="2"/>
  <c r="F493" i="2"/>
  <c r="F494" i="2"/>
  <c r="F492" i="2"/>
  <c r="F491" i="2"/>
  <c r="F489" i="2"/>
  <c r="F490" i="2"/>
  <c r="F480" i="2"/>
  <c r="F477" i="2"/>
  <c r="F488" i="2"/>
  <c r="F478" i="2"/>
  <c r="F486" i="2"/>
  <c r="F487" i="2"/>
  <c r="F483" i="2"/>
  <c r="F485" i="2"/>
  <c r="F479" i="2"/>
  <c r="F476" i="2"/>
  <c r="F481" i="2"/>
  <c r="F482" i="2"/>
  <c r="F484" i="2"/>
  <c r="F473" i="2"/>
  <c r="F472" i="2"/>
  <c r="F474" i="2"/>
  <c r="F470" i="2"/>
  <c r="F475" i="2"/>
  <c r="F471" i="2"/>
  <c r="F469" i="2"/>
  <c r="F468" i="2"/>
  <c r="F467" i="2"/>
  <c r="F466" i="2"/>
  <c r="F465" i="2"/>
  <c r="F463" i="2"/>
  <c r="F464" i="2"/>
  <c r="F462" i="2"/>
  <c r="F461" i="2"/>
  <c r="F458" i="2"/>
  <c r="F444" i="2"/>
  <c r="F453" i="2"/>
  <c r="F448" i="2"/>
  <c r="F457" i="2"/>
  <c r="F456" i="2"/>
  <c r="F460" i="2"/>
  <c r="F449" i="2"/>
  <c r="F445" i="2"/>
  <c r="F452" i="2"/>
  <c r="F447" i="2"/>
  <c r="F455" i="2"/>
  <c r="F451" i="2"/>
  <c r="F450" i="2"/>
  <c r="F459" i="2"/>
  <c r="F446" i="2"/>
  <c r="F454" i="2"/>
  <c r="F442" i="2"/>
  <c r="F443" i="2"/>
  <c r="F440" i="2"/>
  <c r="F441" i="2"/>
  <c r="F439" i="2"/>
  <c r="F438" i="2"/>
  <c r="F437" i="2"/>
  <c r="F436" i="2"/>
  <c r="F434" i="2"/>
  <c r="F435" i="2"/>
  <c r="F433" i="2"/>
  <c r="F432" i="2"/>
  <c r="F431" i="2"/>
  <c r="F425" i="2"/>
  <c r="F428" i="2"/>
  <c r="F426" i="2"/>
  <c r="F430" i="2"/>
  <c r="F429" i="2"/>
  <c r="F427" i="2"/>
  <c r="F422" i="2"/>
  <c r="F423" i="2"/>
  <c r="F424" i="2"/>
  <c r="F419" i="2"/>
  <c r="F420" i="2"/>
  <c r="F418" i="2"/>
  <c r="F417" i="2"/>
  <c r="F421" i="2"/>
  <c r="F416" i="2"/>
  <c r="F415" i="2"/>
  <c r="F383" i="2"/>
  <c r="F401" i="2"/>
  <c r="F386" i="2"/>
  <c r="F398" i="2"/>
  <c r="F411" i="2"/>
  <c r="F406" i="2"/>
  <c r="F379" i="2"/>
  <c r="F405" i="2"/>
  <c r="F412" i="2"/>
  <c r="F382" i="2"/>
  <c r="F394" i="2"/>
  <c r="F380" i="2"/>
  <c r="F396" i="2"/>
  <c r="F397" i="2"/>
  <c r="F392" i="2"/>
  <c r="F391" i="2"/>
  <c r="F402" i="2"/>
  <c r="F390" i="2"/>
  <c r="F413" i="2"/>
  <c r="F407" i="2"/>
  <c r="F388" i="2"/>
  <c r="F389" i="2"/>
  <c r="F408" i="2"/>
  <c r="F410" i="2"/>
  <c r="F384" i="2"/>
  <c r="F381" i="2"/>
  <c r="F414" i="2"/>
  <c r="F395" i="2"/>
  <c r="F393" i="2"/>
  <c r="F387" i="2"/>
  <c r="F409" i="2"/>
  <c r="F399" i="2"/>
  <c r="F404" i="2"/>
  <c r="F385" i="2"/>
  <c r="F403" i="2"/>
  <c r="F400" i="2"/>
  <c r="F375" i="2"/>
  <c r="F359" i="2"/>
  <c r="F364" i="2"/>
  <c r="F356" i="2"/>
  <c r="F371" i="2"/>
  <c r="F362" i="2"/>
  <c r="F365" i="2"/>
  <c r="F374" i="2"/>
  <c r="F369" i="2"/>
  <c r="F370" i="2"/>
  <c r="F360" i="2"/>
  <c r="F357" i="2"/>
  <c r="F361" i="2"/>
  <c r="F367" i="2"/>
  <c r="F363" i="2"/>
  <c r="F368" i="2"/>
  <c r="F366" i="2"/>
  <c r="F376" i="2"/>
  <c r="F372" i="2"/>
  <c r="F355" i="2"/>
  <c r="F373" i="2"/>
  <c r="F358" i="2"/>
  <c r="F378" i="2"/>
  <c r="F377" i="2"/>
  <c r="F354" i="2"/>
  <c r="F349" i="2"/>
  <c r="F351" i="2"/>
  <c r="F353" i="2"/>
  <c r="F352" i="2"/>
  <c r="F350" i="2"/>
  <c r="F340" i="2"/>
  <c r="F344" i="2"/>
  <c r="F341" i="2"/>
  <c r="F348" i="2"/>
  <c r="F339" i="2"/>
  <c r="F345" i="2"/>
  <c r="F337" i="2"/>
  <c r="F346" i="2"/>
  <c r="F338" i="2"/>
  <c r="F342" i="2"/>
  <c r="F347" i="2"/>
  <c r="F343" i="2"/>
  <c r="F332" i="2"/>
  <c r="F328" i="2"/>
  <c r="F327" i="2"/>
  <c r="F325" i="2"/>
  <c r="F324" i="2"/>
  <c r="F330" i="2"/>
  <c r="F335" i="2"/>
  <c r="F323" i="2"/>
  <c r="F329" i="2"/>
  <c r="F333" i="2"/>
  <c r="F326" i="2"/>
  <c r="F334" i="2"/>
  <c r="F336" i="2"/>
  <c r="F331" i="2"/>
  <c r="F322" i="2"/>
  <c r="F287" i="2"/>
  <c r="F308" i="2"/>
  <c r="F301" i="2"/>
  <c r="F292" i="2"/>
  <c r="F284" i="2"/>
  <c r="F283" i="2"/>
  <c r="F296" i="2"/>
  <c r="F289" i="2"/>
  <c r="F306" i="2"/>
  <c r="F297" i="2"/>
  <c r="F307" i="2"/>
  <c r="F300" i="2"/>
  <c r="F298" i="2"/>
  <c r="F303" i="2"/>
  <c r="F318" i="2"/>
  <c r="F319" i="2"/>
  <c r="F295" i="2"/>
  <c r="F291" i="2"/>
  <c r="F311" i="2"/>
  <c r="F294" i="2"/>
  <c r="F312" i="2"/>
  <c r="F285" i="2"/>
  <c r="F304" i="2"/>
  <c r="F290" i="2"/>
  <c r="F282" i="2"/>
  <c r="F315" i="2"/>
  <c r="F317" i="2"/>
  <c r="F305" i="2"/>
  <c r="F313" i="2"/>
  <c r="F314" i="2"/>
  <c r="F309" i="2"/>
  <c r="F321" i="2"/>
  <c r="F316" i="2"/>
  <c r="F286" i="2"/>
  <c r="F299" i="2"/>
  <c r="F281" i="2"/>
  <c r="F288" i="2"/>
  <c r="F302" i="2"/>
  <c r="F293" i="2"/>
  <c r="F310" i="2"/>
  <c r="F320" i="2"/>
  <c r="F280" i="2"/>
  <c r="F279" i="2"/>
  <c r="F271" i="2"/>
  <c r="F276" i="2"/>
  <c r="F270" i="2"/>
  <c r="F267" i="2"/>
  <c r="F275" i="2"/>
  <c r="F268" i="2"/>
  <c r="F277" i="2"/>
  <c r="F273" i="2"/>
  <c r="F272" i="2"/>
  <c r="F278" i="2"/>
  <c r="F266" i="2"/>
  <c r="F269" i="2"/>
  <c r="F274" i="2"/>
  <c r="F263" i="2"/>
  <c r="F264" i="2"/>
  <c r="F265" i="2"/>
  <c r="F262" i="2"/>
  <c r="F261" i="2"/>
  <c r="F259" i="2"/>
  <c r="F260" i="2"/>
  <c r="F250" i="2"/>
  <c r="F246" i="2"/>
  <c r="F240" i="2"/>
  <c r="F251" i="2"/>
  <c r="F256" i="2"/>
  <c r="F253" i="2"/>
  <c r="F249" i="2"/>
  <c r="F247" i="2"/>
  <c r="F255" i="2"/>
  <c r="F244" i="2"/>
  <c r="F248" i="2"/>
  <c r="F254" i="2"/>
  <c r="F243" i="2"/>
  <c r="F241" i="2"/>
  <c r="F242" i="2"/>
  <c r="F258" i="2"/>
  <c r="F245" i="2"/>
  <c r="F252" i="2"/>
  <c r="F257" i="2"/>
  <c r="F237" i="2"/>
  <c r="F238" i="2"/>
  <c r="F239" i="2"/>
  <c r="F233" i="2"/>
  <c r="F234" i="2"/>
  <c r="F236" i="2"/>
  <c r="F235" i="2"/>
  <c r="F229" i="2"/>
  <c r="F232" i="2"/>
  <c r="F231" i="2"/>
  <c r="F230" i="2"/>
  <c r="F228" i="2"/>
  <c r="F208" i="2"/>
  <c r="F220" i="2"/>
  <c r="F221" i="2"/>
  <c r="F224" i="2"/>
  <c r="F207" i="2"/>
  <c r="F213" i="2"/>
  <c r="F215" i="2"/>
  <c r="F222" i="2"/>
  <c r="F219" i="2"/>
  <c r="F214" i="2"/>
  <c r="F205" i="2"/>
  <c r="F209" i="2"/>
  <c r="F223" i="2"/>
  <c r="F211" i="2"/>
  <c r="F225" i="2"/>
  <c r="F217" i="2"/>
  <c r="F216" i="2"/>
  <c r="F206" i="2"/>
  <c r="F218" i="2"/>
  <c r="F204" i="2"/>
  <c r="F210" i="2"/>
  <c r="F226" i="2"/>
  <c r="F212" i="2"/>
  <c r="F227" i="2"/>
  <c r="F203" i="2"/>
  <c r="F200" i="2"/>
  <c r="F201" i="2"/>
  <c r="F202" i="2"/>
  <c r="F195" i="2"/>
  <c r="F194" i="2"/>
  <c r="F198" i="2"/>
  <c r="F199" i="2"/>
  <c r="F197" i="2"/>
  <c r="F196" i="2"/>
  <c r="F192" i="2"/>
  <c r="F193" i="2"/>
  <c r="F186" i="2"/>
  <c r="F181" i="2"/>
  <c r="F185" i="2"/>
  <c r="F189" i="2"/>
  <c r="F175" i="2"/>
  <c r="F179" i="2"/>
  <c r="F191" i="2"/>
  <c r="F188" i="2"/>
  <c r="F182" i="2"/>
  <c r="F190" i="2"/>
  <c r="F176" i="2"/>
  <c r="F187" i="2"/>
  <c r="F177" i="2"/>
  <c r="F174" i="2"/>
  <c r="F184" i="2"/>
  <c r="F183" i="2"/>
  <c r="F180" i="2"/>
  <c r="F178" i="2"/>
  <c r="F163" i="2"/>
  <c r="F155" i="2"/>
  <c r="F154" i="2"/>
  <c r="F156" i="2"/>
  <c r="F157" i="2"/>
  <c r="F168" i="2"/>
  <c r="F159" i="2"/>
  <c r="F164" i="2"/>
  <c r="F172" i="2"/>
  <c r="F171" i="2"/>
  <c r="F160" i="2"/>
  <c r="F161" i="2"/>
  <c r="F158" i="2"/>
  <c r="F167" i="2"/>
  <c r="F165" i="2"/>
  <c r="F162" i="2"/>
  <c r="F170" i="2"/>
  <c r="F173" i="2"/>
  <c r="F169" i="2"/>
  <c r="F166" i="2"/>
  <c r="F150" i="2"/>
  <c r="F153" i="2"/>
  <c r="F152" i="2"/>
  <c r="F149" i="2"/>
  <c r="F151" i="2"/>
  <c r="F141" i="2"/>
  <c r="F146" i="2"/>
  <c r="F137" i="2"/>
  <c r="F140" i="2"/>
  <c r="F136" i="2"/>
  <c r="F143" i="2"/>
  <c r="F138" i="2"/>
  <c r="F148" i="2"/>
  <c r="F145" i="2"/>
  <c r="F147" i="2"/>
  <c r="F144" i="2"/>
  <c r="F142" i="2"/>
  <c r="F139" i="2"/>
  <c r="F130" i="2"/>
  <c r="F127" i="2"/>
  <c r="F129" i="2"/>
  <c r="F131" i="2"/>
  <c r="F135" i="2"/>
  <c r="F133" i="2"/>
  <c r="F128" i="2"/>
  <c r="F134" i="2"/>
  <c r="F126" i="2"/>
  <c r="F132" i="2"/>
  <c r="F100" i="2"/>
  <c r="F105" i="2"/>
  <c r="F99" i="2"/>
  <c r="F90" i="2"/>
  <c r="F94" i="2"/>
  <c r="F84" i="2"/>
  <c r="F112" i="2"/>
  <c r="F103" i="2"/>
  <c r="F114" i="2"/>
  <c r="F104" i="2"/>
  <c r="F91" i="2"/>
  <c r="F113" i="2"/>
  <c r="F85" i="2"/>
  <c r="F96" i="2"/>
  <c r="F88" i="2"/>
  <c r="F83" i="2"/>
  <c r="F102" i="2"/>
  <c r="F92" i="2"/>
  <c r="F118" i="2"/>
  <c r="F108" i="2"/>
  <c r="F124" i="2"/>
  <c r="F98" i="2"/>
  <c r="F115" i="2"/>
  <c r="F97" i="2"/>
  <c r="F117" i="2"/>
  <c r="F125" i="2"/>
  <c r="F101" i="2"/>
  <c r="F86" i="2"/>
  <c r="F116" i="2"/>
  <c r="F121" i="2"/>
  <c r="F122" i="2"/>
  <c r="F109" i="2"/>
  <c r="F119" i="2"/>
  <c r="F123" i="2"/>
  <c r="F89" i="2"/>
  <c r="F111" i="2"/>
  <c r="F95" i="2"/>
  <c r="F107" i="2"/>
  <c r="F120" i="2"/>
  <c r="F110" i="2"/>
  <c r="F93" i="2"/>
  <c r="F106" i="2"/>
  <c r="F87" i="2"/>
  <c r="F80" i="2"/>
  <c r="F81" i="2"/>
  <c r="F82" i="2"/>
  <c r="F73" i="2"/>
  <c r="F71" i="2"/>
  <c r="F70" i="2"/>
  <c r="F72" i="2"/>
  <c r="F76" i="2"/>
  <c r="F77" i="2"/>
  <c r="F69" i="2"/>
  <c r="F79" i="2"/>
  <c r="F74" i="2"/>
  <c r="F68" i="2"/>
  <c r="F78" i="2"/>
  <c r="F75" i="2"/>
  <c r="F67" i="2"/>
  <c r="F66" i="2"/>
  <c r="F65" i="2"/>
  <c r="F64" i="2"/>
  <c r="F60" i="2"/>
  <c r="F62" i="2"/>
  <c r="F53" i="2"/>
  <c r="F59" i="2"/>
  <c r="F63" i="2"/>
  <c r="F50" i="2"/>
  <c r="F54" i="2"/>
  <c r="F55" i="2"/>
  <c r="F57" i="2"/>
  <c r="F58" i="2"/>
  <c r="F61" i="2"/>
  <c r="F56" i="2"/>
  <c r="F51" i="2"/>
  <c r="F52" i="2"/>
  <c r="F9" i="2"/>
  <c r="F49" i="2"/>
  <c r="F48" i="2"/>
  <c r="F47" i="2"/>
  <c r="F46" i="2"/>
  <c r="F45" i="2"/>
  <c r="F43" i="2"/>
  <c r="F44" i="2"/>
  <c r="F42" i="2"/>
  <c r="F7" i="2"/>
  <c r="F8" i="2"/>
  <c r="F41" i="2"/>
  <c r="F6" i="2"/>
  <c r="F5" i="2"/>
  <c r="F10" i="2"/>
  <c r="F21" i="2"/>
  <c r="F33" i="2"/>
  <c r="F29" i="2"/>
  <c r="F24" i="2"/>
  <c r="F2" i="2"/>
  <c r="F14" i="2"/>
  <c r="F32" i="2"/>
  <c r="F25" i="2"/>
  <c r="F16" i="2"/>
  <c r="F12" i="2"/>
  <c r="F3" i="2"/>
  <c r="F34" i="2"/>
  <c r="F26" i="2"/>
  <c r="F15" i="2"/>
  <c r="F38" i="2"/>
  <c r="F22" i="2"/>
  <c r="F28" i="2"/>
  <c r="F35" i="2"/>
  <c r="F20" i="2"/>
  <c r="F23" i="2"/>
  <c r="F36" i="2"/>
  <c r="F13" i="2"/>
  <c r="F27" i="2"/>
  <c r="F40" i="2"/>
  <c r="F31" i="2"/>
  <c r="F37" i="2"/>
  <c r="F19" i="2"/>
  <c r="F30" i="2"/>
  <c r="F39" i="2"/>
  <c r="F4" i="2"/>
  <c r="L36" i="4" l="1"/>
  <c r="E36" i="4"/>
  <c r="B36" i="4"/>
  <c r="K32" i="4"/>
  <c r="E31" i="4"/>
  <c r="B31" i="4"/>
  <c r="E25" i="4"/>
  <c r="B25" i="4"/>
  <c r="H23" i="4"/>
  <c r="H22" i="4"/>
  <c r="E19" i="4"/>
  <c r="B19" i="4"/>
  <c r="F16" i="4"/>
  <c r="R14" i="4"/>
  <c r="R1" i="4" s="1"/>
  <c r="R13" i="4"/>
  <c r="S13" i="4" s="1"/>
  <c r="F13" i="4"/>
  <c r="S12" i="4"/>
  <c r="S11" i="4"/>
  <c r="S10" i="4"/>
  <c r="L10" i="4"/>
  <c r="L12" i="4" s="1"/>
  <c r="S9" i="4"/>
  <c r="U8" i="4"/>
  <c r="O7" i="4"/>
  <c r="P7" i="4" s="1"/>
  <c r="B7" i="4"/>
  <c r="B13" i="4" s="1"/>
  <c r="O6" i="4"/>
  <c r="P6" i="4" s="1"/>
  <c r="M6" i="4"/>
  <c r="P5" i="4"/>
  <c r="E5" i="4"/>
  <c r="I15" i="4" s="1"/>
  <c r="P4" i="4"/>
  <c r="P3" i="4"/>
  <c r="M3" i="4"/>
  <c r="P2" i="4"/>
  <c r="E6" i="4" l="1"/>
  <c r="J15" i="4" s="1"/>
  <c r="Q30" i="4" s="1"/>
  <c r="I2" i="4"/>
  <c r="G19" i="4"/>
  <c r="G25" i="4"/>
  <c r="G31" i="4"/>
  <c r="I5" i="4"/>
  <c r="B10" i="4"/>
  <c r="G36" i="4"/>
  <c r="I8" i="4"/>
  <c r="D13" i="4"/>
  <c r="E13" i="4" s="1"/>
  <c r="I6" i="4"/>
  <c r="J6" i="4" s="1"/>
  <c r="Q21" i="4" s="1"/>
  <c r="I7" i="4"/>
  <c r="I9" i="4"/>
  <c r="J9" i="4" s="1"/>
  <c r="Q24" i="4" s="1"/>
  <c r="O5" i="4"/>
  <c r="I10" i="4"/>
  <c r="J10" i="4" s="1"/>
  <c r="Q25" i="4" s="1"/>
  <c r="L23" i="4"/>
  <c r="L9" i="4"/>
  <c r="L11" i="4" s="1"/>
  <c r="S14" i="4"/>
  <c r="I16" i="4"/>
  <c r="J16" i="4" s="1"/>
  <c r="I3" i="4"/>
  <c r="I4" i="4"/>
  <c r="J4" i="4" s="1"/>
  <c r="Q19" i="4" s="1"/>
  <c r="G5" i="4"/>
  <c r="G7" i="4"/>
  <c r="F9" i="4"/>
  <c r="F10" i="4" s="1"/>
  <c r="F11" i="4" s="1"/>
  <c r="I11" i="4"/>
  <c r="J11" i="4" s="1"/>
  <c r="Q26" i="4" s="1"/>
  <c r="I12" i="4"/>
  <c r="J12" i="4" s="1"/>
  <c r="Q27" i="4" s="1"/>
  <c r="I13" i="4"/>
  <c r="J13" i="4" s="1"/>
  <c r="Q28" i="4" s="1"/>
  <c r="I14" i="4"/>
  <c r="J14" i="4" s="1"/>
  <c r="Q29" i="4" s="1"/>
  <c r="J3" i="4" l="1"/>
  <c r="Q18" i="4" s="1"/>
  <c r="J5" i="4"/>
  <c r="Q20" i="4" s="1"/>
  <c r="J2" i="4"/>
  <c r="J7" i="4"/>
  <c r="Q22" i="4" s="1"/>
  <c r="J8" i="4"/>
  <c r="Q23" i="4" s="1"/>
  <c r="G26" i="4"/>
  <c r="G37" i="4"/>
  <c r="L19" i="4"/>
  <c r="L20" i="4" s="1"/>
  <c r="K27" i="4" l="1"/>
  <c r="L27" i="4" s="1"/>
  <c r="L24" i="4"/>
</calcChain>
</file>

<file path=xl/comments1.xml><?xml version="1.0" encoding="utf-8"?>
<comments xmlns="http://schemas.openxmlformats.org/spreadsheetml/2006/main">
  <authors>
    <author>binod</author>
  </authors>
  <commentList>
    <comment ref="O11" authorId="0">
      <text>
        <r>
          <rPr>
            <b/>
            <sz val="9"/>
            <color indexed="81"/>
            <rFont val="Tahoma"/>
            <family val="2"/>
          </rPr>
          <t>binod:</t>
        </r>
        <r>
          <rPr>
            <sz val="9"/>
            <color indexed="81"/>
            <rFont val="Tahoma"/>
            <family val="2"/>
          </rPr>
          <t xml:space="preserve">
sdsadsa</t>
        </r>
      </text>
    </comment>
    <comment ref="A16" authorId="0">
      <text>
        <r>
          <rPr>
            <b/>
            <sz val="9"/>
            <color indexed="81"/>
            <rFont val="Tahoma"/>
            <family val="2"/>
          </rPr>
          <t>binod:</t>
        </r>
        <r>
          <rPr>
            <sz val="9"/>
            <color indexed="81"/>
            <rFont val="Tahoma"/>
            <family val="2"/>
          </rPr>
          <t xml:space="preserve">
jhjhgj</t>
        </r>
      </text>
    </comment>
    <comment ref="F21" authorId="0">
      <text>
        <r>
          <rPr>
            <b/>
            <sz val="9"/>
            <color indexed="81"/>
            <rFont val="Tahoma"/>
            <family val="2"/>
          </rPr>
          <t>binod:</t>
        </r>
        <r>
          <rPr>
            <sz val="9"/>
            <color indexed="81"/>
            <rFont val="Tahoma"/>
            <family val="2"/>
          </rPr>
          <t xml:space="preserve">
</t>
        </r>
      </text>
    </comment>
  </commentList>
</comments>
</file>

<file path=xl/connections.xml><?xml version="1.0" encoding="utf-8"?>
<connections xmlns="http://schemas.openxmlformats.org/spreadsheetml/2006/main">
  <connection id="1" name="test to columns" type="6" refreshedVersion="4" background="1" saveData="1">
    <textPr codePage="437" sourceFile="C:\Users\binod\Desktop\test to columns.txt" tab="0">
      <textFields>
        <textField/>
      </textFields>
    </textPr>
  </connection>
</connections>
</file>

<file path=xl/sharedStrings.xml><?xml version="1.0" encoding="utf-8"?>
<sst xmlns="http://schemas.openxmlformats.org/spreadsheetml/2006/main" count="12448" uniqueCount="1333">
  <si>
    <t>Weight / M ?</t>
  </si>
  <si>
    <t xml:space="preserve"> ~
 `</t>
  </si>
  <si>
    <t>jkhk</t>
  </si>
  <si>
    <t xml:space="preserve">% </t>
  </si>
  <si>
    <t>FOB</t>
  </si>
  <si>
    <t>C&amp;F</t>
  </si>
  <si>
    <t>Conversions</t>
  </si>
  <si>
    <t>Metric</t>
  </si>
  <si>
    <t>US</t>
  </si>
  <si>
    <t>DiskDrives</t>
  </si>
  <si>
    <t>Length (inches)  ?</t>
  </si>
  <si>
    <t>PRICE</t>
  </si>
  <si>
    <t>USD</t>
  </si>
  <si>
    <t>TL Cx</t>
  </si>
  <si>
    <t>cm</t>
  </si>
  <si>
    <t>in</t>
  </si>
  <si>
    <t>Per pound price</t>
  </si>
  <si>
    <t>Freight ?</t>
  </si>
  <si>
    <t>Cntr cost</t>
  </si>
  <si>
    <t>Freight =</t>
  </si>
  <si>
    <t>inches</t>
  </si>
  <si>
    <t xml:space="preserve">Qty per 40' cntr = </t>
  </si>
  <si>
    <t>C&amp;F =</t>
  </si>
  <si>
    <t>Incl. freight</t>
  </si>
  <si>
    <t>StorageSlots</t>
  </si>
  <si>
    <t># of plts ?</t>
  </si>
  <si>
    <t>Load</t>
  </si>
  <si>
    <t>Qty ?</t>
  </si>
  <si>
    <t>Order Information</t>
  </si>
  <si>
    <t>vinod</t>
  </si>
  <si>
    <t>Info</t>
  </si>
  <si>
    <t>TL's</t>
  </si>
  <si>
    <t>Px</t>
  </si>
  <si>
    <t>each</t>
  </si>
  <si>
    <t xml:space="preserve">Pieces / skid = </t>
  </si>
  <si>
    <t>Round</t>
  </si>
  <si>
    <t>Qty</t>
  </si>
  <si>
    <t>pcs</t>
  </si>
  <si>
    <t>Round QTY</t>
  </si>
  <si>
    <t>$ Amt</t>
  </si>
  <si>
    <t>Net</t>
  </si>
  <si>
    <t>Net Wt.</t>
  </si>
  <si>
    <t>Gros Wt.</t>
  </si>
  <si>
    <t>Gross</t>
  </si>
  <si>
    <t>Mixed/combination loads</t>
  </si>
  <si>
    <t>Weight A</t>
  </si>
  <si>
    <t>Weight B</t>
  </si>
  <si>
    <t>Wt/M ?</t>
  </si>
  <si>
    <t>Length ?</t>
  </si>
  <si>
    <t>Weights</t>
  </si>
  <si>
    <t>Item #</t>
  </si>
  <si>
    <t>Size</t>
  </si>
  <si>
    <t xml:space="preserve">Net = </t>
  </si>
  <si>
    <t>Lbs</t>
  </si>
  <si>
    <t>(A+B)</t>
  </si>
  <si>
    <t>per piece</t>
  </si>
  <si>
    <t>31T79</t>
  </si>
  <si>
    <t>L</t>
  </si>
  <si>
    <t>per 1000</t>
  </si>
  <si>
    <t>M</t>
  </si>
  <si>
    <t>Company Name</t>
  </si>
  <si>
    <t>Mobile1</t>
  </si>
  <si>
    <t>Mobile2</t>
  </si>
  <si>
    <t>Mobile3</t>
  </si>
  <si>
    <t>Mobile4</t>
  </si>
  <si>
    <t>Weight C</t>
  </si>
  <si>
    <t>Weight D</t>
  </si>
  <si>
    <t>S</t>
  </si>
  <si>
    <t>A</t>
  </si>
  <si>
    <t>enter pallet qty</t>
  </si>
  <si>
    <t>plts</t>
  </si>
  <si>
    <t>32H21</t>
  </si>
  <si>
    <t>B</t>
  </si>
  <si>
    <t>pcs per plt</t>
  </si>
  <si>
    <t>C</t>
  </si>
  <si>
    <t>weight per plt</t>
  </si>
  <si>
    <t>D</t>
  </si>
  <si>
    <t>(C+D)</t>
  </si>
  <si>
    <t>XL</t>
  </si>
  <si>
    <t>E</t>
  </si>
  <si>
    <t xml:space="preserve">Total wt. </t>
  </si>
  <si>
    <t>61K94</t>
  </si>
  <si>
    <t>F</t>
  </si>
  <si>
    <t>Weight E</t>
  </si>
  <si>
    <t>Weight F</t>
  </si>
  <si>
    <t>TOTAL</t>
  </si>
  <si>
    <t>G</t>
  </si>
  <si>
    <t>H</t>
  </si>
  <si>
    <t>16W09</t>
  </si>
  <si>
    <t>I</t>
  </si>
  <si>
    <t>J</t>
  </si>
  <si>
    <t>(E+F)</t>
  </si>
  <si>
    <t>K</t>
  </si>
  <si>
    <t>Weight G</t>
  </si>
  <si>
    <t>Weight H</t>
  </si>
  <si>
    <t>a</t>
  </si>
  <si>
    <t>c</t>
  </si>
  <si>
    <t>17Q30</t>
  </si>
  <si>
    <t>N</t>
  </si>
  <si>
    <t>O</t>
  </si>
  <si>
    <t>(G+H)</t>
  </si>
  <si>
    <t>Employee Name</t>
  </si>
  <si>
    <t>Building</t>
  </si>
  <si>
    <t>Department</t>
  </si>
  <si>
    <t>Status</t>
  </si>
  <si>
    <t>Hire Date</t>
  </si>
  <si>
    <t>Years</t>
  </si>
  <si>
    <t>Benefits</t>
  </si>
  <si>
    <t>Salary</t>
  </si>
  <si>
    <t>Job Rating</t>
  </si>
  <si>
    <t>West</t>
  </si>
  <si>
    <t>ADC</t>
  </si>
  <si>
    <t>Full Time</t>
  </si>
  <si>
    <t>DMR</t>
  </si>
  <si>
    <t>Half-Time</t>
  </si>
  <si>
    <t>DM</t>
  </si>
  <si>
    <t>Contract</t>
  </si>
  <si>
    <t>Taft</t>
  </si>
  <si>
    <t>Hourly</t>
  </si>
  <si>
    <t>Watson</t>
  </si>
  <si>
    <t>North</t>
  </si>
  <si>
    <t>Training</t>
  </si>
  <si>
    <t>Main</t>
  </si>
  <si>
    <t>South</t>
  </si>
  <si>
    <t>R</t>
  </si>
  <si>
    <t>Environmental Compliance</t>
  </si>
  <si>
    <t>Facilities/Engineering</t>
  </si>
  <si>
    <t>Green Building</t>
  </si>
  <si>
    <t>Environmental Health/Safety</t>
  </si>
  <si>
    <t>Creative</t>
  </si>
  <si>
    <t>Human Resources</t>
  </si>
  <si>
    <t>Product Development</t>
  </si>
  <si>
    <t>Major Mfg Projects</t>
  </si>
  <si>
    <t>Manufacturing</t>
  </si>
  <si>
    <t>DR</t>
  </si>
  <si>
    <t>Manufacturing Admin</t>
  </si>
  <si>
    <t>Marketing</t>
  </si>
  <si>
    <t>Sales</t>
  </si>
  <si>
    <t>IT</t>
  </si>
  <si>
    <t>Professional Training Group</t>
  </si>
  <si>
    <t>Account Management</t>
  </si>
  <si>
    <t>Quality Assurance</t>
  </si>
  <si>
    <t>Quality Control</t>
  </si>
  <si>
    <t>Research Center</t>
  </si>
  <si>
    <t>Research/Development</t>
  </si>
  <si>
    <t>Austin, William</t>
  </si>
  <si>
    <t>Ayala, Polly</t>
  </si>
  <si>
    <t>Bean, Deborah</t>
  </si>
  <si>
    <t>Burnett, Kevin</t>
  </si>
  <si>
    <t>Cabe, Max</t>
  </si>
  <si>
    <t>Carter, Allan</t>
  </si>
  <si>
    <t>Curry, Hunyen</t>
  </si>
  <si>
    <t>Frank, William</t>
  </si>
  <si>
    <t>Glass, John</t>
  </si>
  <si>
    <t>Gutierrez, Regina</t>
  </si>
  <si>
    <t>Hayes, Edward</t>
  </si>
  <si>
    <t>Herrera, Shawn</t>
  </si>
  <si>
    <t>Howell, Douglas</t>
  </si>
  <si>
    <t>Jenkins, Scott</t>
  </si>
  <si>
    <t>Lawson, Erin</t>
  </si>
  <si>
    <t>Lynch, Scott</t>
  </si>
  <si>
    <t>Mann, Lowell</t>
  </si>
  <si>
    <t>Moses, Mark</t>
  </si>
  <si>
    <t>Preston, Chris</t>
  </si>
  <si>
    <t>Reid, Elizabeth</t>
  </si>
  <si>
    <t>Roman, Teri</t>
  </si>
  <si>
    <t>Serrano, Al</t>
  </si>
  <si>
    <t>Shaw, Pat</t>
  </si>
  <si>
    <t>Solis, Daniel</t>
  </si>
  <si>
    <t>Soto, Christopher</t>
  </si>
  <si>
    <t>Vargas, Bryant</t>
  </si>
  <si>
    <t>Vasquez, Michael</t>
  </si>
  <si>
    <t>Ward, Williams</t>
  </si>
  <si>
    <t>Wiley, Gustavo</t>
  </si>
  <si>
    <t>William, William</t>
  </si>
  <si>
    <t>Wilson, Jessica</t>
  </si>
  <si>
    <t>Allison, Timothy</t>
  </si>
  <si>
    <t>Figueroa, Leonard</t>
  </si>
  <si>
    <t>McDowell, Scott</t>
  </si>
  <si>
    <t>Molina, Michael</t>
  </si>
  <si>
    <t>Roberson, Eileen</t>
  </si>
  <si>
    <t>Silva, Stephen</t>
  </si>
  <si>
    <t>Chang, Gabriel</t>
  </si>
  <si>
    <t>McKenzie, Michelle</t>
  </si>
  <si>
    <t>Nguyen, Dennis</t>
  </si>
  <si>
    <t>Foley, Peter</t>
  </si>
  <si>
    <t>Hawkins, Douglas</t>
  </si>
  <si>
    <t>Hill, Robin</t>
  </si>
  <si>
    <t>Norton, Bruce</t>
  </si>
  <si>
    <t>Briggs, Bryan</t>
  </si>
  <si>
    <t>Cunningham, Denise</t>
  </si>
  <si>
    <t>Dorsey, Matthew</t>
  </si>
  <si>
    <t>Fletcher, Brian</t>
  </si>
  <si>
    <t>Flowers, Kathleen</t>
  </si>
  <si>
    <t>Gardner, Anthony</t>
  </si>
  <si>
    <t>Hammond, Robert</t>
  </si>
  <si>
    <t>Lawrence, Ronald</t>
  </si>
  <si>
    <t>Martinez, Kathleen</t>
  </si>
  <si>
    <t>Mullins, Angela</t>
  </si>
  <si>
    <t>Navarro, Marc</t>
  </si>
  <si>
    <t>Porter, Rachel</t>
  </si>
  <si>
    <t>Pruitt, Randy</t>
  </si>
  <si>
    <t>Schneider, Gay</t>
  </si>
  <si>
    <t>Swanson, Vicki</t>
  </si>
  <si>
    <t>Cortez, Jack</t>
  </si>
  <si>
    <t>Pacheco, Therese</t>
  </si>
  <si>
    <t>Ramos, Jan</t>
  </si>
  <si>
    <t>Wall, John</t>
  </si>
  <si>
    <t>Alvarado, Sonia</t>
  </si>
  <si>
    <t>Banks, Ryan</t>
  </si>
  <si>
    <t>Best, Lara</t>
  </si>
  <si>
    <t>Chandler, Diane</t>
  </si>
  <si>
    <t>Hines, Herb</t>
  </si>
  <si>
    <t>Mack, Barry</t>
  </si>
  <si>
    <t>Morris, Richelle</t>
  </si>
  <si>
    <t>Pace, Joseph</t>
  </si>
  <si>
    <t>Peterson, Shaun</t>
  </si>
  <si>
    <t>Russell, Mark</t>
  </si>
  <si>
    <t>Skinner, Jason</t>
  </si>
  <si>
    <t>Wong, Dennis</t>
  </si>
  <si>
    <t>Campos, Richard</t>
  </si>
  <si>
    <t>Romero, Randy</t>
  </si>
  <si>
    <t>Tran, Chad</t>
  </si>
  <si>
    <t>Allen, Thomas</t>
  </si>
  <si>
    <t>Ayers, Douglas</t>
  </si>
  <si>
    <t>Bradley, David</t>
  </si>
  <si>
    <t>Brady, Traci</t>
  </si>
  <si>
    <t>Burns, Fiona</t>
  </si>
  <si>
    <t>Castro, Christopher</t>
  </si>
  <si>
    <t>Chambers, Richard</t>
  </si>
  <si>
    <t>Combs, Rick</t>
  </si>
  <si>
    <t>Day, David</t>
  </si>
  <si>
    <t>Diaz, David</t>
  </si>
  <si>
    <t>Eaton, Cris</t>
  </si>
  <si>
    <t>Francis, Todd</t>
  </si>
  <si>
    <t>Frazier, Chris</t>
  </si>
  <si>
    <t>Fuller, Brenda</t>
  </si>
  <si>
    <t>Glover, Eugene</t>
  </si>
  <si>
    <t>Hampton, Catherine</t>
  </si>
  <si>
    <t>Herman, Henrietta</t>
  </si>
  <si>
    <t>Hurst, Thomas</t>
  </si>
  <si>
    <t>Jacobs, Florianne</t>
  </si>
  <si>
    <t>Little, Steve</t>
  </si>
  <si>
    <t>Logan, Karen</t>
  </si>
  <si>
    <t>McConnell, Justin</t>
  </si>
  <si>
    <t>Mercado, David</t>
  </si>
  <si>
    <t>Mitchell, Shannon</t>
  </si>
  <si>
    <t>Moss, Chan</t>
  </si>
  <si>
    <t>Nash, Mark</t>
  </si>
  <si>
    <t>Osborne, Bill</t>
  </si>
  <si>
    <t>Parrish, Debra</t>
  </si>
  <si>
    <t>Patel, Donald</t>
  </si>
  <si>
    <t>Patrick, Wendy</t>
  </si>
  <si>
    <t>Perez, Kim</t>
  </si>
  <si>
    <t>Peters, Robert</t>
  </si>
  <si>
    <t>Pierce, Karen</t>
  </si>
  <si>
    <t>Sexton, John</t>
  </si>
  <si>
    <t>Shelton, Donna</t>
  </si>
  <si>
    <t>Sloan, Cindy</t>
  </si>
  <si>
    <t>Small, Athanasios</t>
  </si>
  <si>
    <t>Smith, Koleen</t>
  </si>
  <si>
    <t>Snow, Desiree</t>
  </si>
  <si>
    <t>Stafford, Rhonda</t>
  </si>
  <si>
    <t>Stewart, Elizabeth</t>
  </si>
  <si>
    <t>Williamson, Sumed</t>
  </si>
  <si>
    <t>Wright, Brad</t>
  </si>
  <si>
    <t>Caldwell, Pete</t>
  </si>
  <si>
    <t>Chavez, Thomas</t>
  </si>
  <si>
    <t>Everett, Dan</t>
  </si>
  <si>
    <t>Gonzales, David</t>
  </si>
  <si>
    <t>Griffin, Debbi</t>
  </si>
  <si>
    <t>Holmes, Tito</t>
  </si>
  <si>
    <t>Howard, Lisa</t>
  </si>
  <si>
    <t>Lowery, Charles</t>
  </si>
  <si>
    <t>Sellers, William</t>
  </si>
  <si>
    <t>Weeks, Troy</t>
  </si>
  <si>
    <t>Adams, David</t>
  </si>
  <si>
    <t>Cummings, Jose</t>
  </si>
  <si>
    <t>Estrada, Joan</t>
  </si>
  <si>
    <t>Gallegos, Rick</t>
  </si>
  <si>
    <t>Gross, Davin</t>
  </si>
  <si>
    <t>Hale, Deon</t>
  </si>
  <si>
    <t>Newton, Leigh</t>
  </si>
  <si>
    <t>Oliver, Francisco</t>
  </si>
  <si>
    <t>Padilla, Christopher</t>
  </si>
  <si>
    <t>Shields, Robert</t>
  </si>
  <si>
    <t>Wagner, Lynne</t>
  </si>
  <si>
    <t>Woodward, Tim</t>
  </si>
  <si>
    <t>Young, Benjamin</t>
  </si>
  <si>
    <t>Contreras, Dean</t>
  </si>
  <si>
    <t>Garza, Anthony</t>
  </si>
  <si>
    <t>Lamb, John</t>
  </si>
  <si>
    <t>Rodriquez, Denise</t>
  </si>
  <si>
    <t>Webb, Jim</t>
  </si>
  <si>
    <t>Acosta, Robert</t>
  </si>
  <si>
    <t>Avila, Jody</t>
  </si>
  <si>
    <t>Barnes, Grant</t>
  </si>
  <si>
    <t>Bruce, Kevin</t>
  </si>
  <si>
    <t>Dennis, Paul</t>
  </si>
  <si>
    <t>Ferguson, John</t>
  </si>
  <si>
    <t>Foster, Blane</t>
  </si>
  <si>
    <t>Guzman, Don</t>
  </si>
  <si>
    <t>Hatfield, Carl</t>
  </si>
  <si>
    <t>Hoover, Evangeline</t>
  </si>
  <si>
    <t>Horton, Cleatis</t>
  </si>
  <si>
    <t>Kirk, Chris</t>
  </si>
  <si>
    <t>Lane, Brandyn</t>
  </si>
  <si>
    <t>Mason, Suzanne</t>
  </si>
  <si>
    <t>McDaniel, Tamara</t>
  </si>
  <si>
    <t>Middleton, Jen</t>
  </si>
  <si>
    <t>Miles, Kenneth</t>
  </si>
  <si>
    <t>Walter, Michael</t>
  </si>
  <si>
    <t>Wilcox, Robert</t>
  </si>
  <si>
    <t>Woods, Marcus</t>
  </si>
  <si>
    <t>Craig, Alan</t>
  </si>
  <si>
    <t>Davis, Tonya</t>
  </si>
  <si>
    <t>Garcia, Karen</t>
  </si>
  <si>
    <t>Hubbard, Sandra</t>
  </si>
  <si>
    <t>Hunt, Norman</t>
  </si>
  <si>
    <t>Kelley, Nancy</t>
  </si>
  <si>
    <t>Kennedy, Kimberly</t>
  </si>
  <si>
    <t>Klein, Robert</t>
  </si>
  <si>
    <t>Lang, Dana</t>
  </si>
  <si>
    <t>Lopez, Stephen</t>
  </si>
  <si>
    <t>McIntosh, Jeremy</t>
  </si>
  <si>
    <t>Morrison, Julie</t>
  </si>
  <si>
    <t>Rodgers, Daniel</t>
  </si>
  <si>
    <t>Roy, Margarita</t>
  </si>
  <si>
    <t>Sanchez, Greg</t>
  </si>
  <si>
    <t>Schwartz, Joseph</t>
  </si>
  <si>
    <t>Sheppard, Curtis</t>
  </si>
  <si>
    <t>Wilkerson, Claudia</t>
  </si>
  <si>
    <t>Montoya, Lisa</t>
  </si>
  <si>
    <t>Patterson, Robert</t>
  </si>
  <si>
    <t>Christensen, Jill</t>
  </si>
  <si>
    <t>Leon, Emily</t>
  </si>
  <si>
    <t>Owen, Robert</t>
  </si>
  <si>
    <t>Pope, Duane</t>
  </si>
  <si>
    <t>Short, Timothy</t>
  </si>
  <si>
    <t>Vaughn, Harlon</t>
  </si>
  <si>
    <t>Brewer, Kent</t>
  </si>
  <si>
    <t>Chase, Troy</t>
  </si>
  <si>
    <t>Spencer, Boyd</t>
  </si>
  <si>
    <t>Strickland, Rajean</t>
  </si>
  <si>
    <t>Andrews, Diane</t>
  </si>
  <si>
    <t>Ashley, Michael</t>
  </si>
  <si>
    <t>Atkinson, Danielle</t>
  </si>
  <si>
    <t>Cain, Lon</t>
  </si>
  <si>
    <t>Cameron, John</t>
  </si>
  <si>
    <t>Chapman, Jessica</t>
  </si>
  <si>
    <t>Cobb, Nicole</t>
  </si>
  <si>
    <t>Delgado, Dale</t>
  </si>
  <si>
    <t>Espinoza, Derrell</t>
  </si>
  <si>
    <t>Fox, Ellen</t>
  </si>
  <si>
    <t>Freeman, Dennis</t>
  </si>
  <si>
    <t>Harper, Cynthia</t>
  </si>
  <si>
    <t>Henson, Debra</t>
  </si>
  <si>
    <t>Holloway, Chris</t>
  </si>
  <si>
    <t>Jackson, Eric</t>
  </si>
  <si>
    <t>Jennings, Gary</t>
  </si>
  <si>
    <t>Lindsey, Deborah</t>
  </si>
  <si>
    <t>Morrow, Richard</t>
  </si>
  <si>
    <t>Morton, Brian</t>
  </si>
  <si>
    <t>Neal, Sally</t>
  </si>
  <si>
    <t>Schmidt, Michael</t>
  </si>
  <si>
    <t>Shannon, Kevin</t>
  </si>
  <si>
    <t>Wells, Carlos</t>
  </si>
  <si>
    <t>Woodard, Charles</t>
  </si>
  <si>
    <t>Lloyd, John</t>
  </si>
  <si>
    <t>McCoy, Preston</t>
  </si>
  <si>
    <t>Nixon, Randy</t>
  </si>
  <si>
    <t>Park, Timothy</t>
  </si>
  <si>
    <t>Winters, Shaun</t>
  </si>
  <si>
    <t>Beck, Craig</t>
  </si>
  <si>
    <t>Bond, John</t>
  </si>
  <si>
    <t>Dunn, Matthew</t>
  </si>
  <si>
    <t>Walton, Benjamin</t>
  </si>
  <si>
    <t>Carey, Andrea</t>
  </si>
  <si>
    <t>Landry, Linda</t>
  </si>
  <si>
    <t>Malone, Daniel</t>
  </si>
  <si>
    <t>Bullock, Greg</t>
  </si>
  <si>
    <t>Clayton, Gregory</t>
  </si>
  <si>
    <t>Deleon, Jaquelyn</t>
  </si>
  <si>
    <t>Goodman, Kuyler</t>
  </si>
  <si>
    <t>Harmon, Paul</t>
  </si>
  <si>
    <t>Hood, Renee</t>
  </si>
  <si>
    <t>Kent, Angus</t>
  </si>
  <si>
    <t>Matthews, Diane</t>
  </si>
  <si>
    <t>McDonald, Debra</t>
  </si>
  <si>
    <t>Morgan, Patricia</t>
  </si>
  <si>
    <t>Nichols, Nathaniel</t>
  </si>
  <si>
    <t>Poole, Tracy</t>
  </si>
  <si>
    <t>Powers, Tia</t>
  </si>
  <si>
    <t>Richardson, Debbie</t>
  </si>
  <si>
    <t>Sherman, Karin</t>
  </si>
  <si>
    <t>Simmons, Robert</t>
  </si>
  <si>
    <t>Stone, Brian</t>
  </si>
  <si>
    <t>Whitehead, Carolyn</t>
  </si>
  <si>
    <t>York, Steven</t>
  </si>
  <si>
    <t>Hardin, Gregory</t>
  </si>
  <si>
    <t>Juarez, Neill</t>
  </si>
  <si>
    <t>Kerr, Mihaela</t>
  </si>
  <si>
    <t>Stokes, Jonathan</t>
  </si>
  <si>
    <t>Barnett, Brenda</t>
  </si>
  <si>
    <t>Daniel, Robert</t>
  </si>
  <si>
    <t>Medina, Warren</t>
  </si>
  <si>
    <t>Fowler, John</t>
  </si>
  <si>
    <t>Garrison, Chris</t>
  </si>
  <si>
    <t>Hancock, Allen</t>
  </si>
  <si>
    <t>Hess, Brian</t>
  </si>
  <si>
    <t>Hodges, Lisa</t>
  </si>
  <si>
    <t>Luna, Rodney</t>
  </si>
  <si>
    <t>Mosley, Michael</t>
  </si>
  <si>
    <t>Olson, Melanie</t>
  </si>
  <si>
    <t>Robbins, Suzanne</t>
  </si>
  <si>
    <t>Sutton, Matthew</t>
  </si>
  <si>
    <t>Terry, Karin</t>
  </si>
  <si>
    <t>Walsh, Matthew</t>
  </si>
  <si>
    <t>Yates, Doug</t>
  </si>
  <si>
    <t>Douglas, Kenneth</t>
  </si>
  <si>
    <t>Gilmore, Terry</t>
  </si>
  <si>
    <t>Atkins, Kevin</t>
  </si>
  <si>
    <t>Barber, Robbie</t>
  </si>
  <si>
    <t>Bates, Verna</t>
  </si>
  <si>
    <t>Boyd, Debra</t>
  </si>
  <si>
    <t>Bradford, Raymond</t>
  </si>
  <si>
    <t>Burgess, Cherie</t>
  </si>
  <si>
    <t>Carrillo, Robert</t>
  </si>
  <si>
    <t>Coleman, Roque</t>
  </si>
  <si>
    <t>Colon, Donnie</t>
  </si>
  <si>
    <t>Dickerson, Lincoln</t>
  </si>
  <si>
    <t>Dominguez, Duane</t>
  </si>
  <si>
    <t>English, David</t>
  </si>
  <si>
    <t>Fernandez, Marie</t>
  </si>
  <si>
    <t>Gibbs, Debra</t>
  </si>
  <si>
    <t>Herring, Joanna</t>
  </si>
  <si>
    <t>Hobbs, Scott</t>
  </si>
  <si>
    <t>Huffman, Ignacio</t>
  </si>
  <si>
    <t>Larson, David</t>
  </si>
  <si>
    <t>Marshall, Anita</t>
  </si>
  <si>
    <t>McBride, Grazyna</t>
  </si>
  <si>
    <t>McCall, Keith</t>
  </si>
  <si>
    <t>McGee, Carol</t>
  </si>
  <si>
    <t>McKinney, Chris</t>
  </si>
  <si>
    <t>Mendez, Max</t>
  </si>
  <si>
    <t>Merritt, Kevin</t>
  </si>
  <si>
    <t>Moran, Carol</t>
  </si>
  <si>
    <t>Payne, Vicky</t>
  </si>
  <si>
    <t>Powell, Juli</t>
  </si>
  <si>
    <t>Richard, Karen</t>
  </si>
  <si>
    <t>Rios, Fredrick</t>
  </si>
  <si>
    <t>Robinson, John</t>
  </si>
  <si>
    <t>Rodriguez, Scott</t>
  </si>
  <si>
    <t>Ryan, Ryan</t>
  </si>
  <si>
    <t>Sullivan, Robert</t>
  </si>
  <si>
    <t>Summers, Harold</t>
  </si>
  <si>
    <t>Trujillo, Shawn</t>
  </si>
  <si>
    <t>Vincent, Guy</t>
  </si>
  <si>
    <t>Washington, Phillip</t>
  </si>
  <si>
    <t>Weaver, Eric</t>
  </si>
  <si>
    <t>Whitaker, Jessica</t>
  </si>
  <si>
    <t>Wilkinson, Gregory</t>
  </si>
  <si>
    <t>Hernandez, Glenn</t>
  </si>
  <si>
    <t>Barr, Jennifer</t>
  </si>
  <si>
    <t>Bishop, Juan</t>
  </si>
  <si>
    <t>Bryant, Douglas</t>
  </si>
  <si>
    <t>Fischer, David</t>
  </si>
  <si>
    <t>Gill, Douglas</t>
  </si>
  <si>
    <t>Hogan, Daniel</t>
  </si>
  <si>
    <t>Knox, Lori</t>
  </si>
  <si>
    <t>Leach, Jingwen</t>
  </si>
  <si>
    <t>McLean, Richard</t>
  </si>
  <si>
    <t>Randall, Yvonne</t>
  </si>
  <si>
    <t>Reed, Larry</t>
  </si>
  <si>
    <t>Robles, Charles</t>
  </si>
  <si>
    <t>Simon, Sheila</t>
  </si>
  <si>
    <t>Waters, Alfred</t>
  </si>
  <si>
    <t>Bass, Justin</t>
  </si>
  <si>
    <t>Calhoun, Dac Vinh</t>
  </si>
  <si>
    <t>Curtis, Patrick</t>
  </si>
  <si>
    <t>Evans, Rolin</t>
  </si>
  <si>
    <t>Jordan, Mark</t>
  </si>
  <si>
    <t>Morse, Michael</t>
  </si>
  <si>
    <t>Nunez, Benning</t>
  </si>
  <si>
    <t>Reese, Marc</t>
  </si>
  <si>
    <t>Robertson, Nathan</t>
  </si>
  <si>
    <t>Shaffer, Nobuko</t>
  </si>
  <si>
    <t>Vazquez, Kenneth</t>
  </si>
  <si>
    <t>Wise, Ted</t>
  </si>
  <si>
    <t>Barton, Barry</t>
  </si>
  <si>
    <t>Cross, Marc</t>
  </si>
  <si>
    <t>Dodson, David</t>
  </si>
  <si>
    <t>Estes, Mary</t>
  </si>
  <si>
    <t>Gentry, John</t>
  </si>
  <si>
    <t>Parsons, Phillip</t>
  </si>
  <si>
    <t>Abbott, James</t>
  </si>
  <si>
    <t>Adkins, Michael</t>
  </si>
  <si>
    <t>Blankenship, Roger</t>
  </si>
  <si>
    <t>Branch, Brady</t>
  </si>
  <si>
    <t>Clark, William</t>
  </si>
  <si>
    <t>Collier, Dean</t>
  </si>
  <si>
    <t>Cooper, Lisa</t>
  </si>
  <si>
    <t>Dean, Gayla</t>
  </si>
  <si>
    <t>Duncan, George</t>
  </si>
  <si>
    <t>Dyer, Carrie</t>
  </si>
  <si>
    <t>Fisher, Maria</t>
  </si>
  <si>
    <t>Gaines, Sheela</t>
  </si>
  <si>
    <t>Harrell, Cristin</t>
  </si>
  <si>
    <t>Henry, Craig</t>
  </si>
  <si>
    <t>Hoffman, Brian D</t>
  </si>
  <si>
    <t>Holt, Robert</t>
  </si>
  <si>
    <t>Marks, LaReina</t>
  </si>
  <si>
    <t>Obrien, Madelyn</t>
  </si>
  <si>
    <t>Owens, Dwight</t>
  </si>
  <si>
    <t>Santiago, Michael</t>
  </si>
  <si>
    <t>Schroeder, Bennet</t>
  </si>
  <si>
    <t>Solomon, Michael</t>
  </si>
  <si>
    <t>Vega, Alexandra</t>
  </si>
  <si>
    <t>Velez, Letitia</t>
  </si>
  <si>
    <t>Armstrong, David</t>
  </si>
  <si>
    <t>Barrett, John</t>
  </si>
  <si>
    <t>Beasley, Timothy</t>
  </si>
  <si>
    <t>Brown, Donald</t>
  </si>
  <si>
    <t>Buchanan, Dennis</t>
  </si>
  <si>
    <t>Cochran, Andrea</t>
  </si>
  <si>
    <t>Crawford, Ronald</t>
  </si>
  <si>
    <t>Daniels, Janet</t>
  </si>
  <si>
    <t>Davenport, Troy</t>
  </si>
  <si>
    <t>Ellison, Melyssa</t>
  </si>
  <si>
    <t>Erickson, Ricky</t>
  </si>
  <si>
    <t>George, Jessica</t>
  </si>
  <si>
    <t>Gibson, Janet</t>
  </si>
  <si>
    <t>Goodwin, April</t>
  </si>
  <si>
    <t>Graham, David</t>
  </si>
  <si>
    <t>Graves, Michael</t>
  </si>
  <si>
    <t>Grimes, Jeffrey</t>
  </si>
  <si>
    <t>Hansen, Andrew</t>
  </si>
  <si>
    <t>Harvey, Michael</t>
  </si>
  <si>
    <t>Hensley, William</t>
  </si>
  <si>
    <t>Hopkins, Lisa</t>
  </si>
  <si>
    <t>Keller, Jason</t>
  </si>
  <si>
    <t>Leonard, Paul</t>
  </si>
  <si>
    <t>Lester, Sherri</t>
  </si>
  <si>
    <t>Marsh, Cynthia</t>
  </si>
  <si>
    <t>McClure, Gary</t>
  </si>
  <si>
    <t>Mills, Melissa</t>
  </si>
  <si>
    <t>Quinn, Cinnamon</t>
  </si>
  <si>
    <t>Ramirez, Keith</t>
  </si>
  <si>
    <t>Salinas, Jon</t>
  </si>
  <si>
    <t>Sandoval, James</t>
  </si>
  <si>
    <t>Singleton, David</t>
  </si>
  <si>
    <t>Sparks, Terri</t>
  </si>
  <si>
    <t>Sweeney, Barbara</t>
  </si>
  <si>
    <t>Ware, David</t>
  </si>
  <si>
    <t>Welch, Michael</t>
  </si>
  <si>
    <t>Bradshaw, Sheryl</t>
  </si>
  <si>
    <t>Olsen, Ewan</t>
  </si>
  <si>
    <t>Arnold, Cole</t>
  </si>
  <si>
    <t>Ball, Kirk</t>
  </si>
  <si>
    <t>Lucas, John</t>
  </si>
  <si>
    <t>McCullough, Scott</t>
  </si>
  <si>
    <t>Norman, Rita</t>
  </si>
  <si>
    <t>Pratt, Erik</t>
  </si>
  <si>
    <t>Wiggins, Frank</t>
  </si>
  <si>
    <t>Wilkins, Jesse</t>
  </si>
  <si>
    <t>Gordon, Diane</t>
  </si>
  <si>
    <t>Grant, Leonard</t>
  </si>
  <si>
    <t>Kirby, Michael</t>
  </si>
  <si>
    <t>Long, Gary</t>
  </si>
  <si>
    <t>Stanley, Eric</t>
  </si>
  <si>
    <t>Villarreal, Stephen</t>
  </si>
  <si>
    <t>Durham, Troy</t>
  </si>
  <si>
    <t>Phelps, Gretchen</t>
  </si>
  <si>
    <t>Gomez, Ed</t>
  </si>
  <si>
    <t>Conway, Brett</t>
  </si>
  <si>
    <t>Griffith, Michelle</t>
  </si>
  <si>
    <t>Vance, Cheryl</t>
  </si>
  <si>
    <t>Wade, Kevin</t>
  </si>
  <si>
    <t>Ballard, Martin</t>
  </si>
  <si>
    <t>Dudley, James</t>
  </si>
  <si>
    <t>Guerra, Karen</t>
  </si>
  <si>
    <t>Saunders, Corey</t>
  </si>
  <si>
    <t>Miranda, Elena</t>
  </si>
  <si>
    <t>Randolph, Kristin</t>
  </si>
  <si>
    <t>Bell, David</t>
  </si>
  <si>
    <t>Browning, Kathleen</t>
  </si>
  <si>
    <t>Callahan, Marilyn</t>
  </si>
  <si>
    <t>Cole, Elbert</t>
  </si>
  <si>
    <t>Conley, Mark</t>
  </si>
  <si>
    <t>Decker, Amy</t>
  </si>
  <si>
    <t>Drake, Kyle</t>
  </si>
  <si>
    <t>Finley, James</t>
  </si>
  <si>
    <t>House, Paul</t>
  </si>
  <si>
    <t>Houston, Mark</t>
  </si>
  <si>
    <t>Joseph, Christopher</t>
  </si>
  <si>
    <t>McKee, Michelle</t>
  </si>
  <si>
    <t>Meyer, Charles</t>
  </si>
  <si>
    <t>Parker, Carl</t>
  </si>
  <si>
    <t>Pena, Erik</t>
  </si>
  <si>
    <t>Petersen, Timothy</t>
  </si>
  <si>
    <t>Pittman, Bacardi</t>
  </si>
  <si>
    <t>Carr, Susan</t>
  </si>
  <si>
    <t>Bush, Rena</t>
  </si>
  <si>
    <t>Ross, Janice</t>
  </si>
  <si>
    <t>Trevino, Gary</t>
  </si>
  <si>
    <t>Tucker, James</t>
  </si>
  <si>
    <t>Clarke, Dennis</t>
  </si>
  <si>
    <t>Mathis, Shari</t>
  </si>
  <si>
    <t>Montgomery, Chris</t>
  </si>
  <si>
    <t>Noble, Michael</t>
  </si>
  <si>
    <t>Glenn, Christopher</t>
  </si>
  <si>
    <t>Hughes, Kevin</t>
  </si>
  <si>
    <t>Johnson, Mary Jo</t>
  </si>
  <si>
    <t>Munoz, Michael</t>
  </si>
  <si>
    <t>Pugh, Lawrence</t>
  </si>
  <si>
    <t>Torres, Bruce</t>
  </si>
  <si>
    <t>Blake, Thomas</t>
  </si>
  <si>
    <t>Cruz, Janene</t>
  </si>
  <si>
    <t>Giles, Kathleen</t>
  </si>
  <si>
    <t>Hall, Jenny</t>
  </si>
  <si>
    <t>Henderson, Anthony</t>
  </si>
  <si>
    <t>Hicks, Monica</t>
  </si>
  <si>
    <t>Myers, Marc</t>
  </si>
  <si>
    <t>Newman, Aria</t>
  </si>
  <si>
    <t>Ortega, Jeffrey</t>
  </si>
  <si>
    <t>Palmer, Terry</t>
  </si>
  <si>
    <t>Rivera, Timothy</t>
  </si>
  <si>
    <t>Stevenson, Michael</t>
  </si>
  <si>
    <t>Zimmerman, Julian</t>
  </si>
  <si>
    <t>Bowers, Tammy</t>
  </si>
  <si>
    <t>Bryan, Thomas</t>
  </si>
  <si>
    <t>Kelly, Icelita</t>
  </si>
  <si>
    <t>Maynard, Susan</t>
  </si>
  <si>
    <t>Holland, Donald</t>
  </si>
  <si>
    <t>Phillips, Liesl</t>
  </si>
  <si>
    <t>Castillo, Sheri</t>
  </si>
  <si>
    <t>Doyle, Leslie</t>
  </si>
  <si>
    <t>Jefferson, Elaine</t>
  </si>
  <si>
    <t>Scott, Todd</t>
  </si>
  <si>
    <t>Duran, Brian</t>
  </si>
  <si>
    <t>Baker, Barney</t>
  </si>
  <si>
    <t>Maxwell, Jill</t>
  </si>
  <si>
    <t>Potter, Dawn</t>
  </si>
  <si>
    <t>Huff, Erik</t>
  </si>
  <si>
    <t>Pitts, Dana</t>
  </si>
  <si>
    <t>Warren, Jean</t>
  </si>
  <si>
    <t>Cohen, Bruce</t>
  </si>
  <si>
    <t>Bennett, Chris</t>
  </si>
  <si>
    <t>Floyd, Eric</t>
  </si>
  <si>
    <t>Greer, Brian</t>
  </si>
  <si>
    <t>Guerrero, Laura</t>
  </si>
  <si>
    <t>Orr, Jennifer</t>
  </si>
  <si>
    <t>Underwood, Todd</t>
  </si>
  <si>
    <t>Boone, Eric</t>
  </si>
  <si>
    <t>Baxter, Teresa</t>
  </si>
  <si>
    <t>Berry, Jacklyn</t>
  </si>
  <si>
    <t>Brock, Ensley</t>
  </si>
  <si>
    <t>Butler, Roy</t>
  </si>
  <si>
    <t>Elliott, Anthony</t>
  </si>
  <si>
    <t>Fields, Cathy</t>
  </si>
  <si>
    <t>Golden, Christine</t>
  </si>
  <si>
    <t>Lyons, Brian</t>
  </si>
  <si>
    <t>Rice, Diane</t>
  </si>
  <si>
    <t>Richards, Richard</t>
  </si>
  <si>
    <t>Roth, Tony</t>
  </si>
  <si>
    <t>Sanders, Troy</t>
  </si>
  <si>
    <t>Tate, Zachary</t>
  </si>
  <si>
    <t>Wood, Larry</t>
  </si>
  <si>
    <t>Blevins, Carey</t>
  </si>
  <si>
    <t>Buckel, Patricia</t>
  </si>
  <si>
    <t>Hamilton, Theo</t>
  </si>
  <si>
    <t>Jones, John</t>
  </si>
  <si>
    <t>Reyes, Mary</t>
  </si>
  <si>
    <t>Valdez, Ann</t>
  </si>
  <si>
    <t>Chen, Jaime</t>
  </si>
  <si>
    <t>Lowe, Michelle</t>
  </si>
  <si>
    <t>Santos, Garret</t>
  </si>
  <si>
    <t>Townsend, Jerry</t>
  </si>
  <si>
    <t>Williams, Scott</t>
  </si>
  <si>
    <t>Alvarez, Steven</t>
  </si>
  <si>
    <t>Charles, Jeffrey</t>
  </si>
  <si>
    <t>Murphy, Jeff</t>
  </si>
  <si>
    <t>Stevens, Andrew</t>
  </si>
  <si>
    <t>Warner, Stephen</t>
  </si>
  <si>
    <t>Casey, Ronald</t>
  </si>
  <si>
    <t>Gonzalez, David</t>
  </si>
  <si>
    <t>Gray, Mark</t>
  </si>
  <si>
    <t>Mueller, Philip</t>
  </si>
  <si>
    <t>Parks, Christopher</t>
  </si>
  <si>
    <t>Pennington, Gary</t>
  </si>
  <si>
    <t>Thomas, Shannon</t>
  </si>
  <si>
    <t>Willis, Ralph</t>
  </si>
  <si>
    <t>Riley, David</t>
  </si>
  <si>
    <t>Burke, Michael</t>
  </si>
  <si>
    <t>Livingston, Lynette</t>
  </si>
  <si>
    <t>Oconnor, Kent</t>
  </si>
  <si>
    <t>Tanner, Timothy</t>
  </si>
  <si>
    <t>Wolf, Debbie</t>
  </si>
  <si>
    <t>Anderson, Teason</t>
  </si>
  <si>
    <t>Edwards, Phillip</t>
  </si>
  <si>
    <t>Gilbert, Shannon</t>
  </si>
  <si>
    <t>Horn, George</t>
  </si>
  <si>
    <t>Shepherd, Annie</t>
  </si>
  <si>
    <t>Watkins, Gary</t>
  </si>
  <si>
    <t>Weber, Larry</t>
  </si>
  <si>
    <t>Copeland, Roger</t>
  </si>
  <si>
    <t>Garner, Terry</t>
  </si>
  <si>
    <t>Hutchinson, Robin</t>
  </si>
  <si>
    <t>Kim, Deborah</t>
  </si>
  <si>
    <t>Farrell, Laura</t>
  </si>
  <si>
    <t>Simpson, Jimmy</t>
  </si>
  <si>
    <t>Thompson, John</t>
  </si>
  <si>
    <t>Wallace, Timothy</t>
  </si>
  <si>
    <t>Anthony, Robert</t>
  </si>
  <si>
    <t>Mathews, Marcia</t>
  </si>
  <si>
    <t>Murray, Rebecca</t>
  </si>
  <si>
    <t>Benson, Troy</t>
  </si>
  <si>
    <t>Camacho, Stephanie</t>
  </si>
  <si>
    <t>Clay, William</t>
  </si>
  <si>
    <t>Cox, Stephanie</t>
  </si>
  <si>
    <t>Davidson, Jaime</t>
  </si>
  <si>
    <t>Flores, Angela</t>
  </si>
  <si>
    <t>Harrison, Jonathan</t>
  </si>
  <si>
    <t>Heath, Deborah</t>
  </si>
  <si>
    <t>Kemp, Holly</t>
  </si>
  <si>
    <t>McGuire, Rebecca</t>
  </si>
  <si>
    <t>Pearson, Cassy</t>
  </si>
  <si>
    <t>Rhodes, Brenda</t>
  </si>
  <si>
    <t>Walker, Mike</t>
  </si>
  <si>
    <t>Hanson, Dennis</t>
  </si>
  <si>
    <t>Savage, John</t>
  </si>
  <si>
    <t>Johns, Chad</t>
  </si>
  <si>
    <t>Koch, Danielle</t>
  </si>
  <si>
    <t>Love, Danny</t>
  </si>
  <si>
    <t>Stephens, Bonnie</t>
  </si>
  <si>
    <t>Gates, Anne</t>
  </si>
  <si>
    <t>Bartlett, Julia</t>
  </si>
  <si>
    <t>Maldonado, Robert</t>
  </si>
  <si>
    <t>Baldwin, Ray</t>
  </si>
  <si>
    <t>Black, Cliff</t>
  </si>
  <si>
    <t>Carpenter, Ronald</t>
  </si>
  <si>
    <t>Harrington, Aron</t>
  </si>
  <si>
    <t>Hodge, Craig</t>
  </si>
  <si>
    <t>Monroe, Justin</t>
  </si>
  <si>
    <t>Beard, Sandi</t>
  </si>
  <si>
    <t>Cook, Mark</t>
  </si>
  <si>
    <t>Hart, Richard</t>
  </si>
  <si>
    <t>Jimenez, Dominic</t>
  </si>
  <si>
    <t>Keith, Thomas</t>
  </si>
  <si>
    <t>Larsen, Lara</t>
  </si>
  <si>
    <t>Rose, Mark</t>
  </si>
  <si>
    <t>Salazar, Ruben</t>
  </si>
  <si>
    <t>Webster, David</t>
  </si>
  <si>
    <t>Bailey, Victor</t>
  </si>
  <si>
    <t>Flynn, Melissa</t>
  </si>
  <si>
    <t>Green, Kim</t>
  </si>
  <si>
    <t>Byrd, Asa</t>
  </si>
  <si>
    <t>Franklin, Alicia</t>
  </si>
  <si>
    <t>Todd, Steven</t>
  </si>
  <si>
    <t>White, Daniel</t>
  </si>
  <si>
    <t>Barker, Heidi</t>
  </si>
  <si>
    <t>Booth, Raquel</t>
  </si>
  <si>
    <t>Bowman, Michael</t>
  </si>
  <si>
    <t>Cannon, Jenny</t>
  </si>
  <si>
    <t>Christian, Melissa</t>
  </si>
  <si>
    <t>Farmer, Suzanne</t>
  </si>
  <si>
    <t>Fitzgerald, George</t>
  </si>
  <si>
    <t>Ford, Matt</t>
  </si>
  <si>
    <t>French, Robert</t>
  </si>
  <si>
    <t>Frost, Adam</t>
  </si>
  <si>
    <t>Higgins, Angela</t>
  </si>
  <si>
    <t>Hunter, Lisa</t>
  </si>
  <si>
    <t>Ramsey, Nathaniel</t>
  </si>
  <si>
    <t>Rivers, Douglas</t>
  </si>
  <si>
    <t>Walls, Brian</t>
  </si>
  <si>
    <t>Walters, Ann</t>
  </si>
  <si>
    <t>West, Jeffrey</t>
  </si>
  <si>
    <t>Dawson, Jonathan</t>
  </si>
  <si>
    <t>Page, Lisa</t>
  </si>
  <si>
    <t>Perkins, Donald</t>
  </si>
  <si>
    <t>Ray, ReAnnon</t>
  </si>
  <si>
    <t>Blair, Sperry</t>
  </si>
  <si>
    <t>Carroll, Lesa</t>
  </si>
  <si>
    <t>Fleming, Irv</t>
  </si>
  <si>
    <t>Thornton, Charles</t>
  </si>
  <si>
    <t>Wyatt, Kelly</t>
  </si>
  <si>
    <t>Becker, Gretchen</t>
  </si>
  <si>
    <t>Booker, Judith</t>
  </si>
  <si>
    <t>Harding, Erin</t>
  </si>
  <si>
    <t>Hickman, John</t>
  </si>
  <si>
    <t>Hudson, Lorna</t>
  </si>
  <si>
    <t>James, Lynn</t>
  </si>
  <si>
    <t>May, Steve</t>
  </si>
  <si>
    <t>Mendoza, Bobby</t>
  </si>
  <si>
    <t>Nicholson, Lee</t>
  </si>
  <si>
    <t>Norris, Tamara</t>
  </si>
  <si>
    <t>Perry, Christopher</t>
  </si>
  <si>
    <t>Steele, Gerald</t>
  </si>
  <si>
    <t>Weiss, Marisa</t>
  </si>
  <si>
    <t>Wheeler, Meegan</t>
  </si>
  <si>
    <t>Wolfe, Keith</t>
  </si>
  <si>
    <t>Gregory, Jon</t>
  </si>
  <si>
    <t>Knight, Denise</t>
  </si>
  <si>
    <t>Nelson, Shira</t>
  </si>
  <si>
    <t>Stephenson, Matt</t>
  </si>
  <si>
    <t>Bauer, Chris</t>
  </si>
  <si>
    <t>Cline, Rebecca</t>
  </si>
  <si>
    <t>Ellis, Brenda</t>
  </si>
  <si>
    <t>McClain, Steven</t>
  </si>
  <si>
    <t>Reeves, Greg</t>
  </si>
  <si>
    <t>Sawyer, Catherine</t>
  </si>
  <si>
    <t>Barron, Michael</t>
  </si>
  <si>
    <t>Blackburn, Kathryn</t>
  </si>
  <si>
    <t>Boyer, John</t>
  </si>
  <si>
    <t>Bridges, Jeff</t>
  </si>
  <si>
    <t>Carson, Anthony</t>
  </si>
  <si>
    <t>Collins, Michael</t>
  </si>
  <si>
    <t>Conner, Mark</t>
  </si>
  <si>
    <t>Dixon, Richard</t>
  </si>
  <si>
    <t>Greene, Alexander</t>
  </si>
  <si>
    <t>Harris, Brian</t>
  </si>
  <si>
    <t>Haynes, Ernest</t>
  </si>
  <si>
    <t>Humphrey, Andrew</t>
  </si>
  <si>
    <t>Manning, John</t>
  </si>
  <si>
    <t>McLaughlin, Edward</t>
  </si>
  <si>
    <t>Melton, Scott</t>
  </si>
  <si>
    <t>Meyers, David</t>
  </si>
  <si>
    <t>Miller, Jessica</t>
  </si>
  <si>
    <t>Oneal, William</t>
  </si>
  <si>
    <t>Price, Diana</t>
  </si>
  <si>
    <t>Rojas, Charles</t>
  </si>
  <si>
    <t>Schultz, Norman</t>
  </si>
  <si>
    <t>Sharp, Janine</t>
  </si>
  <si>
    <t>Velasquez, Clint</t>
  </si>
  <si>
    <t>Watson, Christian</t>
  </si>
  <si>
    <t>Alexander, Charles</t>
  </si>
  <si>
    <t>Roberts, Jackie</t>
  </si>
  <si>
    <t>Brooks, Richard</t>
  </si>
  <si>
    <t>Campbell, Michael</t>
  </si>
  <si>
    <t>Hull, Jeanne</t>
  </si>
  <si>
    <t>Ingram, Matt</t>
  </si>
  <si>
    <t>Jensen, Kristina</t>
  </si>
  <si>
    <t>Johnston, Daniel</t>
  </si>
  <si>
    <t>Lambert, Jody</t>
  </si>
  <si>
    <t>Marquez, Thomas</t>
  </si>
  <si>
    <t>Moore, Robert</t>
  </si>
  <si>
    <t>Patton, Corey</t>
  </si>
  <si>
    <t>Prince, Robert</t>
  </si>
  <si>
    <t>Reynolds, Barbara</t>
  </si>
  <si>
    <t>Spears, Melanie</t>
  </si>
  <si>
    <t>Hardy, Svetlana</t>
  </si>
  <si>
    <t>Lara, Mark</t>
  </si>
  <si>
    <t>Lee, Charles</t>
  </si>
  <si>
    <t>Rich, Brent</t>
  </si>
  <si>
    <t>Hartman, Michael</t>
  </si>
  <si>
    <t>Watts, Curtis</t>
  </si>
  <si>
    <t>Aguilar, Kevin</t>
  </si>
  <si>
    <t>King, Taslim</t>
  </si>
  <si>
    <t>Massey, Mark</t>
  </si>
  <si>
    <t>McCormick, Hsi</t>
  </si>
  <si>
    <t>Moreno, Chris</t>
  </si>
  <si>
    <t>Paul, Michael</t>
  </si>
  <si>
    <t>Rogers, Colleen</t>
  </si>
  <si>
    <t>Ruiz, Randall</t>
  </si>
  <si>
    <t>Rush, Lateef</t>
  </si>
  <si>
    <t>Strong, Lisa</t>
  </si>
  <si>
    <t>Turner, Ray</t>
  </si>
  <si>
    <t>Tyler, Javier</t>
  </si>
  <si>
    <t>Blackwell, Brandon</t>
  </si>
  <si>
    <t>Bowen, Kes</t>
  </si>
  <si>
    <t>Garrett, Chris</t>
  </si>
  <si>
    <t>Kramer, Faye</t>
  </si>
  <si>
    <t>Lewis, Frederick</t>
  </si>
  <si>
    <t>Martin, Terry</t>
  </si>
  <si>
    <t>Morales, Linda</t>
  </si>
  <si>
    <t>Ortiz, Cynthia</t>
  </si>
  <si>
    <t>Sims, Don</t>
  </si>
  <si>
    <t>Snyder, Duane</t>
  </si>
  <si>
    <t>Dalton, Carol</t>
  </si>
  <si>
    <t>Leblanc, Jenny</t>
  </si>
  <si>
    <t>McCarthy, Ryan</t>
  </si>
  <si>
    <t>Moody, Matthew</t>
  </si>
  <si>
    <t>Burton, Cam</t>
  </si>
  <si>
    <t>Gallagher, Johnson</t>
  </si>
  <si>
    <t>Rowe, Ken</t>
  </si>
  <si>
    <t>Sales Date</t>
  </si>
  <si>
    <t>Taylor, Hector</t>
  </si>
  <si>
    <t>25/11/2016</t>
  </si>
  <si>
    <t>20/7/2015</t>
  </si>
  <si>
    <t>18/8/2015</t>
  </si>
  <si>
    <t>22/2/2016</t>
  </si>
  <si>
    <t>17/12/2014</t>
  </si>
  <si>
    <t>30/5/2015</t>
  </si>
  <si>
    <t>16/3/2015</t>
  </si>
  <si>
    <t>21/2/2016</t>
  </si>
  <si>
    <t>30/11/2016</t>
  </si>
  <si>
    <t>27/3/2015</t>
  </si>
  <si>
    <t>19/8/2015</t>
  </si>
  <si>
    <t>17/2/2015</t>
  </si>
  <si>
    <t>24/3/2015</t>
  </si>
  <si>
    <t>20/11/2015</t>
  </si>
  <si>
    <t>20/2/2016</t>
  </si>
  <si>
    <t>23/6/2016</t>
  </si>
  <si>
    <t>21/8/2014</t>
  </si>
  <si>
    <t>26/1/2016</t>
  </si>
  <si>
    <t>26/5/2015</t>
  </si>
  <si>
    <t>29/12/2015</t>
  </si>
  <si>
    <t>20/3/2015</t>
  </si>
  <si>
    <t>16/2/2016</t>
  </si>
  <si>
    <t>21/12/2016</t>
  </si>
  <si>
    <t>19/2/2016</t>
  </si>
  <si>
    <t>30/4/2015</t>
  </si>
  <si>
    <t>18/2/2016</t>
  </si>
  <si>
    <t>16/11/2016</t>
  </si>
  <si>
    <t>15/11/2016</t>
  </si>
  <si>
    <t>26/9/2016</t>
  </si>
  <si>
    <t>23/5/2015</t>
  </si>
  <si>
    <t>13/5/2015</t>
  </si>
  <si>
    <t>31/7/2015</t>
  </si>
  <si>
    <t>14/11/2016</t>
  </si>
  <si>
    <t>17/2/2016</t>
  </si>
  <si>
    <t>18/8/2014</t>
  </si>
  <si>
    <t>13/9/2016</t>
  </si>
  <si>
    <t>17/8/2015</t>
  </si>
  <si>
    <t>14/11/2014</t>
  </si>
  <si>
    <t>16/10/2015</t>
  </si>
  <si>
    <t>27/2/2015</t>
  </si>
  <si>
    <t>13/1/2016</t>
  </si>
  <si>
    <t>25/8/2016</t>
  </si>
  <si>
    <t>16/1/2015</t>
  </si>
  <si>
    <t>15/9/2016</t>
  </si>
  <si>
    <t>18/1/2016</t>
  </si>
  <si>
    <t>24/12/2014</t>
  </si>
  <si>
    <t>27/2/2016</t>
  </si>
  <si>
    <t>20/9/2016</t>
  </si>
  <si>
    <t>27/4/2016</t>
  </si>
  <si>
    <t>26/4/2016</t>
  </si>
  <si>
    <t>21/6/2016</t>
  </si>
  <si>
    <t>24/10/2016</t>
  </si>
  <si>
    <t>19/5/2016</t>
  </si>
  <si>
    <t>13/11/2014</t>
  </si>
  <si>
    <t>28/6/2016</t>
  </si>
  <si>
    <t>26/3/2015</t>
  </si>
  <si>
    <t>18/6/2016</t>
  </si>
  <si>
    <t>18/4/2016</t>
  </si>
  <si>
    <t>21/4/2016</t>
  </si>
  <si>
    <t>20/4/2016</t>
  </si>
  <si>
    <t>23/9/2016</t>
  </si>
  <si>
    <t>26/3/2016</t>
  </si>
  <si>
    <t>30/12/2016</t>
  </si>
  <si>
    <t>16/6/2015</t>
  </si>
  <si>
    <t>19/4/2016</t>
  </si>
  <si>
    <t>28/3/2016</t>
  </si>
  <si>
    <t>30/6/2015</t>
  </si>
  <si>
    <t>27/1/2017</t>
  </si>
  <si>
    <t>20/1/2016</t>
  </si>
  <si>
    <t>15/10/2015</t>
  </si>
  <si>
    <t>17/6/2016</t>
  </si>
  <si>
    <t>18/9/2015</t>
  </si>
  <si>
    <t>14/7/2015</t>
  </si>
  <si>
    <t>28/4/2016</t>
  </si>
  <si>
    <t>13/10/2015</t>
  </si>
  <si>
    <t>22/11/2015</t>
  </si>
  <si>
    <t>14/5/2015</t>
  </si>
  <si>
    <t>17/4/2016</t>
  </si>
  <si>
    <t>16/4/2016</t>
  </si>
  <si>
    <t>16/1/2016</t>
  </si>
  <si>
    <t>Date</t>
  </si>
  <si>
    <t>Roll Number</t>
  </si>
  <si>
    <t>Student Name</t>
  </si>
  <si>
    <t>Fathers Name</t>
  </si>
  <si>
    <t>Date of Birth</t>
  </si>
  <si>
    <t>New Salary</t>
  </si>
  <si>
    <t>Increament %</t>
  </si>
  <si>
    <t>Allocation --- by Region</t>
  </si>
  <si>
    <t>East</t>
  </si>
  <si>
    <t>Midwest</t>
  </si>
  <si>
    <t>Mountain</t>
  </si>
  <si>
    <t>Pacific</t>
  </si>
  <si>
    <t>Furniture</t>
  </si>
  <si>
    <t>Couches</t>
  </si>
  <si>
    <t>Recliners</t>
  </si>
  <si>
    <t>Coffee Tables</t>
  </si>
  <si>
    <t>End Tables</t>
  </si>
  <si>
    <t>Multi</t>
  </si>
  <si>
    <t>Add</t>
  </si>
  <si>
    <t>Contact</t>
  </si>
  <si>
    <t>Apply Proper/Sentance Case</t>
  </si>
  <si>
    <t>First</t>
  </si>
  <si>
    <t>Last</t>
  </si>
  <si>
    <t>Apply Lower Case</t>
  </si>
  <si>
    <t>Part #</t>
  </si>
  <si>
    <t>Apply Upper Case</t>
  </si>
  <si>
    <t>O'BRIEN, DONNA</t>
  </si>
  <si>
    <t>MARK</t>
  </si>
  <si>
    <t>BAKER</t>
  </si>
  <si>
    <t>9c0k904</t>
  </si>
  <si>
    <t>CATALANO, rober</t>
  </si>
  <si>
    <t>SHEILA</t>
  </si>
  <si>
    <t>HANSEN</t>
  </si>
  <si>
    <t>3g6g702</t>
  </si>
  <si>
    <t>Baker,  Mark</t>
  </si>
  <si>
    <t>MARILYN</t>
  </si>
  <si>
    <t>FIER</t>
  </si>
  <si>
    <t>3v6f140</t>
  </si>
  <si>
    <t>HANSEN, SHEILA, ANN</t>
  </si>
  <si>
    <t>MORRIS</t>
  </si>
  <si>
    <t>3g7r230</t>
  </si>
  <si>
    <t>fier, marilyn</t>
  </si>
  <si>
    <t>JUSSI</t>
  </si>
  <si>
    <t>BJÖRLING</t>
  </si>
  <si>
    <t>6v4m198</t>
  </si>
  <si>
    <t>MACDONALD, MARK</t>
  </si>
  <si>
    <t>RYAN</t>
  </si>
  <si>
    <t>LONG</t>
  </si>
  <si>
    <t>9f9h302</t>
  </si>
  <si>
    <t>MORGAN-JONES, ERIC</t>
  </si>
  <si>
    <t>JACKIE</t>
  </si>
  <si>
    <t>FITZGERALD</t>
  </si>
  <si>
    <t>5y6d919</t>
  </si>
  <si>
    <t>LONG, RYAN</t>
  </si>
  <si>
    <t>RICCARDO</t>
  </si>
  <si>
    <t>MUTI</t>
  </si>
  <si>
    <t>2w7s145</t>
  </si>
  <si>
    <t>FITZGERALD, JACKIE</t>
  </si>
  <si>
    <t>LIESL</t>
  </si>
  <si>
    <t>TIDWELL</t>
  </si>
  <si>
    <t>4i2w316</t>
  </si>
  <si>
    <t>TIDWELL, LIESL</t>
  </si>
  <si>
    <t>JEFFREY</t>
  </si>
  <si>
    <t>EATON</t>
  </si>
  <si>
    <t>8k0y194</t>
  </si>
  <si>
    <t>EATON, JEFFREY</t>
  </si>
  <si>
    <t>KAREN</t>
  </si>
  <si>
    <t>CHAMBERS</t>
  </si>
  <si>
    <t>3w5y443</t>
  </si>
  <si>
    <t>CHAMBERS, KAREN</t>
  </si>
  <si>
    <t>BARNEY</t>
  </si>
  <si>
    <t>PEREZ</t>
  </si>
  <si>
    <t>5j6r662</t>
  </si>
  <si>
    <t>PEREZ, BARNEY</t>
  </si>
  <si>
    <t>CATHY</t>
  </si>
  <si>
    <t>WATANUKI</t>
  </si>
  <si>
    <t>3a5y444</t>
  </si>
  <si>
    <t>WATANUKI, CATHY</t>
  </si>
  <si>
    <t>GEORGE</t>
  </si>
  <si>
    <t>PORTER</t>
  </si>
  <si>
    <t>5c6r663</t>
  </si>
  <si>
    <t>PRIEM, GEORGE</t>
  </si>
  <si>
    <t>MAX</t>
  </si>
  <si>
    <t>WAGNER</t>
  </si>
  <si>
    <t>3b5y445</t>
  </si>
  <si>
    <t>WAGNER, MAX</t>
  </si>
  <si>
    <t>ROBERT</t>
  </si>
  <si>
    <t>KONOPKA</t>
  </si>
  <si>
    <t>5i6r664</t>
  </si>
  <si>
    <t>KONOPKA, ROBERT</t>
  </si>
  <si>
    <t>DON</t>
  </si>
  <si>
    <t>NICHOLS</t>
  </si>
  <si>
    <t>3j5y446</t>
  </si>
  <si>
    <t>NICHOLS, DON</t>
  </si>
  <si>
    <t>HARLON</t>
  </si>
  <si>
    <t>HARVEY</t>
  </si>
  <si>
    <t>5t6r665</t>
  </si>
  <si>
    <t>HARVEY, HARLON</t>
  </si>
  <si>
    <t>3u5y447</t>
  </si>
  <si>
    <t>5y6r666</t>
  </si>
  <si>
    <t>3x5y448</t>
  </si>
  <si>
    <t>vinod tomar</t>
  </si>
  <si>
    <t>VINOD TOMAR</t>
  </si>
  <si>
    <t>AAA</t>
  </si>
  <si>
    <t>Vinod Tomar</t>
  </si>
  <si>
    <t>aaa</t>
  </si>
  <si>
    <t>Aaa</t>
  </si>
  <si>
    <t>Code #</t>
  </si>
  <si>
    <t>Lenth of Text</t>
  </si>
  <si>
    <t>Find Left 2 Char</t>
  </si>
  <si>
    <t>Find Right 2 Char</t>
  </si>
  <si>
    <t>Find MID 2 Char from 2</t>
  </si>
  <si>
    <t>Location</t>
  </si>
  <si>
    <t>Find ZIP Code</t>
  </si>
  <si>
    <t>Boulder, CO 80304</t>
  </si>
  <si>
    <t>Kenton, OH 43326</t>
  </si>
  <si>
    <t>Bardstown, KY 40004</t>
  </si>
  <si>
    <t>Arvada, CO 80002</t>
  </si>
  <si>
    <t>Wheat Ridge, CO 80033</t>
  </si>
  <si>
    <t>ddas   307926</t>
  </si>
  <si>
    <t>Ventura, CA 93003</t>
  </si>
  <si>
    <t>Pueblo, CO 81008</t>
  </si>
  <si>
    <t>Westminster, CO 80234</t>
  </si>
  <si>
    <t>Cincinnati, OH 45220</t>
  </si>
  <si>
    <t>Walnut Creek, CA 94596</t>
  </si>
  <si>
    <t>Aurora, CO 80014</t>
  </si>
  <si>
    <t>San Francisco, CA 94111</t>
  </si>
  <si>
    <t>AB113</t>
  </si>
  <si>
    <t>PTU23213213</t>
  </si>
  <si>
    <t>Name</t>
  </si>
  <si>
    <t>Find First Name</t>
  </si>
  <si>
    <t>Find Last Name</t>
  </si>
  <si>
    <t>Hansen Sheila</t>
  </si>
  <si>
    <t>Fier Marilyn</t>
  </si>
  <si>
    <t>Morris Mark</t>
  </si>
  <si>
    <t>Björling Jussi</t>
  </si>
  <si>
    <t>Long Ryan</t>
  </si>
  <si>
    <t>Fitzgerald Jackie</t>
  </si>
  <si>
    <t>Muti Riccardo</t>
  </si>
  <si>
    <t>Tidwell Liesl</t>
  </si>
  <si>
    <t>Eaton Jeffrey</t>
  </si>
  <si>
    <t>Chambers Karen</t>
  </si>
  <si>
    <t>Perez Barney</t>
  </si>
  <si>
    <t>Watanuki Cathy</t>
  </si>
  <si>
    <t>Porter George</t>
  </si>
  <si>
    <t>Wagner Max</t>
  </si>
  <si>
    <t>Konopka Robert</t>
  </si>
  <si>
    <t>Nichols Don</t>
  </si>
  <si>
    <t>Harvey Harlon</t>
  </si>
  <si>
    <t>Remove Unwanted Space</t>
  </si>
  <si>
    <t xml:space="preserve"> Hendricks,     Eric</t>
  </si>
  <si>
    <t>Baker,    Mark</t>
  </si>
  <si>
    <t>Catalano,      Robert</t>
  </si>
  <si>
    <t xml:space="preserve">Eaton, Jeffrey      </t>
  </si>
  <si>
    <t xml:space="preserve">   Watanuki, Cathy</t>
  </si>
  <si>
    <t>Fier, Marilyn</t>
  </si>
  <si>
    <t>O'Brien, Donna</t>
  </si>
  <si>
    <t>Perez, Barney</t>
  </si>
  <si>
    <t>Fitzgerald, Jackie</t>
  </si>
  <si>
    <t>Wagner, Max</t>
  </si>
  <si>
    <t>Hansen, Sheila</t>
  </si>
  <si>
    <t xml:space="preserve">  Harvey, Harlon</t>
  </si>
  <si>
    <t>Tidwell, Liesl</t>
  </si>
  <si>
    <t>Konopka, Robert</t>
  </si>
  <si>
    <t xml:space="preserve">Long, Ryan  </t>
  </si>
  <si>
    <t>Chambers, Karen</t>
  </si>
  <si>
    <t>Macdonald, Mark</t>
  </si>
  <si>
    <t xml:space="preserve">Nichols, Don </t>
  </si>
  <si>
    <t>Priem, George</t>
  </si>
  <si>
    <t>Without Using Conectenate</t>
  </si>
  <si>
    <t>MI</t>
  </si>
  <si>
    <t>Mark</t>
  </si>
  <si>
    <t>Baker</t>
  </si>
  <si>
    <t>Sheila</t>
  </si>
  <si>
    <t>Hansen</t>
  </si>
  <si>
    <t>Marilyn</t>
  </si>
  <si>
    <t>Fier</t>
  </si>
  <si>
    <t>Morris</t>
  </si>
  <si>
    <t>Jussi</t>
  </si>
  <si>
    <t>Björling</t>
  </si>
  <si>
    <t>Ryan</t>
  </si>
  <si>
    <t>Long</t>
  </si>
  <si>
    <t>Jackie</t>
  </si>
  <si>
    <t>Fitzgerald</t>
  </si>
  <si>
    <t>Riccardo</t>
  </si>
  <si>
    <t>Muti</t>
  </si>
  <si>
    <t>Liesl</t>
  </si>
  <si>
    <t>Tidwell</t>
  </si>
  <si>
    <t>Jeffrey</t>
  </si>
  <si>
    <t>Eaton</t>
  </si>
  <si>
    <t>Karen</t>
  </si>
  <si>
    <t>Chambers</t>
  </si>
  <si>
    <t>Barney</t>
  </si>
  <si>
    <t>Perez</t>
  </si>
  <si>
    <t>Cathy</t>
  </si>
  <si>
    <t>Watanuki</t>
  </si>
  <si>
    <t>George</t>
  </si>
  <si>
    <t>Porter</t>
  </si>
  <si>
    <t>Max</t>
  </si>
  <si>
    <t>Wagner</t>
  </si>
  <si>
    <t>Robert</t>
  </si>
  <si>
    <t>Konopka</t>
  </si>
  <si>
    <t>Don</t>
  </si>
  <si>
    <t>Nichols</t>
  </si>
  <si>
    <t>W</t>
  </si>
  <si>
    <t>CONCATENATE</t>
  </si>
  <si>
    <t>Emp Id</t>
  </si>
  <si>
    <t>Mobile Number</t>
  </si>
  <si>
    <t>What if, if you type 1 and format cell to date</t>
  </si>
  <si>
    <t>Add Subtract in Date</t>
  </si>
  <si>
    <t>Add/ Subtract in Time</t>
  </si>
  <si>
    <t>Start Date</t>
  </si>
  <si>
    <t>Check-in Time</t>
  </si>
  <si>
    <t>End Date</t>
  </si>
  <si>
    <t>Check-out Time</t>
  </si>
  <si>
    <t>Days Elapsed</t>
  </si>
  <si>
    <t>Time Elapsed</t>
  </si>
  <si>
    <t>Installation Date</t>
  </si>
  <si>
    <t>Start Time</t>
  </si>
  <si>
    <t>6 PM on 11/17/2014</t>
  </si>
  <si>
    <t>Life Span in days</t>
  </si>
  <si>
    <t>End Time</t>
  </si>
  <si>
    <t>3:40 PM on 11/20/2014</t>
  </si>
  <si>
    <t xml:space="preserve"> 30-99 (1900)</t>
  </si>
  <si>
    <t>Replacement Date</t>
  </si>
  <si>
    <t xml:space="preserve"> 0- 29 (2000)</t>
  </si>
  <si>
    <t>90 Days Before</t>
  </si>
  <si>
    <t>90 Days After</t>
  </si>
  <si>
    <t>Current Date</t>
  </si>
  <si>
    <t>Using Shortcut</t>
  </si>
  <si>
    <t>Using function</t>
  </si>
  <si>
    <t>Shortcut used on Date</t>
  </si>
  <si>
    <t>Ctrl+;</t>
  </si>
  <si>
    <t>Put Current Date</t>
  </si>
  <si>
    <t>Current Time</t>
  </si>
  <si>
    <t>Ctrl+Shift+;</t>
  </si>
  <si>
    <t>Put Current Time</t>
  </si>
  <si>
    <t>Ctrl+Shift+~</t>
  </si>
  <si>
    <t>Show Genral Format</t>
  </si>
  <si>
    <t>Ctrl+Shift+1</t>
  </si>
  <si>
    <t>Show date time in Number with comma formate</t>
  </si>
  <si>
    <t>Ctrl+Shift+2</t>
  </si>
  <si>
    <t>Show date time in to Time</t>
  </si>
  <si>
    <t>Ctrl+Shift+3</t>
  </si>
  <si>
    <t>Show Date time in to Date</t>
  </si>
  <si>
    <t>Current date with Time</t>
  </si>
  <si>
    <t>Ctrl+Shift+4</t>
  </si>
  <si>
    <t>Currency Formate</t>
  </si>
  <si>
    <t>Ctrl+Shift+5</t>
  </si>
  <si>
    <t>%age format</t>
  </si>
  <si>
    <t xml:space="preserve"> </t>
  </si>
  <si>
    <t>Day of the Week</t>
  </si>
  <si>
    <t>Calculate Days, Months and Year from Hire Date</t>
  </si>
  <si>
    <t>Calulate Year, Months and Day between DOB and As on Date</t>
  </si>
  <si>
    <t>Hire
Date</t>
  </si>
  <si>
    <t xml:space="preserve">Service Days </t>
  </si>
  <si>
    <t>Service Months</t>
  </si>
  <si>
    <t>Service Years</t>
  </si>
  <si>
    <t>y</t>
  </si>
  <si>
    <t>As on Date</t>
  </si>
  <si>
    <t>Year</t>
  </si>
  <si>
    <t>Month</t>
  </si>
  <si>
    <t>Day</t>
  </si>
  <si>
    <t>Elapsed
Time (Years, Months and Days)</t>
  </si>
  <si>
    <t>m</t>
  </si>
  <si>
    <t>d</t>
  </si>
  <si>
    <t>ym</t>
  </si>
  <si>
    <t>yd</t>
  </si>
  <si>
    <t>md</t>
  </si>
  <si>
    <t>Introduction</t>
  </si>
  <si>
    <t>Microsoft Excel is one of the most used software applications of all time. Hundreds of millions of people around the world use Microsoft Excel. You can use Excel to enter all sorts of data and perform financial, mathematical or statistical calculations.</t>
  </si>
  <si>
    <t>Mobile5</t>
  </si>
  <si>
    <t>`</t>
  </si>
  <si>
    <t>In Stock</t>
  </si>
  <si>
    <t>Items per Container</t>
  </si>
  <si>
    <t>How much container filled</t>
  </si>
  <si>
    <t>Items left over after Packing</t>
  </si>
  <si>
    <t>Total Of Salary</t>
  </si>
  <si>
    <t>No of Employee</t>
  </si>
  <si>
    <t>Average Salary</t>
  </si>
  <si>
    <t>Minimum Salary</t>
  </si>
  <si>
    <t>Maximum Salary</t>
  </si>
  <si>
    <t>2nd Highest Salary</t>
  </si>
  <si>
    <t>2nd Smallest Salary</t>
  </si>
  <si>
    <t>Sum of Top 3 Salaries</t>
  </si>
  <si>
    <t>CA</t>
  </si>
  <si>
    <t>TX</t>
  </si>
  <si>
    <t>NY</t>
  </si>
  <si>
    <t>FL</t>
  </si>
  <si>
    <t>IL</t>
  </si>
  <si>
    <t>Jan</t>
  </si>
  <si>
    <t>Jul</t>
  </si>
  <si>
    <t>Feb</t>
  </si>
  <si>
    <t>Aug</t>
  </si>
  <si>
    <t>Mar</t>
  </si>
  <si>
    <t>Sep</t>
  </si>
  <si>
    <t>Apr</t>
  </si>
  <si>
    <t>Oct</t>
  </si>
  <si>
    <t>May</t>
  </si>
  <si>
    <t>Nov</t>
  </si>
  <si>
    <t>Jun</t>
  </si>
  <si>
    <t>Dec</t>
  </si>
  <si>
    <t>S No.</t>
  </si>
  <si>
    <t>Action</t>
  </si>
  <si>
    <t>Shortcut Keys</t>
  </si>
  <si>
    <t>To Select Row</t>
  </si>
  <si>
    <t>Shift + Space</t>
  </si>
  <si>
    <t>To Select Column</t>
  </si>
  <si>
    <t>Ctrl + Space</t>
  </si>
  <si>
    <t>To Insert Row</t>
  </si>
  <si>
    <t>To Insert Column</t>
  </si>
  <si>
    <t>To Delete Row</t>
  </si>
  <si>
    <t>To Delete Column</t>
  </si>
  <si>
    <t>To copy formula or anything from above</t>
  </si>
  <si>
    <t>Ctrl D</t>
  </si>
  <si>
    <t>To copy formula or anything from left</t>
  </si>
  <si>
    <t>Ctrl R</t>
  </si>
  <si>
    <t>To reach on next/previous sheet</t>
  </si>
  <si>
    <t>To Filter</t>
  </si>
  <si>
    <t>Ctrl Shift  L</t>
  </si>
  <si>
    <t>To Move or Copy sheet</t>
  </si>
  <si>
    <t>Alt H O M</t>
  </si>
  <si>
    <t>To Delete sheet</t>
  </si>
  <si>
    <t>Alt E L</t>
  </si>
  <si>
    <t>To Expand /Autofit Cell or Column</t>
  </si>
  <si>
    <t>Alt H O I</t>
  </si>
  <si>
    <t>To Insert Sheet</t>
  </si>
  <si>
    <t>Shift + F11</t>
  </si>
  <si>
    <t>To Hide / Unhide Column</t>
  </si>
  <si>
    <t>To Hide / Unhide Row</t>
  </si>
  <si>
    <t>To Remove Duplicate</t>
  </si>
  <si>
    <t>Alt A M</t>
  </si>
  <si>
    <t>To Save as</t>
  </si>
  <si>
    <t>F12</t>
  </si>
  <si>
    <t>To Select All</t>
  </si>
  <si>
    <t>Go to Option</t>
  </si>
  <si>
    <t>Ctrl G</t>
  </si>
  <si>
    <t>To hide/show ribbon</t>
  </si>
  <si>
    <t>Ctrl + F1</t>
  </si>
  <si>
    <t>To Edit Cell</t>
  </si>
  <si>
    <t>To Insert copied column</t>
  </si>
  <si>
    <t>Ctrl Shift  +</t>
  </si>
  <si>
    <t>Text to Column</t>
  </si>
  <si>
    <t>Alt A E</t>
  </si>
  <si>
    <t>Ctrl ;</t>
  </si>
  <si>
    <t>Ctrl Shift ;</t>
  </si>
  <si>
    <t>To format cell</t>
  </si>
  <si>
    <t>Ctrl 1</t>
  </si>
  <si>
    <t>To insert cell</t>
  </si>
  <si>
    <t>Ctrl Shift =</t>
  </si>
  <si>
    <t>To take Pivot Table</t>
  </si>
  <si>
    <t>Alt N V T</t>
  </si>
  <si>
    <t>To wrap Text</t>
  </si>
  <si>
    <t>Alt H W</t>
  </si>
  <si>
    <t>Alt I R / Ctrl Shft +</t>
  </si>
  <si>
    <t>Alt I C / Ctrl Shft +</t>
  </si>
  <si>
    <t>Alt H D R / Ctrl -</t>
  </si>
  <si>
    <t>Alt H D C / Ctrl -</t>
  </si>
  <si>
    <t>Ctrl + Pg up / Pg dn</t>
  </si>
  <si>
    <t>Ctrl 0 / Ctrl Shift 0</t>
  </si>
  <si>
    <t>Ctrl 9 / Ctrl Shift 9</t>
  </si>
  <si>
    <t>Ctrl A / Ctrl + Shift + Space Bar</t>
  </si>
  <si>
    <t>F2 / Double Click /  Formula Bar</t>
  </si>
  <si>
    <t>To get current date</t>
  </si>
  <si>
    <t>To get current time</t>
  </si>
  <si>
    <t>Activity 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</si>
</sst>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23">
    <numFmt numFmtId="43" formatCode="_-* #,##0.00_-;\-* #,##0.00_-;_-* &quot;-&quot;??_-;_-@_-"/>
    <numFmt numFmtId="164" formatCode="_(&quot;$&quot;* #,##0.00_);_(&quot;$&quot;* \(#,##0.00\);_(&quot;$&quot;* &quot;-&quot;??_);_(@_)"/>
    <numFmt numFmtId="165" formatCode="_(&quot;$&quot;* #,##0_);_(&quot;$&quot;* \(#,##0\);_(&quot;$&quot;* &quot;-&quot;??_);_(@_)"/>
    <numFmt numFmtId="166" formatCode="_(&quot;$&quot;* #,##0.0000_);_(&quot;$&quot;* \(#,##0.0000\);_(&quot;$&quot;* &quot;-&quot;??_);_(@_)"/>
    <numFmt numFmtId="167" formatCode="_(&quot;$&quot;* #,##0.000_);_(&quot;$&quot;* \(#,##0.000\);_(&quot;$&quot;* &quot;-&quot;??_);_(@_)"/>
    <numFmt numFmtId="168" formatCode="&quot;$&quot;#,##0"/>
    <numFmt numFmtId="169" formatCode="0.000"/>
    <numFmt numFmtId="170" formatCode="_(* #,##0.00_);_(* \(#,##0.00\);_(* &quot;-&quot;??_);_(@_)"/>
    <numFmt numFmtId="171" formatCode="_(* #,##0_);_(* \(#,##0\);_(* &quot;-&quot;??_);_(@_)"/>
    <numFmt numFmtId="172" formatCode="_(* #,##0.000_);_(* \(#,##0.000\);_(* &quot;-&quot;??_);_(@_)"/>
    <numFmt numFmtId="173" formatCode="&quot;$&quot;#,##0_);[Red]\(&quot;$&quot;#,##0\)"/>
    <numFmt numFmtId="174" formatCode="[$-409]m/d/yy\ h:mm\ AM/PM;@"/>
    <numFmt numFmtId="175" formatCode="0.00%;\(0.00%\)"/>
    <numFmt numFmtId="176" formatCode="h:mm:ss;@"/>
    <numFmt numFmtId="177" formatCode="[h]:mm"/>
    <numFmt numFmtId="178" formatCode="[h]:mm:ss;@"/>
    <numFmt numFmtId="179" formatCode="[$-409]d\-mmm\-yy;@"/>
    <numFmt numFmtId="180" formatCode="mmm\'yy"/>
    <numFmt numFmtId="181" formatCode="[$-F400]h:mm:ss\ AM/PM"/>
    <numFmt numFmtId="182" formatCode="ddd"/>
    <numFmt numFmtId="183" formatCode="00000"/>
    <numFmt numFmtId="187" formatCode="0.0000"/>
    <numFmt numFmtId="189" formatCode="0.000000"/>
  </numFmts>
  <fonts count="29" x14ac:knownFonts="1">
    <font>
      <sz val="11"/>
      <color theme="1"/>
      <name val="Calibri"/>
      <family val="2"/>
      <scheme val="minor"/>
    </font>
    <font>
      <sz val="11"/>
      <color theme="1"/>
      <name val="Calibri"/>
      <family val="2"/>
      <scheme val="minor"/>
    </font>
    <font>
      <sz val="10"/>
      <name val="Arial"/>
      <family val="2"/>
    </font>
    <font>
      <sz val="11"/>
      <name val="Calibri"/>
      <family val="2"/>
    </font>
    <font>
      <b/>
      <sz val="11"/>
      <name val="Calibri"/>
      <family val="2"/>
    </font>
    <font>
      <b/>
      <sz val="11"/>
      <name val="Calibri"/>
      <family val="2"/>
      <scheme val="minor"/>
    </font>
    <font>
      <sz val="11"/>
      <name val="Calibri"/>
      <family val="2"/>
      <scheme val="minor"/>
    </font>
    <font>
      <b/>
      <sz val="9"/>
      <color indexed="81"/>
      <name val="Tahoma"/>
      <family val="2"/>
    </font>
    <font>
      <sz val="9"/>
      <color indexed="81"/>
      <name val="Tahoma"/>
      <family val="2"/>
    </font>
    <font>
      <sz val="11"/>
      <color theme="1"/>
      <name val="Calibri"/>
      <family val="2"/>
    </font>
    <font>
      <sz val="11"/>
      <color theme="0"/>
      <name val="Calibri"/>
      <family val="2"/>
    </font>
    <font>
      <b/>
      <sz val="11"/>
      <color theme="0"/>
      <name val="Calibri"/>
      <family val="2"/>
    </font>
    <font>
      <b/>
      <i/>
      <sz val="10"/>
      <name val="Arial"/>
      <family val="2"/>
    </font>
    <font>
      <b/>
      <sz val="11"/>
      <color theme="1"/>
      <name val="Calibri"/>
      <family val="2"/>
      <scheme val="minor"/>
    </font>
    <font>
      <sz val="10"/>
      <name val="Calibri"/>
      <family val="2"/>
    </font>
    <font>
      <b/>
      <sz val="10"/>
      <name val="Calibri"/>
      <family val="2"/>
    </font>
    <font>
      <sz val="9"/>
      <name val="Calibri"/>
      <family val="2"/>
    </font>
    <font>
      <b/>
      <sz val="12"/>
      <name val="Calibri"/>
      <family val="2"/>
    </font>
    <font>
      <sz val="12"/>
      <name val="Calibri"/>
      <family val="2"/>
    </font>
    <font>
      <sz val="12"/>
      <name val="Calibri"/>
      <family val="2"/>
      <scheme val="minor"/>
    </font>
    <font>
      <b/>
      <sz val="12"/>
      <name val="Calibri"/>
      <family val="2"/>
      <scheme val="minor"/>
    </font>
    <font>
      <b/>
      <sz val="10"/>
      <color rgb="FFFF0000"/>
      <name val="Calibri"/>
      <family val="2"/>
    </font>
    <font>
      <b/>
      <sz val="12"/>
      <color theme="1"/>
      <name val="Calibri"/>
      <family val="2"/>
      <scheme val="minor"/>
    </font>
    <font>
      <u/>
      <sz val="52.5"/>
      <color rgb="FF3E3530"/>
      <name val="Arial"/>
      <family val="2"/>
    </font>
    <font>
      <sz val="22"/>
      <color rgb="FF666666"/>
      <name val="Arial"/>
      <family val="2"/>
    </font>
    <font>
      <sz val="22"/>
      <color theme="1"/>
      <name val="Calibri"/>
      <family val="2"/>
      <scheme val="minor"/>
    </font>
    <font>
      <b/>
      <i/>
      <sz val="11"/>
      <color indexed="10"/>
      <name val="Calibri"/>
      <family val="2"/>
      <scheme val="minor"/>
    </font>
    <font>
      <b/>
      <sz val="12"/>
      <color rgb="FFFFFFFF"/>
      <name val="Arial"/>
      <family val="2"/>
    </font>
    <font>
      <sz val="12"/>
      <color rgb="FF000000"/>
      <name val="Arial"/>
      <family val="2"/>
    </font>
  </fonts>
  <fills count="19">
    <fill>
      <patternFill patternType="none"/>
    </fill>
    <fill>
      <patternFill patternType="gray125"/>
    </fill>
    <fill>
      <patternFill patternType="solid">
        <fgColor rgb="FFA5A5A5"/>
      </patternFill>
    </fill>
    <fill>
      <patternFill patternType="solid">
        <fgColor theme="4" tint="0.59999389629810485"/>
        <bgColor indexed="65"/>
      </patternFill>
    </fill>
    <fill>
      <patternFill patternType="solid">
        <fgColor theme="7" tint="0.39997558519241921"/>
        <bgColor indexed="65"/>
      </patternFill>
    </fill>
    <fill>
      <patternFill patternType="solid">
        <fgColor rgb="FFFFFF00"/>
        <bgColor indexed="64"/>
      </patternFill>
    </fill>
    <fill>
      <patternFill patternType="solid">
        <fgColor rgb="FFFF0000"/>
        <bgColor indexed="64"/>
      </patternFill>
    </fill>
    <fill>
      <patternFill patternType="solid">
        <fgColor indexed="42"/>
        <bgColor indexed="64"/>
      </patternFill>
    </fill>
    <fill>
      <patternFill patternType="solid">
        <fgColor indexed="48"/>
        <bgColor indexed="64"/>
      </patternFill>
    </fill>
    <fill>
      <patternFill patternType="solid">
        <fgColor rgb="FF00B050"/>
        <bgColor indexed="64"/>
      </patternFill>
    </fill>
    <fill>
      <patternFill patternType="solid">
        <fgColor indexed="43"/>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59999389629810485"/>
        <bgColor indexed="64"/>
      </patternFill>
    </fill>
    <fill>
      <patternFill patternType="solid">
        <fgColor rgb="FFFFFFFF"/>
        <bgColor indexed="64"/>
      </patternFill>
    </fill>
    <fill>
      <patternFill patternType="solid">
        <fgColor rgb="FF002060"/>
        <bgColor indexed="64"/>
      </patternFill>
    </fill>
    <fill>
      <patternFill patternType="solid">
        <fgColor rgb="FFFDE9D9"/>
        <bgColor indexed="64"/>
      </patternFill>
    </fill>
    <fill>
      <patternFill patternType="solid">
        <fgColor rgb="FF00B0F0"/>
        <bgColor indexed="64"/>
      </patternFill>
    </fill>
  </fills>
  <borders count="37">
    <border>
      <left/>
      <right/>
      <top/>
      <bottom/>
      <diagonal/>
    </border>
    <border>
      <left style="double">
        <color rgb="FF3F3F3F"/>
      </left>
      <right style="double">
        <color rgb="FF3F3F3F"/>
      </right>
      <top style="double">
        <color rgb="FF3F3F3F"/>
      </top>
      <bottom style="double">
        <color rgb="FF3F3F3F"/>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indexed="64"/>
      </bottom>
      <diagonal/>
    </border>
    <border>
      <left/>
      <right style="medium">
        <color auto="1"/>
      </right>
      <top/>
      <bottom style="medium">
        <color auto="1"/>
      </bottom>
      <diagonal/>
    </border>
    <border>
      <left style="medium">
        <color indexed="12"/>
      </left>
      <right style="medium">
        <color indexed="12"/>
      </right>
      <top style="medium">
        <color indexed="12"/>
      </top>
      <bottom style="medium">
        <color indexed="12"/>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style="thin">
        <color rgb="FFFF0000"/>
      </left>
      <right style="thin">
        <color rgb="FFFF0000"/>
      </right>
      <top style="thin">
        <color rgb="FFFF0000"/>
      </top>
      <bottom style="thin">
        <color rgb="FFFF0000"/>
      </bottom>
      <diagonal/>
    </border>
    <border>
      <left style="thin">
        <color rgb="FFFF0000"/>
      </left>
      <right style="thin">
        <color rgb="FFFF0000"/>
      </right>
      <top style="thin">
        <color rgb="FFFF0000"/>
      </top>
      <bottom/>
      <diagonal/>
    </border>
    <border>
      <left style="thin">
        <color indexed="22"/>
      </left>
      <right/>
      <top style="thin">
        <color indexed="22"/>
      </top>
      <bottom style="thin">
        <color indexed="22"/>
      </bottom>
      <diagonal/>
    </border>
    <border>
      <left style="thin">
        <color rgb="FFFF0000"/>
      </left>
      <right/>
      <top/>
      <bottom/>
      <diagonal/>
    </border>
    <border>
      <left/>
      <right/>
      <top/>
      <bottom style="thin">
        <color rgb="FFFF0000"/>
      </bottom>
      <diagonal/>
    </border>
    <border>
      <left style="thin">
        <color rgb="FFFF0000"/>
      </left>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0" tint="-0.14996795556505021"/>
      </right>
      <top/>
      <bottom/>
      <diagonal/>
    </border>
    <border>
      <left/>
      <right/>
      <top style="thin">
        <color rgb="FFFF0000"/>
      </top>
      <bottom style="thin">
        <color rgb="FFFF0000"/>
      </bottom>
      <diagonal/>
    </border>
    <border>
      <left/>
      <right style="thin">
        <color indexed="64"/>
      </right>
      <top/>
      <bottom/>
      <diagonal/>
    </border>
    <border>
      <left/>
      <right/>
      <top/>
      <bottom style="thin">
        <color indexed="22"/>
      </bottom>
      <diagonal/>
    </border>
    <border>
      <left style="thin">
        <color indexed="22"/>
      </left>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11">
    <xf numFmtId="0" fontId="0" fillId="0" borderId="0"/>
    <xf numFmtId="0" fontId="2" fillId="0" borderId="0"/>
    <xf numFmtId="164" fontId="2" fillId="0" borderId="0" applyFont="0" applyFill="0" applyBorder="0" applyAlignment="0" applyProtection="0"/>
    <xf numFmtId="170" fontId="2" fillId="0" borderId="0" applyFont="0" applyFill="0" applyBorder="0" applyAlignment="0" applyProtection="0"/>
    <xf numFmtId="9" fontId="2" fillId="0" borderId="0" applyFont="0" applyFill="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2" borderId="1" applyNumberFormat="0" applyAlignment="0" applyProtection="0"/>
    <xf numFmtId="0" fontId="12" fillId="8" borderId="2"/>
    <xf numFmtId="0" fontId="1" fillId="0" borderId="0"/>
    <xf numFmtId="43" fontId="1" fillId="0" borderId="0" applyFont="0" applyFill="0" applyBorder="0" applyAlignment="0" applyProtection="0"/>
  </cellStyleXfs>
  <cellXfs count="312">
    <xf numFmtId="0" fontId="0" fillId="0" borderId="0" xfId="0"/>
    <xf numFmtId="0" fontId="3" fillId="0" borderId="0" xfId="1" applyFont="1" applyFill="1" applyBorder="1" applyAlignment="1">
      <alignment vertical="top"/>
    </xf>
    <xf numFmtId="0" fontId="3" fillId="0" borderId="0" xfId="1" applyFont="1" applyFill="1" applyBorder="1" applyAlignment="1">
      <alignment horizontal="center" vertical="top"/>
    </xf>
    <xf numFmtId="0" fontId="4" fillId="0" borderId="0" xfId="1" applyFont="1" applyFill="1" applyBorder="1" applyAlignment="1">
      <alignment vertical="top" wrapText="1"/>
    </xf>
    <xf numFmtId="165" fontId="3" fillId="0" borderId="0" xfId="2" applyNumberFormat="1" applyFont="1" applyFill="1" applyBorder="1" applyAlignment="1">
      <alignment vertical="top"/>
    </xf>
    <xf numFmtId="166" fontId="3" fillId="0" borderId="0" xfId="1" applyNumberFormat="1" applyFont="1" applyFill="1" applyBorder="1" applyAlignment="1">
      <alignment horizontal="center" vertical="top"/>
    </xf>
    <xf numFmtId="0" fontId="3" fillId="0" borderId="0" xfId="1" applyFont="1" applyFill="1" applyBorder="1"/>
    <xf numFmtId="0" fontId="3" fillId="0" borderId="0" xfId="1" applyFont="1" applyFill="1" applyBorder="1" applyAlignment="1">
      <alignment horizontal="center"/>
    </xf>
    <xf numFmtId="165" fontId="3" fillId="0" borderId="0" xfId="1" applyNumberFormat="1" applyFont="1" applyFill="1" applyBorder="1"/>
    <xf numFmtId="0" fontId="4" fillId="0" borderId="0" xfId="1" applyFont="1" applyFill="1" applyBorder="1" applyAlignment="1"/>
    <xf numFmtId="0" fontId="3" fillId="0" borderId="0" xfId="1" applyFont="1" applyFill="1" applyAlignment="1"/>
    <xf numFmtId="2" fontId="3" fillId="0" borderId="0" xfId="1" applyNumberFormat="1" applyFont="1" applyFill="1" applyBorder="1" applyAlignment="1">
      <alignment horizontal="center"/>
    </xf>
    <xf numFmtId="167" fontId="3" fillId="0" borderId="0" xfId="2" applyNumberFormat="1" applyFont="1" applyFill="1" applyBorder="1" applyAlignment="1">
      <alignment horizontal="center"/>
    </xf>
    <xf numFmtId="0" fontId="3" fillId="0" borderId="0" xfId="1" applyFont="1" applyFill="1" applyBorder="1" applyAlignment="1">
      <alignment horizontal="right"/>
    </xf>
    <xf numFmtId="0" fontId="4" fillId="0" borderId="0" xfId="1" applyFont="1" applyFill="1" applyBorder="1" applyAlignment="1">
      <alignment vertical="center"/>
    </xf>
    <xf numFmtId="165" fontId="3" fillId="0" borderId="0" xfId="2" applyNumberFormat="1" applyFont="1" applyFill="1" applyBorder="1" applyAlignment="1">
      <alignment horizontal="center"/>
    </xf>
    <xf numFmtId="169" fontId="3" fillId="0" borderId="0" xfId="1" applyNumberFormat="1" applyFont="1" applyFill="1" applyBorder="1" applyAlignment="1">
      <alignment horizontal="left"/>
    </xf>
    <xf numFmtId="166" fontId="3" fillId="0" borderId="0" xfId="2" applyNumberFormat="1" applyFont="1" applyFill="1" applyBorder="1"/>
    <xf numFmtId="169" fontId="3" fillId="0" borderId="0" xfId="1" applyNumberFormat="1" applyFont="1" applyFill="1" applyBorder="1" applyAlignment="1">
      <alignment horizontal="center"/>
    </xf>
    <xf numFmtId="171" fontId="3" fillId="0" borderId="0" xfId="3" applyNumberFormat="1" applyFont="1" applyFill="1" applyBorder="1" applyAlignment="1">
      <alignment horizontal="center"/>
    </xf>
    <xf numFmtId="171" fontId="3" fillId="0" borderId="0" xfId="3" applyNumberFormat="1" applyFont="1" applyFill="1" applyBorder="1" applyAlignment="1">
      <alignment horizontal="right"/>
    </xf>
    <xf numFmtId="0" fontId="3" fillId="6" borderId="0" xfId="1" applyFont="1" applyFill="1" applyBorder="1" applyAlignment="1">
      <alignment vertical="top"/>
    </xf>
    <xf numFmtId="0" fontId="6" fillId="0" borderId="0" xfId="1" applyFont="1" applyFill="1" applyAlignment="1"/>
    <xf numFmtId="0" fontId="5" fillId="0" borderId="0" xfId="1" applyFont="1" applyFill="1" applyBorder="1" applyAlignment="1"/>
    <xf numFmtId="0" fontId="3" fillId="0" borderId="0" xfId="1" applyFont="1" applyFill="1" applyBorder="1" applyAlignment="1">
      <alignment horizontal="left"/>
    </xf>
    <xf numFmtId="171" fontId="3" fillId="0" borderId="0" xfId="1" applyNumberFormat="1" applyFont="1" applyFill="1" applyBorder="1"/>
    <xf numFmtId="0" fontId="5" fillId="0" borderId="0" xfId="1" applyFont="1" applyFill="1" applyBorder="1" applyAlignment="1">
      <alignment vertical="center"/>
    </xf>
    <xf numFmtId="0" fontId="3" fillId="6" borderId="0" xfId="1" applyFont="1" applyFill="1" applyBorder="1"/>
    <xf numFmtId="171" fontId="3" fillId="0" borderId="0" xfId="3" applyNumberFormat="1" applyFont="1" applyFill="1" applyBorder="1"/>
    <xf numFmtId="0" fontId="4" fillId="0" borderId="0" xfId="1" applyFont="1" applyFill="1" applyBorder="1"/>
    <xf numFmtId="166" fontId="3" fillId="0" borderId="0" xfId="1" applyNumberFormat="1" applyFont="1" applyFill="1" applyBorder="1"/>
    <xf numFmtId="0" fontId="3" fillId="0" borderId="4" xfId="1" applyFont="1" applyFill="1" applyBorder="1"/>
    <xf numFmtId="0" fontId="3" fillId="0" borderId="5" xfId="1" applyFont="1" applyFill="1" applyBorder="1" applyAlignment="1">
      <alignment horizontal="center"/>
    </xf>
    <xf numFmtId="0" fontId="3" fillId="0" borderId="5" xfId="1" applyFont="1" applyFill="1" applyBorder="1"/>
    <xf numFmtId="0" fontId="3" fillId="0" borderId="6" xfId="1" applyFont="1" applyFill="1" applyBorder="1"/>
    <xf numFmtId="167" fontId="3" fillId="0" borderId="0" xfId="1" applyNumberFormat="1" applyFont="1" applyFill="1" applyBorder="1"/>
    <xf numFmtId="0" fontId="4" fillId="0" borderId="3" xfId="1" applyNumberFormat="1" applyFont="1" applyFill="1" applyBorder="1" applyAlignment="1">
      <alignment horizontal="left"/>
    </xf>
    <xf numFmtId="0" fontId="3" fillId="0" borderId="7" xfId="1" applyFont="1" applyFill="1" applyBorder="1"/>
    <xf numFmtId="0" fontId="3" fillId="0" borderId="8" xfId="1" applyFont="1" applyFill="1" applyBorder="1"/>
    <xf numFmtId="0" fontId="4" fillId="0" borderId="3" xfId="1" applyFont="1" applyFill="1" applyBorder="1" applyAlignment="1">
      <alignment horizontal="center"/>
    </xf>
    <xf numFmtId="170" fontId="3" fillId="0" borderId="0" xfId="3" applyNumberFormat="1" applyFont="1" applyFill="1" applyBorder="1" applyAlignment="1">
      <alignment horizontal="center"/>
    </xf>
    <xf numFmtId="0" fontId="3" fillId="0" borderId="7" xfId="1" applyFont="1" applyFill="1" applyBorder="1" applyAlignment="1">
      <alignment horizontal="left"/>
    </xf>
    <xf numFmtId="0" fontId="3" fillId="0" borderId="9" xfId="1" applyFont="1" applyFill="1" applyBorder="1" applyAlignment="1">
      <alignment horizontal="left"/>
    </xf>
    <xf numFmtId="0" fontId="3" fillId="0" borderId="10" xfId="1" applyFont="1" applyFill="1" applyBorder="1" applyAlignment="1">
      <alignment horizontal="center"/>
    </xf>
    <xf numFmtId="0" fontId="3" fillId="0" borderId="11" xfId="1" applyFont="1" applyFill="1" applyBorder="1"/>
    <xf numFmtId="0" fontId="4" fillId="0" borderId="0" xfId="1" applyFont="1" applyFill="1" applyBorder="1" applyAlignment="1">
      <alignment horizontal="center"/>
    </xf>
    <xf numFmtId="0" fontId="6" fillId="0" borderId="0" xfId="1" applyFont="1" applyFill="1" applyBorder="1"/>
    <xf numFmtId="3" fontId="3" fillId="0" borderId="0" xfId="1" applyNumberFormat="1" applyFont="1" applyFill="1" applyBorder="1" applyAlignment="1"/>
    <xf numFmtId="168" fontId="3" fillId="0" borderId="0" xfId="1" applyNumberFormat="1" applyFont="1" applyFill="1" applyBorder="1" applyAlignment="1"/>
    <xf numFmtId="173" fontId="4" fillId="0" borderId="0" xfId="1" applyNumberFormat="1" applyFont="1" applyFill="1" applyBorder="1" applyAlignment="1"/>
    <xf numFmtId="0" fontId="3" fillId="0" borderId="0" xfId="1" applyFont="1" applyFill="1" applyBorder="1" applyAlignment="1"/>
    <xf numFmtId="173" fontId="3" fillId="0" borderId="0" xfId="1" applyNumberFormat="1" applyFont="1" applyFill="1" applyBorder="1" applyAlignment="1"/>
    <xf numFmtId="168" fontId="4" fillId="0" borderId="0" xfId="1" applyNumberFormat="1" applyFont="1" applyFill="1" applyBorder="1" applyAlignment="1"/>
    <xf numFmtId="0" fontId="5" fillId="7" borderId="13" xfId="1" applyFont="1" applyFill="1" applyBorder="1" applyAlignment="1" applyProtection="1">
      <alignment horizontal="left" vertical="top"/>
      <protection locked="0"/>
    </xf>
    <xf numFmtId="0" fontId="5" fillId="7" borderId="13" xfId="1" applyFont="1" applyFill="1" applyBorder="1" applyAlignment="1" applyProtection="1">
      <alignment horizontal="center" vertical="top"/>
      <protection locked="0"/>
    </xf>
    <xf numFmtId="0" fontId="5" fillId="7" borderId="13" xfId="1" applyFont="1" applyFill="1" applyBorder="1" applyAlignment="1" applyProtection="1">
      <alignment vertical="top"/>
      <protection locked="0"/>
    </xf>
    <xf numFmtId="15" fontId="5" fillId="7" borderId="13" xfId="1" applyNumberFormat="1" applyFont="1" applyFill="1" applyBorder="1" applyAlignment="1" applyProtection="1">
      <alignment horizontal="right" vertical="top"/>
      <protection locked="0"/>
    </xf>
    <xf numFmtId="0" fontId="5" fillId="7" borderId="13" xfId="1" applyFont="1" applyFill="1" applyBorder="1" applyAlignment="1" applyProtection="1">
      <alignment horizontal="right" vertical="top"/>
    </xf>
    <xf numFmtId="171" fontId="5" fillId="7" borderId="13" xfId="3" applyNumberFormat="1" applyFont="1" applyFill="1" applyBorder="1" applyAlignment="1" applyProtection="1">
      <alignment vertical="top"/>
      <protection locked="0"/>
    </xf>
    <xf numFmtId="0" fontId="6" fillId="0" borderId="13" xfId="1" applyFont="1" applyBorder="1" applyProtection="1">
      <protection locked="0"/>
    </xf>
    <xf numFmtId="0" fontId="6" fillId="0" borderId="13" xfId="1" applyFont="1" applyFill="1" applyBorder="1" applyAlignment="1" applyProtection="1">
      <alignment horizontal="center"/>
      <protection locked="0"/>
    </xf>
    <xf numFmtId="15" fontId="6" fillId="0" borderId="13" xfId="1" applyNumberFormat="1" applyFont="1" applyBorder="1" applyProtection="1">
      <protection locked="0"/>
    </xf>
    <xf numFmtId="171" fontId="6" fillId="0" borderId="13" xfId="3" applyNumberFormat="1" applyFont="1" applyFill="1" applyBorder="1" applyProtection="1"/>
    <xf numFmtId="171" fontId="6" fillId="0" borderId="13" xfId="3" applyNumberFormat="1" applyFont="1" applyBorder="1" applyProtection="1">
      <protection locked="0"/>
    </xf>
    <xf numFmtId="171" fontId="6" fillId="0" borderId="13" xfId="3" applyNumberFormat="1" applyFont="1" applyFill="1" applyBorder="1" applyAlignment="1" applyProtection="1">
      <protection locked="0"/>
    </xf>
    <xf numFmtId="0" fontId="6" fillId="0" borderId="13" xfId="1" applyFont="1" applyBorder="1" applyAlignment="1" applyProtection="1">
      <alignment horizontal="center"/>
      <protection locked="0"/>
    </xf>
    <xf numFmtId="15" fontId="6" fillId="0" borderId="13" xfId="3" applyNumberFormat="1" applyFont="1" applyBorder="1" applyProtection="1">
      <protection locked="0"/>
    </xf>
    <xf numFmtId="0" fontId="6" fillId="9" borderId="13" xfId="1" applyFont="1" applyFill="1" applyBorder="1" applyProtection="1">
      <protection locked="0"/>
    </xf>
    <xf numFmtId="0" fontId="6" fillId="9" borderId="13" xfId="1" applyFont="1" applyFill="1" applyBorder="1" applyAlignment="1" applyProtection="1">
      <alignment horizontal="center"/>
      <protection locked="0"/>
    </xf>
    <xf numFmtId="15" fontId="6" fillId="9" borderId="13" xfId="1" applyNumberFormat="1" applyFont="1" applyFill="1" applyBorder="1" applyProtection="1">
      <protection locked="0"/>
    </xf>
    <xf numFmtId="171" fontId="6" fillId="9" borderId="13" xfId="3" applyNumberFormat="1" applyFont="1" applyFill="1" applyBorder="1" applyProtection="1"/>
    <xf numFmtId="171" fontId="6" fillId="9" borderId="13" xfId="3" applyNumberFormat="1" applyFont="1" applyFill="1" applyBorder="1" applyProtection="1">
      <protection locked="0"/>
    </xf>
    <xf numFmtId="171" fontId="6" fillId="9" borderId="13" xfId="3" applyNumberFormat="1" applyFont="1" applyFill="1" applyBorder="1" applyAlignment="1" applyProtection="1">
      <protection locked="0"/>
    </xf>
    <xf numFmtId="0" fontId="6" fillId="5" borderId="13" xfId="1" applyFont="1" applyFill="1" applyBorder="1" applyProtection="1">
      <protection locked="0"/>
    </xf>
    <xf numFmtId="0" fontId="6" fillId="5" borderId="13" xfId="1" applyFont="1" applyFill="1" applyBorder="1" applyAlignment="1" applyProtection="1">
      <alignment horizontal="center"/>
      <protection locked="0"/>
    </xf>
    <xf numFmtId="15" fontId="6" fillId="5" borderId="13" xfId="1" applyNumberFormat="1" applyFont="1" applyFill="1" applyBorder="1" applyProtection="1">
      <protection locked="0"/>
    </xf>
    <xf numFmtId="171" fontId="6" fillId="5" borderId="13" xfId="3" applyNumberFormat="1" applyFont="1" applyFill="1" applyBorder="1" applyProtection="1"/>
    <xf numFmtId="171" fontId="6" fillId="5" borderId="13" xfId="3" applyNumberFormat="1" applyFont="1" applyFill="1" applyBorder="1" applyProtection="1">
      <protection locked="0"/>
    </xf>
    <xf numFmtId="171" fontId="6" fillId="5" borderId="13" xfId="3" applyNumberFormat="1" applyFont="1" applyFill="1" applyBorder="1" applyAlignment="1" applyProtection="1">
      <protection locked="0"/>
    </xf>
    <xf numFmtId="0" fontId="6" fillId="0" borderId="13" xfId="1" applyFont="1" applyFill="1" applyBorder="1" applyProtection="1">
      <protection locked="0"/>
    </xf>
    <xf numFmtId="15" fontId="6" fillId="0" borderId="13" xfId="1" applyNumberFormat="1" applyFont="1" applyFill="1" applyBorder="1" applyProtection="1">
      <protection locked="0"/>
    </xf>
    <xf numFmtId="0" fontId="6" fillId="6" borderId="13" xfId="1" applyFont="1" applyFill="1" applyBorder="1" applyProtection="1">
      <protection locked="0"/>
    </xf>
    <xf numFmtId="0" fontId="6" fillId="6" borderId="13" xfId="1" applyFont="1" applyFill="1" applyBorder="1" applyAlignment="1" applyProtection="1">
      <alignment horizontal="center"/>
      <protection locked="0"/>
    </xf>
    <xf numFmtId="15" fontId="6" fillId="6" borderId="13" xfId="1" applyNumberFormat="1" applyFont="1" applyFill="1" applyBorder="1" applyProtection="1">
      <protection locked="0"/>
    </xf>
    <xf numFmtId="171" fontId="6" fillId="6" borderId="13" xfId="3" applyNumberFormat="1" applyFont="1" applyFill="1" applyBorder="1" applyProtection="1"/>
    <xf numFmtId="171" fontId="6" fillId="6" borderId="13" xfId="3" applyNumberFormat="1" applyFont="1" applyFill="1" applyBorder="1" applyProtection="1">
      <protection locked="0"/>
    </xf>
    <xf numFmtId="171" fontId="6" fillId="6" borderId="13" xfId="3" applyNumberFormat="1" applyFont="1" applyFill="1" applyBorder="1" applyAlignment="1" applyProtection="1">
      <protection locked="0"/>
    </xf>
    <xf numFmtId="174" fontId="0" fillId="0" borderId="0" xfId="0" applyNumberFormat="1"/>
    <xf numFmtId="0" fontId="5" fillId="7" borderId="13" xfId="1" applyFont="1" applyFill="1" applyBorder="1" applyAlignment="1" applyProtection="1">
      <alignment horizontal="left" vertical="top" wrapText="1"/>
      <protection locked="0"/>
    </xf>
    <xf numFmtId="0" fontId="6" fillId="0" borderId="13" xfId="1" applyFont="1" applyFill="1" applyBorder="1" applyAlignment="1" applyProtection="1">
      <alignment wrapText="1"/>
      <protection locked="0"/>
    </xf>
    <xf numFmtId="0" fontId="6" fillId="0" borderId="13" xfId="1" applyFont="1" applyBorder="1" applyAlignment="1" applyProtection="1">
      <alignment wrapText="1"/>
      <protection locked="0"/>
    </xf>
    <xf numFmtId="14" fontId="0" fillId="0" borderId="0" xfId="0" applyNumberFormat="1"/>
    <xf numFmtId="20" fontId="0" fillId="0" borderId="0" xfId="0" applyNumberFormat="1"/>
    <xf numFmtId="171" fontId="6" fillId="0" borderId="13" xfId="3" applyNumberFormat="1" applyFont="1" applyFill="1" applyBorder="1" applyProtection="1">
      <protection locked="0"/>
    </xf>
    <xf numFmtId="0" fontId="5" fillId="7" borderId="14" xfId="1" applyFont="1" applyFill="1" applyBorder="1" applyAlignment="1" applyProtection="1">
      <alignment horizontal="left" vertical="top"/>
      <protection locked="0"/>
    </xf>
    <xf numFmtId="0" fontId="5" fillId="7" borderId="14" xfId="1" applyFont="1" applyFill="1" applyBorder="1" applyAlignment="1" applyProtection="1">
      <alignment horizontal="center" vertical="top"/>
      <protection locked="0"/>
    </xf>
    <xf numFmtId="0" fontId="5" fillId="7" borderId="14" xfId="1" applyFont="1" applyFill="1" applyBorder="1" applyAlignment="1" applyProtection="1">
      <alignment vertical="top"/>
      <protection locked="0"/>
    </xf>
    <xf numFmtId="15" fontId="5" fillId="7" borderId="14" xfId="1" applyNumberFormat="1" applyFont="1" applyFill="1" applyBorder="1" applyAlignment="1" applyProtection="1">
      <alignment horizontal="right" vertical="top"/>
      <protection locked="0"/>
    </xf>
    <xf numFmtId="0" fontId="5" fillId="7" borderId="14" xfId="1" applyFont="1" applyFill="1" applyBorder="1" applyAlignment="1" applyProtection="1">
      <alignment horizontal="right" vertical="top"/>
    </xf>
    <xf numFmtId="171" fontId="5" fillId="7" borderId="14" xfId="3" applyNumberFormat="1" applyFont="1" applyFill="1" applyBorder="1" applyAlignment="1" applyProtection="1">
      <alignment vertical="top"/>
      <protection locked="0"/>
    </xf>
    <xf numFmtId="170" fontId="5" fillId="7" borderId="15" xfId="3" applyFont="1" applyFill="1" applyBorder="1" applyAlignment="1" applyProtection="1">
      <alignment horizontal="right" vertical="top"/>
    </xf>
    <xf numFmtId="9" fontId="5" fillId="7" borderId="14" xfId="4" applyFont="1" applyFill="1" applyBorder="1" applyAlignment="1" applyProtection="1">
      <alignment vertical="top"/>
      <protection locked="0"/>
    </xf>
    <xf numFmtId="0" fontId="6" fillId="0" borderId="0" xfId="1" applyFont="1" applyProtection="1">
      <protection locked="0"/>
    </xf>
    <xf numFmtId="175" fontId="5" fillId="0" borderId="16" xfId="4" applyNumberFormat="1" applyFont="1" applyFill="1" applyBorder="1" applyAlignment="1" applyProtection="1">
      <alignment vertical="top" wrapText="1"/>
      <protection locked="0"/>
    </xf>
    <xf numFmtId="0" fontId="6" fillId="0" borderId="0" xfId="1" applyFont="1" applyFill="1" applyProtection="1">
      <protection locked="0"/>
    </xf>
    <xf numFmtId="0" fontId="6" fillId="0" borderId="0" xfId="1" applyFont="1" applyFill="1" applyAlignment="1" applyProtection="1">
      <alignment horizontal="center"/>
      <protection locked="0"/>
    </xf>
    <xf numFmtId="15" fontId="6" fillId="0" borderId="0" xfId="1" applyNumberFormat="1" applyFont="1" applyFill="1" applyProtection="1">
      <protection locked="0"/>
    </xf>
    <xf numFmtId="171" fontId="6" fillId="0" borderId="0" xfId="3" applyNumberFormat="1" applyFont="1" applyFill="1" applyProtection="1"/>
    <xf numFmtId="171" fontId="6" fillId="0" borderId="0" xfId="3" applyNumberFormat="1" applyFont="1" applyProtection="1">
      <protection locked="0"/>
    </xf>
    <xf numFmtId="171" fontId="6" fillId="0" borderId="0" xfId="3" applyNumberFormat="1" applyFont="1" applyFill="1" applyAlignment="1" applyProtection="1">
      <protection locked="0"/>
    </xf>
    <xf numFmtId="0" fontId="6" fillId="0" borderId="0" xfId="1" applyFont="1" applyAlignment="1" applyProtection="1">
      <alignment horizontal="center"/>
      <protection locked="0"/>
    </xf>
    <xf numFmtId="171" fontId="6" fillId="0" borderId="17" xfId="10" applyNumberFormat="1" applyFont="1" applyBorder="1" applyProtection="1"/>
    <xf numFmtId="9" fontId="6" fillId="0" borderId="0" xfId="4" applyFont="1" applyProtection="1">
      <protection locked="0"/>
    </xf>
    <xf numFmtId="175" fontId="6" fillId="0" borderId="0" xfId="1" applyNumberFormat="1" applyFont="1" applyProtection="1">
      <protection locked="0"/>
    </xf>
    <xf numFmtId="15" fontId="6" fillId="0" borderId="0" xfId="1" applyNumberFormat="1" applyFont="1" applyProtection="1">
      <protection locked="0"/>
    </xf>
    <xf numFmtId="9" fontId="6" fillId="0" borderId="0" xfId="4" applyFont="1" applyFill="1" applyBorder="1" applyProtection="1">
      <protection locked="0"/>
    </xf>
    <xf numFmtId="171" fontId="6" fillId="0" borderId="0" xfId="10" applyNumberFormat="1" applyFont="1" applyFill="1" applyBorder="1" applyProtection="1"/>
    <xf numFmtId="0" fontId="6" fillId="0" borderId="0" xfId="1" applyFont="1" applyFill="1" applyBorder="1" applyProtection="1">
      <protection locked="0"/>
    </xf>
    <xf numFmtId="15" fontId="6" fillId="0" borderId="0" xfId="3" applyNumberFormat="1" applyFont="1" applyProtection="1">
      <protection locked="0"/>
    </xf>
    <xf numFmtId="170" fontId="6" fillId="0" borderId="17" xfId="10" applyNumberFormat="1" applyFont="1" applyBorder="1" applyProtection="1"/>
    <xf numFmtId="0" fontId="6" fillId="0" borderId="0" xfId="1" applyNumberFormat="1" applyFont="1" applyProtection="1">
      <protection locked="0"/>
    </xf>
    <xf numFmtId="0" fontId="6" fillId="0" borderId="0" xfId="1" applyFont="1"/>
    <xf numFmtId="0" fontId="6" fillId="0" borderId="13" xfId="1" applyFont="1" applyBorder="1"/>
    <xf numFmtId="0" fontId="14" fillId="0" borderId="0" xfId="1" applyFont="1"/>
    <xf numFmtId="0" fontId="15" fillId="0" borderId="0" xfId="1" applyFont="1" applyBorder="1" applyAlignment="1">
      <alignment horizontal="center" vertical="center"/>
    </xf>
    <xf numFmtId="0" fontId="15" fillId="0" borderId="0" xfId="1" applyFont="1" applyBorder="1" applyAlignment="1">
      <alignment horizontal="left" vertical="center" wrapText="1"/>
    </xf>
    <xf numFmtId="0" fontId="15" fillId="0" borderId="0" xfId="1" applyFont="1" applyBorder="1" applyAlignment="1">
      <alignment horizontal="centerContinuous" vertical="center"/>
    </xf>
    <xf numFmtId="0" fontId="14" fillId="0" borderId="0" xfId="1" applyFont="1" applyBorder="1"/>
    <xf numFmtId="0" fontId="14" fillId="0" borderId="0" xfId="1" applyFont="1" applyBorder="1" applyAlignment="1">
      <alignment horizontal="right"/>
    </xf>
    <xf numFmtId="9" fontId="14" fillId="7" borderId="15" xfId="1" applyNumberFormat="1" applyFont="1" applyFill="1" applyBorder="1"/>
    <xf numFmtId="0" fontId="16" fillId="0" borderId="0" xfId="1" applyFont="1" applyBorder="1" applyAlignment="1">
      <alignment horizontal="left" indent="1"/>
    </xf>
    <xf numFmtId="0" fontId="14" fillId="10" borderId="18" xfId="1" applyFont="1" applyFill="1" applyBorder="1"/>
    <xf numFmtId="0" fontId="14" fillId="0" borderId="16" xfId="1" applyNumberFormat="1" applyFont="1" applyBorder="1"/>
    <xf numFmtId="0" fontId="14" fillId="0" borderId="13" xfId="1" applyFont="1" applyBorder="1" applyAlignment="1">
      <alignment horizontal="center"/>
    </xf>
    <xf numFmtId="0" fontId="14" fillId="7" borderId="15" xfId="1" applyNumberFormat="1" applyFont="1" applyFill="1" applyBorder="1"/>
    <xf numFmtId="0" fontId="14" fillId="0" borderId="16" xfId="1" applyFont="1" applyBorder="1"/>
    <xf numFmtId="0" fontId="14" fillId="0" borderId="13" xfId="1" applyFont="1" applyBorder="1"/>
    <xf numFmtId="0" fontId="14" fillId="0" borderId="13" xfId="1" applyFont="1" applyBorder="1" applyAlignment="1">
      <alignment horizontal="right"/>
    </xf>
    <xf numFmtId="0" fontId="14" fillId="5" borderId="13" xfId="1" applyFont="1" applyFill="1" applyBorder="1" applyAlignment="1">
      <alignment horizontal="right"/>
    </xf>
    <xf numFmtId="0" fontId="16" fillId="0" borderId="13" xfId="1" applyFont="1" applyBorder="1" applyAlignment="1">
      <alignment horizontal="left" indent="1"/>
    </xf>
    <xf numFmtId="0" fontId="14" fillId="10" borderId="13" xfId="1" applyFont="1" applyFill="1" applyBorder="1"/>
    <xf numFmtId="0" fontId="14" fillId="5" borderId="13" xfId="1" applyFont="1" applyFill="1" applyBorder="1" applyAlignment="1">
      <alignment horizontal="center"/>
    </xf>
    <xf numFmtId="0" fontId="17" fillId="0" borderId="0" xfId="1" applyFont="1"/>
    <xf numFmtId="0" fontId="14" fillId="6" borderId="0" xfId="1" applyFont="1" applyFill="1"/>
    <xf numFmtId="0" fontId="14" fillId="0" borderId="0" xfId="1" applyFont="1" applyProtection="1"/>
    <xf numFmtId="0" fontId="14" fillId="0" borderId="19" xfId="1" applyFont="1" applyBorder="1" applyAlignment="1"/>
    <xf numFmtId="0" fontId="18" fillId="0" borderId="0" xfId="1" applyFont="1"/>
    <xf numFmtId="0" fontId="15" fillId="0" borderId="0" xfId="1" applyFont="1"/>
    <xf numFmtId="0" fontId="14" fillId="0" borderId="0" xfId="1" applyFont="1" applyFill="1" applyAlignment="1">
      <alignment vertical="top"/>
    </xf>
    <xf numFmtId="0" fontId="15" fillId="0" borderId="13" xfId="1" applyFont="1" applyBorder="1"/>
    <xf numFmtId="0" fontId="17" fillId="6" borderId="0" xfId="1" applyFont="1" applyFill="1"/>
    <xf numFmtId="0" fontId="19" fillId="0" borderId="0" xfId="1" applyFont="1"/>
    <xf numFmtId="0" fontId="19" fillId="0" borderId="0" xfId="1" applyFont="1" applyFill="1" applyAlignment="1">
      <alignment horizontal="center" wrapText="1"/>
    </xf>
    <xf numFmtId="0" fontId="20" fillId="0" borderId="0" xfId="1" applyFont="1"/>
    <xf numFmtId="0" fontId="19" fillId="0" borderId="16" xfId="1" applyFont="1" applyFill="1" applyBorder="1"/>
    <xf numFmtId="49" fontId="0" fillId="6" borderId="0" xfId="0" applyNumberFormat="1" applyFont="1" applyFill="1" applyAlignment="1">
      <alignment horizontal="center"/>
    </xf>
    <xf numFmtId="0" fontId="0" fillId="6" borderId="0" xfId="0" applyFill="1"/>
    <xf numFmtId="0" fontId="0" fillId="0" borderId="0" xfId="0" applyNumberFormat="1"/>
    <xf numFmtId="0" fontId="14" fillId="0" borderId="0" xfId="1" applyNumberFormat="1" applyFont="1" applyAlignment="1"/>
    <xf numFmtId="0" fontId="15" fillId="0" borderId="0" xfId="1" applyFont="1" applyAlignment="1"/>
    <xf numFmtId="0" fontId="14" fillId="0" borderId="0" xfId="1" applyFont="1" applyAlignment="1"/>
    <xf numFmtId="15" fontId="14" fillId="0" borderId="0" xfId="1" applyNumberFormat="1" applyFont="1"/>
    <xf numFmtId="0" fontId="15" fillId="0" borderId="24" xfId="1" applyFont="1" applyFill="1" applyBorder="1"/>
    <xf numFmtId="15" fontId="14" fillId="0" borderId="24" xfId="1" applyNumberFormat="1" applyFont="1" applyFill="1" applyBorder="1"/>
    <xf numFmtId="14" fontId="14" fillId="0" borderId="0" xfId="1" applyNumberFormat="1" applyFont="1"/>
    <xf numFmtId="18" fontId="14" fillId="0" borderId="0" xfId="1" applyNumberFormat="1" applyFont="1" applyAlignment="1">
      <alignment horizontal="right"/>
    </xf>
    <xf numFmtId="22" fontId="14" fillId="0" borderId="0" xfId="1" applyNumberFormat="1" applyFont="1" applyAlignment="1">
      <alignment horizontal="right"/>
    </xf>
    <xf numFmtId="16" fontId="14" fillId="0" borderId="16" xfId="1" applyNumberFormat="1" applyFont="1" applyBorder="1"/>
    <xf numFmtId="0" fontId="14" fillId="0" borderId="0" xfId="1" applyNumberFormat="1" applyFont="1"/>
    <xf numFmtId="15" fontId="14" fillId="0" borderId="25" xfId="1" applyNumberFormat="1" applyFont="1" applyFill="1" applyBorder="1"/>
    <xf numFmtId="15" fontId="15" fillId="0" borderId="0" xfId="1" applyNumberFormat="1" applyFont="1"/>
    <xf numFmtId="0" fontId="15" fillId="0" borderId="26" xfId="1" applyFont="1" applyFill="1" applyBorder="1"/>
    <xf numFmtId="0" fontId="14" fillId="12" borderId="16" xfId="1" applyNumberFormat="1" applyFont="1" applyFill="1" applyBorder="1"/>
    <xf numFmtId="176" fontId="14" fillId="12" borderId="16" xfId="1" applyNumberFormat="1" applyFont="1" applyFill="1" applyBorder="1"/>
    <xf numFmtId="16" fontId="14" fillId="0" borderId="16" xfId="1" quotePrefix="1" applyNumberFormat="1" applyFont="1" applyBorder="1"/>
    <xf numFmtId="0" fontId="14" fillId="0" borderId="27" xfId="1" applyFont="1" applyBorder="1"/>
    <xf numFmtId="14" fontId="14" fillId="0" borderId="16" xfId="1" quotePrefix="1" applyNumberFormat="1" applyFont="1" applyBorder="1"/>
    <xf numFmtId="15" fontId="15" fillId="0" borderId="24" xfId="1" applyNumberFormat="1" applyFont="1" applyFill="1" applyBorder="1"/>
    <xf numFmtId="15" fontId="14" fillId="13" borderId="24" xfId="1" applyNumberFormat="1" applyFont="1" applyFill="1" applyBorder="1"/>
    <xf numFmtId="10" fontId="14" fillId="0" borderId="0" xfId="1" applyNumberFormat="1" applyFont="1"/>
    <xf numFmtId="22" fontId="14" fillId="0" borderId="13" xfId="1" applyNumberFormat="1" applyFont="1" applyBorder="1"/>
    <xf numFmtId="174" fontId="14" fillId="0" borderId="0" xfId="1" applyNumberFormat="1" applyFont="1"/>
    <xf numFmtId="0" fontId="14" fillId="13" borderId="25" xfId="1" applyFont="1" applyFill="1" applyBorder="1"/>
    <xf numFmtId="0" fontId="15" fillId="0" borderId="0" xfId="1" applyFont="1" applyFill="1"/>
    <xf numFmtId="14" fontId="14" fillId="0" borderId="16" xfId="1" applyNumberFormat="1" applyFont="1" applyBorder="1"/>
    <xf numFmtId="15" fontId="15" fillId="0" borderId="26" xfId="1" applyNumberFormat="1" applyFont="1" applyFill="1" applyBorder="1"/>
    <xf numFmtId="15" fontId="14" fillId="12" borderId="16" xfId="1" applyNumberFormat="1" applyFont="1" applyFill="1" applyBorder="1"/>
    <xf numFmtId="177" fontId="14" fillId="12" borderId="21" xfId="1" applyNumberFormat="1" applyFont="1" applyFill="1" applyBorder="1"/>
    <xf numFmtId="178" fontId="14" fillId="12" borderId="16" xfId="1" applyNumberFormat="1" applyFont="1" applyFill="1" applyBorder="1"/>
    <xf numFmtId="178" fontId="14" fillId="0" borderId="0" xfId="1" applyNumberFormat="1" applyFont="1"/>
    <xf numFmtId="0" fontId="14" fillId="0" borderId="24" xfId="1" applyFont="1" applyFill="1" applyBorder="1"/>
    <xf numFmtId="0" fontId="14" fillId="0" borderId="28" xfId="1" applyFont="1" applyBorder="1"/>
    <xf numFmtId="0" fontId="15" fillId="0" borderId="26" xfId="1" applyFont="1" applyFill="1" applyBorder="1" applyAlignment="1">
      <alignment horizontal="left"/>
    </xf>
    <xf numFmtId="15" fontId="14" fillId="12" borderId="16" xfId="0" applyNumberFormat="1" applyFont="1" applyFill="1" applyBorder="1"/>
    <xf numFmtId="16" fontId="14" fillId="0" borderId="0" xfId="1" applyNumberFormat="1" applyFont="1"/>
    <xf numFmtId="179" fontId="14" fillId="0" borderId="0" xfId="1" quotePrefix="1" applyNumberFormat="1" applyFont="1" applyAlignment="1"/>
    <xf numFmtId="0" fontId="15" fillId="0" borderId="24" xfId="1" applyFont="1" applyFill="1" applyBorder="1" applyAlignment="1">
      <alignment horizontal="left"/>
    </xf>
    <xf numFmtId="14" fontId="14" fillId="0" borderId="28" xfId="1" applyNumberFormat="1" applyFont="1" applyFill="1" applyBorder="1"/>
    <xf numFmtId="14" fontId="14" fillId="12" borderId="16" xfId="0" applyNumberFormat="1" applyFont="1" applyFill="1" applyBorder="1"/>
    <xf numFmtId="14" fontId="14" fillId="0" borderId="0" xfId="10" applyNumberFormat="1" applyFont="1"/>
    <xf numFmtId="180" fontId="14" fillId="0" borderId="0" xfId="1" applyNumberFormat="1" applyFont="1"/>
    <xf numFmtId="0" fontId="21" fillId="5" borderId="16" xfId="1" applyNumberFormat="1" applyFont="1" applyFill="1" applyBorder="1" applyAlignment="1">
      <alignment horizontal="center"/>
    </xf>
    <xf numFmtId="14" fontId="21" fillId="5" borderId="16" xfId="1" applyNumberFormat="1" applyFont="1" applyFill="1" applyBorder="1" applyAlignment="1">
      <alignment horizontal="center"/>
    </xf>
    <xf numFmtId="14" fontId="14" fillId="0" borderId="0" xfId="1" applyNumberFormat="1" applyFont="1" applyAlignment="1"/>
    <xf numFmtId="181" fontId="14" fillId="0" borderId="16" xfId="1" applyNumberFormat="1" applyFont="1" applyBorder="1"/>
    <xf numFmtId="0" fontId="14" fillId="0" borderId="0" xfId="10" applyNumberFormat="1" applyFont="1"/>
    <xf numFmtId="18" fontId="14" fillId="0" borderId="0" xfId="1" applyNumberFormat="1" applyFont="1"/>
    <xf numFmtId="174" fontId="14" fillId="0" borderId="16" xfId="1" applyNumberFormat="1" applyFont="1" applyBorder="1"/>
    <xf numFmtId="22" fontId="14" fillId="0" borderId="0" xfId="1" applyNumberFormat="1" applyFont="1"/>
    <xf numFmtId="0" fontId="15" fillId="0" borderId="0" xfId="1" applyFont="1" applyAlignment="1">
      <alignment horizontal="right"/>
    </xf>
    <xf numFmtId="0" fontId="15" fillId="0" borderId="0" xfId="1" applyNumberFormat="1" applyFont="1" applyAlignment="1">
      <alignment horizontal="right" wrapText="1"/>
    </xf>
    <xf numFmtId="182" fontId="14" fillId="0" borderId="16" xfId="3" applyNumberFormat="1" applyFont="1" applyBorder="1" applyAlignment="1" applyProtection="1">
      <alignment horizontal="center"/>
      <protection hidden="1"/>
    </xf>
    <xf numFmtId="0" fontId="0" fillId="0" borderId="0" xfId="0" applyAlignment="1">
      <alignment horizontal="center"/>
    </xf>
    <xf numFmtId="15" fontId="15" fillId="7" borderId="14" xfId="0" applyNumberFormat="1" applyFont="1" applyFill="1" applyBorder="1" applyAlignment="1" applyProtection="1">
      <alignment horizontal="right" vertical="top" wrapText="1"/>
    </xf>
    <xf numFmtId="15" fontId="15" fillId="7" borderId="15" xfId="0" applyNumberFormat="1" applyFont="1" applyFill="1" applyBorder="1" applyAlignment="1" applyProtection="1">
      <alignment horizontal="right" vertical="top" wrapText="1"/>
    </xf>
    <xf numFmtId="15" fontId="15" fillId="14" borderId="32" xfId="0" applyNumberFormat="1" applyFont="1" applyFill="1" applyBorder="1" applyAlignment="1" applyProtection="1">
      <alignment horizontal="center" vertical="top"/>
    </xf>
    <xf numFmtId="15" fontId="15" fillId="7" borderId="0" xfId="0" applyNumberFormat="1" applyFont="1" applyFill="1" applyBorder="1" applyAlignment="1" applyProtection="1">
      <alignment horizontal="right" vertical="top" wrapText="1"/>
    </xf>
    <xf numFmtId="15" fontId="14" fillId="0" borderId="0" xfId="0" applyNumberFormat="1" applyFont="1" applyProtection="1"/>
    <xf numFmtId="0" fontId="14" fillId="0" borderId="0" xfId="0" applyNumberFormat="1" applyFont="1" applyProtection="1"/>
    <xf numFmtId="0" fontId="0" fillId="0" borderId="16" xfId="0" applyBorder="1"/>
    <xf numFmtId="0" fontId="0" fillId="0" borderId="16" xfId="0" applyNumberFormat="1" applyBorder="1"/>
    <xf numFmtId="0" fontId="13" fillId="14" borderId="0" xfId="0" applyFont="1" applyFill="1" applyAlignment="1">
      <alignment horizontal="center"/>
    </xf>
    <xf numFmtId="0" fontId="14" fillId="0" borderId="22" xfId="0" applyNumberFormat="1" applyFont="1" applyBorder="1" applyProtection="1"/>
    <xf numFmtId="0" fontId="23" fillId="0" borderId="0" xfId="0" applyFont="1" applyAlignment="1">
      <alignment horizontal="center" vertical="center"/>
    </xf>
    <xf numFmtId="0" fontId="24" fillId="0" borderId="0" xfId="0" applyFont="1" applyAlignment="1">
      <alignment horizontal="justify" vertical="center"/>
    </xf>
    <xf numFmtId="0" fontId="25" fillId="0" borderId="0" xfId="0" applyFont="1"/>
    <xf numFmtId="0" fontId="24" fillId="0" borderId="0" xfId="0" applyFont="1" applyBorder="1" applyAlignment="1">
      <alignment horizontal="justify" vertical="center"/>
    </xf>
    <xf numFmtId="0" fontId="25" fillId="0" borderId="0" xfId="0" applyFont="1" applyBorder="1"/>
    <xf numFmtId="183" fontId="0" fillId="0" borderId="0" xfId="0" applyNumberFormat="1"/>
    <xf numFmtId="0" fontId="4" fillId="0" borderId="3" xfId="1" applyNumberFormat="1" applyFont="1" applyFill="1" applyBorder="1" applyAlignment="1">
      <alignment horizontal="center"/>
    </xf>
    <xf numFmtId="0" fontId="3" fillId="0" borderId="3" xfId="1" applyFont="1" applyFill="1" applyBorder="1" applyAlignment="1">
      <alignment horizontal="center"/>
    </xf>
    <xf numFmtId="0" fontId="0" fillId="0" borderId="0" xfId="0" quotePrefix="1" applyNumberFormat="1"/>
    <xf numFmtId="0" fontId="0" fillId="0" borderId="13" xfId="0" applyNumberFormat="1" applyBorder="1"/>
    <xf numFmtId="14" fontId="0" fillId="0" borderId="0" xfId="0" applyNumberFormat="1" applyAlignment="1">
      <alignment horizontal="center"/>
    </xf>
    <xf numFmtId="15" fontId="6" fillId="0" borderId="13" xfId="3" applyNumberFormat="1" applyFont="1" applyFill="1" applyBorder="1" applyProtection="1">
      <protection locked="0"/>
    </xf>
    <xf numFmtId="0" fontId="0" fillId="0" borderId="0" xfId="0" applyFill="1"/>
    <xf numFmtId="0" fontId="0" fillId="0" borderId="0" xfId="0" applyFill="1" applyBorder="1"/>
    <xf numFmtId="0" fontId="0" fillId="0" borderId="0" xfId="0" applyAlignment="1">
      <alignment wrapText="1"/>
    </xf>
    <xf numFmtId="0" fontId="0" fillId="0" borderId="13" xfId="0" applyBorder="1"/>
    <xf numFmtId="0" fontId="0" fillId="0" borderId="33" xfId="0" applyBorder="1"/>
    <xf numFmtId="0" fontId="26" fillId="0" borderId="0" xfId="1" applyFont="1" applyAlignment="1" applyProtection="1"/>
    <xf numFmtId="0" fontId="26" fillId="0" borderId="0" xfId="1" applyFont="1" applyAlignment="1" applyProtection="1">
      <alignment horizontal="right"/>
    </xf>
    <xf numFmtId="0" fontId="6" fillId="0" borderId="0" xfId="1" applyFont="1" applyProtection="1"/>
    <xf numFmtId="0" fontId="6" fillId="0" borderId="0" xfId="1" applyFont="1" applyAlignment="1" applyProtection="1"/>
    <xf numFmtId="0" fontId="6" fillId="0" borderId="0" xfId="1" applyFont="1" applyAlignment="1" applyProtection="1">
      <alignment horizontal="right"/>
    </xf>
    <xf numFmtId="171" fontId="6" fillId="0" borderId="0" xfId="3" applyNumberFormat="1" applyFont="1" applyProtection="1"/>
    <xf numFmtId="171" fontId="6" fillId="0" borderId="0" xfId="3" applyNumberFormat="1" applyFont="1" applyAlignment="1" applyProtection="1"/>
    <xf numFmtId="170" fontId="6" fillId="0" borderId="0" xfId="1" applyNumberFormat="1" applyFont="1" applyProtection="1">
      <protection locked="0"/>
    </xf>
    <xf numFmtId="171" fontId="6" fillId="0" borderId="0" xfId="1" applyNumberFormat="1" applyFont="1" applyProtection="1">
      <protection locked="0"/>
    </xf>
    <xf numFmtId="0" fontId="5" fillId="0" borderId="13" xfId="1" applyFont="1" applyFill="1" applyBorder="1" applyAlignment="1" applyProtection="1">
      <alignment horizontal="left" vertical="top"/>
      <protection locked="0"/>
    </xf>
    <xf numFmtId="0" fontId="27" fillId="16" borderId="34" xfId="0" applyFont="1" applyFill="1" applyBorder="1" applyAlignment="1">
      <alignment horizontal="center" vertical="center"/>
    </xf>
    <xf numFmtId="0" fontId="27" fillId="16" borderId="35" xfId="0" applyFont="1" applyFill="1" applyBorder="1" applyAlignment="1">
      <alignment vertical="center" wrapText="1"/>
    </xf>
    <xf numFmtId="0" fontId="27" fillId="16" borderId="35" xfId="0" applyFont="1" applyFill="1" applyBorder="1" applyAlignment="1">
      <alignment vertical="center"/>
    </xf>
    <xf numFmtId="0" fontId="28" fillId="15" borderId="36" xfId="0" applyFont="1" applyFill="1" applyBorder="1" applyAlignment="1">
      <alignment horizontal="center" vertical="center"/>
    </xf>
    <xf numFmtId="0" fontId="28" fillId="15" borderId="11" xfId="0" applyFont="1" applyFill="1" applyBorder="1" applyAlignment="1">
      <alignment vertical="center"/>
    </xf>
    <xf numFmtId="0" fontId="28" fillId="17" borderId="11" xfId="0" applyFont="1" applyFill="1" applyBorder="1" applyAlignment="1">
      <alignment vertical="center"/>
    </xf>
    <xf numFmtId="0" fontId="0" fillId="0" borderId="0" xfId="0" applyBorder="1"/>
    <xf numFmtId="0" fontId="19" fillId="11" borderId="0" xfId="1" applyFont="1" applyFill="1" applyAlignment="1">
      <alignment horizontal="center" wrapText="1"/>
    </xf>
    <xf numFmtId="0" fontId="19" fillId="6" borderId="20" xfId="1" applyFont="1" applyFill="1" applyBorder="1" applyAlignment="1">
      <alignment horizontal="center"/>
    </xf>
    <xf numFmtId="0" fontId="15" fillId="6" borderId="0" xfId="1" applyFont="1" applyFill="1" applyBorder="1" applyAlignment="1">
      <alignment horizontal="center"/>
    </xf>
    <xf numFmtId="0" fontId="15" fillId="6" borderId="30" xfId="1" applyFont="1" applyFill="1" applyBorder="1" applyAlignment="1">
      <alignment horizontal="center"/>
    </xf>
    <xf numFmtId="15" fontId="17" fillId="6" borderId="31" xfId="0" applyNumberFormat="1" applyFont="1" applyFill="1" applyBorder="1" applyAlignment="1" applyProtection="1">
      <alignment horizontal="center"/>
    </xf>
    <xf numFmtId="0" fontId="22" fillId="6" borderId="31" xfId="0" applyFont="1" applyFill="1" applyBorder="1" applyAlignment="1">
      <alignment horizontal="center"/>
    </xf>
    <xf numFmtId="0" fontId="15" fillId="6" borderId="21" xfId="1" applyFont="1" applyFill="1" applyBorder="1" applyAlignment="1">
      <alignment wrapText="1"/>
    </xf>
    <xf numFmtId="0" fontId="15" fillId="6" borderId="22" xfId="1" applyFont="1" applyFill="1" applyBorder="1" applyAlignment="1">
      <alignment wrapText="1"/>
    </xf>
    <xf numFmtId="0" fontId="15" fillId="6" borderId="23" xfId="1" applyFont="1" applyFill="1" applyBorder="1" applyAlignment="1">
      <alignment horizontal="center"/>
    </xf>
    <xf numFmtId="0" fontId="15" fillId="6" borderId="0" xfId="1" applyFont="1" applyFill="1" applyAlignment="1">
      <alignment horizontal="center" wrapText="1"/>
    </xf>
    <xf numFmtId="14" fontId="15" fillId="6" borderId="21" xfId="1" applyNumberFormat="1" applyFont="1" applyFill="1" applyBorder="1" applyAlignment="1">
      <alignment horizontal="center"/>
    </xf>
    <xf numFmtId="14" fontId="15" fillId="6" borderId="29" xfId="1" applyNumberFormat="1" applyFont="1" applyFill="1" applyBorder="1" applyAlignment="1">
      <alignment horizontal="center"/>
    </xf>
    <xf numFmtId="0" fontId="5" fillId="18" borderId="2" xfId="1" applyFont="1" applyFill="1" applyBorder="1" applyAlignment="1"/>
    <xf numFmtId="166" fontId="3" fillId="18" borderId="0" xfId="2" applyNumberFormat="1" applyFont="1" applyFill="1" applyBorder="1"/>
    <xf numFmtId="167" fontId="3" fillId="18" borderId="0" xfId="2" applyNumberFormat="1" applyFont="1" applyFill="1" applyBorder="1"/>
    <xf numFmtId="2" fontId="3" fillId="18" borderId="0" xfId="1" applyNumberFormat="1" applyFont="1" applyFill="1" applyBorder="1" applyAlignment="1">
      <alignment horizontal="center"/>
    </xf>
    <xf numFmtId="168" fontId="3" fillId="18" borderId="0" xfId="1" applyNumberFormat="1" applyFont="1" applyFill="1" applyBorder="1" applyAlignment="1"/>
    <xf numFmtId="168" fontId="3" fillId="18" borderId="0" xfId="1" applyNumberFormat="1" applyFont="1" applyFill="1" applyBorder="1" applyAlignment="1">
      <alignment vertical="center"/>
    </xf>
    <xf numFmtId="165" fontId="3" fillId="18" borderId="0" xfId="2" applyNumberFormat="1" applyFont="1" applyFill="1" applyBorder="1" applyAlignment="1">
      <alignment horizontal="right"/>
    </xf>
    <xf numFmtId="0" fontId="4" fillId="18" borderId="2" xfId="1" applyFont="1" applyFill="1" applyBorder="1" applyAlignment="1"/>
    <xf numFmtId="0" fontId="4" fillId="18" borderId="0" xfId="1" applyFont="1" applyFill="1" applyBorder="1" applyAlignment="1"/>
    <xf numFmtId="167" fontId="3" fillId="18" borderId="0" xfId="1" applyNumberFormat="1" applyFont="1" applyFill="1" applyBorder="1"/>
    <xf numFmtId="171" fontId="3" fillId="18" borderId="0" xfId="3" applyNumberFormat="1" applyFont="1" applyFill="1" applyBorder="1" applyAlignment="1">
      <alignment horizontal="center"/>
    </xf>
    <xf numFmtId="170" fontId="3" fillId="18" borderId="0" xfId="3" applyNumberFormat="1" applyFont="1" applyFill="1" applyBorder="1" applyAlignment="1">
      <alignment horizontal="center"/>
    </xf>
    <xf numFmtId="170" fontId="3" fillId="18" borderId="0" xfId="1" applyNumberFormat="1" applyFont="1" applyFill="1" applyBorder="1" applyAlignment="1">
      <alignment horizontal="right"/>
    </xf>
    <xf numFmtId="170" fontId="3" fillId="18" borderId="0" xfId="1" applyNumberFormat="1" applyFont="1" applyFill="1" applyBorder="1"/>
    <xf numFmtId="171" fontId="3" fillId="18" borderId="0" xfId="1" applyNumberFormat="1" applyFont="1" applyFill="1" applyBorder="1"/>
    <xf numFmtId="165" fontId="3" fillId="18" borderId="0" xfId="2" applyNumberFormat="1" applyFont="1" applyFill="1" applyBorder="1"/>
    <xf numFmtId="168" fontId="6" fillId="18" borderId="0" xfId="1" applyNumberFormat="1" applyFont="1" applyFill="1" applyBorder="1" applyAlignment="1"/>
    <xf numFmtId="168" fontId="6" fillId="18" borderId="0" xfId="1" applyNumberFormat="1" applyFont="1" applyFill="1" applyBorder="1" applyAlignment="1">
      <alignment vertical="center"/>
    </xf>
    <xf numFmtId="170" fontId="3" fillId="18" borderId="0" xfId="3" applyFont="1" applyFill="1" applyBorder="1" applyAlignment="1">
      <alignment horizontal="left"/>
    </xf>
    <xf numFmtId="171" fontId="3" fillId="18" borderId="0" xfId="3" applyNumberFormat="1" applyFont="1" applyFill="1" applyBorder="1" applyAlignment="1">
      <alignment horizontal="left"/>
    </xf>
    <xf numFmtId="0" fontId="3" fillId="18" borderId="0" xfId="1" applyFont="1" applyFill="1" applyBorder="1"/>
    <xf numFmtId="0" fontId="5" fillId="18" borderId="0" xfId="1" applyFont="1" applyFill="1" applyBorder="1" applyAlignment="1"/>
    <xf numFmtId="172" fontId="3" fillId="18" borderId="0" xfId="3" applyNumberFormat="1" applyFont="1" applyFill="1" applyBorder="1" applyAlignment="1">
      <alignment horizontal="right"/>
    </xf>
    <xf numFmtId="171" fontId="3" fillId="18" borderId="0" xfId="1" applyNumberFormat="1" applyFont="1" applyFill="1" applyBorder="1" applyAlignment="1">
      <alignment horizontal="right"/>
    </xf>
    <xf numFmtId="171" fontId="3" fillId="18" borderId="10" xfId="1" applyNumberFormat="1" applyFont="1" applyFill="1" applyBorder="1" applyAlignment="1">
      <alignment horizontal="right"/>
    </xf>
    <xf numFmtId="171" fontId="4" fillId="18" borderId="0" xfId="1" applyNumberFormat="1" applyFont="1" applyFill="1" applyBorder="1"/>
    <xf numFmtId="171" fontId="4" fillId="18" borderId="12" xfId="1" applyNumberFormat="1" applyFont="1" applyFill="1" applyBorder="1"/>
    <xf numFmtId="0" fontId="3" fillId="18" borderId="0" xfId="1" applyFont="1" applyFill="1" applyBorder="1" applyAlignment="1">
      <alignment horizontal="center"/>
    </xf>
    <xf numFmtId="0" fontId="3" fillId="0" borderId="0" xfId="1" applyFont="1" applyFill="1" applyBorder="1" applyAlignment="1">
      <alignment horizontal="right" vertical="top"/>
    </xf>
    <xf numFmtId="0" fontId="3" fillId="0" borderId="0" xfId="1" quotePrefix="1" applyFont="1" applyFill="1" applyBorder="1"/>
    <xf numFmtId="0" fontId="3" fillId="0" borderId="13" xfId="1" applyFont="1" applyFill="1" applyBorder="1" applyAlignment="1">
      <alignment horizontal="center"/>
    </xf>
    <xf numFmtId="0" fontId="3" fillId="0" borderId="13" xfId="1" applyFont="1" applyFill="1" applyBorder="1"/>
    <xf numFmtId="0" fontId="3" fillId="0" borderId="13" xfId="1" applyFont="1" applyFill="1" applyBorder="1" applyAlignment="1">
      <alignment horizontal="right"/>
    </xf>
    <xf numFmtId="0" fontId="3" fillId="0" borderId="13" xfId="1" applyFont="1" applyFill="1" applyBorder="1" applyAlignment="1">
      <alignment horizontal="center" vertical="top"/>
    </xf>
    <xf numFmtId="0" fontId="3" fillId="0" borderId="13" xfId="1" applyFont="1" applyFill="1" applyBorder="1" applyAlignment="1">
      <alignment vertical="top"/>
    </xf>
    <xf numFmtId="0" fontId="5" fillId="0" borderId="13" xfId="1" applyFont="1" applyFill="1" applyBorder="1" applyAlignment="1" applyProtection="1">
      <alignment horizontal="center" vertical="top"/>
      <protection locked="0"/>
    </xf>
    <xf numFmtId="0" fontId="5" fillId="0" borderId="13" xfId="1" applyFont="1" applyFill="1" applyBorder="1" applyAlignment="1" applyProtection="1">
      <alignment vertical="top"/>
      <protection locked="0"/>
    </xf>
    <xf numFmtId="15" fontId="5" fillId="0" borderId="13" xfId="1" applyNumberFormat="1" applyFont="1" applyFill="1" applyBorder="1" applyAlignment="1" applyProtection="1">
      <alignment horizontal="right" vertical="top"/>
      <protection locked="0"/>
    </xf>
    <xf numFmtId="0" fontId="5" fillId="0" borderId="13" xfId="1" applyFont="1" applyFill="1" applyBorder="1" applyAlignment="1" applyProtection="1">
      <alignment horizontal="right" vertical="top"/>
    </xf>
    <xf numFmtId="171" fontId="5" fillId="0" borderId="13" xfId="3" applyNumberFormat="1" applyFont="1" applyFill="1" applyBorder="1" applyAlignment="1" applyProtection="1">
      <alignment vertical="top"/>
      <protection locked="0"/>
    </xf>
    <xf numFmtId="187" fontId="3" fillId="0" borderId="0" xfId="1" applyNumberFormat="1" applyFont="1" applyFill="1" applyBorder="1"/>
    <xf numFmtId="187" fontId="3" fillId="0" borderId="0" xfId="1" applyNumberFormat="1" applyFont="1" applyFill="1" applyBorder="1" applyAlignment="1">
      <alignment horizontal="right"/>
    </xf>
    <xf numFmtId="189" fontId="3" fillId="0" borderId="0" xfId="1" applyNumberFormat="1" applyFont="1" applyFill="1" applyBorder="1"/>
  </cellXfs>
  <cellStyles count="11">
    <cellStyle name="40% - Accent1 2" xfId="5"/>
    <cellStyle name="60% - Accent4 2" xfId="6"/>
    <cellStyle name="Check Cell 2" xfId="7"/>
    <cellStyle name="Comma" xfId="10" builtinId="3"/>
    <cellStyle name="Comma 2" xfId="3"/>
    <cellStyle name="Currency 2" xfId="2"/>
    <cellStyle name="MyBlue" xfId="8"/>
    <cellStyle name="Normal" xfId="0" builtinId="0"/>
    <cellStyle name="Normal 2" xfId="1"/>
    <cellStyle name="Normal 3" xfId="9"/>
    <cellStyle name="Percent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2.v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8</xdr:col>
      <xdr:colOff>58618</xdr:colOff>
      <xdr:row>10</xdr:row>
      <xdr:rowOff>21980</xdr:rowOff>
    </xdr:from>
    <xdr:to>
      <xdr:col>16</xdr:col>
      <xdr:colOff>130690</xdr:colOff>
      <xdr:row>18</xdr:row>
      <xdr:rowOff>21979</xdr:rowOff>
    </xdr:to>
    <xdr:grpSp>
      <xdr:nvGrpSpPr>
        <xdr:cNvPr id="2" name="Group 1"/>
        <xdr:cNvGrpSpPr/>
      </xdr:nvGrpSpPr>
      <xdr:grpSpPr>
        <a:xfrm>
          <a:off x="3465637" y="1926980"/>
          <a:ext cx="3361861" cy="1523999"/>
          <a:chOff x="14687551" y="1400175"/>
          <a:chExt cx="3009900" cy="985013"/>
        </a:xfrm>
      </xdr:grpSpPr>
      <xdr:sp macro="" textlink="">
        <xdr:nvSpPr>
          <xdr:cNvPr id="3" name="Rounded Rectangle 2"/>
          <xdr:cNvSpPr/>
        </xdr:nvSpPr>
        <xdr:spPr>
          <a:xfrm>
            <a:off x="14687551" y="1400175"/>
            <a:ext cx="3009900" cy="985013"/>
          </a:xfrm>
          <a:prstGeom prst="roundRec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u="sng"/>
              <a:t>Paste Special</a:t>
            </a:r>
          </a:p>
        </xdr:txBody>
      </xdr:sp>
      <xdr:sp macro="" textlink="">
        <xdr:nvSpPr>
          <xdr:cNvPr id="4" name="TextBox 3"/>
          <xdr:cNvSpPr txBox="1"/>
        </xdr:nvSpPr>
        <xdr:spPr>
          <a:xfrm>
            <a:off x="14828524" y="1668487"/>
            <a:ext cx="2864146" cy="6456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b="1">
                <a:solidFill>
                  <a:schemeClr val="bg1"/>
                </a:solidFill>
              </a:rPr>
              <a:t>1. Paste Special</a:t>
            </a:r>
            <a:r>
              <a:rPr lang="en-IN" sz="1100" b="1" baseline="0">
                <a:solidFill>
                  <a:schemeClr val="bg1"/>
                </a:solidFill>
              </a:rPr>
              <a:t> by Mouse Click or Home Tab</a:t>
            </a:r>
            <a:endParaRPr lang="en-IN" sz="1100" b="1">
              <a:solidFill>
                <a:schemeClr val="bg1"/>
              </a:solidFill>
            </a:endParaRPr>
          </a:p>
          <a:p>
            <a:r>
              <a:rPr lang="en-IN" sz="1100" b="1" baseline="0">
                <a:solidFill>
                  <a:schemeClr val="bg1"/>
                </a:solidFill>
              </a:rPr>
              <a:t>2. Paste Special by Short Cut:- Ctrl + Alt + V</a:t>
            </a:r>
          </a:p>
          <a:p>
            <a:r>
              <a:rPr lang="en-IN" sz="1100" b="1" baseline="0">
                <a:solidFill>
                  <a:schemeClr val="bg1"/>
                </a:solidFill>
              </a:rPr>
              <a:t>4. Work Can Do using Paste Special</a:t>
            </a:r>
          </a:p>
          <a:p>
            <a:r>
              <a:rPr lang="en-IN" sz="1100" b="1" baseline="0">
                <a:solidFill>
                  <a:schemeClr val="bg1"/>
                </a:solidFill>
                <a:effectLst/>
                <a:latin typeface="+mn-lt"/>
                <a:ea typeface="+mn-ea"/>
                <a:cs typeface="+mn-cs"/>
              </a:rPr>
              <a:t>       -Can Paste as Value, Format,Validation etc</a:t>
            </a:r>
          </a:p>
          <a:p>
            <a:r>
              <a:rPr lang="en-IN" sz="1100" b="1" baseline="0">
                <a:solidFill>
                  <a:schemeClr val="bg1"/>
                </a:solidFill>
                <a:effectLst/>
                <a:latin typeface="+mn-lt"/>
                <a:ea typeface="+mn-ea"/>
                <a:cs typeface="+mn-cs"/>
              </a:rPr>
              <a:t>       -Can Apply Calculation like Add, Mult, Divide, Subtract</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0</xdr:colOff>
      <xdr:row>4</xdr:row>
      <xdr:rowOff>0</xdr:rowOff>
    </xdr:from>
    <xdr:to>
      <xdr:col>14</xdr:col>
      <xdr:colOff>266700</xdr:colOff>
      <xdr:row>14</xdr:row>
      <xdr:rowOff>133350</xdr:rowOff>
    </xdr:to>
    <xdr:grpSp>
      <xdr:nvGrpSpPr>
        <xdr:cNvPr id="2" name="Group 1"/>
        <xdr:cNvGrpSpPr/>
      </xdr:nvGrpSpPr>
      <xdr:grpSpPr>
        <a:xfrm>
          <a:off x="8001000" y="762000"/>
          <a:ext cx="2705100" cy="2038350"/>
          <a:chOff x="14687551" y="1400175"/>
          <a:chExt cx="3009900" cy="1752600"/>
        </a:xfrm>
      </xdr:grpSpPr>
      <xdr:sp macro="" textlink="">
        <xdr:nvSpPr>
          <xdr:cNvPr id="3" name="Rounded Rectangle 2"/>
          <xdr:cNvSpPr/>
        </xdr:nvSpPr>
        <xdr:spPr>
          <a:xfrm>
            <a:off x="14687551" y="1400175"/>
            <a:ext cx="3009900" cy="1752600"/>
          </a:xfrm>
          <a:prstGeom prst="roundRec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u="sng"/>
              <a:t>Sorting</a:t>
            </a:r>
          </a:p>
        </xdr:txBody>
      </xdr:sp>
      <xdr:sp macro="" textlink="">
        <xdr:nvSpPr>
          <xdr:cNvPr id="4" name="TextBox 3"/>
          <xdr:cNvSpPr txBox="1"/>
        </xdr:nvSpPr>
        <xdr:spPr>
          <a:xfrm>
            <a:off x="14735175" y="1933575"/>
            <a:ext cx="2943226" cy="12001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b="1">
                <a:solidFill>
                  <a:schemeClr val="bg1"/>
                </a:solidFill>
              </a:rPr>
              <a:t>Sorting is</a:t>
            </a:r>
            <a:r>
              <a:rPr lang="en-IN" sz="1100" b="1" baseline="0">
                <a:solidFill>
                  <a:schemeClr val="bg1"/>
                </a:solidFill>
              </a:rPr>
              <a:t> use to Arrange data in Assending or Desending order. </a:t>
            </a:r>
          </a:p>
          <a:p>
            <a:r>
              <a:rPr lang="en-IN" sz="1100" b="1" baseline="0">
                <a:solidFill>
                  <a:schemeClr val="bg1"/>
                </a:solidFill>
              </a:rPr>
              <a:t>We can use Sorting on Single or multiple columns in a one time</a:t>
            </a:r>
          </a:p>
          <a:p>
            <a:r>
              <a:rPr lang="en-IN" sz="1100" b="1" baseline="0">
                <a:solidFill>
                  <a:schemeClr val="bg1"/>
                </a:solidFill>
              </a:rPr>
              <a:t>Sorting Can Apply using Data Tab&gt;&gt;Sort</a:t>
            </a:r>
          </a:p>
          <a:p>
            <a:pPr marL="0" marR="0" indent="0" defTabSz="914400" eaLnBrk="1" fontAlgn="auto" latinLnBrk="0" hangingPunct="1">
              <a:lnSpc>
                <a:spcPct val="100000"/>
              </a:lnSpc>
              <a:spcBef>
                <a:spcPts val="0"/>
              </a:spcBef>
              <a:spcAft>
                <a:spcPts val="0"/>
              </a:spcAft>
              <a:buClrTx/>
              <a:buSzTx/>
              <a:buFontTx/>
              <a:buNone/>
              <a:tabLst/>
              <a:defRPr/>
            </a:pPr>
            <a:r>
              <a:rPr lang="en-IN" sz="1100" b="1" baseline="0">
                <a:solidFill>
                  <a:schemeClr val="bg1"/>
                </a:solidFill>
                <a:effectLst/>
                <a:latin typeface="+mn-lt"/>
                <a:ea typeface="+mn-ea"/>
                <a:cs typeface="+mn-cs"/>
              </a:rPr>
              <a:t>Sorting Can Apply using Sortcut by Alf , D, S</a:t>
            </a:r>
            <a:endParaRPr lang="en-IN">
              <a:solidFill>
                <a:schemeClr val="bg1"/>
              </a:solidFill>
              <a:effectLst/>
            </a:endParaRPr>
          </a:p>
          <a:p>
            <a:endParaRPr lang="en-IN" sz="1100" b="1" baseline="0">
              <a:solidFill>
                <a:schemeClr val="bg1"/>
              </a:solidFill>
            </a:endParaRPr>
          </a:p>
          <a:p>
            <a:endParaRPr lang="en-IN" sz="1100" b="1">
              <a:solidFill>
                <a:schemeClr val="bg1"/>
              </a:solidFill>
            </a:endParaRPr>
          </a:p>
        </xdr:txBody>
      </xdr:sp>
    </xdr:grpSp>
    <xdr:clientData/>
  </xdr:twoCellAnchor>
  <xdr:twoCellAnchor>
    <xdr:from>
      <xdr:col>14</xdr:col>
      <xdr:colOff>457200</xdr:colOff>
      <xdr:row>3</xdr:row>
      <xdr:rowOff>180975</xdr:rowOff>
    </xdr:from>
    <xdr:to>
      <xdr:col>19</xdr:col>
      <xdr:colOff>38100</xdr:colOff>
      <xdr:row>14</xdr:row>
      <xdr:rowOff>85725</xdr:rowOff>
    </xdr:to>
    <xdr:grpSp>
      <xdr:nvGrpSpPr>
        <xdr:cNvPr id="5" name="Group 4"/>
        <xdr:cNvGrpSpPr/>
      </xdr:nvGrpSpPr>
      <xdr:grpSpPr>
        <a:xfrm>
          <a:off x="10896600" y="752475"/>
          <a:ext cx="2628900" cy="2000250"/>
          <a:chOff x="14687551" y="1400175"/>
          <a:chExt cx="3009900" cy="1752600"/>
        </a:xfrm>
      </xdr:grpSpPr>
      <xdr:sp macro="" textlink="">
        <xdr:nvSpPr>
          <xdr:cNvPr id="6" name="Rounded Rectangle 5"/>
          <xdr:cNvSpPr/>
        </xdr:nvSpPr>
        <xdr:spPr>
          <a:xfrm>
            <a:off x="14687551" y="1400175"/>
            <a:ext cx="3009900" cy="1752600"/>
          </a:xfrm>
          <a:prstGeom prst="roundRec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u="sng"/>
              <a:t>Filter</a:t>
            </a:r>
          </a:p>
        </xdr:txBody>
      </xdr:sp>
      <xdr:sp macro="" textlink="">
        <xdr:nvSpPr>
          <xdr:cNvPr id="7" name="TextBox 6"/>
          <xdr:cNvSpPr txBox="1"/>
        </xdr:nvSpPr>
        <xdr:spPr>
          <a:xfrm>
            <a:off x="14744700" y="1852477"/>
            <a:ext cx="2933701" cy="12001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100" b="1" baseline="0">
                <a:solidFill>
                  <a:schemeClr val="bg1"/>
                </a:solidFill>
              </a:rPr>
              <a:t>Filter is use to find required data from large data set </a:t>
            </a:r>
          </a:p>
          <a:p>
            <a:r>
              <a:rPr lang="en-IN" sz="1100" b="1" baseline="0">
                <a:solidFill>
                  <a:schemeClr val="bg1"/>
                </a:solidFill>
              </a:rPr>
              <a:t>We can use filter on Single or multiple columns in a one time</a:t>
            </a:r>
          </a:p>
          <a:p>
            <a:pPr marL="0" marR="0" indent="0" defTabSz="914400" eaLnBrk="1" fontAlgn="auto" latinLnBrk="0" hangingPunct="1">
              <a:lnSpc>
                <a:spcPct val="100000"/>
              </a:lnSpc>
              <a:spcBef>
                <a:spcPts val="0"/>
              </a:spcBef>
              <a:spcAft>
                <a:spcPts val="0"/>
              </a:spcAft>
              <a:buClrTx/>
              <a:buSzTx/>
              <a:buFontTx/>
              <a:buNone/>
              <a:tabLst/>
              <a:defRPr/>
            </a:pPr>
            <a:r>
              <a:rPr lang="en-IN" sz="1100" b="1" baseline="0">
                <a:solidFill>
                  <a:schemeClr val="bg1"/>
                </a:solidFill>
                <a:effectLst/>
                <a:latin typeface="+mn-lt"/>
                <a:ea typeface="+mn-ea"/>
                <a:cs typeface="+mn-cs"/>
              </a:rPr>
              <a:t>Filter Can Apply using Data Tab&gt;&gt;Filter</a:t>
            </a:r>
          </a:p>
          <a:p>
            <a:pPr marL="0" marR="0" indent="0" defTabSz="914400" eaLnBrk="1" fontAlgn="auto" latinLnBrk="0" hangingPunct="1">
              <a:lnSpc>
                <a:spcPct val="100000"/>
              </a:lnSpc>
              <a:spcBef>
                <a:spcPts val="0"/>
              </a:spcBef>
              <a:spcAft>
                <a:spcPts val="0"/>
              </a:spcAft>
              <a:buClrTx/>
              <a:buSzTx/>
              <a:buFontTx/>
              <a:buNone/>
              <a:tabLst/>
              <a:defRPr/>
            </a:pPr>
            <a:r>
              <a:rPr lang="en-IN" sz="1100" b="1" baseline="0">
                <a:solidFill>
                  <a:schemeClr val="bg1"/>
                </a:solidFill>
                <a:effectLst/>
                <a:latin typeface="+mn-lt"/>
                <a:ea typeface="+mn-ea"/>
                <a:cs typeface="+mn-cs"/>
              </a:rPr>
              <a:t>Filter can apply using Sortcut by Ctrl + Shift + L</a:t>
            </a:r>
            <a:endParaRPr lang="en-IN">
              <a:solidFill>
                <a:schemeClr val="bg1"/>
              </a:solidFill>
              <a:effectLst/>
            </a:endParaRPr>
          </a:p>
          <a:p>
            <a:endParaRPr lang="en-IN" sz="1100" b="1">
              <a:solidFill>
                <a:schemeClr val="bg1"/>
              </a:solidFill>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27</xdr:col>
      <xdr:colOff>62865</xdr:colOff>
      <xdr:row>0</xdr:row>
      <xdr:rowOff>62865</xdr:rowOff>
    </xdr:from>
    <xdr:to>
      <xdr:col>30</xdr:col>
      <xdr:colOff>152938</xdr:colOff>
      <xdr:row>2</xdr:row>
      <xdr:rowOff>88991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179415" y="62865"/>
          <a:ext cx="1604548" cy="40712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ew%20folder/Ch01/01-TipsShortcu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d&amp;Replace"/>
      <sheetName val="LocateFormulas"/>
      <sheetName val="Test"/>
      <sheetName val="AutoSum"/>
      <sheetName val="RowReferences"/>
      <sheetName val="ColumnReferences"/>
      <sheetName val="CopyColumnFormulas"/>
      <sheetName val="ConvertFormulasToValues"/>
      <sheetName val="UpdateValues"/>
      <sheetName val="DebugFormulas"/>
      <sheetName val="UseRangeNames"/>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sheetData sheetId="9" refreshError="1"/>
      <sheetData sheetId="10">
        <row r="2">
          <cell r="A2" t="str">
            <v>Page, Lisa</v>
          </cell>
          <cell r="H2">
            <v>54550</v>
          </cell>
          <cell r="I2">
            <v>1</v>
          </cell>
          <cell r="Q2">
            <v>33</v>
          </cell>
          <cell r="R2">
            <v>40</v>
          </cell>
          <cell r="S2">
            <v>37</v>
          </cell>
          <cell r="T2">
            <v>48</v>
          </cell>
          <cell r="U2">
            <v>48</v>
          </cell>
        </row>
        <row r="3">
          <cell r="A3" t="str">
            <v>Taylor, Hector</v>
          </cell>
          <cell r="H3">
            <v>26795</v>
          </cell>
          <cell r="I3">
            <v>4</v>
          </cell>
          <cell r="Q3">
            <v>35</v>
          </cell>
          <cell r="R3">
            <v>38</v>
          </cell>
          <cell r="S3">
            <v>36</v>
          </cell>
          <cell r="T3">
            <v>48</v>
          </cell>
          <cell r="U3">
            <v>41</v>
          </cell>
        </row>
        <row r="4">
          <cell r="A4" t="str">
            <v>Dawson, Jonathan</v>
          </cell>
          <cell r="H4">
            <v>42540</v>
          </cell>
          <cell r="I4">
            <v>5</v>
          </cell>
          <cell r="Q4">
            <v>49</v>
          </cell>
          <cell r="R4">
            <v>36</v>
          </cell>
          <cell r="S4">
            <v>40</v>
          </cell>
          <cell r="T4">
            <v>35</v>
          </cell>
          <cell r="U4">
            <v>44</v>
          </cell>
        </row>
        <row r="5">
          <cell r="A5" t="str">
            <v>Duran, Brian</v>
          </cell>
          <cell r="H5">
            <v>35680</v>
          </cell>
          <cell r="I5">
            <v>2</v>
          </cell>
          <cell r="Q5">
            <v>35</v>
          </cell>
          <cell r="R5">
            <v>46</v>
          </cell>
          <cell r="S5">
            <v>44</v>
          </cell>
          <cell r="T5">
            <v>48</v>
          </cell>
          <cell r="U5">
            <v>47</v>
          </cell>
        </row>
        <row r="6">
          <cell r="A6" t="str">
            <v>Weber, Larry</v>
          </cell>
          <cell r="H6">
            <v>72830</v>
          </cell>
          <cell r="I6">
            <v>2</v>
          </cell>
          <cell r="Q6">
            <v>31</v>
          </cell>
          <cell r="R6">
            <v>49</v>
          </cell>
          <cell r="S6">
            <v>43</v>
          </cell>
          <cell r="T6">
            <v>42</v>
          </cell>
          <cell r="U6">
            <v>34</v>
          </cell>
        </row>
        <row r="7">
          <cell r="A7" t="str">
            <v>Pratt, Erik</v>
          </cell>
          <cell r="H7">
            <v>60830</v>
          </cell>
          <cell r="I7">
            <v>2</v>
          </cell>
          <cell r="Q7">
            <v>43</v>
          </cell>
          <cell r="R7">
            <v>38</v>
          </cell>
          <cell r="S7">
            <v>44</v>
          </cell>
          <cell r="T7">
            <v>44</v>
          </cell>
          <cell r="U7">
            <v>39</v>
          </cell>
        </row>
        <row r="8">
          <cell r="A8" t="str">
            <v>Oconnor, Kent</v>
          </cell>
          <cell r="H8">
            <v>15240</v>
          </cell>
          <cell r="I8">
            <v>1</v>
          </cell>
        </row>
        <row r="9">
          <cell r="A9" t="str">
            <v>Spencer, Boyd</v>
          </cell>
          <cell r="H9">
            <v>66580</v>
          </cell>
          <cell r="I9">
            <v>5</v>
          </cell>
        </row>
        <row r="10">
          <cell r="A10" t="str">
            <v>Wiggins, Frank</v>
          </cell>
          <cell r="H10">
            <v>75150</v>
          </cell>
          <cell r="I10">
            <v>1</v>
          </cell>
        </row>
        <row r="11">
          <cell r="A11" t="str">
            <v>Tanner, Timothy</v>
          </cell>
          <cell r="H11">
            <v>30780</v>
          </cell>
          <cell r="I11">
            <v>4</v>
          </cell>
        </row>
        <row r="12">
          <cell r="A12" t="str">
            <v>Strickland, Rajean</v>
          </cell>
          <cell r="H12">
            <v>17735</v>
          </cell>
          <cell r="I12">
            <v>3</v>
          </cell>
        </row>
        <row r="13">
          <cell r="A13" t="str">
            <v>Chase, Troy</v>
          </cell>
          <cell r="H13">
            <v>49350</v>
          </cell>
          <cell r="I13">
            <v>4</v>
          </cell>
        </row>
        <row r="14">
          <cell r="A14" t="str">
            <v>Brewer, Kent</v>
          </cell>
          <cell r="H14">
            <v>30445</v>
          </cell>
          <cell r="I14">
            <v>1</v>
          </cell>
        </row>
        <row r="15">
          <cell r="A15" t="str">
            <v>Wilkins, Jesse</v>
          </cell>
          <cell r="H15">
            <v>79760</v>
          </cell>
          <cell r="I15">
            <v>5</v>
          </cell>
        </row>
        <row r="16">
          <cell r="A16" t="str">
            <v>White, Daniel</v>
          </cell>
          <cell r="H16">
            <v>74840</v>
          </cell>
          <cell r="I16">
            <v>4</v>
          </cell>
        </row>
        <row r="17">
          <cell r="A17" t="str">
            <v>Holland, Donald</v>
          </cell>
          <cell r="H17">
            <v>29070</v>
          </cell>
          <cell r="I17">
            <v>3</v>
          </cell>
        </row>
        <row r="18">
          <cell r="A18" t="str">
            <v>Rowe, Ken</v>
          </cell>
          <cell r="H18">
            <v>76690</v>
          </cell>
          <cell r="I18">
            <v>3</v>
          </cell>
        </row>
        <row r="19">
          <cell r="A19" t="str">
            <v>Burton, Cam</v>
          </cell>
          <cell r="H19">
            <v>58290</v>
          </cell>
          <cell r="I19">
            <v>5</v>
          </cell>
        </row>
        <row r="20">
          <cell r="A20" t="str">
            <v>Phillips, Liesl</v>
          </cell>
          <cell r="H20">
            <v>85300</v>
          </cell>
          <cell r="I20">
            <v>2</v>
          </cell>
        </row>
        <row r="21">
          <cell r="A21" t="str">
            <v>Gallagher, Johnson</v>
          </cell>
          <cell r="H21">
            <v>10636</v>
          </cell>
          <cell r="I21">
            <v>4</v>
          </cell>
        </row>
        <row r="22">
          <cell r="A22" t="str">
            <v>Wolf, Debbie</v>
          </cell>
          <cell r="H22">
            <v>72090</v>
          </cell>
          <cell r="I22">
            <v>5</v>
          </cell>
        </row>
        <row r="23">
          <cell r="A23" t="str">
            <v>Todd, Steven</v>
          </cell>
          <cell r="H23">
            <v>37670</v>
          </cell>
          <cell r="I23">
            <v>3</v>
          </cell>
        </row>
        <row r="24">
          <cell r="A24" t="str">
            <v>McKenzie, Michelle</v>
          </cell>
          <cell r="H24">
            <v>49360</v>
          </cell>
          <cell r="I24">
            <v>2</v>
          </cell>
        </row>
        <row r="25">
          <cell r="A25" t="str">
            <v>Thornton, Charles</v>
          </cell>
          <cell r="H25">
            <v>33640</v>
          </cell>
          <cell r="I25">
            <v>3</v>
          </cell>
        </row>
        <row r="26">
          <cell r="A26" t="str">
            <v>Dunn, Matthew</v>
          </cell>
          <cell r="H26">
            <v>47850</v>
          </cell>
          <cell r="I26">
            <v>1</v>
          </cell>
        </row>
        <row r="27">
          <cell r="A27" t="str">
            <v>Potter, Dawn</v>
          </cell>
          <cell r="H27">
            <v>30350</v>
          </cell>
          <cell r="I27">
            <v>1</v>
          </cell>
        </row>
        <row r="28">
          <cell r="A28" t="str">
            <v>Carroll, Lesa</v>
          </cell>
          <cell r="H28">
            <v>56440</v>
          </cell>
          <cell r="I28">
            <v>1</v>
          </cell>
        </row>
        <row r="29">
          <cell r="A29" t="str">
            <v>Fleming, Irv</v>
          </cell>
          <cell r="H29">
            <v>11025</v>
          </cell>
          <cell r="I29">
            <v>1</v>
          </cell>
        </row>
        <row r="30">
          <cell r="A30" t="str">
            <v>Nguyen, Dennis</v>
          </cell>
          <cell r="H30">
            <v>20028</v>
          </cell>
          <cell r="I30">
            <v>4</v>
          </cell>
        </row>
        <row r="31">
          <cell r="A31" t="str">
            <v>Blair, Sperry</v>
          </cell>
          <cell r="H31">
            <v>51180</v>
          </cell>
          <cell r="I31">
            <v>3</v>
          </cell>
        </row>
        <row r="32">
          <cell r="A32" t="str">
            <v>Wyatt, Kelly</v>
          </cell>
          <cell r="H32">
            <v>41350</v>
          </cell>
          <cell r="I32">
            <v>2</v>
          </cell>
        </row>
        <row r="33">
          <cell r="A33" t="str">
            <v>Walton, Benjamin</v>
          </cell>
          <cell r="H33">
            <v>73440</v>
          </cell>
          <cell r="I33">
            <v>1</v>
          </cell>
        </row>
        <row r="34">
          <cell r="A34" t="str">
            <v>Beck, Craig</v>
          </cell>
          <cell r="H34">
            <v>46220</v>
          </cell>
          <cell r="I34">
            <v>3</v>
          </cell>
        </row>
        <row r="35">
          <cell r="A35" t="str">
            <v>Phelps, Gretchen</v>
          </cell>
          <cell r="H35">
            <v>58130</v>
          </cell>
          <cell r="I35">
            <v>2</v>
          </cell>
        </row>
        <row r="36">
          <cell r="A36" t="str">
            <v>Bond, John</v>
          </cell>
          <cell r="H36">
            <v>46095</v>
          </cell>
          <cell r="I36">
            <v>3</v>
          </cell>
        </row>
        <row r="37">
          <cell r="A37" t="str">
            <v>Chang, Gabriel</v>
          </cell>
          <cell r="H37">
            <v>28680</v>
          </cell>
          <cell r="I37">
            <v>1</v>
          </cell>
        </row>
        <row r="38">
          <cell r="A38" t="str">
            <v>Bullock, Greg</v>
          </cell>
          <cell r="H38">
            <v>14568</v>
          </cell>
          <cell r="I38">
            <v>3</v>
          </cell>
        </row>
        <row r="39">
          <cell r="A39" t="str">
            <v>Wheeler, Meegan</v>
          </cell>
          <cell r="H39">
            <v>83020</v>
          </cell>
          <cell r="I39">
            <v>4</v>
          </cell>
        </row>
        <row r="40">
          <cell r="A40" t="str">
            <v>Cunningham, Denise</v>
          </cell>
          <cell r="H40">
            <v>77350</v>
          </cell>
          <cell r="I40">
            <v>5</v>
          </cell>
        </row>
        <row r="41">
          <cell r="A41" t="str">
            <v>Simpson, Jimmy</v>
          </cell>
          <cell r="H41">
            <v>35280</v>
          </cell>
          <cell r="I41">
            <v>3</v>
          </cell>
        </row>
        <row r="42">
          <cell r="A42" t="str">
            <v>Griffith, Michelle</v>
          </cell>
          <cell r="H42">
            <v>64390</v>
          </cell>
          <cell r="I42">
            <v>2</v>
          </cell>
        </row>
        <row r="43">
          <cell r="A43" t="str">
            <v>Powers, Tia</v>
          </cell>
          <cell r="H43">
            <v>61030</v>
          </cell>
          <cell r="I43">
            <v>3</v>
          </cell>
        </row>
        <row r="44">
          <cell r="A44" t="str">
            <v>Navarro, Marc</v>
          </cell>
          <cell r="H44">
            <v>23380</v>
          </cell>
          <cell r="I44">
            <v>4</v>
          </cell>
        </row>
        <row r="45">
          <cell r="A45" t="str">
            <v>Briggs, Bryan</v>
          </cell>
          <cell r="H45">
            <v>85480</v>
          </cell>
          <cell r="I45">
            <v>5</v>
          </cell>
        </row>
        <row r="46">
          <cell r="A46" t="str">
            <v>Warren, Jean</v>
          </cell>
          <cell r="H46">
            <v>74710</v>
          </cell>
          <cell r="I46">
            <v>2</v>
          </cell>
        </row>
        <row r="47">
          <cell r="A47" t="str">
            <v>McDonald, Debra</v>
          </cell>
          <cell r="H47">
            <v>68910</v>
          </cell>
          <cell r="I47">
            <v>5</v>
          </cell>
        </row>
        <row r="48">
          <cell r="A48" t="str">
            <v>Pitts, Dana</v>
          </cell>
          <cell r="H48">
            <v>64460</v>
          </cell>
          <cell r="I48">
            <v>1</v>
          </cell>
        </row>
        <row r="49">
          <cell r="A49" t="str">
            <v>Pruitt, Randy</v>
          </cell>
          <cell r="H49">
            <v>74740</v>
          </cell>
          <cell r="I49">
            <v>5</v>
          </cell>
        </row>
        <row r="50">
          <cell r="A50" t="str">
            <v>Nicholson, Lee</v>
          </cell>
          <cell r="H50">
            <v>48415</v>
          </cell>
          <cell r="I50">
            <v>4</v>
          </cell>
        </row>
        <row r="51">
          <cell r="A51" t="str">
            <v>Matthews, Diane</v>
          </cell>
          <cell r="H51">
            <v>30080</v>
          </cell>
          <cell r="I51">
            <v>3</v>
          </cell>
        </row>
        <row r="52">
          <cell r="A52" t="str">
            <v>Norris, Tamara</v>
          </cell>
          <cell r="H52">
            <v>49810</v>
          </cell>
          <cell r="I52">
            <v>2</v>
          </cell>
        </row>
        <row r="53">
          <cell r="A53" t="str">
            <v>Weiss, Marisa</v>
          </cell>
          <cell r="H53">
            <v>50550</v>
          </cell>
          <cell r="I53">
            <v>2</v>
          </cell>
        </row>
        <row r="54">
          <cell r="A54" t="str">
            <v>Lawrence, Ronald</v>
          </cell>
          <cell r="H54">
            <v>63340</v>
          </cell>
          <cell r="I54">
            <v>3</v>
          </cell>
        </row>
        <row r="55">
          <cell r="A55" t="str">
            <v>Sherman, Karin</v>
          </cell>
          <cell r="H55">
            <v>27180</v>
          </cell>
          <cell r="I55">
            <v>4</v>
          </cell>
        </row>
        <row r="56">
          <cell r="A56" t="str">
            <v>Harmon, Paul</v>
          </cell>
          <cell r="H56">
            <v>85880</v>
          </cell>
          <cell r="I56">
            <v>3</v>
          </cell>
        </row>
        <row r="57">
          <cell r="A57" t="str">
            <v>Vance, Cheryl</v>
          </cell>
          <cell r="H57">
            <v>25790</v>
          </cell>
          <cell r="I57">
            <v>3</v>
          </cell>
        </row>
        <row r="58">
          <cell r="A58" t="str">
            <v>Swanson, Vicki</v>
          </cell>
          <cell r="H58">
            <v>38730</v>
          </cell>
          <cell r="I58">
            <v>1</v>
          </cell>
        </row>
        <row r="59">
          <cell r="A59" t="str">
            <v>Steele, Gerald</v>
          </cell>
          <cell r="H59">
            <v>23280</v>
          </cell>
          <cell r="I59">
            <v>1</v>
          </cell>
        </row>
        <row r="60">
          <cell r="A60" t="str">
            <v>Richardson, Debbie</v>
          </cell>
          <cell r="H60">
            <v>31830</v>
          </cell>
          <cell r="I60">
            <v>3</v>
          </cell>
        </row>
        <row r="61">
          <cell r="A61" t="str">
            <v>Whitehead, Carolyn</v>
          </cell>
          <cell r="H61">
            <v>74670</v>
          </cell>
          <cell r="I61">
            <v>5</v>
          </cell>
        </row>
        <row r="62">
          <cell r="A62" t="str">
            <v>Flowers, Kathleen</v>
          </cell>
          <cell r="H62">
            <v>31910</v>
          </cell>
          <cell r="I62">
            <v>5</v>
          </cell>
        </row>
        <row r="63">
          <cell r="A63" t="str">
            <v>Huff, Erik</v>
          </cell>
          <cell r="H63">
            <v>82120</v>
          </cell>
          <cell r="I63">
            <v>5</v>
          </cell>
        </row>
        <row r="64">
          <cell r="A64" t="str">
            <v>Deleon, Jaquelyn</v>
          </cell>
          <cell r="H64">
            <v>77580</v>
          </cell>
          <cell r="I64">
            <v>3</v>
          </cell>
        </row>
        <row r="65">
          <cell r="A65" t="str">
            <v>Kent, Angus</v>
          </cell>
          <cell r="H65">
            <v>84200</v>
          </cell>
          <cell r="I65">
            <v>2</v>
          </cell>
        </row>
        <row r="66">
          <cell r="A66" t="str">
            <v>Wallace, Timothy</v>
          </cell>
          <cell r="H66">
            <v>88000</v>
          </cell>
          <cell r="I66">
            <v>5</v>
          </cell>
        </row>
        <row r="67">
          <cell r="A67" t="str">
            <v>Nichols, Nathaniel</v>
          </cell>
          <cell r="H67">
            <v>28650</v>
          </cell>
          <cell r="I67">
            <v>4</v>
          </cell>
        </row>
        <row r="68">
          <cell r="A68" t="str">
            <v>Morgan, Patricia</v>
          </cell>
          <cell r="H68">
            <v>79460</v>
          </cell>
          <cell r="I68">
            <v>5</v>
          </cell>
        </row>
        <row r="69">
          <cell r="A69" t="str">
            <v>Harding, Erin</v>
          </cell>
          <cell r="H69">
            <v>34780</v>
          </cell>
          <cell r="I69">
            <v>4</v>
          </cell>
        </row>
        <row r="70">
          <cell r="A70" t="str">
            <v>Hood, Renee</v>
          </cell>
          <cell r="H70">
            <v>87280</v>
          </cell>
          <cell r="I70">
            <v>4</v>
          </cell>
        </row>
        <row r="71">
          <cell r="A71" t="str">
            <v>Hickman, John</v>
          </cell>
          <cell r="H71">
            <v>71150</v>
          </cell>
          <cell r="I71">
            <v>2</v>
          </cell>
        </row>
        <row r="72">
          <cell r="A72" t="str">
            <v>Schneider, Gay</v>
          </cell>
          <cell r="H72">
            <v>26890</v>
          </cell>
          <cell r="I72">
            <v>3</v>
          </cell>
        </row>
        <row r="73">
          <cell r="A73" t="str">
            <v>Stone, Brian</v>
          </cell>
          <cell r="H73">
            <v>89310</v>
          </cell>
          <cell r="I73">
            <v>5</v>
          </cell>
        </row>
        <row r="74">
          <cell r="A74" t="str">
            <v>Goodman, Kuyler</v>
          </cell>
          <cell r="H74">
            <v>13800</v>
          </cell>
          <cell r="I74">
            <v>3</v>
          </cell>
        </row>
        <row r="75">
          <cell r="A75" t="str">
            <v>Simmons, Robert</v>
          </cell>
          <cell r="H75">
            <v>38920</v>
          </cell>
          <cell r="I75">
            <v>4</v>
          </cell>
        </row>
        <row r="76">
          <cell r="A76" t="str">
            <v>Wolfe, Keith</v>
          </cell>
          <cell r="H76">
            <v>40920</v>
          </cell>
          <cell r="I76">
            <v>4</v>
          </cell>
        </row>
        <row r="77">
          <cell r="A77" t="str">
            <v>Conway, Brett</v>
          </cell>
          <cell r="H77">
            <v>30340</v>
          </cell>
          <cell r="I77">
            <v>3</v>
          </cell>
        </row>
        <row r="78">
          <cell r="A78" t="str">
            <v>Mendoza, Bobby</v>
          </cell>
          <cell r="H78">
            <v>18500</v>
          </cell>
          <cell r="I78">
            <v>5</v>
          </cell>
        </row>
        <row r="79">
          <cell r="A79" t="str">
            <v>James, Lynn</v>
          </cell>
          <cell r="H79">
            <v>83070</v>
          </cell>
          <cell r="I79">
            <v>3</v>
          </cell>
        </row>
        <row r="80">
          <cell r="A80" t="str">
            <v>Porter, Rachel</v>
          </cell>
          <cell r="H80">
            <v>41490</v>
          </cell>
          <cell r="I80">
            <v>5</v>
          </cell>
        </row>
        <row r="81">
          <cell r="A81" t="str">
            <v>Mullins, Angela</v>
          </cell>
          <cell r="H81">
            <v>85920</v>
          </cell>
          <cell r="I81">
            <v>4</v>
          </cell>
        </row>
        <row r="82">
          <cell r="A82" t="str">
            <v>Poole, Tracy</v>
          </cell>
          <cell r="H82">
            <v>71670</v>
          </cell>
          <cell r="I82">
            <v>4</v>
          </cell>
        </row>
        <row r="83">
          <cell r="A83" t="str">
            <v>Farrell, Laura</v>
          </cell>
          <cell r="H83">
            <v>67890</v>
          </cell>
          <cell r="I83">
            <v>5</v>
          </cell>
        </row>
        <row r="84">
          <cell r="A84" t="str">
            <v>Perry, Christopher</v>
          </cell>
          <cell r="H84">
            <v>76930</v>
          </cell>
          <cell r="I84">
            <v>1</v>
          </cell>
        </row>
        <row r="85">
          <cell r="A85" t="str">
            <v>Fletcher, Brian</v>
          </cell>
          <cell r="H85">
            <v>62790</v>
          </cell>
          <cell r="I85">
            <v>2</v>
          </cell>
        </row>
        <row r="86">
          <cell r="A86" t="str">
            <v>York, Steven</v>
          </cell>
          <cell r="H86">
            <v>46670</v>
          </cell>
          <cell r="I86">
            <v>3</v>
          </cell>
        </row>
        <row r="87">
          <cell r="A87" t="str">
            <v>Hudson, Lorna</v>
          </cell>
          <cell r="H87">
            <v>23560</v>
          </cell>
          <cell r="I87">
            <v>3</v>
          </cell>
        </row>
        <row r="88">
          <cell r="A88" t="str">
            <v>May, Steve</v>
          </cell>
          <cell r="H88">
            <v>33056</v>
          </cell>
          <cell r="I88">
            <v>5</v>
          </cell>
        </row>
        <row r="89">
          <cell r="A89" t="str">
            <v>Booker, Judith</v>
          </cell>
          <cell r="H89">
            <v>62150</v>
          </cell>
          <cell r="I89">
            <v>4</v>
          </cell>
        </row>
        <row r="90">
          <cell r="A90" t="str">
            <v>Dorsey, Matthew</v>
          </cell>
          <cell r="H90">
            <v>77820</v>
          </cell>
          <cell r="I90">
            <v>3</v>
          </cell>
        </row>
        <row r="91">
          <cell r="A91" t="str">
            <v>Gardner, Anthony</v>
          </cell>
          <cell r="H91">
            <v>42940</v>
          </cell>
          <cell r="I91">
            <v>1</v>
          </cell>
        </row>
        <row r="92">
          <cell r="A92" t="str">
            <v>Hammond, Robert</v>
          </cell>
          <cell r="H92">
            <v>61400</v>
          </cell>
          <cell r="I92">
            <v>5</v>
          </cell>
        </row>
        <row r="93">
          <cell r="A93" t="str">
            <v>Clayton, Gregory</v>
          </cell>
          <cell r="H93">
            <v>32100</v>
          </cell>
          <cell r="I93">
            <v>1</v>
          </cell>
        </row>
        <row r="94">
          <cell r="A94" t="str">
            <v>Martinez, Kathleen</v>
          </cell>
          <cell r="H94">
            <v>71950</v>
          </cell>
          <cell r="I94">
            <v>5</v>
          </cell>
        </row>
        <row r="95">
          <cell r="A95" t="str">
            <v>Becker, Gretchen</v>
          </cell>
          <cell r="H95">
            <v>66890</v>
          </cell>
          <cell r="I95">
            <v>5</v>
          </cell>
        </row>
        <row r="96">
          <cell r="A96" t="str">
            <v>Thompson, John</v>
          </cell>
          <cell r="H96">
            <v>22535</v>
          </cell>
          <cell r="I96">
            <v>3</v>
          </cell>
        </row>
        <row r="97">
          <cell r="A97" t="str">
            <v>Cortez, Jack</v>
          </cell>
          <cell r="H97">
            <v>36630</v>
          </cell>
          <cell r="I97">
            <v>4</v>
          </cell>
        </row>
        <row r="98">
          <cell r="A98" t="str">
            <v>Hardin, Gregory</v>
          </cell>
          <cell r="H98">
            <v>78860</v>
          </cell>
          <cell r="I98">
            <v>2</v>
          </cell>
        </row>
        <row r="99">
          <cell r="A99" t="str">
            <v>Pacheco, Therese</v>
          </cell>
          <cell r="H99">
            <v>35620</v>
          </cell>
          <cell r="I99">
            <v>4</v>
          </cell>
        </row>
        <row r="100">
          <cell r="A100" t="str">
            <v>Stokes, Jonathan</v>
          </cell>
          <cell r="H100">
            <v>59350</v>
          </cell>
          <cell r="I100">
            <v>5</v>
          </cell>
        </row>
        <row r="101">
          <cell r="A101" t="str">
            <v>Kerr, Mihaela</v>
          </cell>
          <cell r="H101">
            <v>76440</v>
          </cell>
          <cell r="I101">
            <v>3</v>
          </cell>
        </row>
        <row r="102">
          <cell r="A102" t="str">
            <v>Juarez, Neill</v>
          </cell>
          <cell r="H102">
            <v>86530</v>
          </cell>
          <cell r="I102">
            <v>1</v>
          </cell>
        </row>
        <row r="103">
          <cell r="A103" t="str">
            <v>Wade, Kevin</v>
          </cell>
          <cell r="H103">
            <v>71120</v>
          </cell>
          <cell r="I103">
            <v>4</v>
          </cell>
        </row>
        <row r="104">
          <cell r="A104" t="str">
            <v>Cohen, Bruce</v>
          </cell>
          <cell r="H104">
            <v>46230</v>
          </cell>
          <cell r="I104">
            <v>2</v>
          </cell>
        </row>
        <row r="105">
          <cell r="A105" t="str">
            <v>Norton, Bruce</v>
          </cell>
          <cell r="H105">
            <v>22920</v>
          </cell>
          <cell r="I105">
            <v>3</v>
          </cell>
        </row>
        <row r="106">
          <cell r="A106" t="str">
            <v>Gomez, Ed</v>
          </cell>
          <cell r="H106">
            <v>68300</v>
          </cell>
          <cell r="I106">
            <v>5</v>
          </cell>
        </row>
        <row r="107">
          <cell r="A107" t="str">
            <v>Carey, Andrea</v>
          </cell>
          <cell r="H107">
            <v>10520</v>
          </cell>
          <cell r="I107">
            <v>4</v>
          </cell>
        </row>
        <row r="108">
          <cell r="A108" t="str">
            <v>Kim, Deborah</v>
          </cell>
          <cell r="H108">
            <v>26510</v>
          </cell>
          <cell r="I108">
            <v>1</v>
          </cell>
        </row>
        <row r="109">
          <cell r="A109" t="str">
            <v>Foley, Peter</v>
          </cell>
          <cell r="H109">
            <v>49860</v>
          </cell>
          <cell r="I109">
            <v>2</v>
          </cell>
        </row>
        <row r="110">
          <cell r="A110" t="str">
            <v>Landry, Linda</v>
          </cell>
          <cell r="H110">
            <v>43680</v>
          </cell>
          <cell r="I110">
            <v>5</v>
          </cell>
        </row>
        <row r="111">
          <cell r="A111" t="str">
            <v>Hill, Robin</v>
          </cell>
          <cell r="H111">
            <v>27484</v>
          </cell>
          <cell r="I111">
            <v>4</v>
          </cell>
        </row>
        <row r="112">
          <cell r="A112" t="str">
            <v>Malone, Daniel</v>
          </cell>
          <cell r="H112">
            <v>69060</v>
          </cell>
          <cell r="I112">
            <v>1</v>
          </cell>
        </row>
        <row r="113">
          <cell r="A113" t="str">
            <v>Hawkins, Douglas</v>
          </cell>
          <cell r="H113">
            <v>28625</v>
          </cell>
          <cell r="I113">
            <v>1</v>
          </cell>
        </row>
        <row r="114">
          <cell r="A114" t="str">
            <v>Baker, Barney</v>
          </cell>
          <cell r="H114">
            <v>80050</v>
          </cell>
          <cell r="I114">
            <v>2</v>
          </cell>
        </row>
        <row r="115">
          <cell r="A115" t="str">
            <v>Allison, Timothy</v>
          </cell>
          <cell r="H115">
            <v>82500</v>
          </cell>
          <cell r="I115">
            <v>5</v>
          </cell>
        </row>
        <row r="116">
          <cell r="A116" t="str">
            <v>McCoy, Preston</v>
          </cell>
          <cell r="H116">
            <v>18655</v>
          </cell>
          <cell r="I116">
            <v>4</v>
          </cell>
        </row>
        <row r="117">
          <cell r="A117" t="str">
            <v>Maxwell, Jill</v>
          </cell>
          <cell r="H117">
            <v>32940</v>
          </cell>
          <cell r="I117">
            <v>5</v>
          </cell>
        </row>
        <row r="118">
          <cell r="A118" t="str">
            <v>Garner, Terry</v>
          </cell>
          <cell r="H118">
            <v>80120</v>
          </cell>
          <cell r="I118">
            <v>4</v>
          </cell>
        </row>
        <row r="119">
          <cell r="A119" t="str">
            <v>Durham, Troy</v>
          </cell>
          <cell r="H119">
            <v>73390</v>
          </cell>
          <cell r="I119">
            <v>2</v>
          </cell>
        </row>
        <row r="120">
          <cell r="A120" t="str">
            <v>Ray, ReAnnon</v>
          </cell>
          <cell r="H120">
            <v>35260</v>
          </cell>
          <cell r="I120">
            <v>2</v>
          </cell>
        </row>
        <row r="121">
          <cell r="A121" t="str">
            <v>Winters, Shaun</v>
          </cell>
          <cell r="H121">
            <v>61330</v>
          </cell>
          <cell r="I121">
            <v>1</v>
          </cell>
        </row>
        <row r="122">
          <cell r="A122" t="str">
            <v>Roberson, Eileen</v>
          </cell>
          <cell r="H122">
            <v>64470</v>
          </cell>
          <cell r="I122">
            <v>3</v>
          </cell>
        </row>
        <row r="123">
          <cell r="A123" t="str">
            <v>Perkins, Donald</v>
          </cell>
          <cell r="H123">
            <v>37620</v>
          </cell>
          <cell r="I123">
            <v>5</v>
          </cell>
        </row>
        <row r="124">
          <cell r="A124" t="str">
            <v>Copeland, Roger</v>
          </cell>
          <cell r="H124">
            <v>86970</v>
          </cell>
          <cell r="I124">
            <v>4</v>
          </cell>
        </row>
        <row r="125">
          <cell r="A125" t="str">
            <v>Silva, Stephen</v>
          </cell>
          <cell r="H125">
            <v>42905</v>
          </cell>
          <cell r="I125">
            <v>1</v>
          </cell>
        </row>
        <row r="126">
          <cell r="A126" t="str">
            <v>Lloyd, John</v>
          </cell>
          <cell r="H126">
            <v>82760</v>
          </cell>
          <cell r="I126">
            <v>4</v>
          </cell>
        </row>
        <row r="127">
          <cell r="A127" t="str">
            <v>Park, Timothy</v>
          </cell>
          <cell r="H127">
            <v>12676</v>
          </cell>
          <cell r="I127">
            <v>2</v>
          </cell>
        </row>
        <row r="128">
          <cell r="A128" t="str">
            <v>Molina, Michael</v>
          </cell>
          <cell r="H128">
            <v>61150</v>
          </cell>
          <cell r="I128">
            <v>4</v>
          </cell>
        </row>
        <row r="129">
          <cell r="A129" t="str">
            <v>McDowell, Scott</v>
          </cell>
          <cell r="H129">
            <v>50110</v>
          </cell>
          <cell r="I129">
            <v>1</v>
          </cell>
        </row>
        <row r="130">
          <cell r="A130" t="str">
            <v>Nixon, Randy</v>
          </cell>
          <cell r="H130">
            <v>14712</v>
          </cell>
          <cell r="I130">
            <v>5</v>
          </cell>
        </row>
        <row r="131">
          <cell r="A131" t="str">
            <v>Figueroa, Leonard</v>
          </cell>
          <cell r="H131">
            <v>76020</v>
          </cell>
          <cell r="I131">
            <v>1</v>
          </cell>
        </row>
        <row r="132">
          <cell r="A132" t="str">
            <v>Hutchinson, Robin</v>
          </cell>
          <cell r="H132">
            <v>39740</v>
          </cell>
          <cell r="I132">
            <v>1</v>
          </cell>
        </row>
        <row r="133">
          <cell r="A133" t="str">
            <v>Nelson, Shira</v>
          </cell>
          <cell r="H133">
            <v>75060</v>
          </cell>
          <cell r="I133">
            <v>5</v>
          </cell>
        </row>
        <row r="134">
          <cell r="A134" t="str">
            <v>Daniel, Robert</v>
          </cell>
          <cell r="H134">
            <v>60060</v>
          </cell>
          <cell r="I134">
            <v>2</v>
          </cell>
        </row>
        <row r="135">
          <cell r="A135" t="str">
            <v>Barnett, Brenda</v>
          </cell>
          <cell r="H135">
            <v>47350</v>
          </cell>
          <cell r="I135">
            <v>5</v>
          </cell>
        </row>
        <row r="136">
          <cell r="A136" t="str">
            <v>Gregory, Jon</v>
          </cell>
          <cell r="H136">
            <v>79150</v>
          </cell>
          <cell r="I136">
            <v>2</v>
          </cell>
        </row>
        <row r="137">
          <cell r="A137" t="str">
            <v>Ramos, Jan</v>
          </cell>
          <cell r="H137">
            <v>66740</v>
          </cell>
          <cell r="I137">
            <v>2</v>
          </cell>
        </row>
        <row r="138">
          <cell r="A138" t="str">
            <v>Calhoun, Dac Vinh</v>
          </cell>
          <cell r="H138">
            <v>21220</v>
          </cell>
          <cell r="I138">
            <v>3</v>
          </cell>
        </row>
        <row r="139">
          <cell r="A139" t="str">
            <v>Adams, David</v>
          </cell>
          <cell r="H139">
            <v>49260</v>
          </cell>
          <cell r="I139">
            <v>3</v>
          </cell>
        </row>
        <row r="140">
          <cell r="A140" t="str">
            <v>Bass, Justin</v>
          </cell>
          <cell r="H140">
            <v>31970</v>
          </cell>
          <cell r="I140">
            <v>5</v>
          </cell>
        </row>
        <row r="141">
          <cell r="A141" t="str">
            <v>Robertson, Nathan</v>
          </cell>
          <cell r="H141">
            <v>15005</v>
          </cell>
          <cell r="I141">
            <v>4</v>
          </cell>
        </row>
        <row r="142">
          <cell r="A142" t="str">
            <v>Young, Benjamin</v>
          </cell>
          <cell r="H142">
            <v>42480</v>
          </cell>
          <cell r="I142">
            <v>3</v>
          </cell>
        </row>
        <row r="143">
          <cell r="A143" t="str">
            <v>Nunez, Benning</v>
          </cell>
          <cell r="H143">
            <v>22410</v>
          </cell>
          <cell r="I143">
            <v>4</v>
          </cell>
        </row>
        <row r="144">
          <cell r="A144" t="str">
            <v>Shields, Robert</v>
          </cell>
          <cell r="H144">
            <v>45830</v>
          </cell>
          <cell r="I144">
            <v>4</v>
          </cell>
        </row>
        <row r="145">
          <cell r="A145" t="str">
            <v>Hardy, Svetlana</v>
          </cell>
          <cell r="H145">
            <v>45040</v>
          </cell>
          <cell r="I145">
            <v>5</v>
          </cell>
        </row>
        <row r="146">
          <cell r="A146" t="str">
            <v>Woodward, Tim</v>
          </cell>
          <cell r="H146">
            <v>26360</v>
          </cell>
          <cell r="I146">
            <v>4</v>
          </cell>
        </row>
        <row r="147">
          <cell r="A147" t="str">
            <v>Shaffer, Nobuko</v>
          </cell>
          <cell r="H147">
            <v>37750</v>
          </cell>
          <cell r="I147">
            <v>5</v>
          </cell>
        </row>
        <row r="148">
          <cell r="A148" t="str">
            <v>Hale, Deon</v>
          </cell>
          <cell r="H148">
            <v>15744</v>
          </cell>
          <cell r="I148">
            <v>3</v>
          </cell>
        </row>
        <row r="149">
          <cell r="A149" t="str">
            <v>Gates, Anne</v>
          </cell>
          <cell r="H149">
            <v>45710</v>
          </cell>
          <cell r="I149">
            <v>3</v>
          </cell>
        </row>
        <row r="150">
          <cell r="A150" t="str">
            <v>Lara, Mark</v>
          </cell>
          <cell r="H150">
            <v>34110</v>
          </cell>
          <cell r="I150">
            <v>4</v>
          </cell>
        </row>
        <row r="151">
          <cell r="A151" t="str">
            <v>Vazquez, Kenneth</v>
          </cell>
          <cell r="H151">
            <v>31840</v>
          </cell>
          <cell r="I151">
            <v>1</v>
          </cell>
        </row>
        <row r="152">
          <cell r="A152" t="str">
            <v>Montgomery, Chris</v>
          </cell>
          <cell r="H152">
            <v>38768</v>
          </cell>
          <cell r="I152">
            <v>4</v>
          </cell>
        </row>
        <row r="153">
          <cell r="A153" t="str">
            <v>Lee, Charles</v>
          </cell>
          <cell r="H153">
            <v>71380</v>
          </cell>
          <cell r="I153">
            <v>2</v>
          </cell>
        </row>
        <row r="154">
          <cell r="A154" t="str">
            <v>Curtis, Patrick</v>
          </cell>
          <cell r="H154">
            <v>32835</v>
          </cell>
          <cell r="I154">
            <v>2</v>
          </cell>
        </row>
        <row r="155">
          <cell r="A155" t="str">
            <v>Gallegos, Rick</v>
          </cell>
          <cell r="H155">
            <v>25120</v>
          </cell>
          <cell r="I155">
            <v>5</v>
          </cell>
        </row>
        <row r="156">
          <cell r="A156" t="str">
            <v>Morse, Michael</v>
          </cell>
          <cell r="H156">
            <v>65560</v>
          </cell>
          <cell r="I156">
            <v>1</v>
          </cell>
        </row>
        <row r="157">
          <cell r="A157" t="str">
            <v>Gross, Davin</v>
          </cell>
          <cell r="H157">
            <v>32140</v>
          </cell>
          <cell r="I157">
            <v>2</v>
          </cell>
        </row>
        <row r="158">
          <cell r="A158" t="str">
            <v>Newton, Leigh</v>
          </cell>
          <cell r="H158">
            <v>56870</v>
          </cell>
          <cell r="I158">
            <v>1</v>
          </cell>
        </row>
        <row r="159">
          <cell r="A159" t="str">
            <v>Noble, Michael</v>
          </cell>
          <cell r="H159">
            <v>32360</v>
          </cell>
          <cell r="I159">
            <v>4</v>
          </cell>
        </row>
        <row r="160">
          <cell r="A160" t="str">
            <v>Jordan, Mark</v>
          </cell>
          <cell r="H160">
            <v>22320</v>
          </cell>
          <cell r="I160">
            <v>2</v>
          </cell>
        </row>
        <row r="161">
          <cell r="A161" t="str">
            <v>Rich, Brent</v>
          </cell>
          <cell r="H161">
            <v>64090</v>
          </cell>
          <cell r="I161">
            <v>2</v>
          </cell>
        </row>
        <row r="162">
          <cell r="A162" t="str">
            <v>Evans, Rolin</v>
          </cell>
          <cell r="H162">
            <v>63780</v>
          </cell>
          <cell r="I162">
            <v>5</v>
          </cell>
        </row>
        <row r="163">
          <cell r="A163" t="str">
            <v>Santos, Garret</v>
          </cell>
          <cell r="H163">
            <v>71010</v>
          </cell>
          <cell r="I163">
            <v>5</v>
          </cell>
        </row>
        <row r="164">
          <cell r="A164" t="str">
            <v>Wise, Ted</v>
          </cell>
          <cell r="H164">
            <v>40560</v>
          </cell>
          <cell r="I164">
            <v>5</v>
          </cell>
        </row>
        <row r="165">
          <cell r="A165" t="str">
            <v>Townsend, Jerry</v>
          </cell>
          <cell r="H165">
            <v>56920</v>
          </cell>
          <cell r="I165">
            <v>4</v>
          </cell>
        </row>
        <row r="166">
          <cell r="A166" t="str">
            <v>Estrada, Joan</v>
          </cell>
          <cell r="H166">
            <v>32640</v>
          </cell>
          <cell r="I166">
            <v>4</v>
          </cell>
        </row>
        <row r="167">
          <cell r="A167" t="str">
            <v>Oliver, Francisco</v>
          </cell>
          <cell r="H167">
            <v>35360</v>
          </cell>
          <cell r="I167">
            <v>5</v>
          </cell>
        </row>
        <row r="168">
          <cell r="A168" t="str">
            <v>Clarke, Dennis</v>
          </cell>
          <cell r="H168">
            <v>64510</v>
          </cell>
          <cell r="I168">
            <v>3</v>
          </cell>
        </row>
        <row r="169">
          <cell r="A169" t="str">
            <v>Wagner, Lynne</v>
          </cell>
          <cell r="H169">
            <v>72900</v>
          </cell>
          <cell r="I169">
            <v>3</v>
          </cell>
        </row>
        <row r="170">
          <cell r="A170" t="str">
            <v>Mathis, Shari</v>
          </cell>
          <cell r="H170">
            <v>39680</v>
          </cell>
          <cell r="I170">
            <v>5</v>
          </cell>
        </row>
        <row r="171">
          <cell r="A171" t="str">
            <v>Chen, Jaime</v>
          </cell>
          <cell r="H171">
            <v>82400</v>
          </cell>
          <cell r="I171">
            <v>2</v>
          </cell>
        </row>
        <row r="172">
          <cell r="A172" t="str">
            <v>Reese, Marc</v>
          </cell>
          <cell r="H172">
            <v>42620</v>
          </cell>
          <cell r="I172">
            <v>3</v>
          </cell>
        </row>
        <row r="173">
          <cell r="A173" t="str">
            <v>Lowe, Michelle</v>
          </cell>
          <cell r="H173">
            <v>46340</v>
          </cell>
          <cell r="I173">
            <v>5</v>
          </cell>
        </row>
        <row r="174">
          <cell r="A174" t="str">
            <v>Cummings, Jose</v>
          </cell>
          <cell r="H174">
            <v>39515</v>
          </cell>
          <cell r="I174">
            <v>5</v>
          </cell>
        </row>
        <row r="175">
          <cell r="A175" t="str">
            <v>Padilla, Christopher</v>
          </cell>
          <cell r="H175">
            <v>81070</v>
          </cell>
          <cell r="I175">
            <v>5</v>
          </cell>
        </row>
        <row r="176">
          <cell r="A176" t="str">
            <v>Tran, Chad</v>
          </cell>
          <cell r="H176">
            <v>89780</v>
          </cell>
          <cell r="I176">
            <v>4</v>
          </cell>
        </row>
        <row r="177">
          <cell r="A177" t="str">
            <v>Boone, Eric</v>
          </cell>
          <cell r="H177">
            <v>71190</v>
          </cell>
          <cell r="I177">
            <v>4</v>
          </cell>
        </row>
        <row r="178">
          <cell r="A178" t="str">
            <v>Romero, Randy</v>
          </cell>
          <cell r="H178">
            <v>89140</v>
          </cell>
          <cell r="I178">
            <v>1</v>
          </cell>
        </row>
        <row r="179">
          <cell r="A179" t="str">
            <v>Randolph, Kristin</v>
          </cell>
          <cell r="H179">
            <v>69410</v>
          </cell>
          <cell r="I179">
            <v>4</v>
          </cell>
        </row>
        <row r="180">
          <cell r="A180" t="str">
            <v>Miranda, Elena</v>
          </cell>
          <cell r="H180">
            <v>45150</v>
          </cell>
          <cell r="I180">
            <v>1</v>
          </cell>
        </row>
        <row r="181">
          <cell r="A181" t="str">
            <v>Gilmore, Terry</v>
          </cell>
          <cell r="H181">
            <v>51800</v>
          </cell>
          <cell r="I181">
            <v>1</v>
          </cell>
        </row>
        <row r="182">
          <cell r="A182" t="str">
            <v>Douglas, Kenneth</v>
          </cell>
          <cell r="H182">
            <v>85130</v>
          </cell>
          <cell r="I182">
            <v>5</v>
          </cell>
        </row>
        <row r="183">
          <cell r="A183" t="str">
            <v>Campos, Richard</v>
          </cell>
          <cell r="H183">
            <v>61860</v>
          </cell>
          <cell r="I183">
            <v>5</v>
          </cell>
        </row>
        <row r="184">
          <cell r="A184" t="str">
            <v>Rios, Fredrick</v>
          </cell>
          <cell r="H184">
            <v>56900</v>
          </cell>
          <cell r="I184">
            <v>5</v>
          </cell>
        </row>
        <row r="185">
          <cell r="A185" t="str">
            <v>Castro, Christopher</v>
          </cell>
          <cell r="H185">
            <v>52940</v>
          </cell>
          <cell r="I185">
            <v>4</v>
          </cell>
        </row>
        <row r="186">
          <cell r="A186" t="str">
            <v>Pierce, Karen</v>
          </cell>
          <cell r="H186">
            <v>73990</v>
          </cell>
          <cell r="I186">
            <v>3</v>
          </cell>
        </row>
        <row r="187">
          <cell r="A187" t="str">
            <v>Small, Athanasios</v>
          </cell>
          <cell r="H187">
            <v>45500</v>
          </cell>
          <cell r="I187">
            <v>3</v>
          </cell>
        </row>
        <row r="188">
          <cell r="A188" t="str">
            <v>Logan, Karen</v>
          </cell>
          <cell r="H188">
            <v>42150</v>
          </cell>
          <cell r="I188">
            <v>5</v>
          </cell>
        </row>
        <row r="189">
          <cell r="A189" t="str">
            <v>Tate, Zachary</v>
          </cell>
          <cell r="H189">
            <v>78570</v>
          </cell>
          <cell r="I189">
            <v>1</v>
          </cell>
        </row>
        <row r="190">
          <cell r="A190" t="str">
            <v>Baxter, Teresa</v>
          </cell>
          <cell r="H190">
            <v>48835</v>
          </cell>
          <cell r="I190">
            <v>5</v>
          </cell>
        </row>
        <row r="191">
          <cell r="A191" t="str">
            <v>Mercado, David</v>
          </cell>
          <cell r="H191">
            <v>21670</v>
          </cell>
          <cell r="I191">
            <v>2</v>
          </cell>
        </row>
        <row r="192">
          <cell r="A192" t="str">
            <v>Patel, Donald</v>
          </cell>
          <cell r="H192">
            <v>76192</v>
          </cell>
          <cell r="I192">
            <v>4</v>
          </cell>
        </row>
        <row r="193">
          <cell r="A193" t="str">
            <v>Rodriguez, Scott</v>
          </cell>
          <cell r="H193">
            <v>61370</v>
          </cell>
          <cell r="I193">
            <v>3</v>
          </cell>
        </row>
        <row r="194">
          <cell r="A194" t="str">
            <v>Conley, Mark</v>
          </cell>
          <cell r="H194">
            <v>41060</v>
          </cell>
          <cell r="I194">
            <v>3</v>
          </cell>
        </row>
        <row r="195">
          <cell r="A195" t="str">
            <v>Vincent, Guy</v>
          </cell>
          <cell r="H195">
            <v>87760</v>
          </cell>
          <cell r="I195">
            <v>1</v>
          </cell>
        </row>
        <row r="196">
          <cell r="A196" t="str">
            <v>Dixon, Richard</v>
          </cell>
          <cell r="H196">
            <v>68710</v>
          </cell>
          <cell r="I196">
            <v>4</v>
          </cell>
        </row>
        <row r="197">
          <cell r="A197" t="str">
            <v>Schultz, Norman</v>
          </cell>
          <cell r="H197">
            <v>14416</v>
          </cell>
          <cell r="I197">
            <v>4</v>
          </cell>
        </row>
        <row r="198">
          <cell r="A198" t="str">
            <v>Cox, Stephanie</v>
          </cell>
          <cell r="H198">
            <v>59420</v>
          </cell>
          <cell r="I198">
            <v>4</v>
          </cell>
        </row>
        <row r="199">
          <cell r="A199" t="str">
            <v>Conner, Mark</v>
          </cell>
          <cell r="H199">
            <v>60040</v>
          </cell>
          <cell r="I199">
            <v>5</v>
          </cell>
        </row>
        <row r="200">
          <cell r="A200" t="str">
            <v>Rojas, Charles</v>
          </cell>
          <cell r="H200">
            <v>78520</v>
          </cell>
          <cell r="I200">
            <v>4</v>
          </cell>
        </row>
        <row r="201">
          <cell r="A201" t="str">
            <v>McCall, Keith</v>
          </cell>
          <cell r="H201">
            <v>35600</v>
          </cell>
          <cell r="I201">
            <v>5</v>
          </cell>
        </row>
        <row r="202">
          <cell r="A202" t="str">
            <v>Burns, Fiona</v>
          </cell>
          <cell r="H202">
            <v>28424</v>
          </cell>
          <cell r="I202">
            <v>4</v>
          </cell>
        </row>
        <row r="203">
          <cell r="A203" t="str">
            <v>Herman, Henrietta</v>
          </cell>
          <cell r="H203">
            <v>60380</v>
          </cell>
          <cell r="I203">
            <v>4</v>
          </cell>
        </row>
        <row r="204">
          <cell r="A204" t="str">
            <v>Meyers, David</v>
          </cell>
          <cell r="H204">
            <v>29176</v>
          </cell>
          <cell r="I204">
            <v>3</v>
          </cell>
        </row>
        <row r="205">
          <cell r="A205" t="str">
            <v>Walker, Mike</v>
          </cell>
          <cell r="H205">
            <v>35460</v>
          </cell>
          <cell r="I205">
            <v>5</v>
          </cell>
        </row>
        <row r="206">
          <cell r="A206" t="str">
            <v>Butler, Roy</v>
          </cell>
          <cell r="H206">
            <v>81400</v>
          </cell>
          <cell r="I206">
            <v>2</v>
          </cell>
        </row>
        <row r="207">
          <cell r="A207" t="str">
            <v>Carrillo, Robert</v>
          </cell>
          <cell r="H207">
            <v>57410</v>
          </cell>
          <cell r="I207">
            <v>2</v>
          </cell>
        </row>
        <row r="208">
          <cell r="A208" t="str">
            <v>Bridges, Jeff</v>
          </cell>
          <cell r="H208">
            <v>43820</v>
          </cell>
          <cell r="I208">
            <v>2</v>
          </cell>
        </row>
        <row r="209">
          <cell r="A209" t="str">
            <v>Berry, Jacklyn</v>
          </cell>
          <cell r="H209">
            <v>64430</v>
          </cell>
          <cell r="I209">
            <v>4</v>
          </cell>
        </row>
        <row r="210">
          <cell r="A210" t="str">
            <v>Oneal, William</v>
          </cell>
          <cell r="H210">
            <v>79220</v>
          </cell>
          <cell r="I210">
            <v>4</v>
          </cell>
        </row>
        <row r="211">
          <cell r="A211" t="str">
            <v>Frazier, Chris</v>
          </cell>
          <cell r="H211">
            <v>24710</v>
          </cell>
          <cell r="I211">
            <v>2</v>
          </cell>
        </row>
        <row r="212">
          <cell r="A212" t="str">
            <v>Rice, Diane</v>
          </cell>
          <cell r="H212">
            <v>24300</v>
          </cell>
          <cell r="I212">
            <v>3</v>
          </cell>
        </row>
        <row r="213">
          <cell r="A213" t="str">
            <v>Sharp, Janine</v>
          </cell>
          <cell r="H213">
            <v>22472</v>
          </cell>
          <cell r="I213">
            <v>1</v>
          </cell>
        </row>
        <row r="214">
          <cell r="A214" t="str">
            <v>Boyer, John</v>
          </cell>
          <cell r="H214">
            <v>73144</v>
          </cell>
          <cell r="I214">
            <v>5</v>
          </cell>
        </row>
        <row r="215">
          <cell r="A215" t="str">
            <v>Allen, Thomas</v>
          </cell>
          <cell r="H215">
            <v>79730</v>
          </cell>
          <cell r="I215">
            <v>2</v>
          </cell>
        </row>
        <row r="216">
          <cell r="A216" t="str">
            <v>Cole, Elbert</v>
          </cell>
          <cell r="H216">
            <v>41840</v>
          </cell>
          <cell r="I216">
            <v>2</v>
          </cell>
        </row>
        <row r="217">
          <cell r="A217" t="str">
            <v>Boyd, Debra</v>
          </cell>
          <cell r="H217">
            <v>46710</v>
          </cell>
          <cell r="I217">
            <v>3</v>
          </cell>
        </row>
        <row r="218">
          <cell r="A218" t="str">
            <v>Larson, David</v>
          </cell>
          <cell r="H218">
            <v>68510</v>
          </cell>
          <cell r="I218">
            <v>5</v>
          </cell>
        </row>
        <row r="219">
          <cell r="A219" t="str">
            <v>Roth, Tony</v>
          </cell>
          <cell r="H219">
            <v>52770</v>
          </cell>
          <cell r="I219">
            <v>2</v>
          </cell>
        </row>
        <row r="220">
          <cell r="A220" t="str">
            <v>Stewart, Elizabeth</v>
          </cell>
          <cell r="H220">
            <v>62750</v>
          </cell>
          <cell r="I220">
            <v>3</v>
          </cell>
        </row>
        <row r="221">
          <cell r="A221" t="str">
            <v>Robinson, John</v>
          </cell>
          <cell r="H221">
            <v>39300</v>
          </cell>
          <cell r="I221">
            <v>2</v>
          </cell>
        </row>
        <row r="222">
          <cell r="A222" t="str">
            <v>Blackburn, Kathryn</v>
          </cell>
          <cell r="H222">
            <v>62780</v>
          </cell>
          <cell r="I222">
            <v>4</v>
          </cell>
        </row>
        <row r="223">
          <cell r="A223" t="str">
            <v>Gibbs, Debra</v>
          </cell>
          <cell r="H223">
            <v>44260</v>
          </cell>
          <cell r="I223">
            <v>1</v>
          </cell>
        </row>
        <row r="224">
          <cell r="A224" t="str">
            <v>Greene, Alexander</v>
          </cell>
          <cell r="H224">
            <v>58910</v>
          </cell>
          <cell r="I224">
            <v>1</v>
          </cell>
        </row>
        <row r="225">
          <cell r="A225" t="str">
            <v>Fuller, Brenda</v>
          </cell>
          <cell r="H225">
            <v>26190</v>
          </cell>
          <cell r="I225">
            <v>5</v>
          </cell>
        </row>
        <row r="226">
          <cell r="A226" t="str">
            <v>Callahan, Marilyn</v>
          </cell>
          <cell r="H226">
            <v>23330</v>
          </cell>
          <cell r="I226">
            <v>4</v>
          </cell>
        </row>
        <row r="227">
          <cell r="A227" t="str">
            <v>McConnell, Justin</v>
          </cell>
          <cell r="H227">
            <v>63310</v>
          </cell>
          <cell r="I227">
            <v>3</v>
          </cell>
        </row>
        <row r="228">
          <cell r="A228" t="str">
            <v>Smith, Koleen</v>
          </cell>
          <cell r="H228">
            <v>86260</v>
          </cell>
          <cell r="I228">
            <v>3</v>
          </cell>
        </row>
        <row r="229">
          <cell r="A229" t="str">
            <v>Herring, Joanna</v>
          </cell>
          <cell r="H229">
            <v>24410</v>
          </cell>
          <cell r="I229">
            <v>3</v>
          </cell>
        </row>
        <row r="230">
          <cell r="A230" t="str">
            <v>Fernandez, Marie</v>
          </cell>
          <cell r="H230">
            <v>32390</v>
          </cell>
          <cell r="I230">
            <v>2</v>
          </cell>
        </row>
        <row r="231">
          <cell r="A231" t="str">
            <v>Houston, Mark</v>
          </cell>
          <cell r="H231">
            <v>44920</v>
          </cell>
          <cell r="I231">
            <v>1</v>
          </cell>
        </row>
        <row r="232">
          <cell r="A232" t="str">
            <v>Francis, Todd</v>
          </cell>
          <cell r="H232">
            <v>48190</v>
          </cell>
          <cell r="I232">
            <v>1</v>
          </cell>
        </row>
        <row r="233">
          <cell r="A233" t="str">
            <v>Wright, Brad</v>
          </cell>
          <cell r="H233">
            <v>61330</v>
          </cell>
          <cell r="I233">
            <v>4</v>
          </cell>
        </row>
        <row r="234">
          <cell r="A234" t="str">
            <v>Sexton, John</v>
          </cell>
          <cell r="H234">
            <v>57600</v>
          </cell>
          <cell r="I234">
            <v>3</v>
          </cell>
        </row>
        <row r="235">
          <cell r="A235" t="str">
            <v>Dickerson, Lincoln</v>
          </cell>
          <cell r="H235">
            <v>8892</v>
          </cell>
          <cell r="I235">
            <v>1</v>
          </cell>
        </row>
        <row r="236">
          <cell r="A236" t="str">
            <v>Harris, Brian</v>
          </cell>
          <cell r="H236">
            <v>76584</v>
          </cell>
          <cell r="I236">
            <v>1</v>
          </cell>
        </row>
        <row r="237">
          <cell r="A237" t="str">
            <v>McGee, Carol</v>
          </cell>
          <cell r="H237">
            <v>65720</v>
          </cell>
          <cell r="I237">
            <v>1</v>
          </cell>
        </row>
        <row r="238">
          <cell r="A238" t="str">
            <v>Hobbs, Scott</v>
          </cell>
          <cell r="H238">
            <v>29420</v>
          </cell>
          <cell r="I238">
            <v>5</v>
          </cell>
        </row>
        <row r="239">
          <cell r="A239" t="str">
            <v>Merritt, Kevin</v>
          </cell>
          <cell r="H239">
            <v>63850</v>
          </cell>
          <cell r="I239">
            <v>2</v>
          </cell>
        </row>
        <row r="240">
          <cell r="A240" t="str">
            <v>Perez, Kim</v>
          </cell>
          <cell r="H240">
            <v>84170</v>
          </cell>
          <cell r="I240">
            <v>2</v>
          </cell>
        </row>
        <row r="241">
          <cell r="A241" t="str">
            <v>Eaton, Cris</v>
          </cell>
          <cell r="H241">
            <v>35300</v>
          </cell>
          <cell r="I241">
            <v>5</v>
          </cell>
        </row>
        <row r="242">
          <cell r="A242" t="str">
            <v>Brady, Traci</v>
          </cell>
          <cell r="H242">
            <v>47440</v>
          </cell>
          <cell r="I242">
            <v>3</v>
          </cell>
        </row>
        <row r="243">
          <cell r="A243" t="str">
            <v>Joseph, Christopher</v>
          </cell>
          <cell r="H243">
            <v>22344</v>
          </cell>
          <cell r="I243">
            <v>4</v>
          </cell>
        </row>
        <row r="244">
          <cell r="A244" t="str">
            <v>Golden, Christine</v>
          </cell>
          <cell r="H244">
            <v>81010</v>
          </cell>
          <cell r="I244">
            <v>4</v>
          </cell>
        </row>
        <row r="245">
          <cell r="A245" t="str">
            <v>Shelton, Donna</v>
          </cell>
          <cell r="H245">
            <v>44270</v>
          </cell>
          <cell r="I245">
            <v>2</v>
          </cell>
        </row>
        <row r="246">
          <cell r="A246" t="str">
            <v>Powell, Juli</v>
          </cell>
          <cell r="H246">
            <v>46285</v>
          </cell>
          <cell r="I246">
            <v>5</v>
          </cell>
        </row>
        <row r="247">
          <cell r="A247" t="str">
            <v>McBride, Grazyna</v>
          </cell>
          <cell r="H247">
            <v>73450</v>
          </cell>
          <cell r="I247">
            <v>3</v>
          </cell>
        </row>
        <row r="248">
          <cell r="A248" t="str">
            <v>Fields, Cathy</v>
          </cell>
          <cell r="H248">
            <v>76910</v>
          </cell>
          <cell r="I248">
            <v>1</v>
          </cell>
        </row>
        <row r="249">
          <cell r="A249" t="str">
            <v>Burgess, Cherie</v>
          </cell>
          <cell r="H249">
            <v>89740</v>
          </cell>
          <cell r="I249">
            <v>5</v>
          </cell>
        </row>
        <row r="250">
          <cell r="A250" t="str">
            <v>Melton, Scott</v>
          </cell>
          <cell r="H250">
            <v>55450</v>
          </cell>
          <cell r="I250">
            <v>5</v>
          </cell>
        </row>
        <row r="251">
          <cell r="A251" t="str">
            <v>Pittman, Bacardi</v>
          </cell>
          <cell r="H251">
            <v>25130</v>
          </cell>
          <cell r="I251">
            <v>5</v>
          </cell>
        </row>
        <row r="252">
          <cell r="A252" t="str">
            <v>Hurst, Thomas</v>
          </cell>
          <cell r="H252">
            <v>9424</v>
          </cell>
          <cell r="I252">
            <v>4</v>
          </cell>
        </row>
        <row r="253">
          <cell r="A253" t="str">
            <v>Colon, Donnie</v>
          </cell>
          <cell r="H253">
            <v>28970</v>
          </cell>
          <cell r="I253">
            <v>3</v>
          </cell>
        </row>
        <row r="254">
          <cell r="A254" t="str">
            <v>Williamson, Sumed</v>
          </cell>
          <cell r="H254">
            <v>57110</v>
          </cell>
          <cell r="I254">
            <v>3</v>
          </cell>
        </row>
        <row r="255">
          <cell r="A255" t="str">
            <v>English, David</v>
          </cell>
          <cell r="H255">
            <v>32190</v>
          </cell>
          <cell r="I255">
            <v>3</v>
          </cell>
        </row>
        <row r="256">
          <cell r="A256" t="str">
            <v>Combs, Rick</v>
          </cell>
          <cell r="H256">
            <v>45770</v>
          </cell>
          <cell r="I256">
            <v>5</v>
          </cell>
        </row>
        <row r="257">
          <cell r="A257" t="str">
            <v>Osborne, Bill</v>
          </cell>
          <cell r="H257">
            <v>60280</v>
          </cell>
          <cell r="I257">
            <v>1</v>
          </cell>
        </row>
        <row r="258">
          <cell r="A258" t="str">
            <v>Sanders, Troy</v>
          </cell>
          <cell r="H258">
            <v>61150</v>
          </cell>
          <cell r="I258">
            <v>2</v>
          </cell>
        </row>
        <row r="259">
          <cell r="A259" t="str">
            <v>Bradford, Raymond</v>
          </cell>
          <cell r="H259">
            <v>71710</v>
          </cell>
          <cell r="I259">
            <v>5</v>
          </cell>
        </row>
        <row r="260">
          <cell r="A260" t="str">
            <v>Sullivan, Robert</v>
          </cell>
          <cell r="H260">
            <v>68750</v>
          </cell>
          <cell r="I260">
            <v>1</v>
          </cell>
        </row>
        <row r="261">
          <cell r="A261" t="str">
            <v>Barber, Robbie</v>
          </cell>
          <cell r="H261">
            <v>37760</v>
          </cell>
          <cell r="I261">
            <v>2</v>
          </cell>
        </row>
        <row r="262">
          <cell r="A262" t="str">
            <v>Humphrey, Andrew</v>
          </cell>
          <cell r="H262">
            <v>23650</v>
          </cell>
          <cell r="I262">
            <v>1</v>
          </cell>
        </row>
        <row r="263">
          <cell r="A263" t="str">
            <v>Browning, Kathleen</v>
          </cell>
          <cell r="H263">
            <v>57760</v>
          </cell>
          <cell r="I263">
            <v>3</v>
          </cell>
        </row>
        <row r="264">
          <cell r="A264" t="str">
            <v>Whitaker, Jessica</v>
          </cell>
          <cell r="H264">
            <v>38870</v>
          </cell>
          <cell r="I264">
            <v>2</v>
          </cell>
        </row>
        <row r="265">
          <cell r="A265" t="str">
            <v>Bates, Verna</v>
          </cell>
          <cell r="H265">
            <v>66010</v>
          </cell>
          <cell r="I265">
            <v>5</v>
          </cell>
        </row>
        <row r="266">
          <cell r="A266" t="str">
            <v>Little, Steve</v>
          </cell>
          <cell r="H266">
            <v>64130</v>
          </cell>
          <cell r="I266">
            <v>1</v>
          </cell>
        </row>
        <row r="267">
          <cell r="A267" t="str">
            <v>Velasquez, Clint</v>
          </cell>
          <cell r="H267">
            <v>47340</v>
          </cell>
          <cell r="I267">
            <v>2</v>
          </cell>
        </row>
        <row r="268">
          <cell r="A268" t="str">
            <v>Ryan, Ryan</v>
          </cell>
          <cell r="H268">
            <v>40940</v>
          </cell>
          <cell r="I268">
            <v>2</v>
          </cell>
        </row>
        <row r="269">
          <cell r="A269" t="str">
            <v>House, Paul</v>
          </cell>
          <cell r="H269">
            <v>59330</v>
          </cell>
          <cell r="I269">
            <v>4</v>
          </cell>
        </row>
        <row r="270">
          <cell r="A270" t="str">
            <v>Petersen, Timothy</v>
          </cell>
          <cell r="H270">
            <v>78170</v>
          </cell>
          <cell r="I270">
            <v>5</v>
          </cell>
        </row>
        <row r="271">
          <cell r="A271" t="str">
            <v>Hampton, Catherine</v>
          </cell>
          <cell r="H271">
            <v>81980</v>
          </cell>
          <cell r="I271">
            <v>2</v>
          </cell>
        </row>
        <row r="272">
          <cell r="A272" t="str">
            <v>Miller, Jessica</v>
          </cell>
          <cell r="H272">
            <v>18895</v>
          </cell>
          <cell r="I272">
            <v>4</v>
          </cell>
        </row>
        <row r="273">
          <cell r="A273" t="str">
            <v>McKee, Michelle</v>
          </cell>
          <cell r="H273">
            <v>30416</v>
          </cell>
          <cell r="I273">
            <v>1</v>
          </cell>
        </row>
        <row r="274">
          <cell r="A274" t="str">
            <v>Barron, Michael</v>
          </cell>
          <cell r="H274">
            <v>34480</v>
          </cell>
          <cell r="I274">
            <v>3</v>
          </cell>
        </row>
        <row r="275">
          <cell r="A275" t="str">
            <v>Summers, Harold</v>
          </cell>
          <cell r="H275">
            <v>63070</v>
          </cell>
          <cell r="I275">
            <v>1</v>
          </cell>
        </row>
        <row r="276">
          <cell r="A276" t="str">
            <v>Atkins, Kevin</v>
          </cell>
          <cell r="H276">
            <v>8904</v>
          </cell>
          <cell r="I276">
            <v>3</v>
          </cell>
        </row>
        <row r="277">
          <cell r="A277" t="str">
            <v>Chambers, Richard</v>
          </cell>
          <cell r="H277">
            <v>68260</v>
          </cell>
          <cell r="I277">
            <v>5</v>
          </cell>
        </row>
        <row r="278">
          <cell r="A278" t="str">
            <v>Jacobs, Florianne</v>
          </cell>
          <cell r="H278">
            <v>40340</v>
          </cell>
          <cell r="I278">
            <v>2</v>
          </cell>
        </row>
        <row r="279">
          <cell r="A279" t="str">
            <v>Wilkinson, Gregory</v>
          </cell>
          <cell r="H279">
            <v>72520</v>
          </cell>
          <cell r="I279">
            <v>3</v>
          </cell>
        </row>
        <row r="280">
          <cell r="A280" t="str">
            <v>Pearson, Cassy</v>
          </cell>
          <cell r="H280">
            <v>27380</v>
          </cell>
          <cell r="I280">
            <v>3</v>
          </cell>
        </row>
        <row r="281">
          <cell r="A281" t="str">
            <v>Moran, Carol</v>
          </cell>
          <cell r="H281">
            <v>11065</v>
          </cell>
          <cell r="I281">
            <v>1</v>
          </cell>
        </row>
        <row r="282">
          <cell r="A282" t="str">
            <v>Huffman, Ignacio</v>
          </cell>
          <cell r="H282">
            <v>89520</v>
          </cell>
          <cell r="I282">
            <v>5</v>
          </cell>
        </row>
        <row r="283">
          <cell r="A283" t="str">
            <v>Marshall, Anita</v>
          </cell>
          <cell r="H283">
            <v>45420</v>
          </cell>
          <cell r="I283">
            <v>1</v>
          </cell>
        </row>
        <row r="284">
          <cell r="A284" t="str">
            <v>Clay, William</v>
          </cell>
          <cell r="H284">
            <v>75420</v>
          </cell>
          <cell r="I284">
            <v>1</v>
          </cell>
        </row>
        <row r="285">
          <cell r="A285" t="str">
            <v>Collins, Michael</v>
          </cell>
          <cell r="H285">
            <v>39680</v>
          </cell>
          <cell r="I285">
            <v>1</v>
          </cell>
        </row>
        <row r="286">
          <cell r="A286" t="str">
            <v>Elliott, Anthony</v>
          </cell>
          <cell r="H286">
            <v>80330</v>
          </cell>
          <cell r="I286">
            <v>4</v>
          </cell>
        </row>
        <row r="287">
          <cell r="A287" t="str">
            <v>Mitchell, Shannon</v>
          </cell>
          <cell r="H287">
            <v>49530</v>
          </cell>
          <cell r="I287">
            <v>2</v>
          </cell>
        </row>
        <row r="288">
          <cell r="A288" t="str">
            <v>Stafford, Rhonda</v>
          </cell>
          <cell r="H288">
            <v>75120</v>
          </cell>
          <cell r="I288">
            <v>5</v>
          </cell>
        </row>
        <row r="289">
          <cell r="A289" t="str">
            <v>Parker, Carl</v>
          </cell>
          <cell r="H289">
            <v>45050</v>
          </cell>
          <cell r="I289">
            <v>1</v>
          </cell>
        </row>
        <row r="290">
          <cell r="A290" t="str">
            <v>Kemp, Holly</v>
          </cell>
          <cell r="H290">
            <v>71030</v>
          </cell>
          <cell r="I290">
            <v>3</v>
          </cell>
        </row>
        <row r="291">
          <cell r="A291" t="str">
            <v>Richards, Richard</v>
          </cell>
          <cell r="H291">
            <v>15260</v>
          </cell>
          <cell r="I291">
            <v>2</v>
          </cell>
        </row>
        <row r="292">
          <cell r="A292" t="str">
            <v>Mendez, Max</v>
          </cell>
          <cell r="H292">
            <v>67050</v>
          </cell>
          <cell r="I292">
            <v>4</v>
          </cell>
        </row>
        <row r="293">
          <cell r="A293" t="str">
            <v>Brock, Ensley</v>
          </cell>
          <cell r="H293">
            <v>39520</v>
          </cell>
          <cell r="I293">
            <v>5</v>
          </cell>
        </row>
        <row r="294">
          <cell r="A294" t="str">
            <v>Sloan, Cindy</v>
          </cell>
          <cell r="H294">
            <v>60100</v>
          </cell>
          <cell r="I294">
            <v>1</v>
          </cell>
        </row>
        <row r="295">
          <cell r="A295" t="str">
            <v>Washington, Phillip</v>
          </cell>
          <cell r="H295">
            <v>66430</v>
          </cell>
          <cell r="I295">
            <v>2</v>
          </cell>
        </row>
        <row r="296">
          <cell r="A296" t="str">
            <v>Pena, Erik</v>
          </cell>
          <cell r="H296">
            <v>37612</v>
          </cell>
          <cell r="I296">
            <v>4</v>
          </cell>
        </row>
        <row r="297">
          <cell r="A297" t="str">
            <v>Finley, James</v>
          </cell>
          <cell r="H297">
            <v>40060</v>
          </cell>
          <cell r="I297">
            <v>3</v>
          </cell>
        </row>
        <row r="298">
          <cell r="A298" t="str">
            <v>Payne, Vicky</v>
          </cell>
          <cell r="H298">
            <v>17270</v>
          </cell>
          <cell r="I298">
            <v>5</v>
          </cell>
        </row>
        <row r="299">
          <cell r="A299" t="str">
            <v>McKinney, Chris</v>
          </cell>
          <cell r="H299">
            <v>35820</v>
          </cell>
          <cell r="I299">
            <v>2</v>
          </cell>
        </row>
        <row r="300">
          <cell r="A300" t="str">
            <v>Snow, Desiree</v>
          </cell>
          <cell r="H300">
            <v>69080</v>
          </cell>
          <cell r="I300">
            <v>3</v>
          </cell>
        </row>
        <row r="301">
          <cell r="A301" t="str">
            <v>Weaver, Eric</v>
          </cell>
          <cell r="H301">
            <v>54230</v>
          </cell>
          <cell r="I301">
            <v>5</v>
          </cell>
        </row>
        <row r="302">
          <cell r="A302" t="str">
            <v>Drake, Kyle</v>
          </cell>
          <cell r="H302">
            <v>46220</v>
          </cell>
          <cell r="I302">
            <v>2</v>
          </cell>
        </row>
        <row r="303">
          <cell r="A303" t="str">
            <v>Bradley, David</v>
          </cell>
          <cell r="H303">
            <v>69320</v>
          </cell>
          <cell r="I303">
            <v>3</v>
          </cell>
        </row>
        <row r="304">
          <cell r="A304" t="str">
            <v>Trujillo, Shawn</v>
          </cell>
          <cell r="H304">
            <v>88840</v>
          </cell>
          <cell r="I304">
            <v>5</v>
          </cell>
        </row>
        <row r="305">
          <cell r="A305" t="str">
            <v>Bell, David</v>
          </cell>
          <cell r="H305">
            <v>35460</v>
          </cell>
          <cell r="I305">
            <v>3</v>
          </cell>
        </row>
        <row r="306">
          <cell r="A306" t="str">
            <v>Lyons, Brian</v>
          </cell>
          <cell r="H306">
            <v>46645</v>
          </cell>
          <cell r="I306">
            <v>5</v>
          </cell>
        </row>
        <row r="307">
          <cell r="A307" t="str">
            <v>Ayers, Douglas</v>
          </cell>
          <cell r="H307">
            <v>52940</v>
          </cell>
          <cell r="I307">
            <v>4</v>
          </cell>
        </row>
        <row r="308">
          <cell r="A308" t="str">
            <v>Peters, Robert</v>
          </cell>
          <cell r="H308">
            <v>45480</v>
          </cell>
          <cell r="I308">
            <v>4</v>
          </cell>
        </row>
        <row r="309">
          <cell r="A309" t="str">
            <v>Benson, Troy</v>
          </cell>
          <cell r="H309">
            <v>28260</v>
          </cell>
          <cell r="I309">
            <v>5</v>
          </cell>
        </row>
        <row r="310">
          <cell r="A310" t="str">
            <v>McGuire, Rebecca</v>
          </cell>
          <cell r="H310">
            <v>59320</v>
          </cell>
          <cell r="I310">
            <v>4</v>
          </cell>
        </row>
        <row r="311">
          <cell r="A311" t="str">
            <v>Price, Diana</v>
          </cell>
          <cell r="H311">
            <v>70020</v>
          </cell>
          <cell r="I311">
            <v>3</v>
          </cell>
        </row>
        <row r="312">
          <cell r="A312" t="str">
            <v>Decker, Amy</v>
          </cell>
          <cell r="H312">
            <v>33210</v>
          </cell>
          <cell r="I312">
            <v>4</v>
          </cell>
        </row>
        <row r="313">
          <cell r="A313" t="str">
            <v>McLaughlin, Edward</v>
          </cell>
          <cell r="H313">
            <v>67280</v>
          </cell>
          <cell r="I313">
            <v>3</v>
          </cell>
        </row>
        <row r="314">
          <cell r="A314" t="str">
            <v>Diaz, David</v>
          </cell>
          <cell r="H314">
            <v>23810</v>
          </cell>
          <cell r="I314">
            <v>4</v>
          </cell>
        </row>
        <row r="315">
          <cell r="A315" t="str">
            <v>Davidson, Jaime</v>
          </cell>
          <cell r="H315">
            <v>64220</v>
          </cell>
          <cell r="I315">
            <v>5</v>
          </cell>
        </row>
        <row r="316">
          <cell r="A316" t="str">
            <v>Manning, John</v>
          </cell>
          <cell r="H316">
            <v>71830</v>
          </cell>
          <cell r="I316">
            <v>3</v>
          </cell>
        </row>
        <row r="317">
          <cell r="A317" t="str">
            <v>Harrison, Jonathan</v>
          </cell>
          <cell r="H317">
            <v>10572</v>
          </cell>
          <cell r="I317">
            <v>4</v>
          </cell>
        </row>
        <row r="318">
          <cell r="A318" t="str">
            <v>Moss, Chan</v>
          </cell>
          <cell r="H318">
            <v>37840</v>
          </cell>
          <cell r="I318">
            <v>1</v>
          </cell>
        </row>
        <row r="319">
          <cell r="A319" t="str">
            <v>Watson, Christian</v>
          </cell>
          <cell r="H319">
            <v>38940</v>
          </cell>
          <cell r="I319">
            <v>2</v>
          </cell>
        </row>
        <row r="320">
          <cell r="A320" t="str">
            <v>Coleman, Roque</v>
          </cell>
          <cell r="H320">
            <v>73072</v>
          </cell>
          <cell r="I320">
            <v>5</v>
          </cell>
        </row>
        <row r="321">
          <cell r="A321" t="str">
            <v>Patrick, Wendy</v>
          </cell>
          <cell r="H321">
            <v>66010</v>
          </cell>
          <cell r="I321">
            <v>2</v>
          </cell>
        </row>
        <row r="322">
          <cell r="A322" t="str">
            <v>Parrish, Debra</v>
          </cell>
          <cell r="H322">
            <v>88240</v>
          </cell>
          <cell r="I322">
            <v>5</v>
          </cell>
        </row>
        <row r="323">
          <cell r="A323" t="str">
            <v>Carson, Anthony</v>
          </cell>
          <cell r="H323">
            <v>22660</v>
          </cell>
          <cell r="I323">
            <v>2</v>
          </cell>
        </row>
        <row r="324">
          <cell r="A324" t="str">
            <v>Heath, Deborah</v>
          </cell>
          <cell r="H324">
            <v>30920</v>
          </cell>
          <cell r="I324">
            <v>5</v>
          </cell>
        </row>
        <row r="325">
          <cell r="A325" t="str">
            <v>Day, David</v>
          </cell>
          <cell r="H325">
            <v>75176</v>
          </cell>
          <cell r="I325">
            <v>3</v>
          </cell>
        </row>
        <row r="326">
          <cell r="A326" t="str">
            <v>Dominguez, Duane</v>
          </cell>
          <cell r="H326">
            <v>37980</v>
          </cell>
          <cell r="I326">
            <v>4</v>
          </cell>
        </row>
        <row r="327">
          <cell r="A327" t="str">
            <v>Flores, Angela</v>
          </cell>
          <cell r="H327">
            <v>70760</v>
          </cell>
          <cell r="I327">
            <v>1</v>
          </cell>
        </row>
        <row r="328">
          <cell r="A328" t="str">
            <v>Richard, Karen</v>
          </cell>
          <cell r="H328">
            <v>61060</v>
          </cell>
          <cell r="I328">
            <v>5</v>
          </cell>
        </row>
        <row r="329">
          <cell r="A329" t="str">
            <v>Nash, Mark</v>
          </cell>
          <cell r="H329">
            <v>71490</v>
          </cell>
          <cell r="I329">
            <v>5</v>
          </cell>
        </row>
        <row r="330">
          <cell r="A330" t="str">
            <v>Camacho, Stephanie</v>
          </cell>
          <cell r="H330">
            <v>80690</v>
          </cell>
          <cell r="I330">
            <v>3</v>
          </cell>
        </row>
        <row r="331">
          <cell r="A331" t="str">
            <v>Glover, Eugene</v>
          </cell>
          <cell r="H331">
            <v>41615</v>
          </cell>
          <cell r="I331">
            <v>1</v>
          </cell>
        </row>
        <row r="332">
          <cell r="A332" t="str">
            <v>Meyer, Charles</v>
          </cell>
          <cell r="H332">
            <v>25310</v>
          </cell>
          <cell r="I332">
            <v>4</v>
          </cell>
        </row>
        <row r="333">
          <cell r="A333" t="str">
            <v>Haynes, Ernest</v>
          </cell>
          <cell r="H333">
            <v>24460</v>
          </cell>
          <cell r="I333">
            <v>1</v>
          </cell>
        </row>
        <row r="334">
          <cell r="A334" t="str">
            <v>Rhodes, Brenda</v>
          </cell>
          <cell r="H334">
            <v>34690</v>
          </cell>
          <cell r="I334">
            <v>2</v>
          </cell>
        </row>
        <row r="335">
          <cell r="A335" t="str">
            <v>Hanson, Dennis</v>
          </cell>
          <cell r="H335">
            <v>61890</v>
          </cell>
          <cell r="I335">
            <v>2</v>
          </cell>
        </row>
        <row r="336">
          <cell r="A336" t="str">
            <v>Wood, Larry</v>
          </cell>
          <cell r="H336">
            <v>59140</v>
          </cell>
          <cell r="I336">
            <v>5</v>
          </cell>
        </row>
        <row r="337">
          <cell r="A337" t="str">
            <v>Savage, John</v>
          </cell>
          <cell r="H337">
            <v>27250</v>
          </cell>
          <cell r="I337">
            <v>5</v>
          </cell>
        </row>
        <row r="338">
          <cell r="A338" t="str">
            <v>Carr, Susan</v>
          </cell>
          <cell r="H338">
            <v>39160</v>
          </cell>
          <cell r="I338">
            <v>3</v>
          </cell>
        </row>
        <row r="339">
          <cell r="A339" t="str">
            <v>Alexander, Charles</v>
          </cell>
          <cell r="H339">
            <v>74500</v>
          </cell>
          <cell r="I339">
            <v>4</v>
          </cell>
        </row>
        <row r="340">
          <cell r="A340" t="str">
            <v>Hernandez, Glenn</v>
          </cell>
          <cell r="H340">
            <v>53870</v>
          </cell>
          <cell r="I340">
            <v>2</v>
          </cell>
        </row>
        <row r="341">
          <cell r="A341" t="str">
            <v>Roberts, Jackie</v>
          </cell>
          <cell r="H341">
            <v>71400</v>
          </cell>
          <cell r="I341">
            <v>4</v>
          </cell>
        </row>
        <row r="342">
          <cell r="A342" t="str">
            <v>Trevino, Gary</v>
          </cell>
          <cell r="H342">
            <v>62740</v>
          </cell>
          <cell r="I342">
            <v>4</v>
          </cell>
        </row>
        <row r="343">
          <cell r="A343" t="str">
            <v>Knox, Lori</v>
          </cell>
          <cell r="H343">
            <v>87120</v>
          </cell>
          <cell r="I343">
            <v>3</v>
          </cell>
        </row>
        <row r="344">
          <cell r="A344" t="str">
            <v>Bishop, Juan</v>
          </cell>
          <cell r="H344">
            <v>31255</v>
          </cell>
          <cell r="I344">
            <v>5</v>
          </cell>
        </row>
        <row r="345">
          <cell r="A345" t="str">
            <v>Brooks, Richard</v>
          </cell>
          <cell r="H345">
            <v>47705</v>
          </cell>
          <cell r="I345">
            <v>5</v>
          </cell>
        </row>
        <row r="346">
          <cell r="A346" t="str">
            <v>Howard, Lisa</v>
          </cell>
          <cell r="H346">
            <v>45260</v>
          </cell>
          <cell r="I346">
            <v>4</v>
          </cell>
        </row>
        <row r="347">
          <cell r="A347" t="str">
            <v>Marquez, Thomas</v>
          </cell>
          <cell r="H347">
            <v>47620</v>
          </cell>
          <cell r="I347">
            <v>5</v>
          </cell>
        </row>
        <row r="348">
          <cell r="A348" t="str">
            <v>Reyes, Mary</v>
          </cell>
          <cell r="H348">
            <v>31270</v>
          </cell>
          <cell r="I348">
            <v>5</v>
          </cell>
        </row>
        <row r="349">
          <cell r="A349" t="str">
            <v>Reynolds, Barbara</v>
          </cell>
          <cell r="H349">
            <v>48990</v>
          </cell>
          <cell r="I349">
            <v>5</v>
          </cell>
        </row>
        <row r="350">
          <cell r="A350" t="str">
            <v>Lambert, Jody</v>
          </cell>
          <cell r="H350">
            <v>38575</v>
          </cell>
          <cell r="I350">
            <v>2</v>
          </cell>
        </row>
        <row r="351">
          <cell r="A351" t="str">
            <v>Leach, Jingwen</v>
          </cell>
          <cell r="H351">
            <v>36844</v>
          </cell>
          <cell r="I351">
            <v>4</v>
          </cell>
        </row>
        <row r="352">
          <cell r="A352" t="str">
            <v>Holmes, Tito</v>
          </cell>
          <cell r="H352">
            <v>13090</v>
          </cell>
          <cell r="I352">
            <v>4</v>
          </cell>
        </row>
        <row r="353">
          <cell r="A353" t="str">
            <v>Gill, Douglas</v>
          </cell>
          <cell r="H353">
            <v>45180</v>
          </cell>
          <cell r="I353">
            <v>5</v>
          </cell>
        </row>
        <row r="354">
          <cell r="A354" t="str">
            <v>Koch, Danielle</v>
          </cell>
          <cell r="H354">
            <v>29000</v>
          </cell>
          <cell r="I354">
            <v>5</v>
          </cell>
        </row>
        <row r="355">
          <cell r="A355" t="str">
            <v>Stephens, Bonnie</v>
          </cell>
          <cell r="H355">
            <v>53870</v>
          </cell>
          <cell r="I355">
            <v>2</v>
          </cell>
        </row>
        <row r="356">
          <cell r="A356" t="str">
            <v>Patton, Corey</v>
          </cell>
          <cell r="H356">
            <v>86830</v>
          </cell>
          <cell r="I356">
            <v>3</v>
          </cell>
        </row>
        <row r="357">
          <cell r="A357" t="str">
            <v>Chavez, Thomas</v>
          </cell>
          <cell r="H357">
            <v>82110</v>
          </cell>
          <cell r="I357">
            <v>3</v>
          </cell>
        </row>
        <row r="358">
          <cell r="A358" t="str">
            <v>Hull, Jeanne</v>
          </cell>
          <cell r="H358">
            <v>47610</v>
          </cell>
          <cell r="I358">
            <v>4</v>
          </cell>
        </row>
        <row r="359">
          <cell r="A359" t="str">
            <v>Hogan, Daniel</v>
          </cell>
          <cell r="H359">
            <v>60560</v>
          </cell>
          <cell r="I359">
            <v>4</v>
          </cell>
        </row>
        <row r="360">
          <cell r="A360" t="str">
            <v>Prince, Robert</v>
          </cell>
          <cell r="H360">
            <v>37020</v>
          </cell>
          <cell r="I360">
            <v>2</v>
          </cell>
        </row>
        <row r="361">
          <cell r="A361" t="str">
            <v>Randall, Yvonne</v>
          </cell>
          <cell r="H361">
            <v>86540</v>
          </cell>
          <cell r="I361">
            <v>4</v>
          </cell>
        </row>
        <row r="362">
          <cell r="A362" t="str">
            <v>Reed, Larry</v>
          </cell>
          <cell r="H362">
            <v>81640</v>
          </cell>
          <cell r="I362">
            <v>4</v>
          </cell>
        </row>
        <row r="363">
          <cell r="A363" t="str">
            <v>Love, Danny</v>
          </cell>
          <cell r="H363">
            <v>46030</v>
          </cell>
          <cell r="I363">
            <v>2</v>
          </cell>
        </row>
        <row r="364">
          <cell r="A364" t="str">
            <v>Campbell, Michael</v>
          </cell>
          <cell r="H364">
            <v>52490</v>
          </cell>
          <cell r="I364">
            <v>4</v>
          </cell>
        </row>
        <row r="365">
          <cell r="A365" t="str">
            <v>Valdez, Ann</v>
          </cell>
          <cell r="H365">
            <v>57520</v>
          </cell>
          <cell r="I365">
            <v>3</v>
          </cell>
        </row>
        <row r="366">
          <cell r="A366" t="str">
            <v>Hamilton, Theo</v>
          </cell>
          <cell r="H366">
            <v>22900</v>
          </cell>
          <cell r="I366">
            <v>1</v>
          </cell>
        </row>
        <row r="367">
          <cell r="A367" t="str">
            <v>Buckel, Patricia</v>
          </cell>
          <cell r="H367">
            <v>73930</v>
          </cell>
          <cell r="I367">
            <v>1</v>
          </cell>
        </row>
        <row r="368">
          <cell r="A368" t="str">
            <v>Fischer, David</v>
          </cell>
          <cell r="H368">
            <v>66920</v>
          </cell>
          <cell r="I368">
            <v>2</v>
          </cell>
        </row>
        <row r="369">
          <cell r="A369" t="str">
            <v>Spears, Melanie</v>
          </cell>
          <cell r="H369">
            <v>70480</v>
          </cell>
          <cell r="I369">
            <v>4</v>
          </cell>
        </row>
        <row r="370">
          <cell r="A370" t="str">
            <v>McLean, Richard</v>
          </cell>
          <cell r="H370">
            <v>50200</v>
          </cell>
          <cell r="I370">
            <v>4</v>
          </cell>
        </row>
        <row r="371">
          <cell r="A371" t="str">
            <v>Everett, Dan</v>
          </cell>
          <cell r="H371">
            <v>20040</v>
          </cell>
          <cell r="I371">
            <v>3</v>
          </cell>
        </row>
        <row r="372">
          <cell r="A372" t="str">
            <v>Robles, Charles</v>
          </cell>
          <cell r="H372">
            <v>65250</v>
          </cell>
          <cell r="I372">
            <v>2</v>
          </cell>
        </row>
        <row r="373">
          <cell r="A373" t="str">
            <v>Ingram, Matt</v>
          </cell>
          <cell r="H373">
            <v>48800</v>
          </cell>
          <cell r="I373">
            <v>4</v>
          </cell>
        </row>
        <row r="374">
          <cell r="A374" t="str">
            <v>Ross, Janice</v>
          </cell>
          <cell r="H374">
            <v>26790</v>
          </cell>
          <cell r="I374">
            <v>2</v>
          </cell>
        </row>
        <row r="375">
          <cell r="A375" t="str">
            <v>Lowery, Charles</v>
          </cell>
          <cell r="H375">
            <v>74470</v>
          </cell>
          <cell r="I375">
            <v>3</v>
          </cell>
        </row>
        <row r="376">
          <cell r="A376" t="str">
            <v>Gonzales, David</v>
          </cell>
          <cell r="H376">
            <v>75780</v>
          </cell>
          <cell r="I376">
            <v>2</v>
          </cell>
        </row>
        <row r="377">
          <cell r="A377" t="str">
            <v>Blevins, Carey</v>
          </cell>
          <cell r="H377">
            <v>57560</v>
          </cell>
          <cell r="I377">
            <v>4</v>
          </cell>
        </row>
        <row r="378">
          <cell r="A378" t="str">
            <v>Jones, John</v>
          </cell>
          <cell r="H378">
            <v>51410</v>
          </cell>
          <cell r="I378">
            <v>4</v>
          </cell>
        </row>
        <row r="379">
          <cell r="A379" t="str">
            <v>Bush, Rena</v>
          </cell>
          <cell r="H379">
            <v>81930</v>
          </cell>
          <cell r="I379">
            <v>5</v>
          </cell>
        </row>
        <row r="380">
          <cell r="A380" t="str">
            <v>Simon, Sheila</v>
          </cell>
          <cell r="H380">
            <v>63850</v>
          </cell>
          <cell r="I380">
            <v>2</v>
          </cell>
        </row>
        <row r="381">
          <cell r="A381" t="str">
            <v>Johnston, Daniel</v>
          </cell>
          <cell r="H381">
            <v>31110</v>
          </cell>
          <cell r="I381">
            <v>1</v>
          </cell>
        </row>
        <row r="382">
          <cell r="A382" t="str">
            <v>Tucker, James</v>
          </cell>
          <cell r="H382">
            <v>15910</v>
          </cell>
          <cell r="I382">
            <v>3</v>
          </cell>
        </row>
        <row r="383">
          <cell r="A383" t="str">
            <v>Johns, Chad</v>
          </cell>
          <cell r="H383">
            <v>44150</v>
          </cell>
          <cell r="I383">
            <v>4</v>
          </cell>
        </row>
        <row r="384">
          <cell r="A384" t="str">
            <v>Griffin, Debbi</v>
          </cell>
          <cell r="H384">
            <v>33970</v>
          </cell>
          <cell r="I384">
            <v>4</v>
          </cell>
        </row>
        <row r="385">
          <cell r="A385" t="str">
            <v>Waters, Alfred</v>
          </cell>
          <cell r="H385">
            <v>47885</v>
          </cell>
          <cell r="I385">
            <v>1</v>
          </cell>
        </row>
        <row r="386">
          <cell r="A386" t="str">
            <v>Caldwell, Pete</v>
          </cell>
          <cell r="H386">
            <v>43460</v>
          </cell>
          <cell r="I386">
            <v>5</v>
          </cell>
        </row>
        <row r="387">
          <cell r="A387" t="str">
            <v>Bryant, Douglas</v>
          </cell>
          <cell r="H387">
            <v>44220</v>
          </cell>
          <cell r="I387">
            <v>3</v>
          </cell>
        </row>
        <row r="388">
          <cell r="A388" t="str">
            <v>Weeks, Troy</v>
          </cell>
          <cell r="H388">
            <v>47295</v>
          </cell>
          <cell r="I388">
            <v>4</v>
          </cell>
        </row>
        <row r="389">
          <cell r="A389" t="str">
            <v>Barr, Jennifer</v>
          </cell>
          <cell r="H389">
            <v>49770</v>
          </cell>
          <cell r="I389">
            <v>1</v>
          </cell>
        </row>
        <row r="390">
          <cell r="A390" t="str">
            <v>Jensen, Kristina</v>
          </cell>
          <cell r="H390">
            <v>28880</v>
          </cell>
          <cell r="I390">
            <v>3</v>
          </cell>
        </row>
        <row r="391">
          <cell r="A391" t="str">
            <v>Moore, Robert</v>
          </cell>
          <cell r="H391">
            <v>31260</v>
          </cell>
          <cell r="I391">
            <v>5</v>
          </cell>
        </row>
        <row r="392">
          <cell r="A392" t="str">
            <v>Sellers, William</v>
          </cell>
          <cell r="H392">
            <v>77930</v>
          </cell>
          <cell r="I392">
            <v>5</v>
          </cell>
        </row>
        <row r="393">
          <cell r="A393" t="str">
            <v>Maynard, Susan</v>
          </cell>
          <cell r="H393">
            <v>39110</v>
          </cell>
          <cell r="I393">
            <v>5</v>
          </cell>
        </row>
        <row r="394">
          <cell r="A394" t="str">
            <v>Norman, Rita</v>
          </cell>
          <cell r="H394">
            <v>54190</v>
          </cell>
          <cell r="I394">
            <v>4</v>
          </cell>
        </row>
        <row r="395">
          <cell r="A395" t="str">
            <v>Leon, Emily</v>
          </cell>
          <cell r="H395">
            <v>23520</v>
          </cell>
          <cell r="I395">
            <v>2</v>
          </cell>
        </row>
        <row r="396">
          <cell r="A396" t="str">
            <v>Vaughn, Harlon</v>
          </cell>
          <cell r="H396">
            <v>71820</v>
          </cell>
          <cell r="I396">
            <v>2</v>
          </cell>
        </row>
        <row r="397">
          <cell r="A397" t="str">
            <v>Arnold, Cole</v>
          </cell>
          <cell r="H397">
            <v>22860</v>
          </cell>
          <cell r="I397">
            <v>5</v>
          </cell>
        </row>
        <row r="398">
          <cell r="A398" t="str">
            <v>Kelly, Icelita</v>
          </cell>
          <cell r="H398">
            <v>45450</v>
          </cell>
          <cell r="I398">
            <v>5</v>
          </cell>
        </row>
        <row r="399">
          <cell r="A399" t="str">
            <v>Bowers, Tammy</v>
          </cell>
          <cell r="H399">
            <v>49405</v>
          </cell>
          <cell r="I399">
            <v>4</v>
          </cell>
        </row>
        <row r="400">
          <cell r="A400" t="str">
            <v>McCullough, Scott</v>
          </cell>
          <cell r="H400">
            <v>48550</v>
          </cell>
          <cell r="I400">
            <v>5</v>
          </cell>
        </row>
        <row r="401">
          <cell r="A401" t="str">
            <v>Owen, Robert</v>
          </cell>
          <cell r="H401">
            <v>20500</v>
          </cell>
          <cell r="I401">
            <v>3</v>
          </cell>
        </row>
        <row r="402">
          <cell r="A402" t="str">
            <v>Livingston, Lynette</v>
          </cell>
          <cell r="H402">
            <v>74020</v>
          </cell>
          <cell r="I402">
            <v>2</v>
          </cell>
        </row>
        <row r="403">
          <cell r="A403" t="str">
            <v>Lucas, John</v>
          </cell>
          <cell r="H403">
            <v>78100</v>
          </cell>
          <cell r="I403">
            <v>3</v>
          </cell>
        </row>
        <row r="404">
          <cell r="A404" t="str">
            <v>Byrd, Asa</v>
          </cell>
          <cell r="H404">
            <v>11044</v>
          </cell>
          <cell r="I404">
            <v>2</v>
          </cell>
        </row>
        <row r="405">
          <cell r="A405" t="str">
            <v>Short, Timothy</v>
          </cell>
          <cell r="H405">
            <v>75100</v>
          </cell>
          <cell r="I405">
            <v>4</v>
          </cell>
        </row>
        <row r="406">
          <cell r="A406" t="str">
            <v>McCarthy, Ryan</v>
          </cell>
          <cell r="H406">
            <v>72480</v>
          </cell>
          <cell r="I406">
            <v>2</v>
          </cell>
        </row>
        <row r="407">
          <cell r="A407" t="str">
            <v>Ball, Kirk</v>
          </cell>
          <cell r="H407">
            <v>87980</v>
          </cell>
          <cell r="I407">
            <v>1</v>
          </cell>
        </row>
        <row r="408">
          <cell r="A408" t="str">
            <v>Burke, Michael</v>
          </cell>
          <cell r="H408">
            <v>86470</v>
          </cell>
          <cell r="I408">
            <v>4</v>
          </cell>
        </row>
        <row r="409">
          <cell r="A409" t="str">
            <v>Pope, Duane</v>
          </cell>
          <cell r="H409">
            <v>21668</v>
          </cell>
          <cell r="I409">
            <v>4</v>
          </cell>
        </row>
        <row r="410">
          <cell r="A410" t="str">
            <v>Christensen, Jill</v>
          </cell>
          <cell r="H410">
            <v>35312</v>
          </cell>
          <cell r="I410">
            <v>3</v>
          </cell>
        </row>
        <row r="411">
          <cell r="A411" t="str">
            <v>Franklin, Alicia</v>
          </cell>
          <cell r="H411">
            <v>68410</v>
          </cell>
          <cell r="I411">
            <v>5</v>
          </cell>
        </row>
        <row r="412">
          <cell r="A412" t="str">
            <v>Moody, Matthew</v>
          </cell>
          <cell r="H412">
            <v>29540</v>
          </cell>
          <cell r="I412">
            <v>3</v>
          </cell>
        </row>
        <row r="413">
          <cell r="A413" t="str">
            <v>Bryan, Thomas</v>
          </cell>
          <cell r="H413">
            <v>62180</v>
          </cell>
          <cell r="I413">
            <v>2</v>
          </cell>
        </row>
        <row r="414">
          <cell r="A414" t="str">
            <v>Knight, Denise</v>
          </cell>
          <cell r="H414">
            <v>25120</v>
          </cell>
          <cell r="I414">
            <v>2</v>
          </cell>
        </row>
        <row r="415">
          <cell r="A415" t="str">
            <v>Stephenson, Matt</v>
          </cell>
          <cell r="H415">
            <v>71700</v>
          </cell>
          <cell r="I415">
            <v>2</v>
          </cell>
        </row>
        <row r="416">
          <cell r="A416" t="str">
            <v>Medina, Warren</v>
          </cell>
          <cell r="H416">
            <v>63190</v>
          </cell>
          <cell r="I416">
            <v>1</v>
          </cell>
        </row>
        <row r="417">
          <cell r="A417" t="str">
            <v>Wall, John</v>
          </cell>
          <cell r="H417">
            <v>44820</v>
          </cell>
          <cell r="I417">
            <v>4</v>
          </cell>
        </row>
        <row r="418">
          <cell r="A418" t="str">
            <v>Ellis, Brenda</v>
          </cell>
          <cell r="H418">
            <v>43190</v>
          </cell>
          <cell r="I418">
            <v>2</v>
          </cell>
        </row>
        <row r="419">
          <cell r="A419" t="str">
            <v>Ballard, Martin</v>
          </cell>
          <cell r="H419">
            <v>87030</v>
          </cell>
          <cell r="I419">
            <v>3</v>
          </cell>
        </row>
        <row r="420">
          <cell r="A420" t="str">
            <v>Reeves, Greg</v>
          </cell>
          <cell r="H420">
            <v>26360</v>
          </cell>
          <cell r="I420">
            <v>1</v>
          </cell>
        </row>
        <row r="421">
          <cell r="A421" t="str">
            <v>Sutton, Matthew</v>
          </cell>
          <cell r="H421">
            <v>79770</v>
          </cell>
          <cell r="I421">
            <v>4</v>
          </cell>
        </row>
        <row r="422">
          <cell r="A422" t="str">
            <v>Hancock, Allen</v>
          </cell>
          <cell r="H422">
            <v>88850</v>
          </cell>
          <cell r="I422">
            <v>3</v>
          </cell>
        </row>
        <row r="423">
          <cell r="A423" t="str">
            <v>Mathews, Marcia</v>
          </cell>
          <cell r="H423">
            <v>77840</v>
          </cell>
          <cell r="I423">
            <v>2</v>
          </cell>
        </row>
        <row r="424">
          <cell r="A424" t="str">
            <v>Saunders, Corey</v>
          </cell>
          <cell r="H424">
            <v>63080</v>
          </cell>
          <cell r="I424">
            <v>5</v>
          </cell>
        </row>
        <row r="425">
          <cell r="A425" t="str">
            <v>Banks, Ryan</v>
          </cell>
          <cell r="H425">
            <v>21648</v>
          </cell>
          <cell r="I425">
            <v>2</v>
          </cell>
        </row>
        <row r="426">
          <cell r="A426" t="str">
            <v>Fowler, John</v>
          </cell>
          <cell r="H426">
            <v>47060</v>
          </cell>
          <cell r="I426">
            <v>4</v>
          </cell>
        </row>
        <row r="427">
          <cell r="A427" t="str">
            <v>Greer, Brian</v>
          </cell>
          <cell r="H427">
            <v>84300</v>
          </cell>
          <cell r="I427">
            <v>1</v>
          </cell>
        </row>
        <row r="428">
          <cell r="A428" t="str">
            <v>Garrison, Chris</v>
          </cell>
          <cell r="H428">
            <v>68520</v>
          </cell>
          <cell r="I428">
            <v>5</v>
          </cell>
        </row>
        <row r="429">
          <cell r="A429" t="str">
            <v>Pace, Joseph</v>
          </cell>
          <cell r="H429">
            <v>30300</v>
          </cell>
          <cell r="I429">
            <v>1</v>
          </cell>
        </row>
        <row r="430">
          <cell r="A430" t="str">
            <v>Skinner, Jason</v>
          </cell>
          <cell r="H430">
            <v>73030</v>
          </cell>
          <cell r="I430">
            <v>5</v>
          </cell>
        </row>
        <row r="431">
          <cell r="A431" t="str">
            <v>Dudley, James</v>
          </cell>
          <cell r="H431">
            <v>63330</v>
          </cell>
          <cell r="I431">
            <v>4</v>
          </cell>
        </row>
        <row r="432">
          <cell r="A432" t="str">
            <v>Floyd, Eric</v>
          </cell>
          <cell r="H432">
            <v>66710</v>
          </cell>
          <cell r="I432">
            <v>2</v>
          </cell>
        </row>
        <row r="433">
          <cell r="A433" t="str">
            <v>Russell, Mark</v>
          </cell>
          <cell r="H433">
            <v>74530</v>
          </cell>
          <cell r="I433">
            <v>5</v>
          </cell>
        </row>
        <row r="434">
          <cell r="A434" t="str">
            <v>Chandler, Diane</v>
          </cell>
          <cell r="H434">
            <v>39764</v>
          </cell>
          <cell r="I434">
            <v>1</v>
          </cell>
        </row>
        <row r="435">
          <cell r="A435" t="str">
            <v>Mosley, Michael</v>
          </cell>
          <cell r="H435">
            <v>29005</v>
          </cell>
          <cell r="I435">
            <v>1</v>
          </cell>
        </row>
        <row r="436">
          <cell r="A436" t="str">
            <v>Robbins, Suzanne</v>
          </cell>
          <cell r="H436">
            <v>33512</v>
          </cell>
          <cell r="I436">
            <v>4</v>
          </cell>
        </row>
        <row r="437">
          <cell r="A437" t="str">
            <v>Walsh, Matthew</v>
          </cell>
          <cell r="H437">
            <v>32650</v>
          </cell>
          <cell r="I437">
            <v>1</v>
          </cell>
        </row>
        <row r="438">
          <cell r="A438" t="str">
            <v>Morris, Richelle</v>
          </cell>
          <cell r="H438">
            <v>25830</v>
          </cell>
          <cell r="I438">
            <v>5</v>
          </cell>
        </row>
        <row r="439">
          <cell r="A439" t="str">
            <v>Hess, Brian</v>
          </cell>
          <cell r="H439">
            <v>27560</v>
          </cell>
          <cell r="I439">
            <v>2</v>
          </cell>
        </row>
        <row r="440">
          <cell r="A440" t="str">
            <v>McClain, Steven</v>
          </cell>
          <cell r="H440">
            <v>80880</v>
          </cell>
          <cell r="I440">
            <v>1</v>
          </cell>
        </row>
        <row r="441">
          <cell r="A441" t="str">
            <v>Bennett, Chris</v>
          </cell>
          <cell r="H441">
            <v>66840</v>
          </cell>
          <cell r="I441">
            <v>4</v>
          </cell>
        </row>
        <row r="442">
          <cell r="A442" t="str">
            <v>Hodges, Lisa</v>
          </cell>
          <cell r="H442">
            <v>61470</v>
          </cell>
          <cell r="I442">
            <v>5</v>
          </cell>
        </row>
        <row r="443">
          <cell r="A443" t="str">
            <v>Bauer, Chris</v>
          </cell>
          <cell r="H443">
            <v>33810</v>
          </cell>
          <cell r="I443">
            <v>5</v>
          </cell>
        </row>
        <row r="444">
          <cell r="A444" t="str">
            <v>Best, Lara</v>
          </cell>
          <cell r="H444">
            <v>86200</v>
          </cell>
          <cell r="I444">
            <v>3</v>
          </cell>
        </row>
        <row r="445">
          <cell r="A445" t="str">
            <v>Guerrero, Laura</v>
          </cell>
          <cell r="H445">
            <v>47760</v>
          </cell>
          <cell r="I445">
            <v>3</v>
          </cell>
        </row>
        <row r="446">
          <cell r="A446" t="str">
            <v>Murray, Rebecca</v>
          </cell>
          <cell r="H446">
            <v>80090</v>
          </cell>
          <cell r="I446">
            <v>2</v>
          </cell>
        </row>
        <row r="447">
          <cell r="A447" t="str">
            <v>Anthony, Robert</v>
          </cell>
          <cell r="H447">
            <v>16925</v>
          </cell>
          <cell r="I447">
            <v>1</v>
          </cell>
        </row>
        <row r="448">
          <cell r="A448" t="str">
            <v>Sawyer, Catherine</v>
          </cell>
          <cell r="H448">
            <v>15056</v>
          </cell>
          <cell r="I448">
            <v>5</v>
          </cell>
        </row>
        <row r="449">
          <cell r="A449" t="str">
            <v>Alvarado, Sonia</v>
          </cell>
          <cell r="H449">
            <v>35045</v>
          </cell>
          <cell r="I449">
            <v>4</v>
          </cell>
        </row>
        <row r="450">
          <cell r="A450" t="str">
            <v>Olson, Melanie</v>
          </cell>
          <cell r="H450">
            <v>75370</v>
          </cell>
          <cell r="I450">
            <v>2</v>
          </cell>
        </row>
        <row r="451">
          <cell r="A451" t="str">
            <v>Peterson, Shaun</v>
          </cell>
          <cell r="H451">
            <v>46910</v>
          </cell>
          <cell r="I451">
            <v>3</v>
          </cell>
        </row>
        <row r="452">
          <cell r="A452" t="str">
            <v>Orr, Jennifer</v>
          </cell>
          <cell r="H452">
            <v>13435</v>
          </cell>
          <cell r="I452">
            <v>1</v>
          </cell>
        </row>
        <row r="453">
          <cell r="A453" t="str">
            <v>Cline, Rebecca</v>
          </cell>
          <cell r="H453">
            <v>43410</v>
          </cell>
          <cell r="I453">
            <v>1</v>
          </cell>
        </row>
        <row r="454">
          <cell r="A454" t="str">
            <v>Hines, Herb</v>
          </cell>
          <cell r="H454">
            <v>9180</v>
          </cell>
          <cell r="I454">
            <v>3</v>
          </cell>
        </row>
        <row r="455">
          <cell r="A455" t="str">
            <v>Underwood, Todd</v>
          </cell>
          <cell r="H455">
            <v>39440</v>
          </cell>
          <cell r="I455">
            <v>4</v>
          </cell>
        </row>
        <row r="456">
          <cell r="A456" t="str">
            <v>Terry, Karin</v>
          </cell>
          <cell r="H456">
            <v>68010</v>
          </cell>
          <cell r="I456">
            <v>1</v>
          </cell>
        </row>
        <row r="457">
          <cell r="A457" t="str">
            <v>Yates, Doug</v>
          </cell>
          <cell r="H457">
            <v>67230</v>
          </cell>
          <cell r="I457">
            <v>4</v>
          </cell>
        </row>
        <row r="458">
          <cell r="A458" t="str">
            <v>Luna, Rodney</v>
          </cell>
          <cell r="H458">
            <v>50990</v>
          </cell>
          <cell r="I458">
            <v>4</v>
          </cell>
        </row>
        <row r="459">
          <cell r="A459" t="str">
            <v>Wong, Dennis</v>
          </cell>
          <cell r="H459">
            <v>43580</v>
          </cell>
          <cell r="I459">
            <v>5</v>
          </cell>
        </row>
        <row r="460">
          <cell r="A460" t="str">
            <v>Mack, Barry</v>
          </cell>
          <cell r="H460">
            <v>77950</v>
          </cell>
          <cell r="I460">
            <v>4</v>
          </cell>
        </row>
        <row r="461">
          <cell r="A461" t="str">
            <v>Guerra, Karen</v>
          </cell>
          <cell r="H461">
            <v>54000</v>
          </cell>
          <cell r="I461">
            <v>3</v>
          </cell>
        </row>
        <row r="462">
          <cell r="A462" t="str">
            <v>Barton, Barry</v>
          </cell>
          <cell r="H462">
            <v>71730</v>
          </cell>
          <cell r="I462">
            <v>1</v>
          </cell>
        </row>
        <row r="463">
          <cell r="A463" t="str">
            <v>Gentry, John</v>
          </cell>
          <cell r="H463">
            <v>87950</v>
          </cell>
          <cell r="I463">
            <v>4</v>
          </cell>
        </row>
        <row r="464">
          <cell r="A464" t="str">
            <v>Williams, Scott</v>
          </cell>
          <cell r="H464">
            <v>49070</v>
          </cell>
          <cell r="I464">
            <v>3</v>
          </cell>
        </row>
        <row r="465">
          <cell r="A465" t="str">
            <v>Lamb, John</v>
          </cell>
          <cell r="H465">
            <v>35320</v>
          </cell>
          <cell r="I465">
            <v>3</v>
          </cell>
        </row>
        <row r="466">
          <cell r="A466" t="str">
            <v>Parsons, Phillip</v>
          </cell>
          <cell r="H466">
            <v>16015</v>
          </cell>
          <cell r="I466">
            <v>3</v>
          </cell>
        </row>
        <row r="467">
          <cell r="A467" t="str">
            <v>Contreras, Dean</v>
          </cell>
          <cell r="H467">
            <v>69400</v>
          </cell>
          <cell r="I467">
            <v>5</v>
          </cell>
        </row>
        <row r="468">
          <cell r="A468" t="str">
            <v>Dodson, David</v>
          </cell>
          <cell r="H468">
            <v>24815</v>
          </cell>
          <cell r="I468">
            <v>1</v>
          </cell>
        </row>
        <row r="469">
          <cell r="A469" t="str">
            <v>Rodriquez, Denise</v>
          </cell>
          <cell r="H469">
            <v>32600</v>
          </cell>
          <cell r="I469">
            <v>5</v>
          </cell>
        </row>
        <row r="470">
          <cell r="A470" t="str">
            <v>Webb, Jim</v>
          </cell>
          <cell r="H470">
            <v>77720</v>
          </cell>
          <cell r="I470">
            <v>3</v>
          </cell>
        </row>
        <row r="471">
          <cell r="A471" t="str">
            <v>Cross, Marc</v>
          </cell>
          <cell r="H471">
            <v>33232</v>
          </cell>
          <cell r="I471">
            <v>4</v>
          </cell>
        </row>
        <row r="472">
          <cell r="A472" t="str">
            <v>Watts, Curtis</v>
          </cell>
          <cell r="H472">
            <v>39620</v>
          </cell>
          <cell r="I472">
            <v>5</v>
          </cell>
        </row>
        <row r="473">
          <cell r="A473" t="str">
            <v>Bartlett, Julia</v>
          </cell>
          <cell r="H473">
            <v>44560</v>
          </cell>
          <cell r="I473">
            <v>2</v>
          </cell>
        </row>
        <row r="474">
          <cell r="A474" t="str">
            <v>Garza, Anthony</v>
          </cell>
          <cell r="H474">
            <v>81530</v>
          </cell>
          <cell r="I474">
            <v>5</v>
          </cell>
        </row>
        <row r="475">
          <cell r="A475" t="str">
            <v>Maldonado, Robert</v>
          </cell>
          <cell r="H475">
            <v>43110</v>
          </cell>
          <cell r="I475">
            <v>2</v>
          </cell>
        </row>
        <row r="476">
          <cell r="A476" t="str">
            <v>Estes, Mary</v>
          </cell>
          <cell r="H476">
            <v>40940</v>
          </cell>
          <cell r="I476">
            <v>3</v>
          </cell>
        </row>
        <row r="477">
          <cell r="A477" t="str">
            <v>Hartman, Michael</v>
          </cell>
          <cell r="H477">
            <v>44620</v>
          </cell>
          <cell r="I477">
            <v>5</v>
          </cell>
        </row>
        <row r="478">
          <cell r="A478" t="str">
            <v>Gutierrez, Regina</v>
          </cell>
          <cell r="H478">
            <v>33120</v>
          </cell>
          <cell r="I478">
            <v>2</v>
          </cell>
        </row>
        <row r="479">
          <cell r="A479" t="str">
            <v>West, Jeffrey</v>
          </cell>
          <cell r="H479">
            <v>61148</v>
          </cell>
          <cell r="I479">
            <v>2</v>
          </cell>
        </row>
        <row r="480">
          <cell r="A480" t="str">
            <v>Farmer, Suzanne</v>
          </cell>
          <cell r="H480">
            <v>22870</v>
          </cell>
          <cell r="I480">
            <v>3</v>
          </cell>
        </row>
        <row r="481">
          <cell r="A481" t="str">
            <v>Grant, Leonard</v>
          </cell>
          <cell r="H481">
            <v>31205</v>
          </cell>
          <cell r="I481">
            <v>2</v>
          </cell>
        </row>
        <row r="482">
          <cell r="A482" t="str">
            <v>Hayes, Edward</v>
          </cell>
          <cell r="H482">
            <v>62400</v>
          </cell>
          <cell r="I482">
            <v>4</v>
          </cell>
        </row>
        <row r="483">
          <cell r="A483" t="str">
            <v>Horn, George</v>
          </cell>
          <cell r="H483">
            <v>10630</v>
          </cell>
          <cell r="I483">
            <v>3</v>
          </cell>
        </row>
        <row r="484">
          <cell r="A484" t="str">
            <v>Frost, Adam</v>
          </cell>
          <cell r="H484">
            <v>47590</v>
          </cell>
          <cell r="I484">
            <v>3</v>
          </cell>
        </row>
        <row r="485">
          <cell r="A485" t="str">
            <v>Fitzgerald, George</v>
          </cell>
          <cell r="H485">
            <v>60550</v>
          </cell>
          <cell r="I485">
            <v>2</v>
          </cell>
        </row>
        <row r="486">
          <cell r="A486" t="str">
            <v>Carter, Allan</v>
          </cell>
          <cell r="H486">
            <v>46360</v>
          </cell>
          <cell r="I486">
            <v>5</v>
          </cell>
        </row>
        <row r="487">
          <cell r="A487" t="str">
            <v>Kirby, Michael</v>
          </cell>
          <cell r="H487">
            <v>22475</v>
          </cell>
          <cell r="I487">
            <v>4</v>
          </cell>
        </row>
        <row r="488">
          <cell r="A488" t="str">
            <v>Henson, Debra</v>
          </cell>
          <cell r="H488">
            <v>64320</v>
          </cell>
          <cell r="I488">
            <v>5</v>
          </cell>
        </row>
        <row r="489">
          <cell r="A489" t="str">
            <v>Higgins, Angela</v>
          </cell>
          <cell r="H489">
            <v>46380</v>
          </cell>
          <cell r="I489">
            <v>3</v>
          </cell>
        </row>
        <row r="490">
          <cell r="A490" t="str">
            <v>Cobb, Nicole</v>
          </cell>
          <cell r="H490">
            <v>73190</v>
          </cell>
          <cell r="I490">
            <v>1</v>
          </cell>
        </row>
        <row r="491">
          <cell r="A491" t="str">
            <v>Barker, Heidi</v>
          </cell>
          <cell r="H491">
            <v>29760</v>
          </cell>
          <cell r="I491">
            <v>2</v>
          </cell>
        </row>
        <row r="492">
          <cell r="A492" t="str">
            <v>Atkinson, Danielle</v>
          </cell>
          <cell r="H492">
            <v>23560</v>
          </cell>
          <cell r="I492">
            <v>3</v>
          </cell>
        </row>
        <row r="493">
          <cell r="A493" t="str">
            <v>Watkins, Gary</v>
          </cell>
          <cell r="H493">
            <v>61330</v>
          </cell>
          <cell r="I493">
            <v>2</v>
          </cell>
        </row>
        <row r="494">
          <cell r="A494" t="str">
            <v>Gilbert, Shannon</v>
          </cell>
          <cell r="H494">
            <v>62688</v>
          </cell>
          <cell r="I494">
            <v>3</v>
          </cell>
        </row>
        <row r="495">
          <cell r="A495" t="str">
            <v>Christian, Melissa</v>
          </cell>
          <cell r="H495">
            <v>24790</v>
          </cell>
          <cell r="I495">
            <v>3</v>
          </cell>
        </row>
        <row r="496">
          <cell r="A496" t="str">
            <v>Scott, Todd</v>
          </cell>
          <cell r="H496">
            <v>48700</v>
          </cell>
          <cell r="I496">
            <v>3</v>
          </cell>
        </row>
        <row r="497">
          <cell r="A497" t="str">
            <v>Burnett, Kevin</v>
          </cell>
          <cell r="H497">
            <v>86500</v>
          </cell>
          <cell r="I497">
            <v>1</v>
          </cell>
        </row>
        <row r="498">
          <cell r="A498" t="str">
            <v>Ayala, Polly</v>
          </cell>
          <cell r="H498">
            <v>23320</v>
          </cell>
          <cell r="I498">
            <v>4</v>
          </cell>
        </row>
        <row r="499">
          <cell r="A499" t="str">
            <v>Rivers, Douglas</v>
          </cell>
          <cell r="H499">
            <v>10700</v>
          </cell>
          <cell r="I499">
            <v>4</v>
          </cell>
        </row>
        <row r="500">
          <cell r="A500" t="str">
            <v>Neal, Sally</v>
          </cell>
          <cell r="H500">
            <v>72640</v>
          </cell>
          <cell r="I500">
            <v>3</v>
          </cell>
        </row>
        <row r="501">
          <cell r="A501" t="str">
            <v>Freeman, Dennis</v>
          </cell>
          <cell r="H501">
            <v>63270</v>
          </cell>
          <cell r="I501">
            <v>1</v>
          </cell>
        </row>
        <row r="502">
          <cell r="A502" t="str">
            <v>French, Robert</v>
          </cell>
          <cell r="H502">
            <v>49530</v>
          </cell>
          <cell r="I502">
            <v>4</v>
          </cell>
        </row>
        <row r="503">
          <cell r="A503" t="str">
            <v>Edwards, Phillip</v>
          </cell>
          <cell r="H503">
            <v>11810</v>
          </cell>
          <cell r="I503">
            <v>1</v>
          </cell>
        </row>
        <row r="504">
          <cell r="A504" t="str">
            <v>Lynch, Scott</v>
          </cell>
          <cell r="H504">
            <v>24090</v>
          </cell>
          <cell r="I504">
            <v>4</v>
          </cell>
        </row>
        <row r="505">
          <cell r="A505" t="str">
            <v>Shaw, Pat</v>
          </cell>
          <cell r="H505">
            <v>56650</v>
          </cell>
          <cell r="I505">
            <v>1</v>
          </cell>
        </row>
        <row r="506">
          <cell r="A506" t="str">
            <v>Jefferson, Elaine</v>
          </cell>
          <cell r="H506">
            <v>73740</v>
          </cell>
          <cell r="I506">
            <v>4</v>
          </cell>
        </row>
        <row r="507">
          <cell r="A507" t="str">
            <v>Booth, Raquel</v>
          </cell>
          <cell r="H507">
            <v>14332</v>
          </cell>
          <cell r="I507">
            <v>5</v>
          </cell>
        </row>
        <row r="508">
          <cell r="A508" t="str">
            <v>Soto, Christopher</v>
          </cell>
          <cell r="H508">
            <v>57990</v>
          </cell>
          <cell r="I508">
            <v>5</v>
          </cell>
        </row>
        <row r="509">
          <cell r="A509" t="str">
            <v>Serrano, Al</v>
          </cell>
          <cell r="H509">
            <v>48330</v>
          </cell>
          <cell r="I509">
            <v>1</v>
          </cell>
        </row>
        <row r="510">
          <cell r="A510" t="str">
            <v>Vasquez, Michael</v>
          </cell>
          <cell r="H510">
            <v>60070</v>
          </cell>
          <cell r="I510">
            <v>3</v>
          </cell>
        </row>
        <row r="511">
          <cell r="A511" t="str">
            <v>Shepherd, Annie</v>
          </cell>
          <cell r="H511">
            <v>73830</v>
          </cell>
          <cell r="I511">
            <v>2</v>
          </cell>
        </row>
        <row r="512">
          <cell r="A512" t="str">
            <v>Roman, Teri</v>
          </cell>
          <cell r="H512">
            <v>79380</v>
          </cell>
          <cell r="I512">
            <v>1</v>
          </cell>
        </row>
        <row r="513">
          <cell r="A513" t="str">
            <v>Cain, Lon</v>
          </cell>
          <cell r="H513">
            <v>63440</v>
          </cell>
          <cell r="I513">
            <v>3</v>
          </cell>
        </row>
        <row r="514">
          <cell r="A514" t="str">
            <v>Bean, Deborah</v>
          </cell>
          <cell r="H514">
            <v>47340</v>
          </cell>
          <cell r="I514">
            <v>2</v>
          </cell>
        </row>
        <row r="515">
          <cell r="A515" t="str">
            <v>Jackson, Eric</v>
          </cell>
          <cell r="H515">
            <v>61420</v>
          </cell>
          <cell r="I515">
            <v>4</v>
          </cell>
        </row>
        <row r="516">
          <cell r="A516" t="str">
            <v>Lindsey, Deborah</v>
          </cell>
          <cell r="H516">
            <v>37016</v>
          </cell>
          <cell r="I516">
            <v>4</v>
          </cell>
        </row>
        <row r="517">
          <cell r="A517" t="str">
            <v>Lawson, Erin</v>
          </cell>
          <cell r="H517">
            <v>69420</v>
          </cell>
          <cell r="I517">
            <v>2</v>
          </cell>
        </row>
        <row r="518">
          <cell r="A518" t="str">
            <v>Harper, Cynthia</v>
          </cell>
          <cell r="H518">
            <v>34060</v>
          </cell>
          <cell r="I518">
            <v>2</v>
          </cell>
        </row>
        <row r="519">
          <cell r="A519" t="str">
            <v>Preston, Chris</v>
          </cell>
          <cell r="H519">
            <v>36890</v>
          </cell>
          <cell r="I519">
            <v>1</v>
          </cell>
        </row>
        <row r="520">
          <cell r="A520" t="str">
            <v>Schmidt, Michael</v>
          </cell>
          <cell r="H520">
            <v>32900</v>
          </cell>
          <cell r="I520">
            <v>2</v>
          </cell>
        </row>
        <row r="521">
          <cell r="A521" t="str">
            <v>Ward, Williams</v>
          </cell>
          <cell r="H521">
            <v>48080</v>
          </cell>
          <cell r="I521">
            <v>2</v>
          </cell>
        </row>
        <row r="522">
          <cell r="A522" t="str">
            <v>William, William</v>
          </cell>
          <cell r="H522">
            <v>77740</v>
          </cell>
          <cell r="I522">
            <v>1</v>
          </cell>
        </row>
        <row r="523">
          <cell r="A523" t="str">
            <v>Gordon, Diane</v>
          </cell>
          <cell r="H523">
            <v>76870</v>
          </cell>
          <cell r="I523">
            <v>5</v>
          </cell>
        </row>
        <row r="524">
          <cell r="A524" t="str">
            <v>Ramsey, Nathaniel</v>
          </cell>
          <cell r="H524">
            <v>72700</v>
          </cell>
          <cell r="I524">
            <v>5</v>
          </cell>
        </row>
        <row r="525">
          <cell r="A525" t="str">
            <v>Morrow, Richard</v>
          </cell>
          <cell r="H525">
            <v>60070</v>
          </cell>
          <cell r="I525">
            <v>2</v>
          </cell>
        </row>
        <row r="526">
          <cell r="A526" t="str">
            <v>Andrews, Diane</v>
          </cell>
          <cell r="H526">
            <v>16688</v>
          </cell>
          <cell r="I526">
            <v>3</v>
          </cell>
        </row>
        <row r="527">
          <cell r="A527" t="str">
            <v>Anderson, Teason</v>
          </cell>
          <cell r="H527">
            <v>71300</v>
          </cell>
          <cell r="I527">
            <v>5</v>
          </cell>
        </row>
        <row r="528">
          <cell r="A528" t="str">
            <v>Howell, Douglas</v>
          </cell>
          <cell r="H528">
            <v>36052</v>
          </cell>
          <cell r="I528">
            <v>5</v>
          </cell>
        </row>
        <row r="529">
          <cell r="A529" t="str">
            <v>Vargas, Bryant</v>
          </cell>
          <cell r="H529">
            <v>65910</v>
          </cell>
          <cell r="I529">
            <v>5</v>
          </cell>
        </row>
        <row r="530">
          <cell r="A530" t="str">
            <v>Long, Gary</v>
          </cell>
          <cell r="H530">
            <v>76910</v>
          </cell>
          <cell r="I530">
            <v>2</v>
          </cell>
        </row>
        <row r="531">
          <cell r="A531" t="str">
            <v>Wiley, Gustavo</v>
          </cell>
          <cell r="H531">
            <v>39550</v>
          </cell>
          <cell r="I531">
            <v>5</v>
          </cell>
        </row>
        <row r="532">
          <cell r="A532" t="str">
            <v>Cannon, Jenny</v>
          </cell>
          <cell r="H532">
            <v>57680</v>
          </cell>
          <cell r="I532">
            <v>4</v>
          </cell>
        </row>
        <row r="533">
          <cell r="A533" t="str">
            <v>Walters, Ann</v>
          </cell>
          <cell r="H533">
            <v>49355</v>
          </cell>
          <cell r="I533">
            <v>5</v>
          </cell>
        </row>
        <row r="534">
          <cell r="A534" t="str">
            <v>Espinoza, Derrell</v>
          </cell>
          <cell r="H534">
            <v>46110</v>
          </cell>
          <cell r="I534">
            <v>4</v>
          </cell>
        </row>
        <row r="535">
          <cell r="A535" t="str">
            <v>Frank, William</v>
          </cell>
          <cell r="H535">
            <v>54500</v>
          </cell>
          <cell r="I535">
            <v>5</v>
          </cell>
        </row>
        <row r="536">
          <cell r="A536" t="str">
            <v>Austin, William</v>
          </cell>
          <cell r="H536">
            <v>62688</v>
          </cell>
          <cell r="I536">
            <v>2</v>
          </cell>
        </row>
        <row r="537">
          <cell r="A537" t="str">
            <v>Fox, Ellen</v>
          </cell>
          <cell r="H537">
            <v>24340</v>
          </cell>
          <cell r="I537">
            <v>4</v>
          </cell>
        </row>
        <row r="538">
          <cell r="A538" t="str">
            <v>Castillo, Sheri</v>
          </cell>
          <cell r="H538">
            <v>36230</v>
          </cell>
          <cell r="I538">
            <v>2</v>
          </cell>
        </row>
        <row r="539">
          <cell r="A539" t="str">
            <v>Cameron, John</v>
          </cell>
          <cell r="H539">
            <v>89640</v>
          </cell>
          <cell r="I539">
            <v>4</v>
          </cell>
        </row>
        <row r="540">
          <cell r="A540" t="str">
            <v>Wilson, Jessica</v>
          </cell>
          <cell r="H540">
            <v>29130</v>
          </cell>
          <cell r="I540">
            <v>1</v>
          </cell>
        </row>
        <row r="541">
          <cell r="A541" t="str">
            <v>Morton, Brian</v>
          </cell>
          <cell r="H541">
            <v>61580</v>
          </cell>
          <cell r="I541">
            <v>3</v>
          </cell>
        </row>
        <row r="542">
          <cell r="A542" t="str">
            <v>Delgado, Dale</v>
          </cell>
          <cell r="H542">
            <v>59150</v>
          </cell>
          <cell r="I542">
            <v>4</v>
          </cell>
        </row>
        <row r="543">
          <cell r="A543" t="str">
            <v>Walls, Brian</v>
          </cell>
          <cell r="H543">
            <v>23020</v>
          </cell>
          <cell r="I543">
            <v>4</v>
          </cell>
        </row>
        <row r="544">
          <cell r="A544" t="str">
            <v>Mann, Lowell</v>
          </cell>
          <cell r="H544">
            <v>52750</v>
          </cell>
          <cell r="I544">
            <v>1</v>
          </cell>
        </row>
        <row r="545">
          <cell r="A545" t="str">
            <v>Herrera, Shawn</v>
          </cell>
          <cell r="H545">
            <v>79400</v>
          </cell>
          <cell r="I545">
            <v>4</v>
          </cell>
        </row>
        <row r="546">
          <cell r="A546" t="str">
            <v>Hunter, Lisa</v>
          </cell>
          <cell r="H546">
            <v>50570</v>
          </cell>
          <cell r="I546">
            <v>4</v>
          </cell>
        </row>
        <row r="547">
          <cell r="A547" t="str">
            <v>Chapman, Jessica</v>
          </cell>
          <cell r="H547">
            <v>45750</v>
          </cell>
          <cell r="I547">
            <v>5</v>
          </cell>
        </row>
        <row r="548">
          <cell r="A548" t="str">
            <v>Bowman, Michael</v>
          </cell>
          <cell r="H548">
            <v>47520</v>
          </cell>
          <cell r="I548">
            <v>1</v>
          </cell>
        </row>
        <row r="549">
          <cell r="A549" t="str">
            <v>Moses, Mark</v>
          </cell>
          <cell r="H549">
            <v>54580</v>
          </cell>
          <cell r="I549">
            <v>4</v>
          </cell>
        </row>
        <row r="550">
          <cell r="A550" t="str">
            <v>Shannon, Kevin</v>
          </cell>
          <cell r="H550">
            <v>42020</v>
          </cell>
          <cell r="I550">
            <v>5</v>
          </cell>
        </row>
        <row r="551">
          <cell r="A551" t="str">
            <v>Stanley, Eric</v>
          </cell>
          <cell r="H551">
            <v>45565</v>
          </cell>
          <cell r="I551">
            <v>1</v>
          </cell>
        </row>
        <row r="552">
          <cell r="A552" t="str">
            <v>Ashley, Michael</v>
          </cell>
          <cell r="H552">
            <v>63206</v>
          </cell>
          <cell r="I552">
            <v>1</v>
          </cell>
        </row>
        <row r="553">
          <cell r="A553" t="str">
            <v>Holloway, Chris</v>
          </cell>
          <cell r="H553">
            <v>85980</v>
          </cell>
          <cell r="I553">
            <v>2</v>
          </cell>
        </row>
        <row r="554">
          <cell r="A554" t="str">
            <v>Jennings, Gary</v>
          </cell>
          <cell r="H554">
            <v>45100</v>
          </cell>
          <cell r="I554">
            <v>2</v>
          </cell>
        </row>
        <row r="555">
          <cell r="A555" t="str">
            <v>Reid, Elizabeth</v>
          </cell>
          <cell r="H555">
            <v>65880</v>
          </cell>
          <cell r="I555">
            <v>5</v>
          </cell>
        </row>
        <row r="556">
          <cell r="A556" t="str">
            <v>Jenkins, Scott</v>
          </cell>
          <cell r="H556">
            <v>54190</v>
          </cell>
          <cell r="I556">
            <v>4</v>
          </cell>
        </row>
        <row r="557">
          <cell r="A557" t="str">
            <v>Glass, John</v>
          </cell>
          <cell r="H557">
            <v>58650</v>
          </cell>
          <cell r="I557">
            <v>4</v>
          </cell>
        </row>
        <row r="558">
          <cell r="A558" t="str">
            <v>Woodard, Charles</v>
          </cell>
          <cell r="H558">
            <v>71680</v>
          </cell>
          <cell r="I558">
            <v>4</v>
          </cell>
        </row>
        <row r="559">
          <cell r="A559" t="str">
            <v>Ford, Matt</v>
          </cell>
          <cell r="H559">
            <v>50840</v>
          </cell>
          <cell r="I559">
            <v>4</v>
          </cell>
        </row>
        <row r="560">
          <cell r="A560" t="str">
            <v>Solis, Daniel</v>
          </cell>
          <cell r="H560">
            <v>44720</v>
          </cell>
          <cell r="I560">
            <v>2</v>
          </cell>
        </row>
        <row r="561">
          <cell r="A561" t="str">
            <v>Villarreal, Stephen</v>
          </cell>
          <cell r="H561">
            <v>88820</v>
          </cell>
          <cell r="I561">
            <v>2</v>
          </cell>
        </row>
        <row r="562">
          <cell r="A562" t="str">
            <v>Doyle, Leslie</v>
          </cell>
          <cell r="H562">
            <v>45000</v>
          </cell>
          <cell r="I562">
            <v>4</v>
          </cell>
        </row>
        <row r="563">
          <cell r="A563" t="str">
            <v>Curry, Hunyen</v>
          </cell>
          <cell r="H563">
            <v>12545</v>
          </cell>
          <cell r="I563">
            <v>4</v>
          </cell>
        </row>
        <row r="564">
          <cell r="A564" t="str">
            <v>Wells, Carlos</v>
          </cell>
          <cell r="H564">
            <v>44650</v>
          </cell>
          <cell r="I564">
            <v>1</v>
          </cell>
        </row>
        <row r="565">
          <cell r="A565" t="str">
            <v>Cabe, Max</v>
          </cell>
          <cell r="H565">
            <v>25245</v>
          </cell>
          <cell r="I565">
            <v>5</v>
          </cell>
        </row>
        <row r="566">
          <cell r="A566" t="str">
            <v>King, Taslim</v>
          </cell>
          <cell r="H566">
            <v>30468</v>
          </cell>
          <cell r="I566">
            <v>2</v>
          </cell>
        </row>
        <row r="567">
          <cell r="A567" t="str">
            <v>Adkins, Michael</v>
          </cell>
          <cell r="H567">
            <v>24840</v>
          </cell>
          <cell r="I567">
            <v>1</v>
          </cell>
        </row>
        <row r="568">
          <cell r="A568" t="str">
            <v>Fisher, Maria</v>
          </cell>
          <cell r="H568">
            <v>54830</v>
          </cell>
          <cell r="I568">
            <v>1</v>
          </cell>
        </row>
        <row r="569">
          <cell r="A569" t="str">
            <v>Foster, Blane</v>
          </cell>
          <cell r="H569">
            <v>36788</v>
          </cell>
          <cell r="I569">
            <v>4</v>
          </cell>
        </row>
        <row r="570">
          <cell r="A570" t="str">
            <v>Rogers, Colleen</v>
          </cell>
          <cell r="H570">
            <v>62965</v>
          </cell>
          <cell r="I570">
            <v>1</v>
          </cell>
        </row>
        <row r="571">
          <cell r="A571" t="str">
            <v>Wilcox, Robert</v>
          </cell>
          <cell r="H571">
            <v>86100</v>
          </cell>
          <cell r="I571">
            <v>4</v>
          </cell>
        </row>
        <row r="572">
          <cell r="A572" t="str">
            <v>Abbott, James</v>
          </cell>
          <cell r="H572">
            <v>29260</v>
          </cell>
          <cell r="I572">
            <v>4</v>
          </cell>
        </row>
        <row r="573">
          <cell r="A573" t="str">
            <v>Kirk, Chris</v>
          </cell>
          <cell r="H573">
            <v>20990</v>
          </cell>
          <cell r="I573">
            <v>4</v>
          </cell>
        </row>
        <row r="574">
          <cell r="A574" t="str">
            <v>Black, Cliff</v>
          </cell>
          <cell r="H574">
            <v>82490</v>
          </cell>
          <cell r="I574">
            <v>5</v>
          </cell>
        </row>
        <row r="575">
          <cell r="A575" t="str">
            <v>Johnson, Mary Jo</v>
          </cell>
          <cell r="H575">
            <v>83710</v>
          </cell>
          <cell r="I575">
            <v>3</v>
          </cell>
        </row>
        <row r="576">
          <cell r="A576" t="str">
            <v>Moreno, Chris</v>
          </cell>
          <cell r="H576">
            <v>72060</v>
          </cell>
          <cell r="I576">
            <v>2</v>
          </cell>
        </row>
        <row r="577">
          <cell r="A577" t="str">
            <v>Alvarez, Steven</v>
          </cell>
          <cell r="H577">
            <v>89450</v>
          </cell>
          <cell r="I577">
            <v>2</v>
          </cell>
        </row>
        <row r="578">
          <cell r="A578" t="str">
            <v>Strong, Lisa</v>
          </cell>
          <cell r="H578">
            <v>54270</v>
          </cell>
          <cell r="I578">
            <v>3</v>
          </cell>
        </row>
        <row r="579">
          <cell r="A579" t="str">
            <v>Charles, Jeffrey</v>
          </cell>
          <cell r="H579">
            <v>45110</v>
          </cell>
          <cell r="I579">
            <v>2</v>
          </cell>
        </row>
        <row r="580">
          <cell r="A580" t="str">
            <v>Mason, Suzanne</v>
          </cell>
          <cell r="H580">
            <v>66824</v>
          </cell>
          <cell r="I580">
            <v>2</v>
          </cell>
        </row>
        <row r="581">
          <cell r="A581" t="str">
            <v>Acosta, Robert</v>
          </cell>
          <cell r="H581">
            <v>39000</v>
          </cell>
          <cell r="I581">
            <v>5</v>
          </cell>
        </row>
        <row r="582">
          <cell r="A582" t="str">
            <v>Pugh, Lawrence</v>
          </cell>
          <cell r="H582">
            <v>39530</v>
          </cell>
          <cell r="I582">
            <v>5</v>
          </cell>
        </row>
        <row r="583">
          <cell r="A583" t="str">
            <v>McDaniel, Tamara</v>
          </cell>
          <cell r="H583">
            <v>34980</v>
          </cell>
          <cell r="I583">
            <v>2</v>
          </cell>
        </row>
        <row r="584">
          <cell r="A584" t="str">
            <v>Hoffman, Brian D</v>
          </cell>
          <cell r="H584">
            <v>53310</v>
          </cell>
          <cell r="I584">
            <v>5</v>
          </cell>
        </row>
        <row r="585">
          <cell r="A585" t="str">
            <v>Carpenter, Ronald</v>
          </cell>
          <cell r="H585">
            <v>15552</v>
          </cell>
          <cell r="I585">
            <v>4</v>
          </cell>
        </row>
        <row r="586">
          <cell r="A586" t="str">
            <v>Stevens, Andrew</v>
          </cell>
          <cell r="H586">
            <v>64590</v>
          </cell>
          <cell r="I586">
            <v>1</v>
          </cell>
        </row>
        <row r="587">
          <cell r="A587" t="str">
            <v>Harrell, Cristin</v>
          </cell>
          <cell r="H587">
            <v>80260</v>
          </cell>
          <cell r="I587">
            <v>3</v>
          </cell>
        </row>
        <row r="588">
          <cell r="A588" t="str">
            <v>Dyer, Carrie</v>
          </cell>
          <cell r="H588">
            <v>65571</v>
          </cell>
          <cell r="I588">
            <v>3</v>
          </cell>
        </row>
        <row r="589">
          <cell r="A589" t="str">
            <v>Blankenship, Roger</v>
          </cell>
          <cell r="H589">
            <v>78710</v>
          </cell>
          <cell r="I589">
            <v>4</v>
          </cell>
        </row>
        <row r="590">
          <cell r="A590" t="str">
            <v>Barnes, Grant</v>
          </cell>
          <cell r="H590">
            <v>12836</v>
          </cell>
          <cell r="I590">
            <v>5</v>
          </cell>
        </row>
        <row r="591">
          <cell r="A591" t="str">
            <v>Turner, Ray</v>
          </cell>
          <cell r="H591">
            <v>17912</v>
          </cell>
          <cell r="I591">
            <v>5</v>
          </cell>
        </row>
        <row r="592">
          <cell r="A592" t="str">
            <v>Solomon, Michael</v>
          </cell>
          <cell r="H592">
            <v>58410</v>
          </cell>
          <cell r="I592">
            <v>5</v>
          </cell>
        </row>
        <row r="593">
          <cell r="A593" t="str">
            <v>Clark, William</v>
          </cell>
          <cell r="H593">
            <v>85930</v>
          </cell>
          <cell r="I593">
            <v>2</v>
          </cell>
        </row>
        <row r="594">
          <cell r="A594" t="str">
            <v>Tyler, Javier</v>
          </cell>
          <cell r="H594">
            <v>43600</v>
          </cell>
          <cell r="I594">
            <v>5</v>
          </cell>
        </row>
        <row r="595">
          <cell r="A595" t="str">
            <v>Owens, Dwight</v>
          </cell>
          <cell r="H595">
            <v>68470</v>
          </cell>
          <cell r="I595">
            <v>4</v>
          </cell>
        </row>
        <row r="596">
          <cell r="A596" t="str">
            <v>Schroeder, Bennet</v>
          </cell>
          <cell r="H596">
            <v>82700</v>
          </cell>
          <cell r="I596">
            <v>3</v>
          </cell>
        </row>
        <row r="597">
          <cell r="A597" t="str">
            <v>Henry, Craig</v>
          </cell>
          <cell r="H597">
            <v>70280</v>
          </cell>
          <cell r="I597">
            <v>3</v>
          </cell>
        </row>
        <row r="598">
          <cell r="A598" t="str">
            <v>Guzman, Don</v>
          </cell>
          <cell r="H598">
            <v>77760</v>
          </cell>
          <cell r="I598">
            <v>3</v>
          </cell>
        </row>
        <row r="599">
          <cell r="A599" t="str">
            <v>Marks, LaReina</v>
          </cell>
          <cell r="H599">
            <v>37770</v>
          </cell>
          <cell r="I599">
            <v>5</v>
          </cell>
        </row>
        <row r="600">
          <cell r="A600" t="str">
            <v>Aguilar, Kevin</v>
          </cell>
          <cell r="H600">
            <v>39000</v>
          </cell>
          <cell r="I600">
            <v>3</v>
          </cell>
        </row>
        <row r="601">
          <cell r="A601" t="str">
            <v>Gaines, Sheela</v>
          </cell>
          <cell r="H601">
            <v>69200</v>
          </cell>
          <cell r="I601">
            <v>4</v>
          </cell>
        </row>
        <row r="602">
          <cell r="A602" t="str">
            <v>Rush, Lateef</v>
          </cell>
          <cell r="H602">
            <v>28525</v>
          </cell>
          <cell r="I602">
            <v>4</v>
          </cell>
        </row>
        <row r="603">
          <cell r="A603" t="str">
            <v>Munoz, Michael</v>
          </cell>
          <cell r="H603">
            <v>29210</v>
          </cell>
          <cell r="I603">
            <v>5</v>
          </cell>
        </row>
        <row r="604">
          <cell r="A604" t="str">
            <v>Horton, Cleatis</v>
          </cell>
          <cell r="H604">
            <v>21580</v>
          </cell>
          <cell r="I604">
            <v>3</v>
          </cell>
        </row>
        <row r="605">
          <cell r="A605" t="str">
            <v>Lane, Brandyn</v>
          </cell>
          <cell r="H605">
            <v>46650</v>
          </cell>
          <cell r="I605">
            <v>2</v>
          </cell>
        </row>
        <row r="606">
          <cell r="A606" t="str">
            <v>Duncan, George</v>
          </cell>
          <cell r="H606">
            <v>54200</v>
          </cell>
          <cell r="I606">
            <v>4</v>
          </cell>
        </row>
        <row r="607">
          <cell r="A607" t="str">
            <v>Bruce, Kevin</v>
          </cell>
          <cell r="H607">
            <v>26484</v>
          </cell>
          <cell r="I607">
            <v>5</v>
          </cell>
        </row>
        <row r="608">
          <cell r="A608" t="str">
            <v>Ruiz, Randall</v>
          </cell>
          <cell r="H608">
            <v>67020</v>
          </cell>
          <cell r="I608">
            <v>1</v>
          </cell>
        </row>
        <row r="609">
          <cell r="A609" t="str">
            <v>Warner, Stephen</v>
          </cell>
          <cell r="H609">
            <v>46780</v>
          </cell>
          <cell r="I609">
            <v>2</v>
          </cell>
        </row>
        <row r="610">
          <cell r="A610" t="str">
            <v>Glenn, Christopher</v>
          </cell>
          <cell r="H610">
            <v>48740</v>
          </cell>
          <cell r="I610">
            <v>1</v>
          </cell>
        </row>
        <row r="611">
          <cell r="A611" t="str">
            <v>Vega, Alexandra</v>
          </cell>
          <cell r="H611">
            <v>73560</v>
          </cell>
          <cell r="I611">
            <v>3</v>
          </cell>
        </row>
        <row r="612">
          <cell r="A612" t="str">
            <v>Murphy, Jeff</v>
          </cell>
          <cell r="H612">
            <v>67920</v>
          </cell>
          <cell r="I612">
            <v>4</v>
          </cell>
        </row>
        <row r="613">
          <cell r="A613" t="str">
            <v>Middleton, Jen</v>
          </cell>
          <cell r="H613">
            <v>78950</v>
          </cell>
          <cell r="I613">
            <v>1</v>
          </cell>
        </row>
        <row r="614">
          <cell r="A614" t="str">
            <v>Walter, Michael</v>
          </cell>
          <cell r="H614">
            <v>86240</v>
          </cell>
          <cell r="I614">
            <v>1</v>
          </cell>
        </row>
        <row r="615">
          <cell r="A615" t="str">
            <v>Ferguson, John</v>
          </cell>
          <cell r="H615">
            <v>42740</v>
          </cell>
          <cell r="I615">
            <v>2</v>
          </cell>
        </row>
        <row r="616">
          <cell r="A616" t="str">
            <v>Dennis, Paul</v>
          </cell>
          <cell r="H616">
            <v>60800</v>
          </cell>
          <cell r="I616">
            <v>4</v>
          </cell>
        </row>
        <row r="617">
          <cell r="A617" t="str">
            <v>Collier, Dean</v>
          </cell>
          <cell r="H617">
            <v>45880</v>
          </cell>
          <cell r="I617">
            <v>5</v>
          </cell>
        </row>
        <row r="618">
          <cell r="A618" t="str">
            <v>Santiago, Michael</v>
          </cell>
          <cell r="H618">
            <v>47350</v>
          </cell>
          <cell r="I618">
            <v>1</v>
          </cell>
        </row>
        <row r="619">
          <cell r="A619" t="str">
            <v>Paul, Michael</v>
          </cell>
          <cell r="H619">
            <v>31910</v>
          </cell>
          <cell r="I619">
            <v>5</v>
          </cell>
        </row>
        <row r="620">
          <cell r="A620" t="str">
            <v>Branch, Brady</v>
          </cell>
          <cell r="H620">
            <v>43320</v>
          </cell>
          <cell r="I620">
            <v>5</v>
          </cell>
        </row>
        <row r="621">
          <cell r="A621" t="str">
            <v>Hughes, Kevin</v>
          </cell>
          <cell r="H621">
            <v>23190</v>
          </cell>
          <cell r="I621">
            <v>5</v>
          </cell>
        </row>
        <row r="622">
          <cell r="A622" t="str">
            <v>Harrington, Aron</v>
          </cell>
          <cell r="H622">
            <v>25885</v>
          </cell>
          <cell r="I622">
            <v>5</v>
          </cell>
        </row>
        <row r="623">
          <cell r="A623" t="str">
            <v>Hatfield, Carl</v>
          </cell>
          <cell r="H623">
            <v>63030</v>
          </cell>
          <cell r="I623">
            <v>1</v>
          </cell>
        </row>
        <row r="624">
          <cell r="A624" t="str">
            <v>Torres, Bruce</v>
          </cell>
          <cell r="H624">
            <v>32120</v>
          </cell>
          <cell r="I624">
            <v>1</v>
          </cell>
        </row>
        <row r="625">
          <cell r="A625" t="str">
            <v>McCormick, Hsi</v>
          </cell>
          <cell r="H625">
            <v>59050</v>
          </cell>
          <cell r="I625">
            <v>4</v>
          </cell>
        </row>
        <row r="626">
          <cell r="A626" t="str">
            <v>Miles, Kenneth</v>
          </cell>
          <cell r="H626">
            <v>79610</v>
          </cell>
          <cell r="I626">
            <v>2</v>
          </cell>
        </row>
        <row r="627">
          <cell r="A627" t="str">
            <v>Massey, Mark</v>
          </cell>
          <cell r="H627">
            <v>67407</v>
          </cell>
          <cell r="I627">
            <v>5</v>
          </cell>
        </row>
        <row r="628">
          <cell r="A628" t="str">
            <v>Cooper, Lisa</v>
          </cell>
          <cell r="H628">
            <v>29330</v>
          </cell>
          <cell r="I628">
            <v>5</v>
          </cell>
        </row>
        <row r="629">
          <cell r="A629" t="str">
            <v>Monroe, Justin</v>
          </cell>
          <cell r="H629">
            <v>63050</v>
          </cell>
          <cell r="I629">
            <v>3</v>
          </cell>
        </row>
        <row r="630">
          <cell r="A630" t="str">
            <v>Obrien, Madelyn</v>
          </cell>
          <cell r="H630">
            <v>55690</v>
          </cell>
          <cell r="I630">
            <v>2</v>
          </cell>
        </row>
        <row r="631">
          <cell r="A631" t="str">
            <v>Woods, Marcus</v>
          </cell>
          <cell r="H631">
            <v>48490</v>
          </cell>
          <cell r="I631">
            <v>2</v>
          </cell>
        </row>
        <row r="632">
          <cell r="A632" t="str">
            <v>Hoover, Evangeline</v>
          </cell>
          <cell r="H632">
            <v>66440</v>
          </cell>
          <cell r="I632">
            <v>3</v>
          </cell>
        </row>
        <row r="633">
          <cell r="A633" t="str">
            <v>Dean, Gayla</v>
          </cell>
          <cell r="H633">
            <v>54840</v>
          </cell>
          <cell r="I633">
            <v>4</v>
          </cell>
        </row>
        <row r="634">
          <cell r="A634" t="str">
            <v>Holt, Robert</v>
          </cell>
          <cell r="H634">
            <v>53900</v>
          </cell>
          <cell r="I634">
            <v>5</v>
          </cell>
        </row>
        <row r="635">
          <cell r="A635" t="str">
            <v>Hodge, Craig</v>
          </cell>
          <cell r="H635">
            <v>23692</v>
          </cell>
          <cell r="I635">
            <v>4</v>
          </cell>
        </row>
        <row r="636">
          <cell r="A636" t="str">
            <v>Avila, Jody</v>
          </cell>
          <cell r="H636">
            <v>33508</v>
          </cell>
          <cell r="I636">
            <v>4</v>
          </cell>
        </row>
        <row r="637">
          <cell r="A637" t="str">
            <v>Velez, Letitia</v>
          </cell>
          <cell r="H637">
            <v>34330</v>
          </cell>
          <cell r="I637">
            <v>3</v>
          </cell>
        </row>
        <row r="638">
          <cell r="A638" t="str">
            <v>Baldwin, Ray</v>
          </cell>
          <cell r="H638">
            <v>48250</v>
          </cell>
          <cell r="I638">
            <v>3</v>
          </cell>
        </row>
        <row r="639">
          <cell r="A639" t="str">
            <v>George, Jessica</v>
          </cell>
          <cell r="H639">
            <v>70150</v>
          </cell>
          <cell r="I639">
            <v>2</v>
          </cell>
        </row>
        <row r="640">
          <cell r="A640" t="str">
            <v>Rodgers, Daniel</v>
          </cell>
          <cell r="H640">
            <v>63290</v>
          </cell>
          <cell r="I640">
            <v>5</v>
          </cell>
        </row>
        <row r="641">
          <cell r="A641" t="str">
            <v>Giles, Kathleen</v>
          </cell>
          <cell r="H641">
            <v>46410</v>
          </cell>
          <cell r="I641">
            <v>2</v>
          </cell>
        </row>
        <row r="642">
          <cell r="A642" t="str">
            <v>Kelley, Nancy</v>
          </cell>
          <cell r="H642">
            <v>64263</v>
          </cell>
          <cell r="I642">
            <v>3</v>
          </cell>
        </row>
        <row r="643">
          <cell r="A643" t="str">
            <v>Armstrong, David</v>
          </cell>
          <cell r="H643">
            <v>45030</v>
          </cell>
          <cell r="I643">
            <v>3</v>
          </cell>
        </row>
        <row r="644">
          <cell r="A644" t="str">
            <v>Barrett, John</v>
          </cell>
          <cell r="H644">
            <v>35460</v>
          </cell>
          <cell r="I644">
            <v>1</v>
          </cell>
        </row>
        <row r="645">
          <cell r="A645" t="str">
            <v>Quinn, Cinnamon</v>
          </cell>
          <cell r="H645">
            <v>17205</v>
          </cell>
          <cell r="I645">
            <v>5</v>
          </cell>
        </row>
        <row r="646">
          <cell r="A646" t="str">
            <v>Keller, Jason</v>
          </cell>
          <cell r="H646">
            <v>55510</v>
          </cell>
          <cell r="I646">
            <v>3</v>
          </cell>
        </row>
        <row r="647">
          <cell r="A647" t="str">
            <v>Sparks, Terri</v>
          </cell>
          <cell r="H647">
            <v>46390</v>
          </cell>
          <cell r="I647">
            <v>5</v>
          </cell>
        </row>
        <row r="648">
          <cell r="A648" t="str">
            <v>Lang, Dana</v>
          </cell>
          <cell r="H648">
            <v>24200</v>
          </cell>
          <cell r="I648">
            <v>5</v>
          </cell>
        </row>
        <row r="649">
          <cell r="A649" t="str">
            <v>Singleton, David</v>
          </cell>
          <cell r="H649">
            <v>20075</v>
          </cell>
          <cell r="I649">
            <v>1</v>
          </cell>
        </row>
        <row r="650">
          <cell r="A650" t="str">
            <v>Hensley, William</v>
          </cell>
          <cell r="H650">
            <v>37660</v>
          </cell>
          <cell r="I650">
            <v>4</v>
          </cell>
        </row>
        <row r="651">
          <cell r="A651" t="str">
            <v>Blackwell, Brandon</v>
          </cell>
          <cell r="H651">
            <v>58250</v>
          </cell>
          <cell r="I651">
            <v>2</v>
          </cell>
        </row>
        <row r="652">
          <cell r="A652" t="str">
            <v>Erickson, Ricky</v>
          </cell>
          <cell r="H652">
            <v>80729</v>
          </cell>
          <cell r="I652">
            <v>3</v>
          </cell>
        </row>
        <row r="653">
          <cell r="A653" t="str">
            <v>Leonard, Paul</v>
          </cell>
          <cell r="H653">
            <v>46550</v>
          </cell>
          <cell r="I653">
            <v>4</v>
          </cell>
        </row>
        <row r="654">
          <cell r="A654" t="str">
            <v>McIntosh, Jeremy</v>
          </cell>
          <cell r="H654">
            <v>27710</v>
          </cell>
          <cell r="I654">
            <v>3</v>
          </cell>
        </row>
        <row r="655">
          <cell r="A655" t="str">
            <v>Ramirez, Keith</v>
          </cell>
          <cell r="H655">
            <v>33590</v>
          </cell>
          <cell r="I655">
            <v>5</v>
          </cell>
        </row>
        <row r="656">
          <cell r="A656" t="str">
            <v>Kramer, Faye</v>
          </cell>
          <cell r="H656">
            <v>13690</v>
          </cell>
          <cell r="I656">
            <v>5</v>
          </cell>
        </row>
        <row r="657">
          <cell r="A657" t="str">
            <v>Palmer, Terry</v>
          </cell>
          <cell r="H657">
            <v>77680</v>
          </cell>
          <cell r="I657">
            <v>3</v>
          </cell>
        </row>
        <row r="658">
          <cell r="A658" t="str">
            <v>Daniels, Janet</v>
          </cell>
          <cell r="H658">
            <v>49930</v>
          </cell>
          <cell r="I658">
            <v>1</v>
          </cell>
        </row>
        <row r="659">
          <cell r="A659" t="str">
            <v>Graves, Michael</v>
          </cell>
          <cell r="H659">
            <v>63060</v>
          </cell>
          <cell r="I659">
            <v>4</v>
          </cell>
        </row>
        <row r="660">
          <cell r="A660" t="str">
            <v>Hicks, Monica</v>
          </cell>
          <cell r="H660">
            <v>32880</v>
          </cell>
          <cell r="I660">
            <v>3</v>
          </cell>
        </row>
        <row r="661">
          <cell r="A661" t="str">
            <v>Newman, Aria</v>
          </cell>
          <cell r="H661">
            <v>25690</v>
          </cell>
          <cell r="I661">
            <v>2</v>
          </cell>
        </row>
        <row r="662">
          <cell r="A662" t="str">
            <v>Zimmerman, Julian</v>
          </cell>
          <cell r="H662">
            <v>49080</v>
          </cell>
          <cell r="I662">
            <v>5</v>
          </cell>
        </row>
        <row r="663">
          <cell r="A663" t="str">
            <v>Roy, Margarita</v>
          </cell>
          <cell r="H663">
            <v>73850</v>
          </cell>
          <cell r="I663">
            <v>2</v>
          </cell>
        </row>
        <row r="664">
          <cell r="A664" t="str">
            <v>Welch, Michael</v>
          </cell>
          <cell r="H664">
            <v>71970</v>
          </cell>
          <cell r="I664">
            <v>4</v>
          </cell>
        </row>
        <row r="665">
          <cell r="A665" t="str">
            <v>Pennington, Gary</v>
          </cell>
          <cell r="H665">
            <v>78710</v>
          </cell>
          <cell r="I665">
            <v>2</v>
          </cell>
        </row>
        <row r="666">
          <cell r="A666" t="str">
            <v>Hunt, Norman</v>
          </cell>
          <cell r="H666">
            <v>86640</v>
          </cell>
          <cell r="I666">
            <v>3</v>
          </cell>
        </row>
        <row r="667">
          <cell r="A667" t="str">
            <v>Casey, Ronald</v>
          </cell>
          <cell r="H667">
            <v>42990</v>
          </cell>
          <cell r="I667">
            <v>4</v>
          </cell>
        </row>
        <row r="668">
          <cell r="A668" t="str">
            <v>Grimes, Jeffrey</v>
          </cell>
          <cell r="H668">
            <v>26944</v>
          </cell>
          <cell r="I668">
            <v>4</v>
          </cell>
        </row>
        <row r="669">
          <cell r="A669" t="str">
            <v>Sandoval, James</v>
          </cell>
          <cell r="H669">
            <v>28768</v>
          </cell>
          <cell r="I669">
            <v>3</v>
          </cell>
        </row>
        <row r="670">
          <cell r="A670" t="str">
            <v>Beasley, Timothy</v>
          </cell>
          <cell r="H670">
            <v>65320</v>
          </cell>
          <cell r="I670">
            <v>5</v>
          </cell>
        </row>
        <row r="671">
          <cell r="A671" t="str">
            <v>Morrison, Julie</v>
          </cell>
          <cell r="H671">
            <v>23030</v>
          </cell>
          <cell r="I671">
            <v>4</v>
          </cell>
        </row>
        <row r="672">
          <cell r="A672" t="str">
            <v>Schwartz, Joseph</v>
          </cell>
          <cell r="H672">
            <v>40260</v>
          </cell>
          <cell r="I672">
            <v>5</v>
          </cell>
        </row>
        <row r="673">
          <cell r="A673" t="str">
            <v>Hansen, Andrew</v>
          </cell>
          <cell r="H673">
            <v>13455</v>
          </cell>
          <cell r="I673">
            <v>2</v>
          </cell>
        </row>
        <row r="674">
          <cell r="A674" t="str">
            <v>Morales, Linda</v>
          </cell>
          <cell r="H674">
            <v>34680</v>
          </cell>
          <cell r="I674">
            <v>5</v>
          </cell>
        </row>
        <row r="675">
          <cell r="A675" t="str">
            <v>Ortega, Jeffrey</v>
          </cell>
          <cell r="H675">
            <v>26020</v>
          </cell>
          <cell r="I675">
            <v>5</v>
          </cell>
        </row>
        <row r="676">
          <cell r="A676" t="str">
            <v>Mills, Melissa</v>
          </cell>
          <cell r="H676">
            <v>75550</v>
          </cell>
          <cell r="I676">
            <v>3</v>
          </cell>
        </row>
        <row r="677">
          <cell r="A677" t="str">
            <v>Stevenson, Michael</v>
          </cell>
          <cell r="H677">
            <v>78590</v>
          </cell>
          <cell r="I677">
            <v>1</v>
          </cell>
        </row>
        <row r="678">
          <cell r="A678" t="str">
            <v>Ellison, Melyssa</v>
          </cell>
          <cell r="H678">
            <v>11230</v>
          </cell>
          <cell r="I678">
            <v>4</v>
          </cell>
        </row>
        <row r="679">
          <cell r="A679" t="str">
            <v>Sheppard, Curtis</v>
          </cell>
          <cell r="H679">
            <v>61850</v>
          </cell>
          <cell r="I679">
            <v>2</v>
          </cell>
        </row>
        <row r="680">
          <cell r="A680" t="str">
            <v>Keith, Thomas</v>
          </cell>
          <cell r="H680">
            <v>77136</v>
          </cell>
          <cell r="I680">
            <v>5</v>
          </cell>
        </row>
        <row r="681">
          <cell r="A681" t="str">
            <v>Garrett, Chris</v>
          </cell>
          <cell r="H681">
            <v>79380</v>
          </cell>
          <cell r="I681">
            <v>5</v>
          </cell>
        </row>
        <row r="682">
          <cell r="A682" t="str">
            <v>Cook, Mark</v>
          </cell>
          <cell r="H682">
            <v>47280</v>
          </cell>
          <cell r="I682">
            <v>1</v>
          </cell>
        </row>
        <row r="683">
          <cell r="A683" t="str">
            <v>Bowen, Kes</v>
          </cell>
          <cell r="H683">
            <v>59128</v>
          </cell>
          <cell r="I683">
            <v>4</v>
          </cell>
        </row>
        <row r="684">
          <cell r="A684" t="str">
            <v>Davis, Tonya</v>
          </cell>
          <cell r="H684">
            <v>62780</v>
          </cell>
          <cell r="I684">
            <v>3</v>
          </cell>
        </row>
        <row r="685">
          <cell r="A685" t="str">
            <v>Hubbard, Sandra</v>
          </cell>
          <cell r="H685">
            <v>49545</v>
          </cell>
          <cell r="I685">
            <v>2</v>
          </cell>
        </row>
        <row r="686">
          <cell r="A686" t="str">
            <v>Blake, Thomas</v>
          </cell>
          <cell r="H686">
            <v>35240</v>
          </cell>
          <cell r="I686">
            <v>3</v>
          </cell>
        </row>
        <row r="687">
          <cell r="A687" t="str">
            <v>Buchanan, Dennis</v>
          </cell>
          <cell r="H687">
            <v>45105</v>
          </cell>
          <cell r="I687">
            <v>1</v>
          </cell>
        </row>
        <row r="688">
          <cell r="A688" t="str">
            <v>Brown, Donald</v>
          </cell>
          <cell r="H688">
            <v>33752</v>
          </cell>
          <cell r="I688">
            <v>3</v>
          </cell>
        </row>
        <row r="689">
          <cell r="A689" t="str">
            <v>Harvey, Michael</v>
          </cell>
          <cell r="H689">
            <v>58370</v>
          </cell>
          <cell r="I689">
            <v>5</v>
          </cell>
        </row>
        <row r="690">
          <cell r="A690" t="str">
            <v>Ware, David</v>
          </cell>
          <cell r="H690">
            <v>41380</v>
          </cell>
          <cell r="I690">
            <v>2</v>
          </cell>
        </row>
        <row r="691">
          <cell r="A691" t="str">
            <v>Parks, Christopher</v>
          </cell>
          <cell r="H691">
            <v>19825</v>
          </cell>
          <cell r="I691">
            <v>2</v>
          </cell>
        </row>
        <row r="692">
          <cell r="A692" t="str">
            <v>Kennedy, Kimberly</v>
          </cell>
          <cell r="H692">
            <v>28270</v>
          </cell>
          <cell r="I692">
            <v>5</v>
          </cell>
        </row>
        <row r="693">
          <cell r="A693" t="str">
            <v>Salazar, Ruben</v>
          </cell>
          <cell r="H693">
            <v>49090</v>
          </cell>
          <cell r="I693">
            <v>4</v>
          </cell>
        </row>
        <row r="694">
          <cell r="A694" t="str">
            <v>Davenport, Troy</v>
          </cell>
          <cell r="H694">
            <v>48010</v>
          </cell>
          <cell r="I694">
            <v>3</v>
          </cell>
        </row>
        <row r="695">
          <cell r="A695" t="str">
            <v>Cochran, Andrea</v>
          </cell>
          <cell r="H695">
            <v>24980</v>
          </cell>
          <cell r="I695">
            <v>3</v>
          </cell>
        </row>
        <row r="696">
          <cell r="A696" t="str">
            <v>Wilkerson, Claudia</v>
          </cell>
          <cell r="H696">
            <v>34990</v>
          </cell>
          <cell r="I696">
            <v>3</v>
          </cell>
        </row>
        <row r="697">
          <cell r="A697" t="str">
            <v>Snyder, Duane</v>
          </cell>
          <cell r="H697">
            <v>70300</v>
          </cell>
          <cell r="I697">
            <v>3</v>
          </cell>
        </row>
        <row r="698">
          <cell r="A698" t="str">
            <v>Myers, Marc</v>
          </cell>
          <cell r="H698">
            <v>41770</v>
          </cell>
          <cell r="I698">
            <v>5</v>
          </cell>
        </row>
        <row r="699">
          <cell r="A699" t="str">
            <v>Beard, Sandi</v>
          </cell>
          <cell r="H699">
            <v>38105</v>
          </cell>
          <cell r="I699">
            <v>2</v>
          </cell>
        </row>
        <row r="700">
          <cell r="A700" t="str">
            <v>Willis, Ralph</v>
          </cell>
          <cell r="H700">
            <v>31690</v>
          </cell>
          <cell r="I700">
            <v>4</v>
          </cell>
        </row>
        <row r="701">
          <cell r="A701" t="str">
            <v>Crawford, Ronald</v>
          </cell>
          <cell r="H701">
            <v>64470</v>
          </cell>
          <cell r="I701">
            <v>5</v>
          </cell>
        </row>
        <row r="702">
          <cell r="A702" t="str">
            <v>Mueller, Philip</v>
          </cell>
          <cell r="H702">
            <v>60300</v>
          </cell>
          <cell r="I702">
            <v>2</v>
          </cell>
        </row>
        <row r="703">
          <cell r="A703" t="str">
            <v>Rivera, Timothy</v>
          </cell>
          <cell r="H703">
            <v>22820</v>
          </cell>
          <cell r="I703">
            <v>5</v>
          </cell>
        </row>
        <row r="704">
          <cell r="A704" t="str">
            <v>Gibson, Janet</v>
          </cell>
          <cell r="H704">
            <v>23340</v>
          </cell>
          <cell r="I704">
            <v>4</v>
          </cell>
        </row>
        <row r="705">
          <cell r="A705" t="str">
            <v>Graham, David</v>
          </cell>
          <cell r="H705">
            <v>62480</v>
          </cell>
          <cell r="I705">
            <v>5</v>
          </cell>
        </row>
        <row r="706">
          <cell r="A706" t="str">
            <v>Lopez, Stephen</v>
          </cell>
          <cell r="H706">
            <v>61134</v>
          </cell>
          <cell r="I706">
            <v>4</v>
          </cell>
        </row>
        <row r="707">
          <cell r="A707" t="str">
            <v>Ortiz, Cynthia</v>
          </cell>
          <cell r="H707">
            <v>23000</v>
          </cell>
          <cell r="I707">
            <v>4</v>
          </cell>
        </row>
        <row r="708">
          <cell r="A708" t="str">
            <v>Hall, Jenny</v>
          </cell>
          <cell r="H708">
            <v>87830</v>
          </cell>
          <cell r="I708">
            <v>2</v>
          </cell>
        </row>
        <row r="709">
          <cell r="A709" t="str">
            <v>Cruz, Janene</v>
          </cell>
          <cell r="H709">
            <v>46105</v>
          </cell>
          <cell r="I709">
            <v>5</v>
          </cell>
        </row>
        <row r="710">
          <cell r="A710" t="str">
            <v>Jimenez, Dominic</v>
          </cell>
          <cell r="H710">
            <v>25530</v>
          </cell>
          <cell r="I710">
            <v>3</v>
          </cell>
        </row>
        <row r="711">
          <cell r="A711" t="str">
            <v>Sanchez, Greg</v>
          </cell>
          <cell r="H711">
            <v>27130</v>
          </cell>
          <cell r="I711">
            <v>5</v>
          </cell>
        </row>
        <row r="712">
          <cell r="A712" t="str">
            <v>Thomas, Shannon</v>
          </cell>
          <cell r="H712">
            <v>48410</v>
          </cell>
          <cell r="I712">
            <v>5</v>
          </cell>
        </row>
        <row r="713">
          <cell r="A713" t="str">
            <v>Larsen, Lara</v>
          </cell>
          <cell r="H713">
            <v>32536</v>
          </cell>
          <cell r="I713">
            <v>2</v>
          </cell>
        </row>
        <row r="714">
          <cell r="A714" t="str">
            <v>Goodwin, April</v>
          </cell>
          <cell r="H714">
            <v>26185</v>
          </cell>
          <cell r="I714">
            <v>5</v>
          </cell>
        </row>
        <row r="715">
          <cell r="A715" t="str">
            <v>Gray, Mark</v>
          </cell>
          <cell r="H715">
            <v>44530</v>
          </cell>
          <cell r="I715">
            <v>2</v>
          </cell>
        </row>
        <row r="716">
          <cell r="A716" t="str">
            <v>Sims, Don</v>
          </cell>
          <cell r="H716">
            <v>37344</v>
          </cell>
          <cell r="I716">
            <v>2</v>
          </cell>
        </row>
        <row r="717">
          <cell r="A717" t="str">
            <v>Marsh, Cynthia</v>
          </cell>
          <cell r="H717">
            <v>82370</v>
          </cell>
          <cell r="I717">
            <v>5</v>
          </cell>
        </row>
        <row r="718">
          <cell r="A718" t="str">
            <v>Martin, Terry</v>
          </cell>
          <cell r="H718">
            <v>86040</v>
          </cell>
          <cell r="I718">
            <v>5</v>
          </cell>
        </row>
        <row r="719">
          <cell r="A719" t="str">
            <v>Craig, Alan</v>
          </cell>
          <cell r="H719">
            <v>63610</v>
          </cell>
          <cell r="I719">
            <v>5</v>
          </cell>
        </row>
        <row r="720">
          <cell r="A720" t="str">
            <v>Hopkins, Lisa</v>
          </cell>
          <cell r="H720">
            <v>57500</v>
          </cell>
          <cell r="I720">
            <v>1</v>
          </cell>
        </row>
        <row r="721">
          <cell r="A721" t="str">
            <v>Rose, Mark</v>
          </cell>
          <cell r="H721">
            <v>32160</v>
          </cell>
          <cell r="I721">
            <v>3</v>
          </cell>
        </row>
        <row r="722">
          <cell r="A722" t="str">
            <v>Salinas, Jon</v>
          </cell>
          <cell r="H722">
            <v>87220</v>
          </cell>
          <cell r="I722">
            <v>1</v>
          </cell>
        </row>
        <row r="723">
          <cell r="A723" t="str">
            <v>Gonzalez, David</v>
          </cell>
          <cell r="H723">
            <v>47630</v>
          </cell>
          <cell r="I723">
            <v>3</v>
          </cell>
        </row>
        <row r="724">
          <cell r="A724" t="str">
            <v>Garcia, Karen</v>
          </cell>
          <cell r="H724">
            <v>59490</v>
          </cell>
          <cell r="I724">
            <v>3</v>
          </cell>
        </row>
        <row r="725">
          <cell r="A725" t="str">
            <v>Klein, Robert</v>
          </cell>
          <cell r="H725">
            <v>69510</v>
          </cell>
          <cell r="I725">
            <v>5</v>
          </cell>
        </row>
        <row r="726">
          <cell r="A726" t="str">
            <v>Sweeney, Barbara</v>
          </cell>
          <cell r="H726">
            <v>64780</v>
          </cell>
          <cell r="I726">
            <v>5</v>
          </cell>
        </row>
        <row r="727">
          <cell r="A727" t="str">
            <v>Hart, Richard</v>
          </cell>
          <cell r="H727">
            <v>86320</v>
          </cell>
          <cell r="I727">
            <v>4</v>
          </cell>
        </row>
        <row r="728">
          <cell r="A728" t="str">
            <v>McClure, Gary</v>
          </cell>
          <cell r="H728">
            <v>48280</v>
          </cell>
          <cell r="I728">
            <v>4</v>
          </cell>
        </row>
        <row r="729">
          <cell r="A729" t="str">
            <v>Lewis, Frederick</v>
          </cell>
          <cell r="H729">
            <v>81340</v>
          </cell>
          <cell r="I729">
            <v>2</v>
          </cell>
        </row>
        <row r="730">
          <cell r="A730" t="str">
            <v>Henderson, Anthony</v>
          </cell>
          <cell r="H730">
            <v>68860</v>
          </cell>
          <cell r="I730">
            <v>2</v>
          </cell>
        </row>
        <row r="731">
          <cell r="A731" t="str">
            <v>Lester, Sherri</v>
          </cell>
          <cell r="H731">
            <v>46570</v>
          </cell>
          <cell r="I731">
            <v>4</v>
          </cell>
        </row>
        <row r="732">
          <cell r="A732" t="str">
            <v>Webster, David</v>
          </cell>
          <cell r="H732">
            <v>70730</v>
          </cell>
          <cell r="I732">
            <v>1</v>
          </cell>
        </row>
        <row r="733">
          <cell r="A733" t="str">
            <v>Bailey, Victor</v>
          </cell>
          <cell r="H733">
            <v>42800</v>
          </cell>
          <cell r="I733">
            <v>5</v>
          </cell>
        </row>
        <row r="734">
          <cell r="A734" t="str">
            <v>Montoya, Lisa</v>
          </cell>
          <cell r="H734">
            <v>63670</v>
          </cell>
          <cell r="I734">
            <v>5</v>
          </cell>
        </row>
        <row r="735">
          <cell r="A735" t="str">
            <v>Dalton, Carol</v>
          </cell>
          <cell r="H735">
            <v>85510</v>
          </cell>
          <cell r="I735">
            <v>4</v>
          </cell>
        </row>
        <row r="736">
          <cell r="A736" t="str">
            <v>Patterson, Robert</v>
          </cell>
          <cell r="H736">
            <v>66132</v>
          </cell>
          <cell r="I736">
            <v>4</v>
          </cell>
        </row>
        <row r="737">
          <cell r="A737" t="str">
            <v>Leblanc, Jenny</v>
          </cell>
          <cell r="H737">
            <v>40680</v>
          </cell>
          <cell r="I737">
            <v>5</v>
          </cell>
        </row>
        <row r="738">
          <cell r="A738" t="str">
            <v>Olsen, Ewan</v>
          </cell>
          <cell r="H738">
            <v>60760</v>
          </cell>
          <cell r="I738">
            <v>2</v>
          </cell>
        </row>
        <row r="739">
          <cell r="A739" t="str">
            <v>Green, Kim</v>
          </cell>
          <cell r="H739">
            <v>31250</v>
          </cell>
          <cell r="I739">
            <v>2</v>
          </cell>
        </row>
        <row r="740">
          <cell r="A740" t="str">
            <v>Bradshaw, Sheryl</v>
          </cell>
          <cell r="H740">
            <v>64720</v>
          </cell>
          <cell r="I740">
            <v>5</v>
          </cell>
        </row>
        <row r="741">
          <cell r="A741" t="str">
            <v>Riley, David</v>
          </cell>
          <cell r="H741">
            <v>46680</v>
          </cell>
          <cell r="I741">
            <v>1</v>
          </cell>
        </row>
        <row r="742">
          <cell r="A742" t="str">
            <v>Flynn, Melissa</v>
          </cell>
          <cell r="H742">
            <v>19044</v>
          </cell>
          <cell r="I742">
            <v>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E6"/>
  <sheetViews>
    <sheetView showGridLines="0" workbookViewId="0">
      <selection activeCell="D6" sqref="D6"/>
    </sheetView>
  </sheetViews>
  <sheetFormatPr defaultRowHeight="15" x14ac:dyDescent="0.25"/>
  <cols>
    <col min="5" max="5" width="110.140625" customWidth="1"/>
  </cols>
  <sheetData>
    <row r="3" spans="5:5" ht="65.25" x14ac:dyDescent="0.25">
      <c r="E3" s="223" t="s">
        <v>1236</v>
      </c>
    </row>
    <row r="4" spans="5:5" ht="23.25" customHeight="1" x14ac:dyDescent="0.25">
      <c r="E4" s="223"/>
    </row>
    <row r="5" spans="5:5" s="227" customFormat="1" ht="28.5" x14ac:dyDescent="0.45">
      <c r="E5" s="226"/>
    </row>
    <row r="6" spans="5:5" s="225" customFormat="1" ht="135" x14ac:dyDescent="0.45">
      <c r="E6" s="224" t="s">
        <v>1237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9"/>
  <sheetViews>
    <sheetView zoomScale="170" zoomScaleNormal="170" workbookViewId="0">
      <selection activeCell="A3" sqref="A3"/>
    </sheetView>
  </sheetViews>
  <sheetFormatPr defaultRowHeight="15" x14ac:dyDescent="0.25"/>
  <cols>
    <col min="1" max="1" width="18.28515625" customWidth="1"/>
    <col min="2" max="2" width="9.28515625" customWidth="1"/>
    <col min="3" max="3" width="25.28515625" bestFit="1" customWidth="1"/>
    <col min="4" max="4" width="8.42578125" bestFit="1" customWidth="1"/>
    <col min="5" max="5" width="11.28515625" customWidth="1"/>
    <col min="6" max="6" width="5.85546875" bestFit="1" customWidth="1"/>
    <col min="7" max="7" width="10.28515625" customWidth="1"/>
    <col min="8" max="8" width="9" customWidth="1"/>
    <col min="9" max="9" width="10" bestFit="1" customWidth="1"/>
    <col min="10" max="10" width="12.28515625" bestFit="1" customWidth="1"/>
    <col min="11" max="11" width="13.28515625" bestFit="1" customWidth="1"/>
    <col min="13" max="13" width="7.42578125" bestFit="1" customWidth="1"/>
    <col min="18" max="20" width="4.28515625" bestFit="1" customWidth="1"/>
    <col min="28" max="28" width="13.140625" bestFit="1" customWidth="1"/>
    <col min="29" max="29" width="5.28515625" bestFit="1" customWidth="1"/>
    <col min="30" max="30" width="4.28515625" bestFit="1" customWidth="1"/>
    <col min="31" max="31" width="7.7109375" bestFit="1" customWidth="1"/>
    <col min="32" max="32" width="5.42578125" bestFit="1" customWidth="1"/>
    <col min="33" max="33" width="8.7109375" bestFit="1" customWidth="1"/>
    <col min="34" max="34" width="6.42578125" bestFit="1" customWidth="1"/>
  </cols>
  <sheetData>
    <row r="1" spans="1:34" x14ac:dyDescent="0.25">
      <c r="A1" s="94" t="s">
        <v>101</v>
      </c>
      <c r="B1" s="95" t="s">
        <v>102</v>
      </c>
      <c r="C1" s="96" t="s">
        <v>103</v>
      </c>
      <c r="D1" s="96" t="s">
        <v>104</v>
      </c>
      <c r="E1" s="97" t="s">
        <v>105</v>
      </c>
      <c r="F1" s="98" t="s">
        <v>106</v>
      </c>
      <c r="G1" s="96" t="s">
        <v>107</v>
      </c>
      <c r="H1" s="99" t="s">
        <v>108</v>
      </c>
      <c r="I1" s="95" t="s">
        <v>109</v>
      </c>
      <c r="J1" s="100" t="s">
        <v>972</v>
      </c>
      <c r="K1" s="101" t="s">
        <v>973</v>
      </c>
      <c r="L1" s="102"/>
      <c r="M1" s="103">
        <v>0.12909999999999999</v>
      </c>
      <c r="R1" s="121">
        <v>50</v>
      </c>
      <c r="S1" s="121"/>
      <c r="T1" s="121"/>
    </row>
    <row r="2" spans="1:34" x14ac:dyDescent="0.25">
      <c r="A2" s="104" t="s">
        <v>777</v>
      </c>
      <c r="B2" s="105" t="s">
        <v>110</v>
      </c>
      <c r="C2" s="104" t="s">
        <v>111</v>
      </c>
      <c r="D2" s="104" t="s">
        <v>116</v>
      </c>
      <c r="E2" s="106">
        <v>39147</v>
      </c>
      <c r="F2" s="107">
        <f t="shared" ref="F2:F34" ca="1" si="0">DATEDIF(E2,TODAY(),"Y")</f>
        <v>10</v>
      </c>
      <c r="G2" s="108"/>
      <c r="H2" s="109">
        <v>42540</v>
      </c>
      <c r="I2" s="110">
        <v>5</v>
      </c>
      <c r="J2" s="111">
        <f>H2*$M$1+H2</f>
        <v>48031.913999999997</v>
      </c>
      <c r="K2" s="103"/>
      <c r="L2" s="112"/>
      <c r="M2" s="113"/>
      <c r="R2" s="121"/>
      <c r="S2" s="121"/>
      <c r="T2" s="121"/>
    </row>
    <row r="3" spans="1:34" x14ac:dyDescent="0.25">
      <c r="A3" s="102" t="s">
        <v>342</v>
      </c>
      <c r="B3" s="105" t="s">
        <v>122</v>
      </c>
      <c r="C3" s="102" t="s">
        <v>121</v>
      </c>
      <c r="D3" s="102" t="s">
        <v>116</v>
      </c>
      <c r="E3" s="114">
        <v>39189</v>
      </c>
      <c r="F3" s="107">
        <f t="shared" ca="1" si="0"/>
        <v>10</v>
      </c>
      <c r="G3" s="108"/>
      <c r="H3" s="109">
        <v>66580</v>
      </c>
      <c r="I3" s="110">
        <v>5</v>
      </c>
      <c r="J3" s="111">
        <f t="shared" ref="J3:J16" si="1">H3*$M$1+H3</f>
        <v>75175.478000000003</v>
      </c>
      <c r="K3" s="103"/>
      <c r="L3" s="112"/>
      <c r="M3" s="113"/>
      <c r="R3" s="121"/>
      <c r="S3" s="121"/>
      <c r="T3" s="121"/>
    </row>
    <row r="4" spans="1:34" x14ac:dyDescent="0.25">
      <c r="A4" s="102" t="s">
        <v>884</v>
      </c>
      <c r="B4" s="105" t="s">
        <v>110</v>
      </c>
      <c r="C4" s="102" t="s">
        <v>121</v>
      </c>
      <c r="D4" s="102" t="s">
        <v>116</v>
      </c>
      <c r="E4" s="114">
        <v>36777</v>
      </c>
      <c r="F4" s="107">
        <f t="shared" ca="1" si="0"/>
        <v>16</v>
      </c>
      <c r="G4" s="108"/>
      <c r="H4" s="109">
        <v>76690</v>
      </c>
      <c r="I4" s="110">
        <v>3</v>
      </c>
      <c r="J4" s="111">
        <f t="shared" si="1"/>
        <v>86590.679000000004</v>
      </c>
      <c r="K4" s="103"/>
      <c r="L4" s="102"/>
      <c r="M4" s="113"/>
      <c r="R4" s="122">
        <v>10</v>
      </c>
      <c r="S4" s="122">
        <v>20</v>
      </c>
      <c r="T4" s="122">
        <f>R4+S4+$R$1</f>
        <v>80</v>
      </c>
      <c r="AB4" s="123"/>
      <c r="AC4" s="123"/>
      <c r="AD4" s="123"/>
      <c r="AE4" s="123"/>
      <c r="AF4" s="123"/>
      <c r="AG4" s="123"/>
      <c r="AH4" s="123"/>
    </row>
    <row r="5" spans="1:34" x14ac:dyDescent="0.25">
      <c r="A5" s="102" t="s">
        <v>572</v>
      </c>
      <c r="B5" s="105" t="s">
        <v>123</v>
      </c>
      <c r="C5" s="102" t="s">
        <v>125</v>
      </c>
      <c r="D5" s="102" t="s">
        <v>116</v>
      </c>
      <c r="E5" s="114">
        <v>40508</v>
      </c>
      <c r="F5" s="107">
        <f t="shared" ca="1" si="0"/>
        <v>6</v>
      </c>
      <c r="G5" s="108"/>
      <c r="H5" s="109">
        <v>58130</v>
      </c>
      <c r="I5" s="110">
        <v>2</v>
      </c>
      <c r="J5" s="111">
        <f t="shared" si="1"/>
        <v>65634.582999999999</v>
      </c>
      <c r="K5" s="103"/>
      <c r="L5" s="115"/>
      <c r="M5" s="113"/>
      <c r="R5" s="122">
        <v>20</v>
      </c>
      <c r="S5" s="122">
        <v>30</v>
      </c>
      <c r="T5" s="122">
        <f t="shared" ref="T5:T12" si="2">R5+S5+$R$1</f>
        <v>100</v>
      </c>
      <c r="AB5" s="124" t="s">
        <v>50</v>
      </c>
      <c r="AC5" s="125" t="s">
        <v>36</v>
      </c>
      <c r="AD5" s="126" t="s">
        <v>974</v>
      </c>
      <c r="AE5" s="126"/>
      <c r="AF5" s="126"/>
      <c r="AG5" s="126"/>
      <c r="AH5" s="126"/>
    </row>
    <row r="6" spans="1:34" x14ac:dyDescent="0.25">
      <c r="A6" s="102" t="s">
        <v>799</v>
      </c>
      <c r="B6" s="105" t="s">
        <v>110</v>
      </c>
      <c r="C6" s="102" t="s">
        <v>126</v>
      </c>
      <c r="D6" s="102" t="s">
        <v>116</v>
      </c>
      <c r="E6" s="114">
        <v>39094</v>
      </c>
      <c r="F6" s="107">
        <f t="shared" ca="1" si="0"/>
        <v>10</v>
      </c>
      <c r="G6" s="108"/>
      <c r="H6" s="109">
        <v>83020</v>
      </c>
      <c r="I6" s="110">
        <v>4</v>
      </c>
      <c r="J6" s="111">
        <f t="shared" si="1"/>
        <v>93737.881999999998</v>
      </c>
      <c r="K6" s="103"/>
      <c r="L6" s="116"/>
      <c r="M6" s="113"/>
      <c r="R6" s="122">
        <v>30</v>
      </c>
      <c r="S6" s="122">
        <v>40</v>
      </c>
      <c r="T6" s="122">
        <f t="shared" si="2"/>
        <v>120</v>
      </c>
      <c r="AB6" s="127"/>
      <c r="AC6" s="127"/>
      <c r="AD6" s="128" t="s">
        <v>975</v>
      </c>
      <c r="AE6" s="128" t="s">
        <v>976</v>
      </c>
      <c r="AF6" s="128" t="s">
        <v>123</v>
      </c>
      <c r="AG6" s="128" t="s">
        <v>977</v>
      </c>
      <c r="AH6" s="128" t="s">
        <v>978</v>
      </c>
    </row>
    <row r="7" spans="1:34" x14ac:dyDescent="0.25">
      <c r="A7" s="102" t="s">
        <v>575</v>
      </c>
      <c r="B7" s="105" t="s">
        <v>123</v>
      </c>
      <c r="C7" s="102" t="s">
        <v>126</v>
      </c>
      <c r="D7" s="102" t="s">
        <v>116</v>
      </c>
      <c r="E7" s="114">
        <v>40233</v>
      </c>
      <c r="F7" s="107">
        <f t="shared" ca="1" si="0"/>
        <v>7</v>
      </c>
      <c r="G7" s="108"/>
      <c r="H7" s="109">
        <v>64390</v>
      </c>
      <c r="I7" s="110">
        <v>2</v>
      </c>
      <c r="J7" s="111">
        <f t="shared" si="1"/>
        <v>72702.748999999996</v>
      </c>
      <c r="K7" s="103"/>
      <c r="L7" s="115"/>
      <c r="M7" s="113"/>
      <c r="R7" s="122">
        <v>40</v>
      </c>
      <c r="S7" s="122">
        <v>50</v>
      </c>
      <c r="T7" s="122">
        <f t="shared" si="2"/>
        <v>140</v>
      </c>
      <c r="AB7" s="127" t="s">
        <v>979</v>
      </c>
      <c r="AC7" s="127"/>
      <c r="AD7" s="129">
        <v>0.25</v>
      </c>
      <c r="AE7" s="129">
        <v>0.2</v>
      </c>
      <c r="AF7" s="129">
        <v>0.3</v>
      </c>
      <c r="AG7" s="129">
        <v>0.1</v>
      </c>
      <c r="AH7" s="129">
        <v>0.15</v>
      </c>
    </row>
    <row r="8" spans="1:34" x14ac:dyDescent="0.25">
      <c r="A8" s="102" t="s">
        <v>189</v>
      </c>
      <c r="B8" s="105" t="s">
        <v>122</v>
      </c>
      <c r="C8" s="102" t="s">
        <v>126</v>
      </c>
      <c r="D8" s="102" t="s">
        <v>116</v>
      </c>
      <c r="E8" s="114">
        <v>35848</v>
      </c>
      <c r="F8" s="107">
        <f t="shared" ca="1" si="0"/>
        <v>19</v>
      </c>
      <c r="G8" s="108"/>
      <c r="H8" s="109">
        <v>85480</v>
      </c>
      <c r="I8" s="110">
        <v>5</v>
      </c>
      <c r="J8" s="111">
        <f t="shared" si="1"/>
        <v>96515.467999999993</v>
      </c>
      <c r="K8" s="103"/>
      <c r="L8" s="115"/>
      <c r="M8" s="113"/>
      <c r="N8" s="113"/>
      <c r="R8" s="122">
        <v>50</v>
      </c>
      <c r="S8" s="122">
        <v>60</v>
      </c>
      <c r="T8" s="122">
        <f t="shared" si="2"/>
        <v>160</v>
      </c>
      <c r="AB8" s="130" t="s">
        <v>980</v>
      </c>
      <c r="AC8" s="131">
        <v>900</v>
      </c>
      <c r="AD8" s="132"/>
      <c r="AE8" s="132"/>
      <c r="AF8" s="132"/>
      <c r="AG8" s="132"/>
      <c r="AH8" s="132"/>
    </row>
    <row r="9" spans="1:34" x14ac:dyDescent="0.25">
      <c r="A9" s="102" t="s">
        <v>644</v>
      </c>
      <c r="B9" s="105" t="s">
        <v>117</v>
      </c>
      <c r="C9" s="102" t="s">
        <v>126</v>
      </c>
      <c r="D9" s="102" t="s">
        <v>116</v>
      </c>
      <c r="E9" s="114">
        <v>40983</v>
      </c>
      <c r="F9" s="107">
        <f t="shared" ca="1" si="0"/>
        <v>5</v>
      </c>
      <c r="G9" s="108"/>
      <c r="H9" s="109">
        <v>64460</v>
      </c>
      <c r="I9" s="110">
        <v>1</v>
      </c>
      <c r="J9" s="111">
        <f t="shared" si="1"/>
        <v>72781.785999999993</v>
      </c>
      <c r="K9" s="103"/>
      <c r="L9" s="115"/>
      <c r="M9" s="113"/>
      <c r="R9" s="122">
        <v>60</v>
      </c>
      <c r="S9" s="122">
        <v>70</v>
      </c>
      <c r="T9" s="122">
        <f t="shared" si="2"/>
        <v>180</v>
      </c>
      <c r="AB9" s="130" t="s">
        <v>981</v>
      </c>
      <c r="AC9" s="131">
        <v>800</v>
      </c>
      <c r="AD9" s="132"/>
      <c r="AE9" s="132"/>
      <c r="AF9" s="132"/>
      <c r="AG9" s="132"/>
      <c r="AH9" s="132"/>
    </row>
    <row r="10" spans="1:34" x14ac:dyDescent="0.25">
      <c r="A10" s="102" t="s">
        <v>201</v>
      </c>
      <c r="B10" s="105" t="s">
        <v>122</v>
      </c>
      <c r="C10" s="102" t="s">
        <v>126</v>
      </c>
      <c r="D10" s="102" t="s">
        <v>116</v>
      </c>
      <c r="E10" s="114">
        <v>38792</v>
      </c>
      <c r="F10" s="107">
        <f t="shared" ca="1" si="0"/>
        <v>11</v>
      </c>
      <c r="G10" s="108"/>
      <c r="H10" s="109">
        <v>74740</v>
      </c>
      <c r="I10" s="110">
        <v>5</v>
      </c>
      <c r="J10" s="111">
        <f t="shared" si="1"/>
        <v>84388.933999999994</v>
      </c>
      <c r="K10" s="103"/>
      <c r="L10" s="117"/>
      <c r="M10" s="113"/>
      <c r="R10" s="122">
        <v>70</v>
      </c>
      <c r="S10" s="122">
        <v>80</v>
      </c>
      <c r="T10" s="122">
        <f t="shared" si="2"/>
        <v>200</v>
      </c>
      <c r="AB10" s="130" t="s">
        <v>982</v>
      </c>
      <c r="AC10" s="131">
        <v>600</v>
      </c>
      <c r="AD10" s="132"/>
      <c r="AE10" s="132"/>
      <c r="AF10" s="132"/>
      <c r="AG10" s="132"/>
      <c r="AH10" s="132"/>
    </row>
    <row r="11" spans="1:34" x14ac:dyDescent="0.25">
      <c r="A11" s="102" t="s">
        <v>201</v>
      </c>
      <c r="B11" s="105" t="s">
        <v>110</v>
      </c>
      <c r="C11" s="102" t="s">
        <v>126</v>
      </c>
      <c r="D11" s="102" t="s">
        <v>116</v>
      </c>
      <c r="E11" s="114">
        <v>40273</v>
      </c>
      <c r="F11" s="107">
        <f t="shared" ca="1" si="0"/>
        <v>7</v>
      </c>
      <c r="G11" s="108"/>
      <c r="H11" s="109">
        <v>50550</v>
      </c>
      <c r="I11" s="110">
        <v>2</v>
      </c>
      <c r="J11" s="111">
        <f t="shared" si="1"/>
        <v>57076.004999999997</v>
      </c>
      <c r="K11" s="103"/>
      <c r="L11" s="117"/>
      <c r="M11" s="102"/>
      <c r="R11" s="122">
        <v>80</v>
      </c>
      <c r="S11" s="122">
        <v>90</v>
      </c>
      <c r="T11" s="122">
        <f t="shared" si="2"/>
        <v>220</v>
      </c>
      <c r="AB11" s="130" t="s">
        <v>983</v>
      </c>
      <c r="AC11" s="131">
        <v>300</v>
      </c>
      <c r="AD11" s="132"/>
      <c r="AE11" s="132"/>
      <c r="AF11" s="132"/>
      <c r="AG11" s="132"/>
      <c r="AH11" s="132"/>
    </row>
    <row r="12" spans="1:34" x14ac:dyDescent="0.25">
      <c r="A12" s="102" t="s">
        <v>201</v>
      </c>
      <c r="B12" s="105" t="s">
        <v>122</v>
      </c>
      <c r="C12" s="102" t="s">
        <v>126</v>
      </c>
      <c r="D12" s="102" t="s">
        <v>116</v>
      </c>
      <c r="E12" s="114">
        <v>35902</v>
      </c>
      <c r="F12" s="107">
        <f t="shared" ca="1" si="0"/>
        <v>19</v>
      </c>
      <c r="G12" s="108"/>
      <c r="H12" s="109">
        <v>63340</v>
      </c>
      <c r="I12" s="110">
        <v>3</v>
      </c>
      <c r="J12" s="111">
        <f t="shared" si="1"/>
        <v>71517.194000000003</v>
      </c>
      <c r="K12" s="103"/>
      <c r="L12" s="102"/>
      <c r="M12" s="102"/>
      <c r="R12" s="122">
        <v>90</v>
      </c>
      <c r="S12" s="122">
        <v>100</v>
      </c>
      <c r="T12" s="122">
        <f t="shared" si="2"/>
        <v>240</v>
      </c>
      <c r="AB12" s="123"/>
      <c r="AC12" s="123"/>
      <c r="AD12" s="123"/>
      <c r="AE12" s="123"/>
      <c r="AF12" s="123"/>
      <c r="AG12" s="123"/>
      <c r="AH12" s="123"/>
    </row>
    <row r="13" spans="1:34" x14ac:dyDescent="0.25">
      <c r="A13" s="102" t="s">
        <v>576</v>
      </c>
      <c r="B13" s="105" t="s">
        <v>123</v>
      </c>
      <c r="C13" s="102" t="s">
        <v>126</v>
      </c>
      <c r="D13" s="102" t="s">
        <v>116</v>
      </c>
      <c r="E13" s="114">
        <v>39922</v>
      </c>
      <c r="F13" s="107">
        <f t="shared" ca="1" si="0"/>
        <v>8</v>
      </c>
      <c r="G13" s="108"/>
      <c r="H13" s="109">
        <v>25790</v>
      </c>
      <c r="I13" s="110">
        <v>3</v>
      </c>
      <c r="J13" s="111">
        <f t="shared" si="1"/>
        <v>29119.489000000001</v>
      </c>
      <c r="K13" s="103"/>
      <c r="L13" s="112"/>
      <c r="M13" s="102"/>
      <c r="R13" s="121"/>
      <c r="S13" s="121"/>
      <c r="T13" s="121"/>
      <c r="AB13" s="123"/>
      <c r="AC13" s="123"/>
      <c r="AD13" s="123"/>
      <c r="AE13" s="123"/>
      <c r="AF13" s="123"/>
      <c r="AG13" s="123"/>
      <c r="AH13" s="123"/>
    </row>
    <row r="14" spans="1:34" x14ac:dyDescent="0.25">
      <c r="A14" s="102" t="s">
        <v>386</v>
      </c>
      <c r="B14" s="105" t="s">
        <v>120</v>
      </c>
      <c r="C14" s="102" t="s">
        <v>126</v>
      </c>
      <c r="D14" s="102" t="s">
        <v>116</v>
      </c>
      <c r="E14" s="114">
        <v>38856</v>
      </c>
      <c r="F14" s="107">
        <f t="shared" ca="1" si="0"/>
        <v>11</v>
      </c>
      <c r="G14" s="108"/>
      <c r="H14" s="109">
        <v>84200</v>
      </c>
      <c r="I14" s="110">
        <v>2</v>
      </c>
      <c r="J14" s="111">
        <f t="shared" si="1"/>
        <v>95070.22</v>
      </c>
      <c r="K14" s="103"/>
      <c r="L14" s="112"/>
      <c r="M14" s="102"/>
      <c r="R14" s="121"/>
      <c r="S14" s="121"/>
      <c r="T14" s="121"/>
      <c r="AB14" s="123"/>
      <c r="AC14" s="123"/>
      <c r="AD14" s="123"/>
      <c r="AE14" s="123"/>
      <c r="AF14" s="123"/>
      <c r="AG14" s="123"/>
      <c r="AH14" s="123"/>
    </row>
    <row r="15" spans="1:34" x14ac:dyDescent="0.25">
      <c r="A15" s="102" t="s">
        <v>712</v>
      </c>
      <c r="B15" s="105" t="s">
        <v>119</v>
      </c>
      <c r="C15" s="102" t="s">
        <v>126</v>
      </c>
      <c r="D15" s="102" t="s">
        <v>116</v>
      </c>
      <c r="E15" s="114">
        <v>35940</v>
      </c>
      <c r="F15" s="107">
        <f t="shared" ca="1" si="0"/>
        <v>19</v>
      </c>
      <c r="G15" s="108"/>
      <c r="H15" s="109">
        <v>88000</v>
      </c>
      <c r="I15" s="110">
        <v>5</v>
      </c>
      <c r="J15" s="111">
        <f t="shared" si="1"/>
        <v>99360.8</v>
      </c>
      <c r="K15" s="103"/>
      <c r="L15" s="102"/>
      <c r="M15" s="102"/>
      <c r="R15" s="121">
        <v>100</v>
      </c>
      <c r="S15" s="121"/>
      <c r="T15" s="121"/>
      <c r="AB15" s="127"/>
      <c r="AC15" s="127"/>
      <c r="AD15" s="128"/>
      <c r="AE15" s="128" t="s">
        <v>976</v>
      </c>
      <c r="AF15" s="128" t="s">
        <v>123</v>
      </c>
      <c r="AG15" s="128" t="s">
        <v>977</v>
      </c>
      <c r="AH15" s="128" t="s">
        <v>978</v>
      </c>
    </row>
    <row r="16" spans="1:34" x14ac:dyDescent="0.25">
      <c r="A16" s="102" t="s">
        <v>389</v>
      </c>
      <c r="B16" s="105" t="s">
        <v>120</v>
      </c>
      <c r="C16" s="102" t="s">
        <v>126</v>
      </c>
      <c r="D16" s="102" t="s">
        <v>116</v>
      </c>
      <c r="E16" s="114">
        <v>39959</v>
      </c>
      <c r="F16" s="107">
        <f t="shared" ca="1" si="0"/>
        <v>8</v>
      </c>
      <c r="G16" s="108"/>
      <c r="H16" s="109">
        <v>79460</v>
      </c>
      <c r="I16" s="110">
        <v>5</v>
      </c>
      <c r="J16" s="111">
        <f t="shared" si="1"/>
        <v>89718.285999999993</v>
      </c>
      <c r="K16" s="103"/>
      <c r="L16" s="102"/>
      <c r="M16" s="102"/>
      <c r="R16" s="121"/>
      <c r="S16" s="121"/>
      <c r="T16" s="121"/>
      <c r="AB16" s="133"/>
      <c r="AC16" s="127" t="s">
        <v>984</v>
      </c>
      <c r="AD16" s="128">
        <v>2</v>
      </c>
      <c r="AE16" s="128">
        <v>3</v>
      </c>
      <c r="AF16" s="128">
        <v>4</v>
      </c>
      <c r="AG16" s="128">
        <v>5</v>
      </c>
      <c r="AH16" s="128">
        <v>6</v>
      </c>
    </row>
    <row r="17" spans="1:34" x14ac:dyDescent="0.25">
      <c r="A17" s="102" t="s">
        <v>396</v>
      </c>
      <c r="B17" s="105" t="s">
        <v>120</v>
      </c>
      <c r="C17" s="102" t="s">
        <v>126</v>
      </c>
      <c r="D17" s="102" t="s">
        <v>116</v>
      </c>
      <c r="E17" s="114">
        <v>40368</v>
      </c>
      <c r="F17" s="107">
        <f t="shared" ca="1" si="0"/>
        <v>6</v>
      </c>
      <c r="G17" s="108"/>
      <c r="H17" s="109">
        <v>89310</v>
      </c>
      <c r="I17" s="110">
        <v>5</v>
      </c>
      <c r="J17" s="111"/>
      <c r="K17" s="103"/>
      <c r="L17" s="112"/>
      <c r="M17" s="102"/>
      <c r="AB17" s="127" t="s">
        <v>979</v>
      </c>
      <c r="AC17" s="127" t="s">
        <v>985</v>
      </c>
      <c r="AD17" s="134">
        <v>100</v>
      </c>
      <c r="AE17" s="134">
        <v>200</v>
      </c>
      <c r="AF17" s="134">
        <v>300</v>
      </c>
      <c r="AG17" s="134">
        <v>400</v>
      </c>
      <c r="AH17" s="134">
        <v>500</v>
      </c>
    </row>
    <row r="18" spans="1:34" x14ac:dyDescent="0.25">
      <c r="A18" s="102" t="s">
        <v>574</v>
      </c>
      <c r="B18" s="105" t="s">
        <v>123</v>
      </c>
      <c r="C18" s="102" t="s">
        <v>126</v>
      </c>
      <c r="D18" s="102" t="s">
        <v>116</v>
      </c>
      <c r="E18" s="114">
        <v>36038</v>
      </c>
      <c r="F18" s="107">
        <f t="shared" ca="1" si="0"/>
        <v>18</v>
      </c>
      <c r="G18" s="108"/>
      <c r="H18" s="109">
        <v>30340</v>
      </c>
      <c r="I18" s="110">
        <v>3</v>
      </c>
      <c r="J18" s="111"/>
      <c r="K18" s="103"/>
      <c r="L18" s="112"/>
      <c r="M18" s="102"/>
      <c r="AB18" s="130" t="s">
        <v>980</v>
      </c>
      <c r="AC18" s="131">
        <v>900</v>
      </c>
      <c r="AD18" s="135"/>
      <c r="AE18" s="135"/>
      <c r="AF18" s="135"/>
      <c r="AG18" s="135"/>
      <c r="AH18" s="135"/>
    </row>
    <row r="19" spans="1:34" x14ac:dyDescent="0.25">
      <c r="A19" s="102" t="s">
        <v>791</v>
      </c>
      <c r="B19" s="105" t="s">
        <v>110</v>
      </c>
      <c r="C19" s="102" t="s">
        <v>126</v>
      </c>
      <c r="D19" s="102" t="s">
        <v>116</v>
      </c>
      <c r="E19" s="114">
        <v>38970</v>
      </c>
      <c r="F19" s="107">
        <f t="shared" ca="1" si="0"/>
        <v>10</v>
      </c>
      <c r="G19" s="108"/>
      <c r="H19" s="109">
        <v>83070</v>
      </c>
      <c r="I19" s="110">
        <v>3</v>
      </c>
      <c r="J19" s="111"/>
      <c r="K19" s="103"/>
      <c r="L19" s="112"/>
      <c r="M19" s="102"/>
      <c r="AB19" s="130" t="s">
        <v>981</v>
      </c>
      <c r="AC19" s="131">
        <v>800</v>
      </c>
      <c r="AD19" s="135"/>
      <c r="AE19" s="135"/>
      <c r="AF19" s="135"/>
      <c r="AG19" s="135"/>
      <c r="AH19" s="135"/>
    </row>
    <row r="20" spans="1:34" x14ac:dyDescent="0.25">
      <c r="A20" s="102" t="s">
        <v>796</v>
      </c>
      <c r="B20" s="105" t="s">
        <v>110</v>
      </c>
      <c r="C20" s="102" t="s">
        <v>126</v>
      </c>
      <c r="D20" s="102" t="s">
        <v>116</v>
      </c>
      <c r="E20" s="114">
        <v>36087</v>
      </c>
      <c r="F20" s="107">
        <f t="shared" ca="1" si="0"/>
        <v>18</v>
      </c>
      <c r="G20" s="108"/>
      <c r="H20" s="109">
        <v>76930</v>
      </c>
      <c r="I20" s="110">
        <v>1</v>
      </c>
      <c r="J20" s="111"/>
      <c r="K20" s="103"/>
      <c r="L20" s="112"/>
      <c r="M20" s="102"/>
      <c r="AB20" s="130" t="s">
        <v>982</v>
      </c>
      <c r="AC20" s="131">
        <v>600</v>
      </c>
      <c r="AD20" s="135"/>
      <c r="AE20" s="135"/>
      <c r="AF20" s="135"/>
      <c r="AG20" s="135"/>
      <c r="AH20" s="135"/>
    </row>
    <row r="21" spans="1:34" x14ac:dyDescent="0.25">
      <c r="A21" s="102" t="s">
        <v>398</v>
      </c>
      <c r="B21" s="105" t="s">
        <v>120</v>
      </c>
      <c r="C21" s="102" t="s">
        <v>126</v>
      </c>
      <c r="D21" s="102" t="s">
        <v>116</v>
      </c>
      <c r="E21" s="114">
        <v>39765</v>
      </c>
      <c r="F21" s="107">
        <f t="shared" ca="1" si="0"/>
        <v>8</v>
      </c>
      <c r="G21" s="108"/>
      <c r="H21" s="109">
        <v>46670</v>
      </c>
      <c r="I21" s="110">
        <v>3</v>
      </c>
      <c r="J21" s="111"/>
      <c r="K21" s="103"/>
      <c r="L21" s="112"/>
      <c r="M21" s="102"/>
      <c r="AB21" s="130" t="s">
        <v>983</v>
      </c>
      <c r="AC21" s="131">
        <v>300</v>
      </c>
      <c r="AD21" s="135"/>
      <c r="AE21" s="135"/>
      <c r="AF21" s="135"/>
      <c r="AG21" s="135"/>
      <c r="AH21" s="135"/>
    </row>
    <row r="22" spans="1:34" x14ac:dyDescent="0.25">
      <c r="A22" s="102" t="s">
        <v>790</v>
      </c>
      <c r="B22" s="105" t="s">
        <v>110</v>
      </c>
      <c r="C22" s="102" t="s">
        <v>126</v>
      </c>
      <c r="D22" s="102" t="s">
        <v>116</v>
      </c>
      <c r="E22" s="114">
        <v>36470</v>
      </c>
      <c r="F22" s="107">
        <f t="shared" ca="1" si="0"/>
        <v>17</v>
      </c>
      <c r="G22" s="108"/>
      <c r="H22" s="109">
        <v>23560</v>
      </c>
      <c r="I22" s="110">
        <v>3</v>
      </c>
      <c r="J22" s="111"/>
      <c r="K22" s="103"/>
      <c r="L22" s="102"/>
      <c r="M22" s="102"/>
      <c r="AB22" s="123"/>
      <c r="AC22" s="123"/>
      <c r="AD22" s="123"/>
      <c r="AE22" s="123"/>
      <c r="AF22" s="123"/>
      <c r="AG22" s="123"/>
      <c r="AH22" s="123"/>
    </row>
    <row r="23" spans="1:34" x14ac:dyDescent="0.25">
      <c r="A23" s="102" t="s">
        <v>787</v>
      </c>
      <c r="B23" s="105" t="s">
        <v>110</v>
      </c>
      <c r="C23" s="102" t="s">
        <v>126</v>
      </c>
      <c r="D23" s="102" t="s">
        <v>116</v>
      </c>
      <c r="E23" s="114">
        <v>39040</v>
      </c>
      <c r="F23" s="107">
        <f t="shared" ca="1" si="0"/>
        <v>10</v>
      </c>
      <c r="G23" s="108"/>
      <c r="H23" s="109">
        <v>62150</v>
      </c>
      <c r="I23" s="110">
        <v>4</v>
      </c>
      <c r="J23" s="111"/>
      <c r="K23" s="103"/>
      <c r="L23" s="102"/>
      <c r="M23" s="102"/>
      <c r="AB23" s="123"/>
      <c r="AC23" s="123"/>
      <c r="AD23" s="123"/>
      <c r="AE23" s="123"/>
      <c r="AF23" s="123"/>
      <c r="AG23" s="123"/>
      <c r="AH23" s="123"/>
    </row>
    <row r="24" spans="1:34" x14ac:dyDescent="0.25">
      <c r="A24" s="102" t="s">
        <v>194</v>
      </c>
      <c r="B24" s="105" t="s">
        <v>122</v>
      </c>
      <c r="C24" s="102" t="s">
        <v>126</v>
      </c>
      <c r="D24" s="102" t="s">
        <v>116</v>
      </c>
      <c r="E24" s="114">
        <v>39803</v>
      </c>
      <c r="F24" s="107">
        <f t="shared" ca="1" si="0"/>
        <v>8</v>
      </c>
      <c r="G24" s="108"/>
      <c r="H24" s="109">
        <v>42940</v>
      </c>
      <c r="I24" s="110">
        <v>1</v>
      </c>
      <c r="J24" s="111"/>
      <c r="K24" s="103"/>
      <c r="L24" s="102"/>
      <c r="M24" s="102"/>
      <c r="AB24" s="136"/>
      <c r="AC24" s="136"/>
      <c r="AD24" s="137"/>
      <c r="AE24" s="137" t="s">
        <v>976</v>
      </c>
      <c r="AF24" s="137" t="s">
        <v>123</v>
      </c>
      <c r="AG24" s="137" t="s">
        <v>977</v>
      </c>
      <c r="AH24" s="137" t="s">
        <v>978</v>
      </c>
    </row>
    <row r="25" spans="1:34" x14ac:dyDescent="0.25">
      <c r="A25" s="102" t="s">
        <v>399</v>
      </c>
      <c r="B25" s="105" t="s">
        <v>120</v>
      </c>
      <c r="C25" s="102" t="s">
        <v>127</v>
      </c>
      <c r="D25" s="102" t="s">
        <v>116</v>
      </c>
      <c r="E25" s="114">
        <v>38755</v>
      </c>
      <c r="F25" s="107">
        <f t="shared" ca="1" si="0"/>
        <v>11</v>
      </c>
      <c r="G25" s="108"/>
      <c r="H25" s="109">
        <v>78860</v>
      </c>
      <c r="I25" s="110">
        <v>2</v>
      </c>
      <c r="J25" s="111"/>
      <c r="K25" s="103"/>
      <c r="L25" s="102"/>
      <c r="M25" s="102"/>
      <c r="AB25" s="133"/>
      <c r="AC25" s="136" t="s">
        <v>984</v>
      </c>
      <c r="AD25" s="138" t="s">
        <v>985</v>
      </c>
      <c r="AE25" s="138">
        <v>3</v>
      </c>
      <c r="AF25" s="138">
        <v>4</v>
      </c>
      <c r="AG25" s="138">
        <v>5</v>
      </c>
      <c r="AH25" s="138">
        <v>6</v>
      </c>
    </row>
    <row r="26" spans="1:34" x14ac:dyDescent="0.25">
      <c r="A26" s="102" t="s">
        <v>205</v>
      </c>
      <c r="B26" s="105" t="s">
        <v>122</v>
      </c>
      <c r="C26" s="102" t="s">
        <v>127</v>
      </c>
      <c r="D26" s="102" t="s">
        <v>116</v>
      </c>
      <c r="E26" s="114">
        <v>39529</v>
      </c>
      <c r="F26" s="107">
        <f t="shared" ca="1" si="0"/>
        <v>9</v>
      </c>
      <c r="G26" s="108"/>
      <c r="H26" s="109">
        <v>35620</v>
      </c>
      <c r="I26" s="110">
        <v>4</v>
      </c>
      <c r="J26" s="111"/>
      <c r="K26" s="103"/>
      <c r="L26" s="102"/>
      <c r="M26" s="102"/>
      <c r="AB26" s="139" t="s">
        <v>980</v>
      </c>
      <c r="AC26" s="140">
        <v>900</v>
      </c>
      <c r="AD26" s="140">
        <v>100</v>
      </c>
      <c r="AE26" s="136"/>
      <c r="AF26" s="136"/>
      <c r="AG26" s="136"/>
      <c r="AH26" s="136"/>
    </row>
    <row r="27" spans="1:34" x14ac:dyDescent="0.25">
      <c r="A27" s="102" t="s">
        <v>402</v>
      </c>
      <c r="B27" s="105" t="s">
        <v>120</v>
      </c>
      <c r="C27" s="102" t="s">
        <v>127</v>
      </c>
      <c r="D27" s="102" t="s">
        <v>116</v>
      </c>
      <c r="E27" s="118">
        <v>40253</v>
      </c>
      <c r="F27" s="107">
        <f t="shared" ca="1" si="0"/>
        <v>7</v>
      </c>
      <c r="G27" s="108"/>
      <c r="H27" s="109">
        <v>59350</v>
      </c>
      <c r="I27" s="110">
        <v>5</v>
      </c>
      <c r="J27" s="111"/>
      <c r="K27" s="103"/>
      <c r="L27" s="102"/>
      <c r="M27" s="102"/>
      <c r="AB27" s="139" t="s">
        <v>981</v>
      </c>
      <c r="AC27" s="140">
        <v>800</v>
      </c>
      <c r="AD27" s="140">
        <v>200</v>
      </c>
      <c r="AE27" s="136"/>
      <c r="AF27" s="136"/>
      <c r="AG27" s="136"/>
      <c r="AH27" s="136"/>
    </row>
    <row r="28" spans="1:34" x14ac:dyDescent="0.25">
      <c r="A28" s="102" t="s">
        <v>640</v>
      </c>
      <c r="B28" s="105" t="s">
        <v>117</v>
      </c>
      <c r="C28" s="102" t="s">
        <v>129</v>
      </c>
      <c r="D28" s="102" t="s">
        <v>116</v>
      </c>
      <c r="E28" s="114">
        <v>40550</v>
      </c>
      <c r="F28" s="107">
        <f t="shared" ca="1" si="0"/>
        <v>6</v>
      </c>
      <c r="G28" s="108"/>
      <c r="H28" s="109">
        <v>80050</v>
      </c>
      <c r="I28" s="110">
        <v>2</v>
      </c>
      <c r="J28" s="111"/>
      <c r="K28" s="112"/>
      <c r="L28" s="102"/>
      <c r="M28" s="102"/>
      <c r="AB28" s="139" t="s">
        <v>982</v>
      </c>
      <c r="AC28" s="140">
        <v>600</v>
      </c>
      <c r="AD28" s="140">
        <v>300</v>
      </c>
      <c r="AE28" s="136"/>
      <c r="AF28" s="136"/>
      <c r="AG28" s="136"/>
      <c r="AH28" s="136"/>
    </row>
    <row r="29" spans="1:34" x14ac:dyDescent="0.25">
      <c r="A29" s="102" t="s">
        <v>641</v>
      </c>
      <c r="B29" s="105" t="s">
        <v>117</v>
      </c>
      <c r="C29" s="102" t="s">
        <v>129</v>
      </c>
      <c r="D29" s="102" t="s">
        <v>116</v>
      </c>
      <c r="E29" s="114">
        <v>36176</v>
      </c>
      <c r="F29" s="107">
        <f t="shared" ca="1" si="0"/>
        <v>18</v>
      </c>
      <c r="G29" s="108"/>
      <c r="H29" s="109">
        <v>32940</v>
      </c>
      <c r="I29" s="110">
        <v>5</v>
      </c>
      <c r="J29" s="111"/>
      <c r="K29" s="112"/>
      <c r="L29" s="102"/>
      <c r="M29" s="102"/>
      <c r="AB29" s="139" t="s">
        <v>983</v>
      </c>
      <c r="AC29" s="140">
        <v>300</v>
      </c>
      <c r="AD29" s="140">
        <v>400</v>
      </c>
      <c r="AE29" s="136"/>
      <c r="AF29" s="136"/>
      <c r="AG29" s="136"/>
      <c r="AH29" s="136"/>
    </row>
    <row r="30" spans="1:34" x14ac:dyDescent="0.25">
      <c r="A30" s="102" t="s">
        <v>571</v>
      </c>
      <c r="B30" s="105" t="s">
        <v>123</v>
      </c>
      <c r="C30" s="102" t="s">
        <v>129</v>
      </c>
      <c r="D30" s="102" t="s">
        <v>116</v>
      </c>
      <c r="E30" s="114">
        <v>37667</v>
      </c>
      <c r="F30" s="107">
        <f t="shared" ca="1" si="0"/>
        <v>14</v>
      </c>
      <c r="G30" s="108"/>
      <c r="H30" s="109">
        <v>73390</v>
      </c>
      <c r="I30" s="110">
        <v>2</v>
      </c>
      <c r="J30" s="119"/>
      <c r="K30" s="112"/>
      <c r="L30" s="102"/>
      <c r="M30" s="102"/>
      <c r="AB30" s="123"/>
      <c r="AC30" s="123"/>
      <c r="AD30" s="123"/>
      <c r="AE30" s="123"/>
      <c r="AF30" s="123"/>
      <c r="AG30" s="123"/>
      <c r="AH30" s="123"/>
    </row>
    <row r="31" spans="1:34" x14ac:dyDescent="0.25">
      <c r="A31" s="102" t="s">
        <v>780</v>
      </c>
      <c r="B31" s="105" t="s">
        <v>110</v>
      </c>
      <c r="C31" s="102" t="s">
        <v>129</v>
      </c>
      <c r="D31" s="102" t="s">
        <v>116</v>
      </c>
      <c r="E31" s="114">
        <v>40263</v>
      </c>
      <c r="F31" s="107">
        <f t="shared" ca="1" si="0"/>
        <v>7</v>
      </c>
      <c r="G31" s="108"/>
      <c r="H31" s="109">
        <v>35260</v>
      </c>
      <c r="I31" s="110">
        <v>2</v>
      </c>
      <c r="J31" s="119"/>
      <c r="K31" s="112"/>
      <c r="L31" s="102"/>
      <c r="M31" s="102"/>
      <c r="AB31" s="123"/>
      <c r="AC31" s="123"/>
      <c r="AD31" s="123"/>
      <c r="AE31" s="123"/>
      <c r="AF31" s="123"/>
      <c r="AG31" s="123"/>
      <c r="AH31" s="123"/>
    </row>
    <row r="32" spans="1:34" x14ac:dyDescent="0.25">
      <c r="A32" s="102" t="s">
        <v>180</v>
      </c>
      <c r="B32" s="105" t="s">
        <v>122</v>
      </c>
      <c r="C32" s="102" t="s">
        <v>129</v>
      </c>
      <c r="D32" s="102" t="s">
        <v>116</v>
      </c>
      <c r="E32" s="114">
        <v>35959</v>
      </c>
      <c r="F32" s="107">
        <f t="shared" ca="1" si="0"/>
        <v>18</v>
      </c>
      <c r="G32" s="108"/>
      <c r="H32" s="109">
        <v>64470</v>
      </c>
      <c r="I32" s="110">
        <v>3</v>
      </c>
      <c r="J32" s="119"/>
      <c r="K32" s="112"/>
      <c r="L32" s="102"/>
      <c r="M32" s="102"/>
      <c r="AB32" s="123"/>
      <c r="AC32" s="123"/>
      <c r="AD32" s="123"/>
      <c r="AE32" s="123"/>
      <c r="AF32" s="123"/>
      <c r="AG32" s="123"/>
      <c r="AH32" s="123"/>
    </row>
    <row r="33" spans="1:34" x14ac:dyDescent="0.25">
      <c r="A33" s="102" t="s">
        <v>705</v>
      </c>
      <c r="B33" s="105" t="s">
        <v>119</v>
      </c>
      <c r="C33" s="102" t="s">
        <v>129</v>
      </c>
      <c r="D33" s="102" t="s">
        <v>116</v>
      </c>
      <c r="E33" s="114">
        <v>36342</v>
      </c>
      <c r="F33" s="107">
        <f t="shared" ca="1" si="0"/>
        <v>17</v>
      </c>
      <c r="G33" s="108"/>
      <c r="H33" s="109">
        <v>86970</v>
      </c>
      <c r="I33" s="110">
        <v>4</v>
      </c>
      <c r="J33" s="119"/>
      <c r="K33" s="112"/>
      <c r="L33" s="102"/>
      <c r="M33" s="102"/>
      <c r="AB33" s="136"/>
      <c r="AC33" s="136"/>
      <c r="AD33" s="137" t="s">
        <v>975</v>
      </c>
      <c r="AE33" s="137" t="s">
        <v>976</v>
      </c>
      <c r="AF33" s="137" t="s">
        <v>123</v>
      </c>
      <c r="AG33" s="137" t="s">
        <v>977</v>
      </c>
      <c r="AH33" s="137" t="s">
        <v>978</v>
      </c>
    </row>
    <row r="34" spans="1:34" x14ac:dyDescent="0.25">
      <c r="A34" s="102" t="s">
        <v>177</v>
      </c>
      <c r="B34" s="105" t="s">
        <v>122</v>
      </c>
      <c r="C34" s="102" t="s">
        <v>129</v>
      </c>
      <c r="D34" s="102" t="s">
        <v>116</v>
      </c>
      <c r="E34" s="114">
        <v>39024</v>
      </c>
      <c r="F34" s="107">
        <f t="shared" ca="1" si="0"/>
        <v>10</v>
      </c>
      <c r="G34" s="108"/>
      <c r="H34" s="109">
        <v>76020</v>
      </c>
      <c r="I34" s="110">
        <v>1</v>
      </c>
      <c r="J34" s="119"/>
      <c r="K34" s="112"/>
      <c r="L34" s="120"/>
      <c r="M34" s="102"/>
      <c r="AB34" s="141">
        <v>500</v>
      </c>
      <c r="AC34" s="136" t="s">
        <v>984</v>
      </c>
      <c r="AD34" s="138">
        <v>2</v>
      </c>
      <c r="AE34" s="138">
        <v>3</v>
      </c>
      <c r="AF34" s="138">
        <v>4</v>
      </c>
      <c r="AG34" s="138">
        <v>5</v>
      </c>
      <c r="AH34" s="138">
        <v>6</v>
      </c>
    </row>
    <row r="35" spans="1:34" x14ac:dyDescent="0.25">
      <c r="AB35" s="136" t="s">
        <v>979</v>
      </c>
      <c r="AC35" s="140">
        <v>900</v>
      </c>
      <c r="AD35" s="136"/>
      <c r="AE35" s="136"/>
      <c r="AF35" s="136"/>
      <c r="AG35" s="136"/>
      <c r="AH35" s="136"/>
    </row>
    <row r="36" spans="1:34" x14ac:dyDescent="0.25">
      <c r="AB36" s="139" t="s">
        <v>980</v>
      </c>
      <c r="AC36" s="140">
        <v>800</v>
      </c>
      <c r="AD36" s="136"/>
      <c r="AE36" s="136"/>
      <c r="AF36" s="136"/>
      <c r="AG36" s="136"/>
      <c r="AH36" s="136"/>
    </row>
    <row r="37" spans="1:34" x14ac:dyDescent="0.25">
      <c r="AB37" s="139" t="s">
        <v>981</v>
      </c>
      <c r="AC37" s="140">
        <v>600</v>
      </c>
      <c r="AD37" s="136"/>
      <c r="AE37" s="136"/>
      <c r="AF37" s="136"/>
      <c r="AG37" s="136"/>
      <c r="AH37" s="136"/>
    </row>
    <row r="38" spans="1:34" x14ac:dyDescent="0.25">
      <c r="AB38" s="139" t="s">
        <v>982</v>
      </c>
      <c r="AC38" s="140">
        <v>300</v>
      </c>
      <c r="AD38" s="136"/>
      <c r="AE38" s="136"/>
      <c r="AF38" s="136"/>
      <c r="AG38" s="136"/>
      <c r="AH38" s="136"/>
    </row>
    <row r="39" spans="1:34" x14ac:dyDescent="0.25">
      <c r="AB39" s="139" t="s">
        <v>983</v>
      </c>
      <c r="AC39" s="123"/>
      <c r="AD39" s="123"/>
      <c r="AE39" s="123"/>
      <c r="AF39" s="123"/>
      <c r="AG39" s="123"/>
      <c r="AH39" s="123"/>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9"/>
  <sheetViews>
    <sheetView topLeftCell="AC1" zoomScale="120" zoomScaleNormal="120" workbookViewId="0">
      <selection activeCell="AP1" sqref="AP1"/>
    </sheetView>
  </sheetViews>
  <sheetFormatPr defaultRowHeight="15" x14ac:dyDescent="0.25"/>
  <cols>
    <col min="1" max="1" width="20" style="123" bestFit="1" customWidth="1"/>
    <col min="2" max="2" width="24.140625" style="123" bestFit="1" customWidth="1"/>
    <col min="3" max="3" width="9.140625" style="123" customWidth="1"/>
    <col min="4" max="4" width="9" style="123" bestFit="1" customWidth="1"/>
    <col min="5" max="5" width="10.28515625" style="123" bestFit="1" customWidth="1"/>
    <col min="6" max="6" width="23.42578125" style="123" customWidth="1"/>
    <col min="7" max="7" width="7" style="123" customWidth="1"/>
    <col min="8" max="8" width="9.140625" style="123" customWidth="1"/>
    <col min="9" max="9" width="15.140625" style="123" bestFit="1" customWidth="1"/>
    <col min="13" max="13" width="12.140625" bestFit="1" customWidth="1"/>
    <col min="14" max="14" width="13.28515625" bestFit="1" customWidth="1"/>
    <col min="15" max="15" width="15.7109375" bestFit="1" customWidth="1"/>
    <col min="16" max="16" width="17" bestFit="1" customWidth="1"/>
    <col min="17" max="17" width="22.85546875" bestFit="1" customWidth="1"/>
    <col min="22" max="22" width="20.5703125" bestFit="1" customWidth="1"/>
    <col min="23" max="23" width="11.42578125" bestFit="1" customWidth="1"/>
    <col min="26" max="26" width="14" bestFit="1" customWidth="1"/>
    <col min="27" max="27" width="13.42578125" bestFit="1" customWidth="1"/>
    <col min="28" max="28" width="13.140625" bestFit="1" customWidth="1"/>
    <col min="32" max="32" width="16.42578125" bestFit="1" customWidth="1"/>
    <col min="37" max="37" width="9" bestFit="1" customWidth="1"/>
    <col min="38" max="38" width="10.28515625" bestFit="1" customWidth="1"/>
    <col min="39" max="39" width="3.5703125" bestFit="1" customWidth="1"/>
    <col min="40" max="40" width="18.28515625" bestFit="1" customWidth="1"/>
    <col min="41" max="41" width="18.85546875" bestFit="1" customWidth="1"/>
  </cols>
  <sheetData>
    <row r="1" spans="1:41" ht="15.75" x14ac:dyDescent="0.25">
      <c r="A1" s="142" t="s">
        <v>986</v>
      </c>
      <c r="B1" s="143" t="s">
        <v>987</v>
      </c>
      <c r="D1" s="142" t="s">
        <v>988</v>
      </c>
      <c r="E1" s="142" t="s">
        <v>989</v>
      </c>
      <c r="F1" s="143" t="s">
        <v>990</v>
      </c>
      <c r="H1" s="142" t="s">
        <v>991</v>
      </c>
      <c r="I1" s="143" t="s">
        <v>992</v>
      </c>
      <c r="M1" s="146" t="s">
        <v>1074</v>
      </c>
      <c r="N1" s="146" t="s">
        <v>1075</v>
      </c>
      <c r="O1" s="146" t="s">
        <v>1076</v>
      </c>
      <c r="P1" s="146" t="s">
        <v>1077</v>
      </c>
      <c r="Q1" s="146" t="s">
        <v>1078</v>
      </c>
      <c r="R1" s="147"/>
      <c r="S1" s="147"/>
      <c r="T1" s="147"/>
      <c r="U1" s="147"/>
      <c r="V1" s="147" t="s">
        <v>1079</v>
      </c>
      <c r="W1" s="147" t="s">
        <v>1080</v>
      </c>
      <c r="Z1" s="149" t="s">
        <v>1096</v>
      </c>
      <c r="AA1" s="149" t="s">
        <v>1097</v>
      </c>
      <c r="AB1" s="149" t="s">
        <v>1098</v>
      </c>
      <c r="AF1" s="150" t="s">
        <v>986</v>
      </c>
      <c r="AG1" s="143" t="s">
        <v>1116</v>
      </c>
      <c r="AK1" s="151"/>
      <c r="AL1" s="152"/>
      <c r="AM1" s="152"/>
      <c r="AN1" s="257" t="s">
        <v>1136</v>
      </c>
      <c r="AO1" s="257"/>
    </row>
    <row r="2" spans="1:41" ht="15.75" x14ac:dyDescent="0.25">
      <c r="A2" s="144" t="s">
        <v>993</v>
      </c>
      <c r="B2" s="135" t="str">
        <f>PROPER(A2)</f>
        <v>O'Brien, Donna</v>
      </c>
      <c r="C2" s="145"/>
      <c r="D2" s="123" t="s">
        <v>994</v>
      </c>
      <c r="E2" s="123" t="s">
        <v>995</v>
      </c>
      <c r="F2" s="135" t="str">
        <f>LOWER(E2)</f>
        <v>baker</v>
      </c>
      <c r="H2" s="123" t="s">
        <v>996</v>
      </c>
      <c r="I2" s="135" t="str">
        <f>UPPER(H2)</f>
        <v>9C0K904</v>
      </c>
      <c r="M2" s="123">
        <v>268789</v>
      </c>
      <c r="N2" s="135">
        <f>LEN(M2)</f>
        <v>6</v>
      </c>
      <c r="O2" s="135"/>
      <c r="P2" s="135"/>
      <c r="Q2" s="135"/>
      <c r="R2" s="127"/>
      <c r="S2" s="127"/>
      <c r="T2" s="127"/>
      <c r="U2" s="127"/>
      <c r="V2" s="148" t="s">
        <v>1081</v>
      </c>
      <c r="W2" s="135" t="str">
        <f>RIGHT(V2,5)</f>
        <v>80304</v>
      </c>
      <c r="Z2" s="136" t="s">
        <v>1099</v>
      </c>
      <c r="AA2" s="136" t="str">
        <f>LEFT(Z2,FIND(" ",Z2)-1)</f>
        <v>Hansen</v>
      </c>
      <c r="AB2" s="136"/>
      <c r="AF2" s="144" t="s">
        <v>1117</v>
      </c>
      <c r="AG2" s="135"/>
      <c r="AK2" s="153" t="s">
        <v>988</v>
      </c>
      <c r="AL2" s="153" t="s">
        <v>989</v>
      </c>
      <c r="AM2" s="153" t="s">
        <v>1137</v>
      </c>
      <c r="AN2" s="258" t="s">
        <v>1172</v>
      </c>
      <c r="AO2" s="258"/>
    </row>
    <row r="3" spans="1:41" ht="15.75" x14ac:dyDescent="0.25">
      <c r="A3" s="144" t="s">
        <v>997</v>
      </c>
      <c r="B3" s="135" t="str">
        <f t="shared" ref="B3:B12" si="0">PROPER(A3)</f>
        <v>Catalano, Rober</v>
      </c>
      <c r="C3" s="145"/>
      <c r="D3" s="123" t="s">
        <v>998</v>
      </c>
      <c r="E3" s="123" t="s">
        <v>999</v>
      </c>
      <c r="F3" s="135" t="str">
        <f t="shared" ref="F3:F17" si="1">LOWER(E3)</f>
        <v>hansen</v>
      </c>
      <c r="H3" s="123" t="s">
        <v>1000</v>
      </c>
      <c r="I3" s="135" t="str">
        <f t="shared" ref="I3:I13" si="2">UPPER(H3)</f>
        <v>3G6G702</v>
      </c>
      <c r="M3" s="123">
        <v>267427</v>
      </c>
      <c r="N3" s="135">
        <f t="shared" ref="N3:N14" si="3">LEN(M3)</f>
        <v>6</v>
      </c>
      <c r="O3" s="135"/>
      <c r="P3" s="135"/>
      <c r="Q3" s="135"/>
      <c r="R3" s="127"/>
      <c r="S3" s="127"/>
      <c r="T3" s="127"/>
      <c r="U3" s="127"/>
      <c r="V3" s="148" t="s">
        <v>1082</v>
      </c>
      <c r="W3" s="135" t="str">
        <f t="shared" ref="W3:W14" si="4">RIGHT(V3,5)</f>
        <v>43326</v>
      </c>
      <c r="Z3" s="136" t="s">
        <v>1100</v>
      </c>
      <c r="AA3" s="136" t="str">
        <f t="shared" ref="AA3:AA12" si="5">LEFT(Z3,FIND(" ",Z3)-1)</f>
        <v>Fier</v>
      </c>
      <c r="AB3" s="136"/>
      <c r="AF3" s="144" t="s">
        <v>1118</v>
      </c>
      <c r="AG3" s="135"/>
      <c r="AK3" s="151" t="s">
        <v>1138</v>
      </c>
      <c r="AL3" s="151" t="s">
        <v>1139</v>
      </c>
      <c r="AM3" s="151" t="s">
        <v>67</v>
      </c>
      <c r="AN3" s="154" t="str">
        <f>AK3&amp; " "&amp;AL3&amp; " "&amp;AM3</f>
        <v>Mark Baker S</v>
      </c>
      <c r="AO3" s="154" t="str">
        <f>CONCATENATE(AK3," ",AL3," ",AM3&amp;".")</f>
        <v>Mark Baker S.</v>
      </c>
    </row>
    <row r="4" spans="1:41" ht="15.75" x14ac:dyDescent="0.25">
      <c r="A4" s="144" t="s">
        <v>1001</v>
      </c>
      <c r="B4" s="135" t="str">
        <f t="shared" si="0"/>
        <v>Baker,  Mark</v>
      </c>
      <c r="C4" s="145"/>
      <c r="D4" s="123" t="s">
        <v>1002</v>
      </c>
      <c r="E4" s="123" t="s">
        <v>1003</v>
      </c>
      <c r="F4" s="135" t="str">
        <f t="shared" si="1"/>
        <v>fier</v>
      </c>
      <c r="H4" s="123" t="s">
        <v>1004</v>
      </c>
      <c r="I4" s="135" t="str">
        <f t="shared" si="2"/>
        <v>3V6F140</v>
      </c>
      <c r="M4" s="123">
        <v>139204</v>
      </c>
      <c r="N4" s="135">
        <f t="shared" si="3"/>
        <v>6</v>
      </c>
      <c r="O4" s="135"/>
      <c r="P4" s="135"/>
      <c r="Q4" s="135"/>
      <c r="R4" s="127"/>
      <c r="S4" s="127"/>
      <c r="T4" s="127"/>
      <c r="U4" s="127"/>
      <c r="V4" s="148" t="s">
        <v>1083</v>
      </c>
      <c r="W4" s="135" t="str">
        <f t="shared" si="4"/>
        <v>40004</v>
      </c>
      <c r="Z4" s="136" t="s">
        <v>1101</v>
      </c>
      <c r="AA4" s="136" t="str">
        <f t="shared" si="5"/>
        <v>Morris</v>
      </c>
      <c r="AB4" s="136"/>
      <c r="AF4" s="144" t="s">
        <v>1119</v>
      </c>
      <c r="AG4" s="135"/>
      <c r="AK4" s="151" t="s">
        <v>1140</v>
      </c>
      <c r="AL4" s="151" t="s">
        <v>1141</v>
      </c>
      <c r="AM4" s="151"/>
      <c r="AN4" s="154" t="str">
        <f t="shared" ref="AN4:AN14" si="6">AK4&amp; " "&amp;AL4&amp; " "&amp;AM4</f>
        <v xml:space="preserve">Sheila Hansen </v>
      </c>
      <c r="AO4" s="154" t="str">
        <f t="shared" ref="AO4:AO15" si="7">CONCATENATE(AK4," ",AL4," ",AM4&amp;".")</f>
        <v>Sheila Hansen .</v>
      </c>
    </row>
    <row r="5" spans="1:41" ht="15.75" x14ac:dyDescent="0.25">
      <c r="A5" s="144" t="s">
        <v>1005</v>
      </c>
      <c r="B5" s="135" t="str">
        <f t="shared" si="0"/>
        <v>Hansen, Sheila, Ann</v>
      </c>
      <c r="C5" s="145"/>
      <c r="D5" s="123" t="s">
        <v>994</v>
      </c>
      <c r="E5" s="123" t="s">
        <v>1006</v>
      </c>
      <c r="F5" s="135" t="str">
        <f t="shared" si="1"/>
        <v>morris</v>
      </c>
      <c r="H5" s="123" t="s">
        <v>1007</v>
      </c>
      <c r="I5" s="135" t="str">
        <f t="shared" si="2"/>
        <v>3G7R230</v>
      </c>
      <c r="M5" s="123">
        <v>248564</v>
      </c>
      <c r="N5" s="135">
        <f t="shared" si="3"/>
        <v>6</v>
      </c>
      <c r="O5" s="135"/>
      <c r="P5" s="135"/>
      <c r="Q5" s="135"/>
      <c r="R5" s="127"/>
      <c r="S5" s="127"/>
      <c r="T5" s="127"/>
      <c r="U5" s="127"/>
      <c r="V5" s="148" t="s">
        <v>1084</v>
      </c>
      <c r="W5" s="135" t="str">
        <f t="shared" si="4"/>
        <v>80002</v>
      </c>
      <c r="Z5" s="136" t="s">
        <v>1102</v>
      </c>
      <c r="AA5" s="136" t="str">
        <f t="shared" si="5"/>
        <v>Björling</v>
      </c>
      <c r="AB5" s="136"/>
      <c r="AF5" s="144" t="s">
        <v>1120</v>
      </c>
      <c r="AG5" s="135"/>
      <c r="AK5" s="151" t="s">
        <v>1142</v>
      </c>
      <c r="AL5" s="151" t="s">
        <v>1143</v>
      </c>
      <c r="AM5" s="151" t="s">
        <v>82</v>
      </c>
      <c r="AN5" s="154" t="str">
        <f t="shared" si="6"/>
        <v>Marilyn Fier F</v>
      </c>
      <c r="AO5" s="154" t="str">
        <f t="shared" si="7"/>
        <v>Marilyn Fier F.</v>
      </c>
    </row>
    <row r="6" spans="1:41" ht="15.75" x14ac:dyDescent="0.25">
      <c r="A6" s="144" t="s">
        <v>1008</v>
      </c>
      <c r="B6" s="135" t="str">
        <f t="shared" si="0"/>
        <v>Fier, Marilyn</v>
      </c>
      <c r="C6" s="145"/>
      <c r="D6" s="123" t="s">
        <v>1009</v>
      </c>
      <c r="E6" s="123" t="s">
        <v>1010</v>
      </c>
      <c r="F6" s="135" t="str">
        <f t="shared" si="1"/>
        <v>björling</v>
      </c>
      <c r="H6" s="123" t="s">
        <v>1011</v>
      </c>
      <c r="I6" s="135" t="str">
        <f t="shared" si="2"/>
        <v>6V4M198</v>
      </c>
      <c r="M6" s="123">
        <v>369867</v>
      </c>
      <c r="N6" s="135">
        <f t="shared" si="3"/>
        <v>6</v>
      </c>
      <c r="O6" s="135"/>
      <c r="P6" s="135"/>
      <c r="Q6" s="135"/>
      <c r="R6" s="127"/>
      <c r="S6" s="127"/>
      <c r="T6" s="127"/>
      <c r="U6" s="127"/>
      <c r="V6" s="148" t="s">
        <v>1085</v>
      </c>
      <c r="W6" s="135" t="str">
        <f t="shared" si="4"/>
        <v>80033</v>
      </c>
      <c r="Z6" s="136" t="s">
        <v>1103</v>
      </c>
      <c r="AA6" s="136" t="str">
        <f t="shared" si="5"/>
        <v>Long</v>
      </c>
      <c r="AB6" s="136"/>
      <c r="AF6" s="144" t="s">
        <v>1121</v>
      </c>
      <c r="AG6" s="135"/>
      <c r="AK6" s="151" t="s">
        <v>1138</v>
      </c>
      <c r="AL6" s="151" t="s">
        <v>1144</v>
      </c>
      <c r="AM6" s="151"/>
      <c r="AN6" s="154" t="str">
        <f t="shared" si="6"/>
        <v xml:space="preserve">Mark Morris </v>
      </c>
      <c r="AO6" s="154" t="str">
        <f t="shared" si="7"/>
        <v>Mark Morris .</v>
      </c>
    </row>
    <row r="7" spans="1:41" ht="15.75" x14ac:dyDescent="0.25">
      <c r="A7" s="144" t="s">
        <v>1012</v>
      </c>
      <c r="B7" s="135" t="str">
        <f t="shared" si="0"/>
        <v>Macdonald, Mark</v>
      </c>
      <c r="D7" s="123" t="s">
        <v>1013</v>
      </c>
      <c r="E7" s="123" t="s">
        <v>1014</v>
      </c>
      <c r="F7" s="135" t="str">
        <f t="shared" si="1"/>
        <v>long</v>
      </c>
      <c r="H7" s="123" t="s">
        <v>1015</v>
      </c>
      <c r="I7" s="135" t="str">
        <f t="shared" si="2"/>
        <v>9F9H302</v>
      </c>
      <c r="M7" s="123" t="s">
        <v>1086</v>
      </c>
      <c r="N7" s="135">
        <f t="shared" si="3"/>
        <v>13</v>
      </c>
      <c r="O7" s="135"/>
      <c r="P7" s="135"/>
      <c r="Q7" s="135"/>
      <c r="R7" s="127"/>
      <c r="S7" s="127"/>
      <c r="T7" s="127"/>
      <c r="U7" s="127"/>
      <c r="V7" s="123" t="s">
        <v>1087</v>
      </c>
      <c r="W7" s="135" t="str">
        <f t="shared" si="4"/>
        <v>93003</v>
      </c>
      <c r="Z7" s="136" t="s">
        <v>1104</v>
      </c>
      <c r="AA7" s="136" t="str">
        <f t="shared" si="5"/>
        <v>Fitzgerald</v>
      </c>
      <c r="AB7" s="136"/>
      <c r="AF7" s="144" t="s">
        <v>1122</v>
      </c>
      <c r="AG7" s="135"/>
      <c r="AK7" s="151" t="s">
        <v>1145</v>
      </c>
      <c r="AL7" s="151" t="s">
        <v>1146</v>
      </c>
      <c r="AM7" s="151" t="s">
        <v>86</v>
      </c>
      <c r="AN7" s="154" t="str">
        <f t="shared" si="6"/>
        <v>Jussi Björling G</v>
      </c>
      <c r="AO7" s="154" t="str">
        <f t="shared" si="7"/>
        <v>Jussi Björling G.</v>
      </c>
    </row>
    <row r="8" spans="1:41" ht="15.75" x14ac:dyDescent="0.25">
      <c r="A8" s="144" t="s">
        <v>1016</v>
      </c>
      <c r="B8" s="135" t="str">
        <f t="shared" si="0"/>
        <v>Morgan-Jones, Eric</v>
      </c>
      <c r="D8" s="123" t="s">
        <v>1017</v>
      </c>
      <c r="E8" s="123" t="s">
        <v>1018</v>
      </c>
      <c r="F8" s="135" t="str">
        <f t="shared" si="1"/>
        <v>fitzgerald</v>
      </c>
      <c r="H8" s="123" t="s">
        <v>1019</v>
      </c>
      <c r="I8" s="135" t="str">
        <f t="shared" si="2"/>
        <v>5Y6D919</v>
      </c>
      <c r="M8" s="123">
        <v>408396</v>
      </c>
      <c r="N8" s="135">
        <f t="shared" si="3"/>
        <v>6</v>
      </c>
      <c r="O8" s="135"/>
      <c r="P8" s="135"/>
      <c r="Q8" s="135"/>
      <c r="R8" s="127"/>
      <c r="S8" s="127"/>
      <c r="T8" s="127"/>
      <c r="U8" s="127"/>
      <c r="V8" s="148" t="s">
        <v>1088</v>
      </c>
      <c r="W8" s="135" t="str">
        <f t="shared" si="4"/>
        <v>81008</v>
      </c>
      <c r="Z8" s="136" t="s">
        <v>1105</v>
      </c>
      <c r="AA8" s="136" t="str">
        <f t="shared" si="5"/>
        <v>Muti</v>
      </c>
      <c r="AB8" s="136"/>
      <c r="AF8" s="144" t="s">
        <v>1123</v>
      </c>
      <c r="AG8" s="135"/>
      <c r="AK8" s="151" t="s">
        <v>1147</v>
      </c>
      <c r="AL8" s="151" t="s">
        <v>1148</v>
      </c>
      <c r="AM8" s="151" t="s">
        <v>87</v>
      </c>
      <c r="AN8" s="154" t="str">
        <f t="shared" si="6"/>
        <v>Ryan Long H</v>
      </c>
      <c r="AO8" s="154" t="str">
        <f t="shared" si="7"/>
        <v>Ryan Long H.</v>
      </c>
    </row>
    <row r="9" spans="1:41" ht="15.75" x14ac:dyDescent="0.25">
      <c r="A9" s="144" t="s">
        <v>1020</v>
      </c>
      <c r="B9" s="135" t="str">
        <f t="shared" si="0"/>
        <v>Long, Ryan</v>
      </c>
      <c r="D9" s="123" t="s">
        <v>1021</v>
      </c>
      <c r="E9" s="123" t="s">
        <v>1022</v>
      </c>
      <c r="F9" s="135" t="str">
        <f t="shared" si="1"/>
        <v>muti</v>
      </c>
      <c r="H9" s="123" t="s">
        <v>1023</v>
      </c>
      <c r="I9" s="135" t="str">
        <f t="shared" si="2"/>
        <v>2W7S145</v>
      </c>
      <c r="M9" s="123">
        <v>329351</v>
      </c>
      <c r="N9" s="135">
        <f t="shared" si="3"/>
        <v>6</v>
      </c>
      <c r="O9" s="135"/>
      <c r="P9" s="135"/>
      <c r="Q9" s="135"/>
      <c r="R9" s="127"/>
      <c r="S9" s="127"/>
      <c r="T9" s="127"/>
      <c r="U9" s="127"/>
      <c r="V9" s="148" t="s">
        <v>1089</v>
      </c>
      <c r="W9" s="135" t="str">
        <f t="shared" si="4"/>
        <v>80234</v>
      </c>
      <c r="Z9" s="136" t="s">
        <v>1106</v>
      </c>
      <c r="AA9" s="136" t="str">
        <f t="shared" si="5"/>
        <v>Tidwell</v>
      </c>
      <c r="AB9" s="136"/>
      <c r="AF9" s="144" t="s">
        <v>1124</v>
      </c>
      <c r="AG9" s="135"/>
      <c r="AK9" s="151" t="s">
        <v>1149</v>
      </c>
      <c r="AL9" s="151" t="s">
        <v>1150</v>
      </c>
      <c r="AM9" s="151" t="s">
        <v>72</v>
      </c>
      <c r="AN9" s="154" t="str">
        <f t="shared" si="6"/>
        <v>Jackie Fitzgerald B</v>
      </c>
      <c r="AO9" s="154" t="str">
        <f t="shared" si="7"/>
        <v>Jackie Fitzgerald B.</v>
      </c>
    </row>
    <row r="10" spans="1:41" ht="15.75" x14ac:dyDescent="0.25">
      <c r="A10" s="144" t="s">
        <v>1024</v>
      </c>
      <c r="B10" s="135" t="str">
        <f t="shared" si="0"/>
        <v>Fitzgerald, Jackie</v>
      </c>
      <c r="D10" s="123" t="s">
        <v>1025</v>
      </c>
      <c r="E10" s="123" t="s">
        <v>1026</v>
      </c>
      <c r="F10" s="135" t="str">
        <f t="shared" si="1"/>
        <v>tidwell</v>
      </c>
      <c r="H10" s="123" t="s">
        <v>1027</v>
      </c>
      <c r="I10" s="135" t="str">
        <f t="shared" si="2"/>
        <v>4I2W316</v>
      </c>
      <c r="M10" s="123">
        <v>249260</v>
      </c>
      <c r="N10" s="135">
        <f t="shared" si="3"/>
        <v>6</v>
      </c>
      <c r="O10" s="135"/>
      <c r="P10" s="135"/>
      <c r="Q10" s="135"/>
      <c r="R10" s="127"/>
      <c r="S10" s="127"/>
      <c r="T10" s="127"/>
      <c r="U10" s="127"/>
      <c r="V10" s="148" t="s">
        <v>1090</v>
      </c>
      <c r="W10" s="135" t="str">
        <f t="shared" si="4"/>
        <v>45220</v>
      </c>
      <c r="Z10" s="136" t="s">
        <v>1107</v>
      </c>
      <c r="AA10" s="136" t="str">
        <f t="shared" si="5"/>
        <v>Eaton</v>
      </c>
      <c r="AB10" s="136"/>
      <c r="AF10" s="144" t="s">
        <v>1125</v>
      </c>
      <c r="AG10" s="135"/>
      <c r="AK10" s="151" t="s">
        <v>1151</v>
      </c>
      <c r="AL10" s="151" t="s">
        <v>1152</v>
      </c>
      <c r="AM10" s="151"/>
      <c r="AN10" s="154" t="str">
        <f t="shared" si="6"/>
        <v xml:space="preserve">Riccardo Muti </v>
      </c>
      <c r="AO10" s="154" t="str">
        <f t="shared" si="7"/>
        <v>Riccardo Muti .</v>
      </c>
    </row>
    <row r="11" spans="1:41" ht="15.75" x14ac:dyDescent="0.25">
      <c r="A11" s="144" t="s">
        <v>1028</v>
      </c>
      <c r="B11" s="135" t="str">
        <f t="shared" si="0"/>
        <v>Tidwell, Liesl</v>
      </c>
      <c r="D11" s="123" t="s">
        <v>1029</v>
      </c>
      <c r="E11" s="123" t="s">
        <v>1030</v>
      </c>
      <c r="F11" s="135" t="str">
        <f t="shared" si="1"/>
        <v>eaton</v>
      </c>
      <c r="H11" s="123" t="s">
        <v>1031</v>
      </c>
      <c r="I11" s="135" t="str">
        <f t="shared" si="2"/>
        <v>8K0Y194</v>
      </c>
      <c r="M11" s="123">
        <v>287454</v>
      </c>
      <c r="N11" s="135">
        <f t="shared" si="3"/>
        <v>6</v>
      </c>
      <c r="O11" s="135"/>
      <c r="P11" s="135"/>
      <c r="Q11" s="135"/>
      <c r="R11" s="127"/>
      <c r="S11" s="127"/>
      <c r="T11" s="127"/>
      <c r="U11" s="127"/>
      <c r="V11" s="148" t="s">
        <v>1091</v>
      </c>
      <c r="W11" s="135" t="str">
        <f t="shared" si="4"/>
        <v>94596</v>
      </c>
      <c r="Z11" s="136" t="s">
        <v>1108</v>
      </c>
      <c r="AA11" s="136" t="str">
        <f t="shared" si="5"/>
        <v>Chambers</v>
      </c>
      <c r="AB11" s="136"/>
      <c r="AF11" s="144" t="s">
        <v>1126</v>
      </c>
      <c r="AG11" s="135"/>
      <c r="AK11" s="151" t="s">
        <v>1153</v>
      </c>
      <c r="AL11" s="151" t="s">
        <v>1154</v>
      </c>
      <c r="AM11" s="151"/>
      <c r="AN11" s="154" t="str">
        <f t="shared" si="6"/>
        <v xml:space="preserve">Liesl Tidwell </v>
      </c>
      <c r="AO11" s="154" t="str">
        <f t="shared" si="7"/>
        <v>Liesl Tidwell .</v>
      </c>
    </row>
    <row r="12" spans="1:41" ht="15.75" x14ac:dyDescent="0.25">
      <c r="A12" s="144" t="s">
        <v>1032</v>
      </c>
      <c r="B12" s="135" t="str">
        <f t="shared" si="0"/>
        <v>Eaton, Jeffrey</v>
      </c>
      <c r="D12" s="123" t="s">
        <v>1033</v>
      </c>
      <c r="E12" s="123" t="s">
        <v>1034</v>
      </c>
      <c r="F12" s="135" t="str">
        <f t="shared" si="1"/>
        <v>chambers</v>
      </c>
      <c r="H12" s="123" t="s">
        <v>1035</v>
      </c>
      <c r="I12" s="135" t="str">
        <f t="shared" si="2"/>
        <v>3W5Y443</v>
      </c>
      <c r="M12" s="123">
        <v>119349</v>
      </c>
      <c r="N12" s="135">
        <f t="shared" si="3"/>
        <v>6</v>
      </c>
      <c r="O12" s="135"/>
      <c r="P12" s="135"/>
      <c r="Q12" s="135"/>
      <c r="R12" s="127"/>
      <c r="S12" s="127"/>
      <c r="T12" s="127"/>
      <c r="U12" s="127"/>
      <c r="V12" s="148" t="s">
        <v>1084</v>
      </c>
      <c r="W12" s="135" t="str">
        <f t="shared" si="4"/>
        <v>80002</v>
      </c>
      <c r="Z12" s="136" t="s">
        <v>1109</v>
      </c>
      <c r="AA12" s="136" t="str">
        <f t="shared" si="5"/>
        <v>Perez</v>
      </c>
      <c r="AB12" s="136"/>
      <c r="AF12" s="144" t="s">
        <v>1127</v>
      </c>
      <c r="AG12" s="135"/>
      <c r="AK12" s="151" t="s">
        <v>1155</v>
      </c>
      <c r="AL12" s="151" t="s">
        <v>1156</v>
      </c>
      <c r="AM12" s="151" t="s">
        <v>98</v>
      </c>
      <c r="AN12" s="154" t="str">
        <f t="shared" si="6"/>
        <v>Jeffrey Eaton N</v>
      </c>
      <c r="AO12" s="154" t="str">
        <f t="shared" si="7"/>
        <v>Jeffrey Eaton N.</v>
      </c>
    </row>
    <row r="13" spans="1:41" ht="15.75" x14ac:dyDescent="0.25">
      <c r="A13" s="144" t="s">
        <v>1036</v>
      </c>
      <c r="B13" s="135"/>
      <c r="D13" s="123" t="s">
        <v>1037</v>
      </c>
      <c r="E13" s="123" t="s">
        <v>1038</v>
      </c>
      <c r="F13" s="135" t="str">
        <f t="shared" si="1"/>
        <v>perez</v>
      </c>
      <c r="H13" s="123" t="s">
        <v>1039</v>
      </c>
      <c r="I13" s="135" t="str">
        <f t="shared" si="2"/>
        <v>5J6R662</v>
      </c>
      <c r="M13" s="123">
        <v>389698</v>
      </c>
      <c r="N13" s="135">
        <f t="shared" si="3"/>
        <v>6</v>
      </c>
      <c r="O13" s="135"/>
      <c r="P13" s="135"/>
      <c r="Q13" s="135"/>
      <c r="R13" s="127"/>
      <c r="S13" s="127"/>
      <c r="T13" s="127"/>
      <c r="U13" s="127"/>
      <c r="V13" s="148" t="s">
        <v>1092</v>
      </c>
      <c r="W13" s="135" t="str">
        <f t="shared" si="4"/>
        <v>80014</v>
      </c>
      <c r="Z13" s="136" t="s">
        <v>1110</v>
      </c>
      <c r="AA13" s="136"/>
      <c r="AB13" s="136"/>
      <c r="AF13" s="144" t="s">
        <v>1128</v>
      </c>
      <c r="AG13" s="135"/>
      <c r="AK13" s="151" t="s">
        <v>1157</v>
      </c>
      <c r="AL13" s="151" t="s">
        <v>1158</v>
      </c>
      <c r="AM13" s="151"/>
      <c r="AN13" s="154" t="str">
        <f t="shared" si="6"/>
        <v xml:space="preserve">Karen Chambers </v>
      </c>
      <c r="AO13" s="154" t="str">
        <f t="shared" si="7"/>
        <v>Karen Chambers .</v>
      </c>
    </row>
    <row r="14" spans="1:41" ht="15.75" x14ac:dyDescent="0.25">
      <c r="A14" s="144" t="s">
        <v>1040</v>
      </c>
      <c r="B14" s="135"/>
      <c r="D14" s="123" t="s">
        <v>1041</v>
      </c>
      <c r="E14" s="123" t="s">
        <v>1042</v>
      </c>
      <c r="F14" s="135" t="str">
        <f t="shared" si="1"/>
        <v>watanuki</v>
      </c>
      <c r="H14" s="123" t="s">
        <v>1043</v>
      </c>
      <c r="I14" s="135"/>
      <c r="M14" s="123">
        <v>660047</v>
      </c>
      <c r="N14" s="135">
        <f t="shared" si="3"/>
        <v>6</v>
      </c>
      <c r="O14" s="135"/>
      <c r="P14" s="135"/>
      <c r="Q14" s="135"/>
      <c r="R14" s="127"/>
      <c r="S14" s="127"/>
      <c r="T14" s="127"/>
      <c r="U14" s="127"/>
      <c r="V14" s="148" t="s">
        <v>1093</v>
      </c>
      <c r="W14" s="135" t="str">
        <f t="shared" si="4"/>
        <v>94111</v>
      </c>
      <c r="Z14" s="136" t="s">
        <v>1111</v>
      </c>
      <c r="AA14" s="136"/>
      <c r="AB14" s="136"/>
      <c r="AF14" s="144" t="s">
        <v>1129</v>
      </c>
      <c r="AG14" s="135"/>
      <c r="AK14" s="151" t="s">
        <v>1159</v>
      </c>
      <c r="AL14" s="151" t="s">
        <v>1160</v>
      </c>
      <c r="AM14" s="151" t="s">
        <v>79</v>
      </c>
      <c r="AN14" s="154" t="str">
        <f t="shared" si="6"/>
        <v>Barney Perez E</v>
      </c>
      <c r="AO14" s="154" t="str">
        <f t="shared" si="7"/>
        <v>Barney Perez E.</v>
      </c>
    </row>
    <row r="15" spans="1:41" ht="15.75" x14ac:dyDescent="0.25">
      <c r="A15" s="144" t="s">
        <v>1044</v>
      </c>
      <c r="B15" s="135"/>
      <c r="D15" s="123" t="s">
        <v>1045</v>
      </c>
      <c r="E15" s="123" t="s">
        <v>1046</v>
      </c>
      <c r="F15" s="135" t="str">
        <f t="shared" si="1"/>
        <v>porter</v>
      </c>
      <c r="H15" s="123" t="s">
        <v>1047</v>
      </c>
      <c r="I15" s="135"/>
      <c r="M15" s="123">
        <v>930396</v>
      </c>
      <c r="N15" s="135"/>
      <c r="O15" s="135"/>
      <c r="P15" s="135"/>
      <c r="Q15" s="135"/>
      <c r="R15" s="127"/>
      <c r="S15" s="127"/>
      <c r="T15" s="127"/>
      <c r="U15" s="127"/>
      <c r="V15" s="123"/>
      <c r="W15" s="135"/>
      <c r="Z15" s="136" t="s">
        <v>1112</v>
      </c>
      <c r="AA15" s="136"/>
      <c r="AB15" s="136"/>
      <c r="AF15" s="144" t="s">
        <v>1130</v>
      </c>
      <c r="AG15" s="135"/>
      <c r="AK15" s="151" t="s">
        <v>1161</v>
      </c>
      <c r="AL15" s="151" t="s">
        <v>1162</v>
      </c>
      <c r="AM15" s="151"/>
      <c r="AN15" s="154"/>
      <c r="AO15" s="154" t="str">
        <f t="shared" si="7"/>
        <v>Cathy Watanuki .</v>
      </c>
    </row>
    <row r="16" spans="1:41" ht="15.75" x14ac:dyDescent="0.25">
      <c r="A16" s="144" t="s">
        <v>1048</v>
      </c>
      <c r="B16" s="135"/>
      <c r="D16" s="123" t="s">
        <v>1049</v>
      </c>
      <c r="E16" s="123" t="s">
        <v>1050</v>
      </c>
      <c r="F16" s="135" t="str">
        <f t="shared" si="1"/>
        <v>wagner</v>
      </c>
      <c r="H16" s="123" t="s">
        <v>1051</v>
      </c>
      <c r="I16" s="135"/>
      <c r="M16" s="123">
        <v>200745</v>
      </c>
      <c r="N16" s="135"/>
      <c r="O16" s="135"/>
      <c r="P16" s="135"/>
      <c r="Q16" s="135"/>
      <c r="R16" s="127"/>
      <c r="S16" s="127"/>
      <c r="T16" s="127"/>
      <c r="U16" s="127"/>
      <c r="V16" s="123"/>
      <c r="W16" s="135"/>
      <c r="Z16" s="136" t="s">
        <v>1113</v>
      </c>
      <c r="AA16" s="136"/>
      <c r="AB16" s="136"/>
      <c r="AF16" s="144" t="s">
        <v>1131</v>
      </c>
      <c r="AG16" s="135"/>
      <c r="AK16" s="151" t="s">
        <v>1163</v>
      </c>
      <c r="AL16" s="151" t="s">
        <v>1164</v>
      </c>
      <c r="AM16" s="151"/>
      <c r="AN16" s="154"/>
      <c r="AO16" s="154"/>
    </row>
    <row r="17" spans="1:41" ht="15.75" x14ac:dyDescent="0.25">
      <c r="A17" s="144" t="s">
        <v>1052</v>
      </c>
      <c r="B17" s="135"/>
      <c r="D17" s="123" t="s">
        <v>1053</v>
      </c>
      <c r="E17" s="123" t="s">
        <v>1054</v>
      </c>
      <c r="F17" s="135" t="str">
        <f t="shared" si="1"/>
        <v>konopka</v>
      </c>
      <c r="H17" s="123" t="s">
        <v>1055</v>
      </c>
      <c r="I17" s="135"/>
      <c r="M17" s="123">
        <v>471094</v>
      </c>
      <c r="N17" s="135"/>
      <c r="O17" s="135"/>
      <c r="P17" s="135"/>
      <c r="Q17" s="135"/>
      <c r="R17" s="127"/>
      <c r="S17" s="127"/>
      <c r="T17" s="127"/>
      <c r="U17" s="127"/>
      <c r="V17" s="123"/>
      <c r="W17" s="135"/>
      <c r="Z17" s="136" t="s">
        <v>1114</v>
      </c>
      <c r="AA17" s="136"/>
      <c r="AB17" s="136"/>
      <c r="AF17" s="144" t="s">
        <v>1132</v>
      </c>
      <c r="AG17" s="135"/>
      <c r="AK17" s="151" t="s">
        <v>1165</v>
      </c>
      <c r="AL17" s="151" t="s">
        <v>1166</v>
      </c>
      <c r="AM17" s="151" t="s">
        <v>87</v>
      </c>
      <c r="AN17" s="154"/>
      <c r="AO17" s="154"/>
    </row>
    <row r="18" spans="1:41" ht="15.75" x14ac:dyDescent="0.25">
      <c r="A18" s="144" t="s">
        <v>1056</v>
      </c>
      <c r="B18" s="135"/>
      <c r="D18" s="123" t="s">
        <v>1057</v>
      </c>
      <c r="E18" s="123" t="s">
        <v>1058</v>
      </c>
      <c r="F18" s="135"/>
      <c r="H18" s="123" t="s">
        <v>1059</v>
      </c>
      <c r="I18" s="135"/>
      <c r="M18" s="123" t="s">
        <v>1094</v>
      </c>
      <c r="N18" s="135"/>
      <c r="O18" s="135"/>
      <c r="P18" s="135"/>
      <c r="Q18" s="135"/>
      <c r="R18" s="127"/>
      <c r="S18" s="127"/>
      <c r="T18" s="127"/>
      <c r="U18" s="127"/>
      <c r="V18" s="123"/>
      <c r="W18" s="135"/>
      <c r="Z18" s="136" t="s">
        <v>1115</v>
      </c>
      <c r="AA18" s="136"/>
      <c r="AB18" s="136"/>
      <c r="AF18" s="144" t="s">
        <v>1133</v>
      </c>
      <c r="AG18" s="135"/>
      <c r="AK18" s="151" t="s">
        <v>1167</v>
      </c>
      <c r="AL18" s="151" t="s">
        <v>1168</v>
      </c>
      <c r="AM18" s="151"/>
      <c r="AN18" s="154"/>
      <c r="AO18" s="154"/>
    </row>
    <row r="19" spans="1:41" ht="15.75" x14ac:dyDescent="0.25">
      <c r="A19" s="144" t="s">
        <v>1060</v>
      </c>
      <c r="B19" s="135"/>
      <c r="D19" s="123" t="s">
        <v>1061</v>
      </c>
      <c r="E19" s="123" t="s">
        <v>1062</v>
      </c>
      <c r="F19" s="135"/>
      <c r="H19" s="123" t="s">
        <v>1063</v>
      </c>
      <c r="I19" s="135"/>
      <c r="M19" s="123" t="s">
        <v>1095</v>
      </c>
      <c r="N19" s="135"/>
      <c r="O19" s="135"/>
      <c r="P19" s="135"/>
      <c r="Q19" s="135"/>
      <c r="R19" s="127"/>
      <c r="S19" s="127"/>
      <c r="T19" s="127"/>
      <c r="U19" s="127"/>
      <c r="V19" s="123"/>
      <c r="W19" s="135"/>
      <c r="AF19" s="144" t="s">
        <v>1134</v>
      </c>
      <c r="AG19" s="135"/>
      <c r="AK19" s="151" t="s">
        <v>1169</v>
      </c>
      <c r="AL19" s="151" t="s">
        <v>1170</v>
      </c>
      <c r="AM19" s="151" t="s">
        <v>1171</v>
      </c>
      <c r="AN19" s="154"/>
      <c r="AO19" s="154"/>
    </row>
    <row r="20" spans="1:41" x14ac:dyDescent="0.25">
      <c r="A20" s="144" t="s">
        <v>1064</v>
      </c>
      <c r="B20" s="135"/>
      <c r="H20" s="123" t="s">
        <v>1065</v>
      </c>
      <c r="I20" s="135"/>
      <c r="AF20" s="144" t="s">
        <v>1135</v>
      </c>
      <c r="AG20" s="135"/>
    </row>
    <row r="21" spans="1:41" x14ac:dyDescent="0.25">
      <c r="H21" s="123" t="s">
        <v>1066</v>
      </c>
      <c r="I21" s="135"/>
    </row>
    <row r="22" spans="1:41" x14ac:dyDescent="0.25">
      <c r="H22" s="123" t="s">
        <v>1067</v>
      </c>
      <c r="I22" s="135"/>
    </row>
    <row r="25" spans="1:41" x14ac:dyDescent="0.25">
      <c r="C25" s="123" t="s">
        <v>1068</v>
      </c>
      <c r="E25" s="123" t="s">
        <v>1069</v>
      </c>
    </row>
    <row r="26" spans="1:41" x14ac:dyDescent="0.25">
      <c r="E26" s="123" t="s">
        <v>1068</v>
      </c>
    </row>
    <row r="27" spans="1:41" x14ac:dyDescent="0.25">
      <c r="B27" s="123" t="s">
        <v>1070</v>
      </c>
      <c r="E27" s="123" t="s">
        <v>1071</v>
      </c>
    </row>
    <row r="28" spans="1:41" x14ac:dyDescent="0.25">
      <c r="B28" s="123" t="s">
        <v>1072</v>
      </c>
    </row>
    <row r="29" spans="1:41" x14ac:dyDescent="0.25">
      <c r="B29" s="123" t="s">
        <v>1073</v>
      </c>
    </row>
  </sheetData>
  <mergeCells count="2">
    <mergeCell ref="AN1:AO1"/>
    <mergeCell ref="AN2:AO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4"/>
  <sheetViews>
    <sheetView topLeftCell="Q1" workbookViewId="0">
      <selection activeCell="AA3" sqref="AA3"/>
    </sheetView>
  </sheetViews>
  <sheetFormatPr defaultRowHeight="15" x14ac:dyDescent="0.25"/>
  <cols>
    <col min="1" max="1" width="12.42578125" bestFit="1" customWidth="1"/>
    <col min="2" max="2" width="15.42578125" bestFit="1" customWidth="1"/>
    <col min="3" max="3" width="6" bestFit="1" customWidth="1"/>
    <col min="4" max="4" width="15.5703125" bestFit="1" customWidth="1"/>
    <col min="5" max="5" width="10.42578125" bestFit="1" customWidth="1"/>
    <col min="6" max="6" width="39" bestFit="1" customWidth="1"/>
    <col min="7" max="7" width="13.28515625" bestFit="1" customWidth="1"/>
    <col min="8" max="8" width="20" bestFit="1" customWidth="1"/>
    <col min="9" max="9" width="15.42578125" bestFit="1" customWidth="1"/>
    <col min="20" max="20" width="9.5703125" bestFit="1" customWidth="1"/>
    <col min="21" max="21" width="6.5703125" bestFit="1" customWidth="1"/>
    <col min="22" max="22" width="7" bestFit="1" customWidth="1"/>
    <col min="23" max="23" width="6.5703125" bestFit="1" customWidth="1"/>
    <col min="25" max="25" width="3.85546875" bestFit="1" customWidth="1"/>
    <col min="27" max="27" width="9.5703125" bestFit="1" customWidth="1"/>
    <col min="28" max="28" width="9.42578125" bestFit="1" customWidth="1"/>
    <col min="29" max="29" width="7.28515625" customWidth="1"/>
    <col min="30" max="30" width="9.28515625" customWidth="1"/>
    <col min="31" max="31" width="11.140625" customWidth="1"/>
    <col min="32" max="32" width="22" bestFit="1" customWidth="1"/>
  </cols>
  <sheetData>
    <row r="1" spans="1:32" ht="26.25" x14ac:dyDescent="0.25">
      <c r="A1" s="263" t="s">
        <v>1175</v>
      </c>
      <c r="B1" s="264"/>
      <c r="C1" s="158"/>
      <c r="D1" s="265" t="s">
        <v>1176</v>
      </c>
      <c r="E1" s="265"/>
      <c r="F1" s="159"/>
      <c r="G1" s="266" t="s">
        <v>1177</v>
      </c>
      <c r="H1" s="266"/>
      <c r="I1" s="266"/>
      <c r="J1" s="160"/>
      <c r="O1" s="209" t="s">
        <v>1217</v>
      </c>
      <c r="P1" s="210" t="s">
        <v>1218</v>
      </c>
      <c r="T1" s="261" t="s">
        <v>1219</v>
      </c>
      <c r="U1" s="261"/>
      <c r="V1" s="261"/>
      <c r="W1" s="261"/>
      <c r="Y1" s="212"/>
      <c r="AA1" s="262" t="s">
        <v>1220</v>
      </c>
      <c r="AB1" s="262"/>
      <c r="AC1" s="262"/>
    </row>
    <row r="2" spans="1:32" ht="63.75" x14ac:dyDescent="0.25">
      <c r="A2" s="135"/>
      <c r="B2" s="132"/>
      <c r="C2" s="161"/>
      <c r="D2" s="162" t="s">
        <v>1178</v>
      </c>
      <c r="E2" s="163">
        <v>41980</v>
      </c>
      <c r="F2" s="164"/>
      <c r="G2" s="147" t="s">
        <v>1179</v>
      </c>
      <c r="H2" s="165">
        <v>0.32847222222222222</v>
      </c>
      <c r="I2" s="166">
        <v>42540.907638888886</v>
      </c>
      <c r="J2" s="165">
        <v>0.90763888888888899</v>
      </c>
      <c r="O2" s="161">
        <v>41653</v>
      </c>
      <c r="P2" s="211">
        <f>WEEKDAY(O2)</f>
        <v>3</v>
      </c>
      <c r="T2" s="213" t="s">
        <v>1221</v>
      </c>
      <c r="U2" s="214" t="s">
        <v>1222</v>
      </c>
      <c r="V2" s="214" t="s">
        <v>1223</v>
      </c>
      <c r="W2" s="214" t="s">
        <v>1224</v>
      </c>
      <c r="Y2" s="215" t="s">
        <v>1225</v>
      </c>
      <c r="AA2" s="213" t="s">
        <v>971</v>
      </c>
      <c r="AB2" s="213" t="s">
        <v>1226</v>
      </c>
      <c r="AC2" s="214" t="s">
        <v>1227</v>
      </c>
      <c r="AD2" s="216" t="s">
        <v>1228</v>
      </c>
      <c r="AE2" s="216" t="s">
        <v>1229</v>
      </c>
      <c r="AF2" s="214" t="s">
        <v>1230</v>
      </c>
    </row>
    <row r="3" spans="1:32" x14ac:dyDescent="0.25">
      <c r="A3" s="135"/>
      <c r="B3" s="167">
        <v>42738</v>
      </c>
      <c r="C3" s="168"/>
      <c r="D3" s="162" t="s">
        <v>1180</v>
      </c>
      <c r="E3" s="169">
        <v>42043</v>
      </c>
      <c r="F3" s="164"/>
      <c r="G3" s="170" t="s">
        <v>1181</v>
      </c>
      <c r="H3" s="165">
        <v>0.69930555555555562</v>
      </c>
      <c r="I3" s="166">
        <v>42541.328472222223</v>
      </c>
      <c r="J3" s="165">
        <v>0.32847222222222222</v>
      </c>
      <c r="O3" s="161">
        <v>41662</v>
      </c>
      <c r="P3" s="211">
        <f t="shared" ref="P3:P18" si="0">WEEKDAY(O3)</f>
        <v>5</v>
      </c>
      <c r="T3" s="217">
        <v>42030</v>
      </c>
      <c r="U3" s="218">
        <f ca="1">DATEDIF(T3,TODAY(),"D")</f>
        <v>854</v>
      </c>
      <c r="V3" s="219">
        <f ca="1">DATEDIF(T3,TODAY(),"M")</f>
        <v>28</v>
      </c>
      <c r="W3" s="220">
        <f t="shared" ref="W3:W16" ca="1" si="1">DATEDIF(T3,TODAY(),"Y")</f>
        <v>2</v>
      </c>
      <c r="X3" s="157"/>
      <c r="Y3" s="221" t="s">
        <v>1231</v>
      </c>
      <c r="AA3" s="217">
        <v>31341</v>
      </c>
      <c r="AB3" s="217">
        <v>42094</v>
      </c>
      <c r="AC3" s="219">
        <f>DATEDIF(AA3,AB3,"Y")</f>
        <v>29</v>
      </c>
      <c r="AD3" s="219">
        <f>DATEDIF(AA3,AB3,"YM")</f>
        <v>5</v>
      </c>
      <c r="AE3" s="219">
        <f>DATEDIF(AA3,AB3,"MD")</f>
        <v>10</v>
      </c>
      <c r="AF3" s="219" t="str">
        <f>AC3&amp;"Year " &amp;AD3 &amp; "Months " &amp;AE3&amp; "Days"</f>
        <v>29Year 5Months 10Days</v>
      </c>
    </row>
    <row r="4" spans="1:32" x14ac:dyDescent="0.25">
      <c r="A4" s="167"/>
      <c r="B4" s="132"/>
      <c r="C4" s="168"/>
      <c r="D4" s="171" t="s">
        <v>1182</v>
      </c>
      <c r="E4" s="172">
        <f>E3-E2</f>
        <v>63</v>
      </c>
      <c r="F4" s="164"/>
      <c r="G4" s="170" t="s">
        <v>1183</v>
      </c>
      <c r="H4" s="173">
        <f>H3-H2</f>
        <v>0.3708333333333334</v>
      </c>
      <c r="I4" s="173">
        <f>I3-I2</f>
        <v>0.42083333333721384</v>
      </c>
      <c r="J4" s="168">
        <f>J3-J2</f>
        <v>-0.57916666666666683</v>
      </c>
      <c r="O4" s="161">
        <v>41667</v>
      </c>
      <c r="P4" s="211">
        <f t="shared" si="0"/>
        <v>3</v>
      </c>
      <c r="T4" s="217">
        <v>38137</v>
      </c>
      <c r="U4" s="218">
        <f t="shared" ref="U4:U16" ca="1" si="2">DATEDIF(T4,TODAY(),"D")</f>
        <v>4747</v>
      </c>
      <c r="V4" s="219">
        <f t="shared" ref="V4:V16" ca="1" si="3">DATEDIF(T4,TODAY(),"M")</f>
        <v>155</v>
      </c>
      <c r="W4" s="220">
        <f t="shared" ca="1" si="1"/>
        <v>12</v>
      </c>
      <c r="X4" s="157"/>
      <c r="Y4" s="221" t="s">
        <v>1232</v>
      </c>
      <c r="AA4" s="217">
        <v>35467</v>
      </c>
      <c r="AB4" s="217">
        <v>42094</v>
      </c>
      <c r="AC4" s="219">
        <f t="shared" ref="AC4:AC11" si="4">DATEDIF(AA4,AB4,"Y")</f>
        <v>18</v>
      </c>
      <c r="AD4" s="219">
        <f t="shared" ref="AD4:AD11" si="5">DATEDIF(AA4,AB4,"YM")</f>
        <v>1</v>
      </c>
      <c r="AE4" s="219">
        <f t="shared" ref="AE4:AE11" si="6">DATEDIF(AA4,AB4,"MD")</f>
        <v>25</v>
      </c>
      <c r="AF4" s="219"/>
    </row>
    <row r="5" spans="1:32" x14ac:dyDescent="0.25">
      <c r="A5" s="167"/>
      <c r="B5" s="174">
        <v>42740</v>
      </c>
      <c r="C5" s="168"/>
      <c r="D5" s="163"/>
      <c r="E5" s="175"/>
      <c r="F5" s="164"/>
      <c r="G5" s="123"/>
      <c r="H5" s="123"/>
      <c r="I5" s="164"/>
      <c r="J5" s="123"/>
      <c r="O5" s="161">
        <v>41671</v>
      </c>
      <c r="P5" s="211">
        <f t="shared" si="0"/>
        <v>7</v>
      </c>
      <c r="T5" s="217">
        <v>31980</v>
      </c>
      <c r="U5" s="218">
        <f t="shared" ca="1" si="2"/>
        <v>10904</v>
      </c>
      <c r="V5" s="219">
        <f t="shared" ca="1" si="3"/>
        <v>358</v>
      </c>
      <c r="W5" s="220">
        <f t="shared" ca="1" si="1"/>
        <v>29</v>
      </c>
      <c r="X5" s="157"/>
      <c r="Y5" s="221" t="s">
        <v>1233</v>
      </c>
      <c r="AA5" s="217">
        <v>32241</v>
      </c>
      <c r="AB5" s="217">
        <v>42094</v>
      </c>
      <c r="AC5" s="219">
        <f t="shared" si="4"/>
        <v>26</v>
      </c>
      <c r="AD5" s="219">
        <f t="shared" si="5"/>
        <v>11</v>
      </c>
      <c r="AE5" s="219">
        <f t="shared" si="6"/>
        <v>23</v>
      </c>
      <c r="AF5" s="219"/>
    </row>
    <row r="6" spans="1:32" x14ac:dyDescent="0.25">
      <c r="A6" s="135"/>
      <c r="B6" s="176">
        <v>46753</v>
      </c>
      <c r="C6" s="168"/>
      <c r="D6" s="177" t="s">
        <v>1184</v>
      </c>
      <c r="E6" s="178">
        <v>41774</v>
      </c>
      <c r="F6" s="164"/>
      <c r="G6" s="147" t="s">
        <v>1185</v>
      </c>
      <c r="H6" s="179" t="s">
        <v>1186</v>
      </c>
      <c r="I6" s="180">
        <v>41960.75</v>
      </c>
      <c r="J6" s="181"/>
      <c r="O6" s="161">
        <v>41682</v>
      </c>
      <c r="P6" s="211">
        <f t="shared" si="0"/>
        <v>4</v>
      </c>
      <c r="T6" s="217">
        <v>39404</v>
      </c>
      <c r="U6" s="218">
        <f t="shared" ca="1" si="2"/>
        <v>3480</v>
      </c>
      <c r="V6" s="219">
        <f t="shared" ca="1" si="3"/>
        <v>114</v>
      </c>
      <c r="W6" s="220">
        <f t="shared" ca="1" si="1"/>
        <v>9</v>
      </c>
      <c r="X6" s="157"/>
      <c r="Y6" s="221" t="s">
        <v>1234</v>
      </c>
      <c r="AA6" s="217">
        <v>32991</v>
      </c>
      <c r="AB6" s="217">
        <v>42094</v>
      </c>
      <c r="AC6" s="219">
        <f t="shared" si="4"/>
        <v>24</v>
      </c>
      <c r="AD6" s="219">
        <f t="shared" si="5"/>
        <v>11</v>
      </c>
      <c r="AE6" s="219">
        <f t="shared" si="6"/>
        <v>3</v>
      </c>
      <c r="AF6" s="219"/>
    </row>
    <row r="7" spans="1:32" x14ac:dyDescent="0.25">
      <c r="A7" s="123"/>
      <c r="B7" s="168"/>
      <c r="C7" s="168"/>
      <c r="D7" s="177" t="s">
        <v>1187</v>
      </c>
      <c r="E7" s="182">
        <v>1500</v>
      </c>
      <c r="F7" s="164"/>
      <c r="G7" s="147" t="s">
        <v>1188</v>
      </c>
      <c r="H7" s="179" t="s">
        <v>1189</v>
      </c>
      <c r="I7" s="180">
        <v>41963.652777777781</v>
      </c>
      <c r="J7" s="181"/>
      <c r="O7" s="161">
        <v>41684</v>
      </c>
      <c r="P7" s="211">
        <f t="shared" si="0"/>
        <v>6</v>
      </c>
      <c r="T7" s="217">
        <v>37107</v>
      </c>
      <c r="U7" s="218">
        <f t="shared" ca="1" si="2"/>
        <v>5777</v>
      </c>
      <c r="V7" s="219">
        <f t="shared" ca="1" si="3"/>
        <v>189</v>
      </c>
      <c r="W7" s="220">
        <f t="shared" ca="1" si="1"/>
        <v>15</v>
      </c>
      <c r="X7" s="157"/>
      <c r="Y7" s="221" t="s">
        <v>1235</v>
      </c>
      <c r="AA7" s="217">
        <v>34149</v>
      </c>
      <c r="AB7" s="217">
        <v>42094</v>
      </c>
      <c r="AC7" s="219">
        <f t="shared" si="4"/>
        <v>21</v>
      </c>
      <c r="AD7" s="219">
        <f t="shared" si="5"/>
        <v>9</v>
      </c>
      <c r="AE7" s="219">
        <f t="shared" si="6"/>
        <v>2</v>
      </c>
      <c r="AF7" s="219"/>
    </row>
    <row r="8" spans="1:32" x14ac:dyDescent="0.25">
      <c r="A8" s="183" t="s">
        <v>1190</v>
      </c>
      <c r="B8" s="184">
        <v>36892</v>
      </c>
      <c r="C8" s="168"/>
      <c r="D8" s="185" t="s">
        <v>1191</v>
      </c>
      <c r="E8" s="186">
        <f>E6+E7</f>
        <v>43274</v>
      </c>
      <c r="F8" s="164"/>
      <c r="G8" s="147" t="s">
        <v>1183</v>
      </c>
      <c r="H8" s="187" t="e">
        <f>H7-H6</f>
        <v>#VALUE!</v>
      </c>
      <c r="I8" s="188">
        <f>I7-I6</f>
        <v>2.9027777777810115</v>
      </c>
      <c r="J8" s="189"/>
      <c r="O8" s="161">
        <v>41690</v>
      </c>
      <c r="P8" s="211">
        <f t="shared" si="0"/>
        <v>5</v>
      </c>
      <c r="T8" s="217">
        <v>32521</v>
      </c>
      <c r="U8" s="218">
        <f t="shared" ca="1" si="2"/>
        <v>10363</v>
      </c>
      <c r="V8" s="219">
        <f t="shared" ca="1" si="3"/>
        <v>340</v>
      </c>
      <c r="W8" s="220">
        <f t="shared" ca="1" si="1"/>
        <v>28</v>
      </c>
      <c r="X8" s="157"/>
      <c r="Y8" s="212"/>
      <c r="AA8" s="217">
        <v>34904</v>
      </c>
      <c r="AB8" s="217">
        <v>42094</v>
      </c>
      <c r="AC8" s="219">
        <f t="shared" si="4"/>
        <v>19</v>
      </c>
      <c r="AD8" s="219">
        <f t="shared" si="5"/>
        <v>8</v>
      </c>
      <c r="AE8" s="219">
        <f t="shared" si="6"/>
        <v>7</v>
      </c>
      <c r="AF8" s="219"/>
    </row>
    <row r="9" spans="1:32" x14ac:dyDescent="0.25">
      <c r="A9" s="183" t="s">
        <v>1192</v>
      </c>
      <c r="B9" s="184"/>
      <c r="C9" s="168"/>
      <c r="D9" s="190"/>
      <c r="E9" s="191"/>
      <c r="F9" s="164"/>
      <c r="G9" s="123"/>
      <c r="H9" s="160"/>
      <c r="I9" s="123"/>
      <c r="J9" s="123"/>
      <c r="O9" s="161">
        <v>42462</v>
      </c>
      <c r="P9" s="211">
        <f t="shared" si="0"/>
        <v>7</v>
      </c>
      <c r="T9" s="217">
        <v>34154</v>
      </c>
      <c r="U9" s="218">
        <f t="shared" ca="1" si="2"/>
        <v>8730</v>
      </c>
      <c r="V9" s="219">
        <f t="shared" ca="1" si="3"/>
        <v>286</v>
      </c>
      <c r="W9" s="220">
        <f t="shared" ca="1" si="1"/>
        <v>23</v>
      </c>
      <c r="X9" s="157"/>
      <c r="Y9" s="212"/>
      <c r="AA9" s="217">
        <v>35309</v>
      </c>
      <c r="AB9" s="217">
        <v>42094</v>
      </c>
      <c r="AC9" s="219">
        <f t="shared" si="4"/>
        <v>18</v>
      </c>
      <c r="AD9" s="219">
        <f t="shared" si="5"/>
        <v>6</v>
      </c>
      <c r="AE9" s="219">
        <f t="shared" si="6"/>
        <v>30</v>
      </c>
      <c r="AF9" s="219"/>
    </row>
    <row r="10" spans="1:32" x14ac:dyDescent="0.25">
      <c r="A10" s="123"/>
      <c r="B10" s="123"/>
      <c r="C10" s="168"/>
      <c r="D10" s="192" t="s">
        <v>1193</v>
      </c>
      <c r="E10" s="193">
        <f>E11-90</f>
        <v>41953</v>
      </c>
      <c r="F10" s="164"/>
      <c r="G10" s="194"/>
      <c r="H10" s="195"/>
      <c r="I10" s="123"/>
      <c r="J10" s="164"/>
      <c r="O10" s="161">
        <v>41703</v>
      </c>
      <c r="P10" s="211">
        <f t="shared" si="0"/>
        <v>4</v>
      </c>
      <c r="T10" s="217">
        <v>34432</v>
      </c>
      <c r="U10" s="218">
        <f t="shared" ca="1" si="2"/>
        <v>8452</v>
      </c>
      <c r="V10" s="219">
        <f t="shared" ca="1" si="3"/>
        <v>277</v>
      </c>
      <c r="W10" s="220">
        <f t="shared" ca="1" si="1"/>
        <v>23</v>
      </c>
      <c r="X10" s="157"/>
      <c r="Y10" s="212"/>
      <c r="AA10" s="217">
        <v>35583</v>
      </c>
      <c r="AB10" s="217">
        <v>42094</v>
      </c>
      <c r="AC10" s="219">
        <f t="shared" si="4"/>
        <v>17</v>
      </c>
      <c r="AD10" s="219">
        <f t="shared" si="5"/>
        <v>9</v>
      </c>
      <c r="AE10" s="219">
        <f t="shared" si="6"/>
        <v>29</v>
      </c>
      <c r="AF10" s="219"/>
    </row>
    <row r="11" spans="1:32" x14ac:dyDescent="0.25">
      <c r="A11" s="123"/>
      <c r="B11" s="123"/>
      <c r="C11" s="168"/>
      <c r="D11" s="196" t="s">
        <v>967</v>
      </c>
      <c r="E11" s="197">
        <v>42043</v>
      </c>
      <c r="F11" s="164"/>
      <c r="G11" s="123"/>
      <c r="H11" s="158"/>
      <c r="I11" s="168"/>
      <c r="J11" s="194"/>
      <c r="O11" s="161">
        <v>41706</v>
      </c>
      <c r="P11" s="211">
        <f t="shared" si="0"/>
        <v>7</v>
      </c>
      <c r="T11" s="217">
        <v>34833</v>
      </c>
      <c r="U11" s="218">
        <f t="shared" ca="1" si="2"/>
        <v>8051</v>
      </c>
      <c r="V11" s="219">
        <f t="shared" ca="1" si="3"/>
        <v>264</v>
      </c>
      <c r="W11" s="220">
        <f t="shared" ca="1" si="1"/>
        <v>22</v>
      </c>
      <c r="X11" s="157"/>
      <c r="Y11" s="212"/>
      <c r="AA11" s="217">
        <v>36741</v>
      </c>
      <c r="AB11" s="217">
        <v>42094</v>
      </c>
      <c r="AC11" s="219">
        <f t="shared" si="4"/>
        <v>14</v>
      </c>
      <c r="AD11" s="219">
        <f t="shared" si="5"/>
        <v>7</v>
      </c>
      <c r="AE11" s="219">
        <f t="shared" si="6"/>
        <v>28</v>
      </c>
      <c r="AF11" s="219"/>
    </row>
    <row r="12" spans="1:32" x14ac:dyDescent="0.25">
      <c r="A12" s="123"/>
      <c r="B12" s="123"/>
      <c r="C12" s="168"/>
      <c r="D12" s="192" t="s">
        <v>1194</v>
      </c>
      <c r="E12" s="198">
        <f>E11+90</f>
        <v>42133</v>
      </c>
      <c r="F12" s="164"/>
      <c r="G12" s="123"/>
      <c r="H12" s="164"/>
      <c r="I12" s="168"/>
      <c r="J12" s="168"/>
      <c r="O12" s="161">
        <v>41712</v>
      </c>
      <c r="P12" s="211">
        <f t="shared" si="0"/>
        <v>6</v>
      </c>
      <c r="T12" s="217">
        <v>34950</v>
      </c>
      <c r="U12" s="218">
        <f t="shared" ca="1" si="2"/>
        <v>7934</v>
      </c>
      <c r="V12" s="219">
        <f t="shared" ca="1" si="3"/>
        <v>260</v>
      </c>
      <c r="W12" s="220">
        <f t="shared" ca="1" si="1"/>
        <v>21</v>
      </c>
      <c r="Y12" s="212"/>
      <c r="AA12" s="217">
        <v>38796</v>
      </c>
      <c r="AB12" s="217">
        <v>42094</v>
      </c>
      <c r="AC12" s="219"/>
      <c r="AD12" s="219"/>
      <c r="AE12" s="219"/>
      <c r="AF12" s="219"/>
    </row>
    <row r="13" spans="1:32" x14ac:dyDescent="0.25">
      <c r="A13" s="259" t="s">
        <v>1195</v>
      </c>
      <c r="B13" s="259"/>
      <c r="C13" s="168"/>
      <c r="D13" s="123"/>
      <c r="E13" s="164"/>
      <c r="F13" s="123"/>
      <c r="G13" s="123"/>
      <c r="H13" s="164"/>
      <c r="I13" s="168"/>
      <c r="J13" s="168"/>
      <c r="O13" s="161">
        <v>41723</v>
      </c>
      <c r="P13" s="211">
        <f t="shared" si="0"/>
        <v>3</v>
      </c>
      <c r="T13" s="217">
        <v>35454</v>
      </c>
      <c r="U13" s="218">
        <f t="shared" ca="1" si="2"/>
        <v>7430</v>
      </c>
      <c r="V13" s="219">
        <f t="shared" ca="1" si="3"/>
        <v>244</v>
      </c>
      <c r="W13" s="220">
        <f t="shared" ca="1" si="1"/>
        <v>20</v>
      </c>
      <c r="Y13" s="212"/>
      <c r="AA13" s="217">
        <v>34254</v>
      </c>
      <c r="AB13" s="217">
        <v>42094</v>
      </c>
      <c r="AC13" s="219"/>
      <c r="AD13" s="219"/>
      <c r="AE13" s="219"/>
      <c r="AF13" s="219"/>
    </row>
    <row r="14" spans="1:32" x14ac:dyDescent="0.25">
      <c r="A14" s="123" t="s">
        <v>1196</v>
      </c>
      <c r="B14" s="184">
        <v>42791</v>
      </c>
      <c r="C14" s="168"/>
      <c r="D14" s="123"/>
      <c r="E14" s="164"/>
      <c r="F14" s="123"/>
      <c r="G14" s="123"/>
      <c r="H14" s="168"/>
      <c r="I14" s="168"/>
      <c r="J14" s="168"/>
      <c r="O14" s="161">
        <v>41730</v>
      </c>
      <c r="P14" s="211">
        <f t="shared" si="0"/>
        <v>3</v>
      </c>
      <c r="T14" s="217">
        <v>36094</v>
      </c>
      <c r="U14" s="218">
        <f t="shared" ca="1" si="2"/>
        <v>6790</v>
      </c>
      <c r="V14" s="219">
        <f t="shared" ca="1" si="3"/>
        <v>223</v>
      </c>
      <c r="W14" s="220">
        <f t="shared" ca="1" si="1"/>
        <v>18</v>
      </c>
      <c r="Y14" s="212"/>
      <c r="AA14" s="217">
        <v>34364</v>
      </c>
      <c r="AB14" s="217">
        <v>42094</v>
      </c>
      <c r="AC14" s="219"/>
      <c r="AD14" s="219">
        <f t="shared" ref="AD14" si="7">DATEDIF(AA14,AB14,"YM")</f>
        <v>2</v>
      </c>
      <c r="AE14" s="219">
        <f t="shared" ref="AE14:AE15" si="8">DATEDIF(AA14,AB14,"MD")</f>
        <v>1</v>
      </c>
      <c r="AF14" s="219"/>
    </row>
    <row r="15" spans="1:32" x14ac:dyDescent="0.25">
      <c r="A15" s="123" t="s">
        <v>1197</v>
      </c>
      <c r="B15" s="184">
        <f ca="1">TODAY()</f>
        <v>42884</v>
      </c>
      <c r="C15" s="168"/>
      <c r="D15" s="199"/>
      <c r="E15" s="267" t="s">
        <v>1198</v>
      </c>
      <c r="F15" s="268"/>
      <c r="G15" s="123"/>
      <c r="H15" s="200"/>
      <c r="I15" s="168"/>
      <c r="J15" s="168"/>
      <c r="O15" s="161">
        <v>41740</v>
      </c>
      <c r="P15" s="211">
        <f t="shared" si="0"/>
        <v>6</v>
      </c>
      <c r="T15" s="217">
        <v>36832</v>
      </c>
      <c r="U15" s="218">
        <f t="shared" ca="1" si="2"/>
        <v>6052</v>
      </c>
      <c r="V15" s="219">
        <f t="shared" ca="1" si="3"/>
        <v>198</v>
      </c>
      <c r="W15" s="220">
        <f t="shared" ca="1" si="1"/>
        <v>16</v>
      </c>
      <c r="Y15" s="212"/>
      <c r="AA15" s="217">
        <v>32403</v>
      </c>
      <c r="AB15" s="217">
        <v>42094</v>
      </c>
      <c r="AC15" s="219"/>
      <c r="AD15" s="219"/>
      <c r="AE15" s="219">
        <f t="shared" si="8"/>
        <v>14</v>
      </c>
      <c r="AF15" s="219"/>
    </row>
    <row r="16" spans="1:32" x14ac:dyDescent="0.25">
      <c r="A16" s="123"/>
      <c r="B16" s="123"/>
      <c r="C16" s="168"/>
      <c r="D16" s="199"/>
      <c r="E16" s="201" t="s">
        <v>1199</v>
      </c>
      <c r="F16" s="123" t="s">
        <v>1200</v>
      </c>
      <c r="G16" s="160"/>
      <c r="H16" s="168"/>
      <c r="I16" s="168"/>
      <c r="J16" s="168"/>
      <c r="O16" s="161">
        <v>41746</v>
      </c>
      <c r="P16" s="211">
        <f t="shared" si="0"/>
        <v>5</v>
      </c>
      <c r="T16" s="217">
        <v>37759</v>
      </c>
      <c r="U16" s="218">
        <f t="shared" ca="1" si="2"/>
        <v>5125</v>
      </c>
      <c r="V16" s="219">
        <f t="shared" ca="1" si="3"/>
        <v>168</v>
      </c>
      <c r="W16" s="220">
        <f t="shared" ca="1" si="1"/>
        <v>14</v>
      </c>
      <c r="Y16" s="212"/>
      <c r="AA16" s="217">
        <v>38107</v>
      </c>
      <c r="AB16" s="217">
        <v>42094</v>
      </c>
      <c r="AC16" s="219"/>
      <c r="AD16" s="219"/>
      <c r="AE16" s="219"/>
      <c r="AF16" s="219"/>
    </row>
    <row r="17" spans="1:32" x14ac:dyDescent="0.25">
      <c r="A17" s="259" t="s">
        <v>1201</v>
      </c>
      <c r="B17" s="260"/>
      <c r="C17" s="168"/>
      <c r="D17" s="123"/>
      <c r="E17" s="202" t="s">
        <v>1202</v>
      </c>
      <c r="F17" s="123" t="s">
        <v>1203</v>
      </c>
      <c r="G17" s="203"/>
      <c r="H17" s="168"/>
      <c r="I17" s="168"/>
      <c r="J17" s="168"/>
      <c r="O17" s="161">
        <v>41753</v>
      </c>
      <c r="P17" s="211">
        <f t="shared" si="0"/>
        <v>5</v>
      </c>
      <c r="T17" s="217">
        <v>38394</v>
      </c>
      <c r="U17" s="219"/>
      <c r="V17" s="219"/>
      <c r="W17" s="222"/>
      <c r="Y17" s="212"/>
      <c r="AA17" s="217">
        <v>38842</v>
      </c>
      <c r="AB17" s="217">
        <v>42094</v>
      </c>
      <c r="AC17" s="219"/>
      <c r="AD17" s="219"/>
      <c r="AE17" s="219"/>
      <c r="AF17" s="219"/>
    </row>
    <row r="18" spans="1:32" x14ac:dyDescent="0.25">
      <c r="A18" s="123" t="s">
        <v>1196</v>
      </c>
      <c r="B18" s="204">
        <v>0.70347222222222217</v>
      </c>
      <c r="C18" s="168">
        <v>23123</v>
      </c>
      <c r="D18" s="123"/>
      <c r="E18" s="202" t="s">
        <v>1204</v>
      </c>
      <c r="F18" s="123" t="s">
        <v>1205</v>
      </c>
      <c r="G18" s="203"/>
      <c r="H18" s="168"/>
      <c r="I18" s="168"/>
      <c r="J18" s="168"/>
      <c r="O18" s="161">
        <v>41759</v>
      </c>
      <c r="P18" s="211">
        <f t="shared" si="0"/>
        <v>4</v>
      </c>
      <c r="T18" s="217">
        <v>32164</v>
      </c>
      <c r="U18" s="219"/>
      <c r="V18" s="219"/>
      <c r="W18" s="222"/>
      <c r="Y18" s="212"/>
      <c r="AA18" s="217">
        <v>34085</v>
      </c>
      <c r="AB18" s="217">
        <v>42094</v>
      </c>
      <c r="AC18" s="219"/>
      <c r="AD18" s="219"/>
      <c r="AE18" s="219"/>
      <c r="AF18" s="219"/>
    </row>
    <row r="19" spans="1:32" x14ac:dyDescent="0.25">
      <c r="A19" s="123" t="s">
        <v>1197</v>
      </c>
      <c r="B19" s="204">
        <f ca="1">NOW()</f>
        <v>42884.461565046295</v>
      </c>
      <c r="C19" s="168">
        <v>12</v>
      </c>
      <c r="D19" s="123"/>
      <c r="E19" s="202" t="s">
        <v>1206</v>
      </c>
      <c r="F19" s="135" t="s">
        <v>1207</v>
      </c>
      <c r="G19" s="160"/>
      <c r="H19" s="168"/>
      <c r="I19" s="161"/>
      <c r="J19" s="123"/>
      <c r="T19" s="217">
        <v>34907</v>
      </c>
      <c r="U19" s="219"/>
      <c r="V19" s="219"/>
      <c r="W19" s="222"/>
      <c r="Y19" s="212"/>
      <c r="AA19" s="217">
        <v>32038</v>
      </c>
      <c r="AB19" s="217">
        <v>42094</v>
      </c>
      <c r="AC19" s="219"/>
      <c r="AD19" s="219"/>
      <c r="AE19" s="219"/>
      <c r="AF19" s="219"/>
    </row>
    <row r="20" spans="1:32" x14ac:dyDescent="0.25">
      <c r="A20" s="123"/>
      <c r="B20" s="123"/>
      <c r="C20" s="205"/>
      <c r="D20" s="123"/>
      <c r="E20" s="202" t="s">
        <v>1208</v>
      </c>
      <c r="F20" s="135" t="s">
        <v>1209</v>
      </c>
      <c r="G20" s="123"/>
      <c r="H20" s="160"/>
      <c r="I20" s="164"/>
      <c r="J20" s="123"/>
      <c r="T20" s="217">
        <v>36472</v>
      </c>
      <c r="U20" s="219"/>
      <c r="V20" s="219"/>
      <c r="W20" s="222"/>
      <c r="Y20" s="212"/>
      <c r="AA20" s="217">
        <v>32217</v>
      </c>
      <c r="AB20" s="217">
        <v>42094</v>
      </c>
      <c r="AC20" s="219"/>
      <c r="AD20" s="219"/>
      <c r="AE20" s="219"/>
      <c r="AF20" s="219"/>
    </row>
    <row r="21" spans="1:32" x14ac:dyDescent="0.25">
      <c r="A21" s="164"/>
      <c r="B21" s="123"/>
      <c r="C21" s="168"/>
      <c r="D21" s="123"/>
      <c r="E21" s="202" t="s">
        <v>1210</v>
      </c>
      <c r="F21" s="135" t="s">
        <v>1211</v>
      </c>
      <c r="G21" s="123"/>
      <c r="H21" s="160"/>
      <c r="I21" s="123"/>
      <c r="J21" s="123"/>
    </row>
    <row r="22" spans="1:32" x14ac:dyDescent="0.25">
      <c r="A22" s="259" t="s">
        <v>1212</v>
      </c>
      <c r="B22" s="260"/>
      <c r="C22" s="168"/>
      <c r="D22" s="206"/>
      <c r="E22" s="202" t="s">
        <v>1213</v>
      </c>
      <c r="F22" s="123" t="s">
        <v>1214</v>
      </c>
      <c r="G22" s="123"/>
      <c r="H22" s="160"/>
      <c r="I22" s="123"/>
      <c r="J22" s="123"/>
    </row>
    <row r="23" spans="1:32" x14ac:dyDescent="0.25">
      <c r="A23" s="123" t="s">
        <v>1196</v>
      </c>
      <c r="B23" s="207">
        <v>42791.704861111109</v>
      </c>
      <c r="C23" s="168"/>
      <c r="D23" s="123"/>
      <c r="E23" s="202" t="s">
        <v>1215</v>
      </c>
      <c r="F23" s="123" t="s">
        <v>1216</v>
      </c>
      <c r="G23" s="123"/>
      <c r="H23" s="160"/>
      <c r="I23" s="123"/>
      <c r="J23" s="123"/>
    </row>
    <row r="24" spans="1:32" x14ac:dyDescent="0.25">
      <c r="A24" s="123" t="s">
        <v>1197</v>
      </c>
      <c r="B24" s="207">
        <f ca="1">NOW()</f>
        <v>42884.461565046295</v>
      </c>
      <c r="C24" s="168"/>
      <c r="D24" s="208"/>
      <c r="E24" s="206"/>
      <c r="F24" s="123"/>
      <c r="G24" s="123"/>
      <c r="H24" s="160"/>
      <c r="I24" s="123"/>
      <c r="J24" s="123"/>
    </row>
  </sheetData>
  <mergeCells count="9">
    <mergeCell ref="A22:B22"/>
    <mergeCell ref="T1:W1"/>
    <mergeCell ref="AA1:AC1"/>
    <mergeCell ref="A1:B1"/>
    <mergeCell ref="D1:E1"/>
    <mergeCell ref="G1:I1"/>
    <mergeCell ref="A13:B13"/>
    <mergeCell ref="E15:F15"/>
    <mergeCell ref="A17:B17"/>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4"/>
  <sheetViews>
    <sheetView topLeftCell="S1" workbookViewId="0">
      <selection activeCell="V1" sqref="V1"/>
    </sheetView>
  </sheetViews>
  <sheetFormatPr defaultRowHeight="15" x14ac:dyDescent="0.25"/>
  <cols>
    <col min="1" max="1" width="24.5703125" customWidth="1"/>
    <col min="2" max="2" width="12" customWidth="1"/>
    <col min="3" max="3" width="20.5703125" bestFit="1" customWidth="1"/>
    <col min="4" max="4" width="13.28515625" customWidth="1"/>
    <col min="5" max="5" width="14.140625" customWidth="1"/>
    <col min="6" max="6" width="12.7109375" customWidth="1"/>
    <col min="7" max="7" width="13.42578125" customWidth="1"/>
    <col min="8" max="8" width="12.5703125" customWidth="1"/>
    <col min="9" max="9" width="10" bestFit="1" customWidth="1"/>
    <col min="10" max="10" width="10.28515625" bestFit="1" customWidth="1"/>
    <col min="11" max="11" width="5.5703125" bestFit="1" customWidth="1"/>
    <col min="12" max="12" width="19.85546875" bestFit="1" customWidth="1"/>
    <col min="13" max="13" width="17.5703125" customWidth="1"/>
    <col min="14" max="14" width="6.7109375" bestFit="1" customWidth="1"/>
    <col min="15" max="15" width="9.42578125" customWidth="1"/>
    <col min="16" max="16" width="10.7109375" customWidth="1"/>
    <col min="17" max="17" width="10.28515625" customWidth="1"/>
    <col min="18" max="18" width="18.85546875" bestFit="1" customWidth="1"/>
    <col min="19" max="19" width="21.5703125" bestFit="1" customWidth="1"/>
    <col min="20" max="20" width="26.42578125" bestFit="1" customWidth="1"/>
    <col min="21" max="22" width="16.140625" customWidth="1"/>
    <col min="23" max="23" width="18.140625" customWidth="1"/>
    <col min="24" max="24" width="17.7109375" customWidth="1"/>
    <col min="25" max="25" width="14.7109375" customWidth="1"/>
    <col min="26" max="26" width="13.7109375" customWidth="1"/>
  </cols>
  <sheetData>
    <row r="1" spans="1:26" x14ac:dyDescent="0.25">
      <c r="A1" s="53" t="s">
        <v>101</v>
      </c>
      <c r="B1" s="54" t="s">
        <v>102</v>
      </c>
      <c r="C1" s="55" t="s">
        <v>103</v>
      </c>
      <c r="D1" s="55" t="s">
        <v>104</v>
      </c>
      <c r="E1" s="56" t="s">
        <v>105</v>
      </c>
      <c r="F1" s="57" t="s">
        <v>106</v>
      </c>
      <c r="G1" s="55" t="s">
        <v>107</v>
      </c>
      <c r="H1" s="58" t="s">
        <v>108</v>
      </c>
      <c r="I1" s="54" t="s">
        <v>109</v>
      </c>
      <c r="P1" s="56" t="s">
        <v>50</v>
      </c>
      <c r="Q1" s="56" t="s">
        <v>1240</v>
      </c>
      <c r="R1" s="56" t="s">
        <v>1241</v>
      </c>
      <c r="S1" s="56" t="s">
        <v>1242</v>
      </c>
      <c r="T1" s="56" t="s">
        <v>1243</v>
      </c>
      <c r="W1" s="53" t="s">
        <v>101</v>
      </c>
      <c r="X1" s="55" t="s">
        <v>103</v>
      </c>
      <c r="Y1" s="56" t="s">
        <v>105</v>
      </c>
      <c r="Z1" s="58" t="s">
        <v>108</v>
      </c>
    </row>
    <row r="2" spans="1:26" x14ac:dyDescent="0.25">
      <c r="A2" s="59" t="s">
        <v>666</v>
      </c>
      <c r="B2" s="60" t="s">
        <v>117</v>
      </c>
      <c r="C2" s="59" t="s">
        <v>133</v>
      </c>
      <c r="D2" s="59" t="s">
        <v>112</v>
      </c>
      <c r="E2" s="61">
        <v>35801</v>
      </c>
      <c r="F2" s="62">
        <f t="shared" ref="F2:F24" ca="1" si="0">DATEDIF(E2,TODAY(),"Y")</f>
        <v>19</v>
      </c>
      <c r="G2" s="63" t="s">
        <v>113</v>
      </c>
      <c r="H2" s="64">
        <v>78570</v>
      </c>
      <c r="I2" s="65">
        <v>1</v>
      </c>
      <c r="L2" s="238" t="s">
        <v>1244</v>
      </c>
      <c r="M2" s="238"/>
      <c r="P2" s="238">
        <v>67497</v>
      </c>
      <c r="Q2" s="238">
        <v>162</v>
      </c>
      <c r="R2" s="239">
        <v>16</v>
      </c>
      <c r="S2" s="219"/>
      <c r="T2" s="219"/>
      <c r="U2" s="256"/>
      <c r="V2" s="256"/>
      <c r="W2" s="79" t="s">
        <v>666</v>
      </c>
      <c r="X2" s="79"/>
      <c r="Y2" s="80"/>
      <c r="Z2" s="64"/>
    </row>
    <row r="3" spans="1:26" x14ac:dyDescent="0.25">
      <c r="A3" s="59" t="s">
        <v>312</v>
      </c>
      <c r="B3" s="60" t="s">
        <v>122</v>
      </c>
      <c r="C3" s="59" t="s">
        <v>141</v>
      </c>
      <c r="D3" s="59" t="s">
        <v>116</v>
      </c>
      <c r="E3" s="61">
        <v>35806</v>
      </c>
      <c r="F3" s="62">
        <f t="shared" ca="1" si="0"/>
        <v>19</v>
      </c>
      <c r="G3" s="63"/>
      <c r="H3" s="64">
        <v>86100</v>
      </c>
      <c r="I3" s="65">
        <v>4</v>
      </c>
      <c r="L3" s="238" t="s">
        <v>1245</v>
      </c>
      <c r="M3" s="238"/>
      <c r="P3" s="238">
        <v>53684</v>
      </c>
      <c r="Q3" s="238">
        <v>295</v>
      </c>
      <c r="R3" s="239">
        <v>32</v>
      </c>
      <c r="S3" s="219"/>
      <c r="T3" s="219"/>
      <c r="U3" s="256"/>
      <c r="V3" s="256"/>
      <c r="W3" s="79" t="s">
        <v>196</v>
      </c>
      <c r="X3" s="79"/>
      <c r="Y3" s="80"/>
      <c r="Z3" s="64"/>
    </row>
    <row r="4" spans="1:26" x14ac:dyDescent="0.25">
      <c r="A4" s="59" t="s">
        <v>654</v>
      </c>
      <c r="B4" s="60" t="s">
        <v>117</v>
      </c>
      <c r="C4" s="59" t="s">
        <v>133</v>
      </c>
      <c r="D4" s="59" t="s">
        <v>114</v>
      </c>
      <c r="E4" s="61">
        <v>35807</v>
      </c>
      <c r="F4" s="62">
        <f t="shared" ca="1" si="0"/>
        <v>19</v>
      </c>
      <c r="G4" s="63" t="s">
        <v>113</v>
      </c>
      <c r="H4" s="64">
        <v>48835</v>
      </c>
      <c r="I4" s="65">
        <v>5</v>
      </c>
      <c r="L4" s="238" t="s">
        <v>1246</v>
      </c>
      <c r="M4" s="238"/>
      <c r="P4" s="238">
        <v>80873</v>
      </c>
      <c r="Q4" s="238">
        <v>155</v>
      </c>
      <c r="R4" s="239">
        <v>24</v>
      </c>
      <c r="S4" s="219"/>
      <c r="T4" s="219"/>
      <c r="U4" s="256"/>
      <c r="V4" s="256"/>
      <c r="W4" s="79" t="s">
        <v>426</v>
      </c>
      <c r="X4" s="79"/>
      <c r="Y4" s="80"/>
      <c r="Z4" s="64"/>
    </row>
    <row r="5" spans="1:26" x14ac:dyDescent="0.25">
      <c r="A5" s="59" t="s">
        <v>765</v>
      </c>
      <c r="B5" s="60" t="s">
        <v>110</v>
      </c>
      <c r="C5" s="59" t="s">
        <v>140</v>
      </c>
      <c r="D5" s="59" t="s">
        <v>112</v>
      </c>
      <c r="E5" s="61">
        <v>35821</v>
      </c>
      <c r="F5" s="62">
        <f t="shared" ca="1" si="0"/>
        <v>19</v>
      </c>
      <c r="G5" s="63" t="s">
        <v>59</v>
      </c>
      <c r="H5" s="64">
        <v>22870</v>
      </c>
      <c r="I5" s="65">
        <v>3</v>
      </c>
      <c r="L5" s="238"/>
      <c r="M5" s="238"/>
      <c r="P5" s="238">
        <v>15395</v>
      </c>
      <c r="Q5" s="238">
        <v>245</v>
      </c>
      <c r="R5" s="239">
        <v>16</v>
      </c>
      <c r="S5" s="219"/>
      <c r="T5" s="219"/>
      <c r="U5" s="256"/>
      <c r="V5" s="256"/>
      <c r="W5" s="79" t="s">
        <v>880</v>
      </c>
      <c r="X5" s="79"/>
      <c r="Y5" s="80"/>
      <c r="Z5" s="64"/>
    </row>
    <row r="6" spans="1:26" x14ac:dyDescent="0.25">
      <c r="A6" s="59" t="s">
        <v>519</v>
      </c>
      <c r="B6" s="60" t="s">
        <v>120</v>
      </c>
      <c r="C6" s="59" t="s">
        <v>142</v>
      </c>
      <c r="D6" s="59" t="s">
        <v>116</v>
      </c>
      <c r="E6" s="61">
        <v>35826</v>
      </c>
      <c r="F6" s="62">
        <f t="shared" ca="1" si="0"/>
        <v>19</v>
      </c>
      <c r="G6" s="63"/>
      <c r="H6" s="64">
        <v>45030</v>
      </c>
      <c r="I6" s="65">
        <v>3</v>
      </c>
      <c r="L6" s="238" t="s">
        <v>1247</v>
      </c>
      <c r="M6" s="238"/>
      <c r="P6" s="238">
        <v>75546</v>
      </c>
      <c r="Q6" s="238">
        <v>110</v>
      </c>
      <c r="R6" s="239">
        <v>16</v>
      </c>
      <c r="S6" s="219"/>
      <c r="T6" s="219"/>
      <c r="U6" s="256"/>
      <c r="V6" s="256"/>
      <c r="W6" s="79" t="s">
        <v>519</v>
      </c>
      <c r="X6" s="79"/>
      <c r="Y6" s="80"/>
      <c r="Z6" s="64"/>
    </row>
    <row r="7" spans="1:26" x14ac:dyDescent="0.25">
      <c r="A7" s="59" t="s">
        <v>566</v>
      </c>
      <c r="B7" s="60" t="s">
        <v>123</v>
      </c>
      <c r="C7" s="59" t="s">
        <v>140</v>
      </c>
      <c r="D7" s="59" t="s">
        <v>114</v>
      </c>
      <c r="E7" s="61">
        <v>35826</v>
      </c>
      <c r="F7" s="62">
        <f t="shared" ca="1" si="0"/>
        <v>19</v>
      </c>
      <c r="G7" s="63" t="s">
        <v>113</v>
      </c>
      <c r="H7" s="64">
        <v>31205</v>
      </c>
      <c r="I7" s="65">
        <v>2</v>
      </c>
      <c r="L7" s="238" t="s">
        <v>1248</v>
      </c>
      <c r="M7" s="238"/>
      <c r="P7" s="238">
        <v>66954</v>
      </c>
      <c r="Q7" s="238">
        <v>143</v>
      </c>
      <c r="R7" s="239">
        <v>48</v>
      </c>
      <c r="S7" s="219"/>
      <c r="T7" s="219"/>
      <c r="U7" s="256"/>
      <c r="V7" s="256"/>
      <c r="W7" s="79" t="s">
        <v>316</v>
      </c>
      <c r="X7" s="79"/>
      <c r="Y7" s="80"/>
      <c r="Z7" s="64"/>
    </row>
    <row r="8" spans="1:26" x14ac:dyDescent="0.25">
      <c r="A8" s="59" t="s">
        <v>392</v>
      </c>
      <c r="B8" s="60" t="s">
        <v>120</v>
      </c>
      <c r="C8" s="59" t="s">
        <v>126</v>
      </c>
      <c r="D8" s="59" t="s">
        <v>112</v>
      </c>
      <c r="E8" s="61">
        <v>35829</v>
      </c>
      <c r="F8" s="62">
        <f t="shared" ca="1" si="0"/>
        <v>19</v>
      </c>
      <c r="G8" s="63" t="s">
        <v>113</v>
      </c>
      <c r="H8" s="64">
        <v>61030</v>
      </c>
      <c r="I8" s="65">
        <v>3</v>
      </c>
      <c r="L8" s="238"/>
      <c r="M8" s="238"/>
      <c r="P8" s="238">
        <v>84876</v>
      </c>
      <c r="Q8" s="238">
        <v>168</v>
      </c>
      <c r="R8" s="239">
        <v>24</v>
      </c>
      <c r="S8" s="219"/>
      <c r="T8" s="219"/>
      <c r="U8" s="256"/>
      <c r="V8" s="256"/>
      <c r="W8" s="79" t="s">
        <v>392</v>
      </c>
      <c r="X8" s="79"/>
      <c r="Y8" s="80"/>
      <c r="Z8" s="64"/>
    </row>
    <row r="9" spans="1:26" x14ac:dyDescent="0.25">
      <c r="A9" s="59" t="s">
        <v>826</v>
      </c>
      <c r="B9" s="60" t="s">
        <v>110</v>
      </c>
      <c r="C9" s="59" t="s">
        <v>133</v>
      </c>
      <c r="D9" s="59" t="s">
        <v>118</v>
      </c>
      <c r="E9" s="61">
        <v>35829</v>
      </c>
      <c r="F9" s="62">
        <f t="shared" ca="1" si="0"/>
        <v>19</v>
      </c>
      <c r="G9" s="63"/>
      <c r="H9" s="64">
        <v>29176</v>
      </c>
      <c r="I9" s="65">
        <v>3</v>
      </c>
      <c r="L9" s="238" t="s">
        <v>1249</v>
      </c>
      <c r="M9" s="238"/>
      <c r="P9" s="238">
        <v>63753</v>
      </c>
      <c r="Q9" s="238">
        <v>79</v>
      </c>
      <c r="R9" s="239">
        <v>8</v>
      </c>
      <c r="S9" s="219"/>
      <c r="T9" s="219"/>
      <c r="U9" s="256"/>
      <c r="V9" s="256"/>
      <c r="W9" s="79" t="s">
        <v>728</v>
      </c>
      <c r="X9" s="79"/>
      <c r="Y9" s="80"/>
      <c r="Z9" s="64"/>
    </row>
    <row r="10" spans="1:26" x14ac:dyDescent="0.25">
      <c r="A10" s="59" t="s">
        <v>728</v>
      </c>
      <c r="B10" s="60" t="s">
        <v>119</v>
      </c>
      <c r="C10" s="59" t="s">
        <v>133</v>
      </c>
      <c r="D10" s="59" t="s">
        <v>112</v>
      </c>
      <c r="E10" s="61">
        <v>35830</v>
      </c>
      <c r="F10" s="62">
        <f t="shared" ca="1" si="0"/>
        <v>19</v>
      </c>
      <c r="G10" s="63" t="s">
        <v>59</v>
      </c>
      <c r="H10" s="64">
        <v>35460</v>
      </c>
      <c r="I10" s="65">
        <v>5</v>
      </c>
      <c r="L10" s="238"/>
      <c r="M10" s="238"/>
      <c r="P10" s="238">
        <v>63799</v>
      </c>
      <c r="Q10" s="238">
        <v>103</v>
      </c>
      <c r="R10" s="239">
        <v>24</v>
      </c>
      <c r="S10" s="219"/>
      <c r="T10" s="219"/>
      <c r="U10" s="256"/>
      <c r="V10" s="256"/>
      <c r="W10" s="79" t="s">
        <v>199</v>
      </c>
      <c r="X10" s="79"/>
      <c r="Y10" s="80"/>
      <c r="Z10" s="64"/>
    </row>
    <row r="11" spans="1:26" x14ac:dyDescent="0.25">
      <c r="A11" s="59" t="s">
        <v>199</v>
      </c>
      <c r="B11" s="60" t="s">
        <v>122</v>
      </c>
      <c r="C11" s="59" t="s">
        <v>126</v>
      </c>
      <c r="D11" s="59" t="s">
        <v>114</v>
      </c>
      <c r="E11" s="61">
        <v>35842</v>
      </c>
      <c r="F11" s="62">
        <f t="shared" ca="1" si="0"/>
        <v>19</v>
      </c>
      <c r="G11" s="63" t="s">
        <v>76</v>
      </c>
      <c r="H11" s="64">
        <v>23380</v>
      </c>
      <c r="I11" s="65">
        <v>4</v>
      </c>
      <c r="L11" s="238" t="s">
        <v>1250</v>
      </c>
      <c r="M11" s="238"/>
      <c r="P11" s="238">
        <v>39719</v>
      </c>
      <c r="Q11" s="238">
        <v>292</v>
      </c>
      <c r="R11" s="239">
        <v>16</v>
      </c>
      <c r="S11" s="219"/>
      <c r="T11" s="219"/>
      <c r="U11" s="256"/>
      <c r="V11" s="256"/>
      <c r="W11" s="79" t="s">
        <v>189</v>
      </c>
      <c r="X11" s="79"/>
      <c r="Y11" s="80"/>
      <c r="Z11" s="64"/>
    </row>
    <row r="12" spans="1:26" x14ac:dyDescent="0.25">
      <c r="A12" s="59" t="s">
        <v>614</v>
      </c>
      <c r="B12" s="60" t="s">
        <v>123</v>
      </c>
      <c r="C12" s="59" t="s">
        <v>141</v>
      </c>
      <c r="D12" s="59" t="s">
        <v>114</v>
      </c>
      <c r="E12" s="61">
        <v>35842</v>
      </c>
      <c r="F12" s="62">
        <f t="shared" ca="1" si="0"/>
        <v>19</v>
      </c>
      <c r="G12" s="63" t="s">
        <v>59</v>
      </c>
      <c r="H12" s="64">
        <v>39530</v>
      </c>
      <c r="I12" s="65">
        <v>5</v>
      </c>
      <c r="L12" s="238"/>
      <c r="M12" s="238"/>
      <c r="P12" s="238">
        <v>74927</v>
      </c>
      <c r="Q12" s="238">
        <v>231</v>
      </c>
      <c r="R12" s="239">
        <v>16</v>
      </c>
      <c r="S12" s="219"/>
      <c r="T12" s="219"/>
      <c r="U12" s="256"/>
      <c r="V12" s="256"/>
      <c r="W12" s="79" t="s">
        <v>846</v>
      </c>
      <c r="X12" s="79"/>
      <c r="Y12" s="80"/>
      <c r="Z12" s="64"/>
    </row>
    <row r="13" spans="1:26" x14ac:dyDescent="0.25">
      <c r="A13" s="73" t="s">
        <v>189</v>
      </c>
      <c r="B13" s="74" t="s">
        <v>122</v>
      </c>
      <c r="C13" s="73" t="s">
        <v>126</v>
      </c>
      <c r="D13" s="73" t="s">
        <v>116</v>
      </c>
      <c r="E13" s="75">
        <v>35848</v>
      </c>
      <c r="F13" s="76">
        <f t="shared" ca="1" si="0"/>
        <v>19</v>
      </c>
      <c r="G13" s="77"/>
      <c r="H13" s="78">
        <v>85480</v>
      </c>
      <c r="I13" s="74">
        <v>5</v>
      </c>
      <c r="L13" s="238" t="s">
        <v>1251</v>
      </c>
      <c r="M13" s="238"/>
      <c r="P13" s="238">
        <v>36391</v>
      </c>
      <c r="Q13" s="238">
        <v>288</v>
      </c>
      <c r="R13" s="239">
        <v>48</v>
      </c>
      <c r="S13" s="219"/>
      <c r="T13" s="219"/>
      <c r="U13" s="256"/>
      <c r="V13" s="256"/>
      <c r="W13" s="79" t="s">
        <v>267</v>
      </c>
      <c r="X13" s="79"/>
      <c r="Y13" s="80"/>
      <c r="Z13" s="64"/>
    </row>
    <row r="14" spans="1:26" x14ac:dyDescent="0.25">
      <c r="A14" s="59" t="s">
        <v>846</v>
      </c>
      <c r="B14" s="60" t="s">
        <v>110</v>
      </c>
      <c r="C14" s="59" t="s">
        <v>136</v>
      </c>
      <c r="D14" s="59" t="s">
        <v>112</v>
      </c>
      <c r="E14" s="61">
        <v>35856</v>
      </c>
      <c r="F14" s="62">
        <f t="shared" ca="1" si="0"/>
        <v>19</v>
      </c>
      <c r="G14" s="63" t="s">
        <v>76</v>
      </c>
      <c r="H14" s="64">
        <v>86830</v>
      </c>
      <c r="I14" s="65">
        <v>3</v>
      </c>
      <c r="P14" s="238">
        <v>61371</v>
      </c>
      <c r="Q14" s="238">
        <v>171</v>
      </c>
      <c r="R14" s="239">
        <v>36</v>
      </c>
      <c r="S14" s="219"/>
      <c r="T14" s="219"/>
      <c r="U14" s="256"/>
      <c r="V14" s="256"/>
      <c r="W14" s="79" t="s">
        <v>508</v>
      </c>
      <c r="X14" s="79"/>
      <c r="Y14" s="80"/>
      <c r="Z14" s="64"/>
    </row>
    <row r="15" spans="1:26" x14ac:dyDescent="0.25">
      <c r="A15" s="59" t="s">
        <v>267</v>
      </c>
      <c r="B15" s="60" t="s">
        <v>122</v>
      </c>
      <c r="C15" s="59" t="s">
        <v>136</v>
      </c>
      <c r="D15" s="59" t="s">
        <v>112</v>
      </c>
      <c r="E15" s="61">
        <v>35857</v>
      </c>
      <c r="F15" s="62">
        <f t="shared" ca="1" si="0"/>
        <v>19</v>
      </c>
      <c r="G15" s="63" t="s">
        <v>124</v>
      </c>
      <c r="H15" s="64">
        <v>82110</v>
      </c>
      <c r="I15" s="65">
        <v>3</v>
      </c>
      <c r="P15" s="238">
        <v>75108</v>
      </c>
      <c r="Q15" s="238">
        <v>235</v>
      </c>
      <c r="R15" s="239">
        <v>32</v>
      </c>
      <c r="S15" s="219"/>
      <c r="T15" s="219"/>
      <c r="U15" s="256"/>
      <c r="V15" s="256"/>
    </row>
    <row r="16" spans="1:26" x14ac:dyDescent="0.25">
      <c r="A16" s="59" t="s">
        <v>296</v>
      </c>
      <c r="B16" s="60" t="s">
        <v>122</v>
      </c>
      <c r="C16" s="59" t="s">
        <v>141</v>
      </c>
      <c r="D16" s="59" t="s">
        <v>118</v>
      </c>
      <c r="E16" s="61">
        <v>35861</v>
      </c>
      <c r="F16" s="62">
        <f t="shared" ca="1" si="0"/>
        <v>19</v>
      </c>
      <c r="G16" s="63"/>
      <c r="H16" s="64">
        <v>12836</v>
      </c>
      <c r="I16" s="65">
        <v>5</v>
      </c>
      <c r="P16" s="238">
        <v>78433</v>
      </c>
      <c r="Q16" s="238">
        <v>238</v>
      </c>
      <c r="R16" s="239">
        <v>24</v>
      </c>
      <c r="S16" s="219"/>
      <c r="T16" s="219"/>
      <c r="U16" s="256"/>
      <c r="V16" s="256"/>
    </row>
    <row r="17" spans="1:22" x14ac:dyDescent="0.25">
      <c r="A17" s="59" t="s">
        <v>866</v>
      </c>
      <c r="B17" s="60" t="s">
        <v>110</v>
      </c>
      <c r="C17" s="59" t="s">
        <v>141</v>
      </c>
      <c r="D17" s="59" t="s">
        <v>118</v>
      </c>
      <c r="E17" s="61">
        <v>35869</v>
      </c>
      <c r="F17" s="62">
        <f t="shared" ca="1" si="0"/>
        <v>19</v>
      </c>
      <c r="G17" s="63"/>
      <c r="H17" s="64">
        <v>17912</v>
      </c>
      <c r="I17" s="65">
        <v>5</v>
      </c>
      <c r="P17" s="238">
        <v>62453</v>
      </c>
      <c r="Q17" s="238">
        <v>233</v>
      </c>
      <c r="R17" s="239">
        <v>16</v>
      </c>
      <c r="S17" s="219"/>
      <c r="T17" s="219"/>
      <c r="U17" s="256"/>
      <c r="V17" s="256"/>
    </row>
    <row r="18" spans="1:22" x14ac:dyDescent="0.25">
      <c r="A18" s="59" t="s">
        <v>508</v>
      </c>
      <c r="B18" s="60" t="s">
        <v>120</v>
      </c>
      <c r="C18" s="59" t="s">
        <v>141</v>
      </c>
      <c r="D18" s="59" t="s">
        <v>112</v>
      </c>
      <c r="E18" s="61">
        <v>35896</v>
      </c>
      <c r="F18" s="62">
        <f t="shared" ca="1" si="0"/>
        <v>19</v>
      </c>
      <c r="G18" s="63" t="s">
        <v>124</v>
      </c>
      <c r="H18" s="64">
        <v>70280</v>
      </c>
      <c r="I18" s="65">
        <v>3</v>
      </c>
    </row>
    <row r="19" spans="1:22" x14ac:dyDescent="0.25">
      <c r="A19" s="59" t="s">
        <v>196</v>
      </c>
      <c r="B19" s="60" t="s">
        <v>122</v>
      </c>
      <c r="C19" s="59" t="s">
        <v>126</v>
      </c>
      <c r="D19" s="59" t="s">
        <v>116</v>
      </c>
      <c r="E19" s="61">
        <v>35902</v>
      </c>
      <c r="F19" s="62">
        <f t="shared" ca="1" si="0"/>
        <v>19</v>
      </c>
      <c r="G19" s="63"/>
      <c r="H19" s="64">
        <v>63340</v>
      </c>
      <c r="I19" s="65">
        <v>3</v>
      </c>
    </row>
    <row r="20" spans="1:22" x14ac:dyDescent="0.25">
      <c r="A20" s="59" t="s">
        <v>407</v>
      </c>
      <c r="B20" s="60" t="s">
        <v>120</v>
      </c>
      <c r="C20" s="59" t="s">
        <v>138</v>
      </c>
      <c r="D20" s="59" t="s">
        <v>112</v>
      </c>
      <c r="E20" s="61">
        <v>35903</v>
      </c>
      <c r="F20" s="62">
        <f t="shared" ca="1" si="0"/>
        <v>19</v>
      </c>
      <c r="G20" s="63" t="s">
        <v>113</v>
      </c>
      <c r="H20" s="64">
        <v>68520</v>
      </c>
      <c r="I20" s="65">
        <v>5</v>
      </c>
    </row>
    <row r="21" spans="1:22" x14ac:dyDescent="0.25">
      <c r="A21" s="59" t="s">
        <v>637</v>
      </c>
      <c r="B21" s="60" t="s">
        <v>117</v>
      </c>
      <c r="C21" s="59" t="s">
        <v>140</v>
      </c>
      <c r="D21" s="59" t="s">
        <v>112</v>
      </c>
      <c r="E21" s="61">
        <v>35918</v>
      </c>
      <c r="F21" s="62">
        <f t="shared" ca="1" si="0"/>
        <v>19</v>
      </c>
      <c r="G21" s="63" t="s">
        <v>115</v>
      </c>
      <c r="H21" s="64">
        <v>73740</v>
      </c>
      <c r="I21" s="65">
        <v>4</v>
      </c>
    </row>
    <row r="22" spans="1:22" x14ac:dyDescent="0.25">
      <c r="A22" s="59" t="s">
        <v>579</v>
      </c>
      <c r="B22" s="60" t="s">
        <v>123</v>
      </c>
      <c r="C22" s="59" t="s">
        <v>138</v>
      </c>
      <c r="D22" s="59" t="s">
        <v>116</v>
      </c>
      <c r="E22" s="61">
        <v>35921</v>
      </c>
      <c r="F22" s="62">
        <f t="shared" ca="1" si="0"/>
        <v>19</v>
      </c>
      <c r="G22" s="63"/>
      <c r="H22" s="64">
        <v>63330</v>
      </c>
      <c r="I22" s="65">
        <v>4</v>
      </c>
    </row>
    <row r="23" spans="1:22" x14ac:dyDescent="0.25">
      <c r="A23" s="59" t="s">
        <v>659</v>
      </c>
      <c r="B23" s="60" t="s">
        <v>117</v>
      </c>
      <c r="C23" s="59" t="s">
        <v>133</v>
      </c>
      <c r="D23" s="59" t="s">
        <v>116</v>
      </c>
      <c r="E23" s="61">
        <v>35927</v>
      </c>
      <c r="F23" s="62">
        <f t="shared" ca="1" si="0"/>
        <v>19</v>
      </c>
      <c r="G23" s="63"/>
      <c r="H23" s="64">
        <v>76910</v>
      </c>
      <c r="I23" s="65">
        <v>1</v>
      </c>
    </row>
    <row r="24" spans="1:22" x14ac:dyDescent="0.25">
      <c r="A24" s="59" t="s">
        <v>426</v>
      </c>
      <c r="B24" s="60" t="s">
        <v>120</v>
      </c>
      <c r="C24" s="59" t="s">
        <v>133</v>
      </c>
      <c r="D24" s="59" t="s">
        <v>112</v>
      </c>
      <c r="E24" s="61">
        <v>35932</v>
      </c>
      <c r="F24" s="62">
        <f t="shared" ca="1" si="0"/>
        <v>19</v>
      </c>
      <c r="G24" s="63" t="s">
        <v>124</v>
      </c>
      <c r="H24" s="64">
        <v>89740</v>
      </c>
      <c r="I24" s="65">
        <v>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42"/>
  <sheetViews>
    <sheetView workbookViewId="0">
      <selection activeCell="H4" sqref="H4"/>
    </sheetView>
  </sheetViews>
  <sheetFormatPr defaultRowHeight="15" x14ac:dyDescent="0.25"/>
  <cols>
    <col min="1" max="1" width="19.5703125" bestFit="1" customWidth="1"/>
    <col min="2" max="2" width="8.28515625" bestFit="1" customWidth="1"/>
    <col min="3" max="3" width="27.28515625" bestFit="1" customWidth="1"/>
    <col min="4" max="4" width="9.7109375" bestFit="1" customWidth="1"/>
    <col min="5" max="5" width="10.140625" bestFit="1" customWidth="1"/>
    <col min="6" max="6" width="5.85546875" bestFit="1" customWidth="1"/>
    <col min="7" max="7" width="8.42578125" bestFit="1" customWidth="1"/>
    <col min="8" max="8" width="11" customWidth="1"/>
    <col min="9" max="9" width="12.140625" customWidth="1"/>
  </cols>
  <sheetData>
    <row r="1" spans="1:9" x14ac:dyDescent="0.25">
      <c r="A1" s="53" t="s">
        <v>101</v>
      </c>
      <c r="B1" s="54" t="s">
        <v>102</v>
      </c>
      <c r="C1" s="55" t="s">
        <v>103</v>
      </c>
      <c r="D1" s="55" t="s">
        <v>104</v>
      </c>
      <c r="E1" s="56" t="s">
        <v>105</v>
      </c>
      <c r="F1" s="57" t="s">
        <v>106</v>
      </c>
      <c r="G1" s="55" t="s">
        <v>107</v>
      </c>
      <c r="H1" s="58" t="s">
        <v>108</v>
      </c>
      <c r="I1" s="54" t="s">
        <v>109</v>
      </c>
    </row>
    <row r="2" spans="1:9" x14ac:dyDescent="0.25">
      <c r="A2" s="59" t="s">
        <v>666</v>
      </c>
      <c r="B2" s="60" t="s">
        <v>117</v>
      </c>
      <c r="C2" s="59" t="s">
        <v>133</v>
      </c>
      <c r="D2" s="59" t="s">
        <v>112</v>
      </c>
      <c r="E2" s="61">
        <v>35801</v>
      </c>
      <c r="F2" s="62">
        <f t="shared" ref="F2:F65" ca="1" si="0">DATEDIF(E2,TODAY(),"Y")</f>
        <v>19</v>
      </c>
      <c r="G2" s="63" t="s">
        <v>113</v>
      </c>
      <c r="H2" s="64">
        <v>78570</v>
      </c>
      <c r="I2" s="65">
        <v>1</v>
      </c>
    </row>
    <row r="3" spans="1:9" x14ac:dyDescent="0.25">
      <c r="A3" s="59" t="s">
        <v>312</v>
      </c>
      <c r="B3" s="60" t="s">
        <v>122</v>
      </c>
      <c r="C3" s="59" t="s">
        <v>141</v>
      </c>
      <c r="D3" s="59" t="s">
        <v>116</v>
      </c>
      <c r="E3" s="61">
        <v>35806</v>
      </c>
      <c r="F3" s="62">
        <f t="shared" ca="1" si="0"/>
        <v>19</v>
      </c>
      <c r="G3" s="63"/>
      <c r="H3" s="64">
        <v>86100</v>
      </c>
      <c r="I3" s="65">
        <v>4</v>
      </c>
    </row>
    <row r="4" spans="1:9" x14ac:dyDescent="0.25">
      <c r="A4" s="59" t="s">
        <v>654</v>
      </c>
      <c r="B4" s="60" t="s">
        <v>117</v>
      </c>
      <c r="C4" s="59" t="s">
        <v>133</v>
      </c>
      <c r="D4" s="59" t="s">
        <v>114</v>
      </c>
      <c r="E4" s="61">
        <v>35807</v>
      </c>
      <c r="F4" s="62">
        <f t="shared" ca="1" si="0"/>
        <v>19</v>
      </c>
      <c r="G4" s="63" t="s">
        <v>113</v>
      </c>
      <c r="H4" s="64">
        <v>48835</v>
      </c>
      <c r="I4" s="65">
        <v>5</v>
      </c>
    </row>
    <row r="5" spans="1:9" x14ac:dyDescent="0.25">
      <c r="A5" s="59" t="s">
        <v>765</v>
      </c>
      <c r="B5" s="60" t="s">
        <v>110</v>
      </c>
      <c r="C5" s="59" t="s">
        <v>140</v>
      </c>
      <c r="D5" s="59" t="s">
        <v>112</v>
      </c>
      <c r="E5" s="61">
        <v>35821</v>
      </c>
      <c r="F5" s="62">
        <f t="shared" ca="1" si="0"/>
        <v>19</v>
      </c>
      <c r="G5" s="63" t="s">
        <v>59</v>
      </c>
      <c r="H5" s="64">
        <v>22870</v>
      </c>
      <c r="I5" s="65">
        <v>3</v>
      </c>
    </row>
    <row r="6" spans="1:9" x14ac:dyDescent="0.25">
      <c r="A6" s="59" t="s">
        <v>519</v>
      </c>
      <c r="B6" s="60" t="s">
        <v>120</v>
      </c>
      <c r="C6" s="59" t="s">
        <v>142</v>
      </c>
      <c r="D6" s="59" t="s">
        <v>116</v>
      </c>
      <c r="E6" s="61">
        <v>35826</v>
      </c>
      <c r="F6" s="62">
        <f t="shared" ca="1" si="0"/>
        <v>19</v>
      </c>
      <c r="G6" s="63"/>
      <c r="H6" s="64">
        <v>45030</v>
      </c>
      <c r="I6" s="65">
        <v>3</v>
      </c>
    </row>
    <row r="7" spans="1:9" x14ac:dyDescent="0.25">
      <c r="A7" s="59" t="s">
        <v>566</v>
      </c>
      <c r="B7" s="60" t="s">
        <v>123</v>
      </c>
      <c r="C7" s="59" t="s">
        <v>140</v>
      </c>
      <c r="D7" s="59" t="s">
        <v>114</v>
      </c>
      <c r="E7" s="61">
        <v>35826</v>
      </c>
      <c r="F7" s="62">
        <f t="shared" ca="1" si="0"/>
        <v>19</v>
      </c>
      <c r="G7" s="63" t="s">
        <v>113</v>
      </c>
      <c r="H7" s="64">
        <v>31205</v>
      </c>
      <c r="I7" s="65">
        <v>2</v>
      </c>
    </row>
    <row r="8" spans="1:9" x14ac:dyDescent="0.25">
      <c r="A8" s="59" t="s">
        <v>392</v>
      </c>
      <c r="B8" s="60" t="s">
        <v>120</v>
      </c>
      <c r="C8" s="59" t="s">
        <v>126</v>
      </c>
      <c r="D8" s="59" t="s">
        <v>112</v>
      </c>
      <c r="E8" s="61">
        <v>35829</v>
      </c>
      <c r="F8" s="62">
        <f t="shared" ca="1" si="0"/>
        <v>19</v>
      </c>
      <c r="G8" s="63" t="s">
        <v>113</v>
      </c>
      <c r="H8" s="64">
        <v>61030</v>
      </c>
      <c r="I8" s="65">
        <v>3</v>
      </c>
    </row>
    <row r="9" spans="1:9" x14ac:dyDescent="0.25">
      <c r="A9" s="59" t="s">
        <v>826</v>
      </c>
      <c r="B9" s="60" t="s">
        <v>110</v>
      </c>
      <c r="C9" s="59" t="s">
        <v>133</v>
      </c>
      <c r="D9" s="59" t="s">
        <v>118</v>
      </c>
      <c r="E9" s="61">
        <v>35829</v>
      </c>
      <c r="F9" s="62">
        <f t="shared" ca="1" si="0"/>
        <v>19</v>
      </c>
      <c r="G9" s="63"/>
      <c r="H9" s="64">
        <v>29176</v>
      </c>
      <c r="I9" s="65">
        <v>3</v>
      </c>
    </row>
    <row r="10" spans="1:9" x14ac:dyDescent="0.25">
      <c r="A10" s="59" t="s">
        <v>728</v>
      </c>
      <c r="B10" s="60" t="s">
        <v>119</v>
      </c>
      <c r="C10" s="59" t="s">
        <v>133</v>
      </c>
      <c r="D10" s="59" t="s">
        <v>112</v>
      </c>
      <c r="E10" s="61">
        <v>35830</v>
      </c>
      <c r="F10" s="62">
        <f t="shared" ca="1" si="0"/>
        <v>19</v>
      </c>
      <c r="G10" s="63" t="s">
        <v>59</v>
      </c>
      <c r="H10" s="64">
        <v>35460</v>
      </c>
      <c r="I10" s="65">
        <v>5</v>
      </c>
    </row>
    <row r="11" spans="1:9" x14ac:dyDescent="0.25">
      <c r="A11" s="59" t="s">
        <v>199</v>
      </c>
      <c r="B11" s="60" t="s">
        <v>122</v>
      </c>
      <c r="C11" s="59" t="s">
        <v>126</v>
      </c>
      <c r="D11" s="59" t="s">
        <v>114</v>
      </c>
      <c r="E11" s="61">
        <v>35842</v>
      </c>
      <c r="F11" s="62">
        <f t="shared" ca="1" si="0"/>
        <v>19</v>
      </c>
      <c r="G11" s="63" t="s">
        <v>76</v>
      </c>
      <c r="H11" s="64">
        <v>23380</v>
      </c>
      <c r="I11" s="65">
        <v>4</v>
      </c>
    </row>
    <row r="12" spans="1:9" x14ac:dyDescent="0.25">
      <c r="A12" s="59" t="s">
        <v>614</v>
      </c>
      <c r="B12" s="60" t="s">
        <v>123</v>
      </c>
      <c r="C12" s="59" t="s">
        <v>141</v>
      </c>
      <c r="D12" s="59" t="s">
        <v>114</v>
      </c>
      <c r="E12" s="61">
        <v>35842</v>
      </c>
      <c r="F12" s="62">
        <f t="shared" ca="1" si="0"/>
        <v>19</v>
      </c>
      <c r="G12" s="63" t="s">
        <v>59</v>
      </c>
      <c r="H12" s="64">
        <v>39530</v>
      </c>
      <c r="I12" s="65">
        <v>5</v>
      </c>
    </row>
    <row r="13" spans="1:9" x14ac:dyDescent="0.25">
      <c r="A13" s="73" t="s">
        <v>189</v>
      </c>
      <c r="B13" s="74" t="s">
        <v>122</v>
      </c>
      <c r="C13" s="73" t="s">
        <v>126</v>
      </c>
      <c r="D13" s="73" t="s">
        <v>116</v>
      </c>
      <c r="E13" s="75">
        <v>35848</v>
      </c>
      <c r="F13" s="76">
        <f t="shared" ca="1" si="0"/>
        <v>19</v>
      </c>
      <c r="G13" s="77"/>
      <c r="H13" s="78">
        <v>85480</v>
      </c>
      <c r="I13" s="74">
        <v>5</v>
      </c>
    </row>
    <row r="14" spans="1:9" x14ac:dyDescent="0.25">
      <c r="A14" s="59" t="s">
        <v>846</v>
      </c>
      <c r="B14" s="60" t="s">
        <v>110</v>
      </c>
      <c r="C14" s="59" t="s">
        <v>136</v>
      </c>
      <c r="D14" s="59" t="s">
        <v>112</v>
      </c>
      <c r="E14" s="61">
        <v>35856</v>
      </c>
      <c r="F14" s="62">
        <f t="shared" ca="1" si="0"/>
        <v>19</v>
      </c>
      <c r="G14" s="63" t="s">
        <v>76</v>
      </c>
      <c r="H14" s="64">
        <v>86830</v>
      </c>
      <c r="I14" s="65">
        <v>3</v>
      </c>
    </row>
    <row r="15" spans="1:9" x14ac:dyDescent="0.25">
      <c r="A15" s="59" t="s">
        <v>267</v>
      </c>
      <c r="B15" s="60" t="s">
        <v>122</v>
      </c>
      <c r="C15" s="59" t="s">
        <v>136</v>
      </c>
      <c r="D15" s="59" t="s">
        <v>112</v>
      </c>
      <c r="E15" s="61">
        <v>35857</v>
      </c>
      <c r="F15" s="62">
        <f t="shared" ca="1" si="0"/>
        <v>19</v>
      </c>
      <c r="G15" s="63" t="s">
        <v>124</v>
      </c>
      <c r="H15" s="64">
        <v>82110</v>
      </c>
      <c r="I15" s="65">
        <v>3</v>
      </c>
    </row>
    <row r="16" spans="1:9" x14ac:dyDescent="0.25">
      <c r="A16" s="59" t="s">
        <v>296</v>
      </c>
      <c r="B16" s="60" t="s">
        <v>122</v>
      </c>
      <c r="C16" s="59" t="s">
        <v>141</v>
      </c>
      <c r="D16" s="59" t="s">
        <v>118</v>
      </c>
      <c r="E16" s="61">
        <v>35861</v>
      </c>
      <c r="F16" s="62">
        <f t="shared" ca="1" si="0"/>
        <v>19</v>
      </c>
      <c r="G16" s="63"/>
      <c r="H16" s="64">
        <v>12836</v>
      </c>
      <c r="I16" s="65">
        <v>5</v>
      </c>
    </row>
    <row r="17" spans="1:9" x14ac:dyDescent="0.25">
      <c r="A17" s="59" t="s">
        <v>866</v>
      </c>
      <c r="B17" s="60" t="s">
        <v>110</v>
      </c>
      <c r="C17" s="59" t="s">
        <v>141</v>
      </c>
      <c r="D17" s="59" t="s">
        <v>118</v>
      </c>
      <c r="E17" s="61">
        <v>35869</v>
      </c>
      <c r="F17" s="62">
        <f t="shared" ca="1" si="0"/>
        <v>19</v>
      </c>
      <c r="G17" s="63"/>
      <c r="H17" s="64">
        <v>17912</v>
      </c>
      <c r="I17" s="65">
        <v>5</v>
      </c>
    </row>
    <row r="18" spans="1:9" x14ac:dyDescent="0.25">
      <c r="A18" s="59" t="s">
        <v>508</v>
      </c>
      <c r="B18" s="60" t="s">
        <v>120</v>
      </c>
      <c r="C18" s="59" t="s">
        <v>141</v>
      </c>
      <c r="D18" s="59" t="s">
        <v>112</v>
      </c>
      <c r="E18" s="61">
        <v>35896</v>
      </c>
      <c r="F18" s="62">
        <f t="shared" ca="1" si="0"/>
        <v>19</v>
      </c>
      <c r="G18" s="63" t="s">
        <v>124</v>
      </c>
      <c r="H18" s="64">
        <v>70280</v>
      </c>
      <c r="I18" s="65">
        <v>3</v>
      </c>
    </row>
    <row r="19" spans="1:9" x14ac:dyDescent="0.25">
      <c r="A19" s="59" t="s">
        <v>196</v>
      </c>
      <c r="B19" s="60" t="s">
        <v>122</v>
      </c>
      <c r="C19" s="59" t="s">
        <v>126</v>
      </c>
      <c r="D19" s="59" t="s">
        <v>116</v>
      </c>
      <c r="E19" s="61">
        <v>35902</v>
      </c>
      <c r="F19" s="62">
        <f t="shared" ca="1" si="0"/>
        <v>19</v>
      </c>
      <c r="G19" s="63"/>
      <c r="H19" s="64">
        <v>63340</v>
      </c>
      <c r="I19" s="65">
        <v>3</v>
      </c>
    </row>
    <row r="20" spans="1:9" x14ac:dyDescent="0.25">
      <c r="A20" s="59" t="s">
        <v>407</v>
      </c>
      <c r="B20" s="60" t="s">
        <v>120</v>
      </c>
      <c r="C20" s="59" t="s">
        <v>138</v>
      </c>
      <c r="D20" s="59" t="s">
        <v>112</v>
      </c>
      <c r="E20" s="61">
        <v>35903</v>
      </c>
      <c r="F20" s="62">
        <f t="shared" ca="1" si="0"/>
        <v>19</v>
      </c>
      <c r="G20" s="63" t="s">
        <v>113</v>
      </c>
      <c r="H20" s="64">
        <v>68520</v>
      </c>
      <c r="I20" s="65">
        <v>5</v>
      </c>
    </row>
    <row r="21" spans="1:9" x14ac:dyDescent="0.25">
      <c r="A21" s="59" t="s">
        <v>637</v>
      </c>
      <c r="B21" s="60" t="s">
        <v>117</v>
      </c>
      <c r="C21" s="59" t="s">
        <v>140</v>
      </c>
      <c r="D21" s="59" t="s">
        <v>112</v>
      </c>
      <c r="E21" s="61">
        <v>35918</v>
      </c>
      <c r="F21" s="62">
        <f t="shared" ca="1" si="0"/>
        <v>19</v>
      </c>
      <c r="G21" s="63" t="s">
        <v>115</v>
      </c>
      <c r="H21" s="64">
        <v>73740</v>
      </c>
      <c r="I21" s="65">
        <v>4</v>
      </c>
    </row>
    <row r="22" spans="1:9" x14ac:dyDescent="0.25">
      <c r="A22" s="59" t="s">
        <v>579</v>
      </c>
      <c r="B22" s="60" t="s">
        <v>123</v>
      </c>
      <c r="C22" s="59" t="s">
        <v>138</v>
      </c>
      <c r="D22" s="59" t="s">
        <v>116</v>
      </c>
      <c r="E22" s="61">
        <v>35921</v>
      </c>
      <c r="F22" s="62">
        <f t="shared" ca="1" si="0"/>
        <v>19</v>
      </c>
      <c r="G22" s="63"/>
      <c r="H22" s="64">
        <v>63330</v>
      </c>
      <c r="I22" s="65">
        <v>4</v>
      </c>
    </row>
    <row r="23" spans="1:9" x14ac:dyDescent="0.25">
      <c r="A23" s="59" t="s">
        <v>659</v>
      </c>
      <c r="B23" s="60" t="s">
        <v>117</v>
      </c>
      <c r="C23" s="59" t="s">
        <v>133</v>
      </c>
      <c r="D23" s="59" t="s">
        <v>116</v>
      </c>
      <c r="E23" s="61">
        <v>35927</v>
      </c>
      <c r="F23" s="62">
        <f t="shared" ca="1" si="0"/>
        <v>19</v>
      </c>
      <c r="G23" s="63"/>
      <c r="H23" s="64">
        <v>76910</v>
      </c>
      <c r="I23" s="65">
        <v>1</v>
      </c>
    </row>
    <row r="24" spans="1:9" x14ac:dyDescent="0.25">
      <c r="A24" s="59" t="s">
        <v>426</v>
      </c>
      <c r="B24" s="60" t="s">
        <v>120</v>
      </c>
      <c r="C24" s="59" t="s">
        <v>133</v>
      </c>
      <c r="D24" s="59" t="s">
        <v>112</v>
      </c>
      <c r="E24" s="61">
        <v>35932</v>
      </c>
      <c r="F24" s="62">
        <f t="shared" ca="1" si="0"/>
        <v>19</v>
      </c>
      <c r="G24" s="63" t="s">
        <v>124</v>
      </c>
      <c r="H24" s="64">
        <v>89740</v>
      </c>
      <c r="I24" s="65">
        <v>5</v>
      </c>
    </row>
    <row r="25" spans="1:9" x14ac:dyDescent="0.25">
      <c r="A25" s="59" t="s">
        <v>825</v>
      </c>
      <c r="B25" s="60" t="s">
        <v>110</v>
      </c>
      <c r="C25" s="59" t="s">
        <v>133</v>
      </c>
      <c r="D25" s="59" t="s">
        <v>112</v>
      </c>
      <c r="E25" s="61">
        <v>35938</v>
      </c>
      <c r="F25" s="62">
        <f t="shared" ca="1" si="0"/>
        <v>19</v>
      </c>
      <c r="G25" s="63" t="s">
        <v>59</v>
      </c>
      <c r="H25" s="64">
        <v>55450</v>
      </c>
      <c r="I25" s="65">
        <v>5</v>
      </c>
    </row>
    <row r="26" spans="1:9" x14ac:dyDescent="0.25">
      <c r="A26" s="59" t="s">
        <v>279</v>
      </c>
      <c r="B26" s="60" t="s">
        <v>122</v>
      </c>
      <c r="C26" s="59" t="s">
        <v>131</v>
      </c>
      <c r="D26" s="59" t="s">
        <v>116</v>
      </c>
      <c r="E26" s="61">
        <v>35939</v>
      </c>
      <c r="F26" s="62">
        <f t="shared" ca="1" si="0"/>
        <v>19</v>
      </c>
      <c r="G26" s="63"/>
      <c r="H26" s="64">
        <v>25120</v>
      </c>
      <c r="I26" s="65">
        <v>5</v>
      </c>
    </row>
    <row r="27" spans="1:9" x14ac:dyDescent="0.25">
      <c r="A27" s="59" t="s">
        <v>712</v>
      </c>
      <c r="B27" s="60" t="s">
        <v>119</v>
      </c>
      <c r="C27" s="59" t="s">
        <v>126</v>
      </c>
      <c r="D27" s="59" t="s">
        <v>116</v>
      </c>
      <c r="E27" s="61">
        <v>35940</v>
      </c>
      <c r="F27" s="62">
        <f t="shared" ca="1" si="0"/>
        <v>19</v>
      </c>
      <c r="G27" s="63"/>
      <c r="H27" s="64">
        <v>88000</v>
      </c>
      <c r="I27" s="65">
        <v>5</v>
      </c>
    </row>
    <row r="28" spans="1:9" x14ac:dyDescent="0.25">
      <c r="A28" s="59" t="s">
        <v>761</v>
      </c>
      <c r="B28" s="60" t="s">
        <v>110</v>
      </c>
      <c r="C28" s="59" t="s">
        <v>140</v>
      </c>
      <c r="D28" s="59" t="s">
        <v>118</v>
      </c>
      <c r="E28" s="61">
        <v>35946</v>
      </c>
      <c r="F28" s="62">
        <f t="shared" ca="1" si="0"/>
        <v>18</v>
      </c>
      <c r="G28" s="63"/>
      <c r="H28" s="64">
        <v>14332</v>
      </c>
      <c r="I28" s="65">
        <v>5</v>
      </c>
    </row>
    <row r="29" spans="1:9" x14ac:dyDescent="0.25">
      <c r="A29" s="59" t="s">
        <v>358</v>
      </c>
      <c r="B29" s="60" t="s">
        <v>120</v>
      </c>
      <c r="C29" s="59" t="s">
        <v>140</v>
      </c>
      <c r="D29" s="59" t="s">
        <v>112</v>
      </c>
      <c r="E29" s="61">
        <v>35958</v>
      </c>
      <c r="F29" s="62">
        <f t="shared" ca="1" si="0"/>
        <v>18</v>
      </c>
      <c r="G29" s="63" t="s">
        <v>124</v>
      </c>
      <c r="H29" s="64">
        <v>61420</v>
      </c>
      <c r="I29" s="65">
        <v>4</v>
      </c>
    </row>
    <row r="30" spans="1:9" x14ac:dyDescent="0.25">
      <c r="A30" s="59" t="s">
        <v>180</v>
      </c>
      <c r="B30" s="60" t="s">
        <v>122</v>
      </c>
      <c r="C30" s="59" t="s">
        <v>129</v>
      </c>
      <c r="D30" s="59" t="s">
        <v>116</v>
      </c>
      <c r="E30" s="61">
        <v>35959</v>
      </c>
      <c r="F30" s="62">
        <f t="shared" ca="1" si="0"/>
        <v>18</v>
      </c>
      <c r="G30" s="63"/>
      <c r="H30" s="64">
        <v>64470</v>
      </c>
      <c r="I30" s="65">
        <v>3</v>
      </c>
    </row>
    <row r="31" spans="1:9" x14ac:dyDescent="0.25">
      <c r="A31" s="59" t="s">
        <v>336</v>
      </c>
      <c r="B31" s="60" t="s">
        <v>122</v>
      </c>
      <c r="C31" s="59" t="s">
        <v>137</v>
      </c>
      <c r="D31" s="59" t="s">
        <v>114</v>
      </c>
      <c r="E31" s="61">
        <v>35961</v>
      </c>
      <c r="F31" s="62">
        <f t="shared" ca="1" si="0"/>
        <v>18</v>
      </c>
      <c r="G31" s="63" t="s">
        <v>113</v>
      </c>
      <c r="H31" s="64">
        <v>20500</v>
      </c>
      <c r="I31" s="65">
        <v>3</v>
      </c>
    </row>
    <row r="32" spans="1:9" x14ac:dyDescent="0.25">
      <c r="A32" s="59" t="s">
        <v>788</v>
      </c>
      <c r="B32" s="60" t="s">
        <v>110</v>
      </c>
      <c r="C32" s="59" t="s">
        <v>126</v>
      </c>
      <c r="D32" s="59" t="s">
        <v>112</v>
      </c>
      <c r="E32" s="61">
        <v>35965</v>
      </c>
      <c r="F32" s="62">
        <f t="shared" ca="1" si="0"/>
        <v>18</v>
      </c>
      <c r="G32" s="63" t="s">
        <v>59</v>
      </c>
      <c r="H32" s="64">
        <v>34780</v>
      </c>
      <c r="I32" s="65">
        <v>4</v>
      </c>
    </row>
    <row r="33" spans="1:9" x14ac:dyDescent="0.25">
      <c r="A33" s="59" t="s">
        <v>217</v>
      </c>
      <c r="B33" s="60" t="s">
        <v>122</v>
      </c>
      <c r="C33" s="59" t="s">
        <v>138</v>
      </c>
      <c r="D33" s="59" t="s">
        <v>112</v>
      </c>
      <c r="E33" s="61">
        <v>35969</v>
      </c>
      <c r="F33" s="62">
        <f t="shared" ca="1" si="0"/>
        <v>18</v>
      </c>
      <c r="G33" s="63" t="s">
        <v>113</v>
      </c>
      <c r="H33" s="64">
        <v>74530</v>
      </c>
      <c r="I33" s="65">
        <v>5</v>
      </c>
    </row>
    <row r="34" spans="1:9" x14ac:dyDescent="0.25">
      <c r="A34" s="59" t="s">
        <v>425</v>
      </c>
      <c r="B34" s="60" t="s">
        <v>120</v>
      </c>
      <c r="C34" s="59" t="s">
        <v>133</v>
      </c>
      <c r="D34" s="59" t="s">
        <v>116</v>
      </c>
      <c r="E34" s="61">
        <v>35972</v>
      </c>
      <c r="F34" s="62">
        <f t="shared" ca="1" si="0"/>
        <v>18</v>
      </c>
      <c r="G34" s="63"/>
      <c r="H34" s="64">
        <v>71710</v>
      </c>
      <c r="I34" s="65">
        <v>5</v>
      </c>
    </row>
    <row r="35" spans="1:9" x14ac:dyDescent="0.25">
      <c r="A35" s="59" t="s">
        <v>421</v>
      </c>
      <c r="B35" s="60" t="s">
        <v>120</v>
      </c>
      <c r="C35" s="59" t="s">
        <v>133</v>
      </c>
      <c r="D35" s="59" t="s">
        <v>118</v>
      </c>
      <c r="E35" s="61">
        <v>35982</v>
      </c>
      <c r="F35" s="62">
        <f t="shared" ca="1" si="0"/>
        <v>18</v>
      </c>
      <c r="G35" s="63"/>
      <c r="H35" s="64">
        <v>8904</v>
      </c>
      <c r="I35" s="65">
        <v>3</v>
      </c>
    </row>
    <row r="36" spans="1:9" x14ac:dyDescent="0.25">
      <c r="A36" s="59" t="s">
        <v>676</v>
      </c>
      <c r="B36" s="60" t="s">
        <v>117</v>
      </c>
      <c r="C36" s="59" t="s">
        <v>131</v>
      </c>
      <c r="D36" s="59" t="s">
        <v>112</v>
      </c>
      <c r="E36" s="61">
        <v>35989</v>
      </c>
      <c r="F36" s="62">
        <f t="shared" ca="1" si="0"/>
        <v>18</v>
      </c>
      <c r="G36" s="63" t="s">
        <v>115</v>
      </c>
      <c r="H36" s="64">
        <v>71010</v>
      </c>
      <c r="I36" s="65">
        <v>5</v>
      </c>
    </row>
    <row r="37" spans="1:9" x14ac:dyDescent="0.25">
      <c r="A37" s="59" t="s">
        <v>163</v>
      </c>
      <c r="B37" s="60" t="s">
        <v>122</v>
      </c>
      <c r="C37" s="59" t="s">
        <v>140</v>
      </c>
      <c r="D37" s="59" t="s">
        <v>112</v>
      </c>
      <c r="E37" s="61">
        <v>35990</v>
      </c>
      <c r="F37" s="62">
        <f t="shared" ca="1" si="0"/>
        <v>18</v>
      </c>
      <c r="G37" s="63" t="s">
        <v>76</v>
      </c>
      <c r="H37" s="64">
        <v>36890</v>
      </c>
      <c r="I37" s="65">
        <v>1</v>
      </c>
    </row>
    <row r="38" spans="1:9" x14ac:dyDescent="0.25">
      <c r="A38" s="59" t="s">
        <v>229</v>
      </c>
      <c r="B38" s="60" t="s">
        <v>122</v>
      </c>
      <c r="C38" s="59" t="s">
        <v>133</v>
      </c>
      <c r="D38" s="59" t="s">
        <v>116</v>
      </c>
      <c r="E38" s="61">
        <v>35992</v>
      </c>
      <c r="F38" s="62">
        <f t="shared" ca="1" si="0"/>
        <v>18</v>
      </c>
      <c r="G38" s="63"/>
      <c r="H38" s="64">
        <v>68260</v>
      </c>
      <c r="I38" s="65">
        <v>5</v>
      </c>
    </row>
    <row r="39" spans="1:9" x14ac:dyDescent="0.25">
      <c r="A39" s="59" t="s">
        <v>241</v>
      </c>
      <c r="B39" s="60" t="s">
        <v>122</v>
      </c>
      <c r="C39" s="59" t="s">
        <v>133</v>
      </c>
      <c r="D39" s="59" t="s">
        <v>112</v>
      </c>
      <c r="E39" s="61">
        <v>35996</v>
      </c>
      <c r="F39" s="62">
        <f t="shared" ca="1" si="0"/>
        <v>18</v>
      </c>
      <c r="G39" s="63" t="s">
        <v>113</v>
      </c>
      <c r="H39" s="64">
        <v>40340</v>
      </c>
      <c r="I39" s="65">
        <v>2</v>
      </c>
    </row>
    <row r="40" spans="1:9" x14ac:dyDescent="0.25">
      <c r="A40" s="59" t="s">
        <v>461</v>
      </c>
      <c r="B40" s="60" t="s">
        <v>120</v>
      </c>
      <c r="C40" s="59" t="s">
        <v>133</v>
      </c>
      <c r="D40" s="59" t="s">
        <v>116</v>
      </c>
      <c r="E40" s="61">
        <v>35997</v>
      </c>
      <c r="F40" s="62">
        <f t="shared" ca="1" si="0"/>
        <v>18</v>
      </c>
      <c r="G40" s="63"/>
      <c r="H40" s="64">
        <v>72520</v>
      </c>
      <c r="I40" s="65">
        <v>3</v>
      </c>
    </row>
    <row r="41" spans="1:9" x14ac:dyDescent="0.25">
      <c r="A41" s="59" t="s">
        <v>262</v>
      </c>
      <c r="B41" s="60" t="s">
        <v>122</v>
      </c>
      <c r="C41" s="59" t="s">
        <v>133</v>
      </c>
      <c r="D41" s="59" t="s">
        <v>112</v>
      </c>
      <c r="E41" s="61">
        <v>36009</v>
      </c>
      <c r="F41" s="62">
        <f t="shared" ca="1" si="0"/>
        <v>18</v>
      </c>
      <c r="G41" s="63" t="s">
        <v>113</v>
      </c>
      <c r="H41" s="64">
        <v>75120</v>
      </c>
      <c r="I41" s="65">
        <v>5</v>
      </c>
    </row>
    <row r="42" spans="1:9" x14ac:dyDescent="0.25">
      <c r="A42" s="59" t="s">
        <v>597</v>
      </c>
      <c r="B42" s="60" t="s">
        <v>123</v>
      </c>
      <c r="C42" s="59" t="s">
        <v>133</v>
      </c>
      <c r="D42" s="59" t="s">
        <v>116</v>
      </c>
      <c r="E42" s="61">
        <v>36011</v>
      </c>
      <c r="F42" s="62">
        <f t="shared" ca="1" si="0"/>
        <v>18</v>
      </c>
      <c r="G42" s="63"/>
      <c r="H42" s="64">
        <v>45050</v>
      </c>
      <c r="I42" s="65">
        <v>1</v>
      </c>
    </row>
    <row r="43" spans="1:9" x14ac:dyDescent="0.25">
      <c r="A43" s="59" t="s">
        <v>309</v>
      </c>
      <c r="B43" s="60" t="s">
        <v>122</v>
      </c>
      <c r="C43" s="59" t="s">
        <v>141</v>
      </c>
      <c r="D43" s="59" t="s">
        <v>112</v>
      </c>
      <c r="E43" s="61">
        <v>36012</v>
      </c>
      <c r="F43" s="62">
        <f t="shared" ca="1" si="0"/>
        <v>18</v>
      </c>
      <c r="G43" s="63" t="s">
        <v>115</v>
      </c>
      <c r="H43" s="64">
        <v>78950</v>
      </c>
      <c r="I43" s="65">
        <v>1</v>
      </c>
    </row>
    <row r="44" spans="1:9" x14ac:dyDescent="0.25">
      <c r="A44" s="59" t="s">
        <v>525</v>
      </c>
      <c r="B44" s="60" t="s">
        <v>120</v>
      </c>
      <c r="C44" s="59" t="s">
        <v>142</v>
      </c>
      <c r="D44" s="59" t="s">
        <v>112</v>
      </c>
      <c r="E44" s="61">
        <v>36025</v>
      </c>
      <c r="F44" s="62">
        <f t="shared" ca="1" si="0"/>
        <v>18</v>
      </c>
      <c r="G44" s="63" t="s">
        <v>115</v>
      </c>
      <c r="H44" s="64">
        <v>64470</v>
      </c>
      <c r="I44" s="65">
        <v>5</v>
      </c>
    </row>
    <row r="45" spans="1:9" x14ac:dyDescent="0.25">
      <c r="A45" s="59" t="s">
        <v>344</v>
      </c>
      <c r="B45" s="60" t="s">
        <v>120</v>
      </c>
      <c r="C45" s="59" t="s">
        <v>140</v>
      </c>
      <c r="D45" s="59" t="s">
        <v>118</v>
      </c>
      <c r="E45" s="61">
        <v>36028</v>
      </c>
      <c r="F45" s="62">
        <f t="shared" ca="1" si="0"/>
        <v>18</v>
      </c>
      <c r="G45" s="63"/>
      <c r="H45" s="64">
        <v>16688</v>
      </c>
      <c r="I45" s="65">
        <v>3</v>
      </c>
    </row>
    <row r="46" spans="1:9" x14ac:dyDescent="0.25">
      <c r="A46" s="59" t="s">
        <v>574</v>
      </c>
      <c r="B46" s="60" t="s">
        <v>123</v>
      </c>
      <c r="C46" s="59" t="s">
        <v>126</v>
      </c>
      <c r="D46" s="59" t="s">
        <v>116</v>
      </c>
      <c r="E46" s="61">
        <v>36038</v>
      </c>
      <c r="F46" s="62">
        <f t="shared" ca="1" si="0"/>
        <v>18</v>
      </c>
      <c r="G46" s="63"/>
      <c r="H46" s="64">
        <v>30340</v>
      </c>
      <c r="I46" s="65">
        <v>3</v>
      </c>
    </row>
    <row r="47" spans="1:9" x14ac:dyDescent="0.25">
      <c r="A47" s="81" t="s">
        <v>880</v>
      </c>
      <c r="B47" s="82" t="s">
        <v>110</v>
      </c>
      <c r="C47" s="81" t="s">
        <v>137</v>
      </c>
      <c r="D47" s="81" t="s">
        <v>116</v>
      </c>
      <c r="E47" s="83">
        <v>36047</v>
      </c>
      <c r="F47" s="84">
        <f t="shared" ca="1" si="0"/>
        <v>18</v>
      </c>
      <c r="G47" s="85"/>
      <c r="H47" s="86">
        <v>72480</v>
      </c>
      <c r="I47" s="82">
        <v>2</v>
      </c>
    </row>
    <row r="48" spans="1:9" x14ac:dyDescent="0.25">
      <c r="A48" s="59" t="s">
        <v>617</v>
      </c>
      <c r="B48" s="60" t="s">
        <v>123</v>
      </c>
      <c r="C48" s="59" t="s">
        <v>142</v>
      </c>
      <c r="D48" s="59" t="s">
        <v>114</v>
      </c>
      <c r="E48" s="61">
        <v>36053</v>
      </c>
      <c r="F48" s="62">
        <f t="shared" ca="1" si="0"/>
        <v>18</v>
      </c>
      <c r="G48" s="63" t="s">
        <v>76</v>
      </c>
      <c r="H48" s="64">
        <v>46105</v>
      </c>
      <c r="I48" s="65">
        <v>5</v>
      </c>
    </row>
    <row r="49" spans="1:9" x14ac:dyDescent="0.25">
      <c r="A49" s="59" t="s">
        <v>793</v>
      </c>
      <c r="B49" s="60" t="s">
        <v>110</v>
      </c>
      <c r="C49" s="59" t="s">
        <v>126</v>
      </c>
      <c r="D49" s="59" t="s">
        <v>118</v>
      </c>
      <c r="E49" s="61">
        <v>36059</v>
      </c>
      <c r="F49" s="62">
        <f t="shared" ca="1" si="0"/>
        <v>18</v>
      </c>
      <c r="G49" s="63"/>
      <c r="H49" s="64">
        <v>18500</v>
      </c>
      <c r="I49" s="65">
        <v>5</v>
      </c>
    </row>
    <row r="50" spans="1:9" x14ac:dyDescent="0.25">
      <c r="A50" s="59" t="s">
        <v>598</v>
      </c>
      <c r="B50" s="60" t="s">
        <v>123</v>
      </c>
      <c r="C50" s="59" t="s">
        <v>133</v>
      </c>
      <c r="D50" s="59" t="s">
        <v>118</v>
      </c>
      <c r="E50" s="61">
        <v>36067</v>
      </c>
      <c r="F50" s="62">
        <f t="shared" ca="1" si="0"/>
        <v>18</v>
      </c>
      <c r="G50" s="63"/>
      <c r="H50" s="64">
        <v>37612</v>
      </c>
      <c r="I50" s="65">
        <v>4</v>
      </c>
    </row>
    <row r="51" spans="1:9" x14ac:dyDescent="0.25">
      <c r="A51" s="59" t="s">
        <v>859</v>
      </c>
      <c r="B51" s="60" t="s">
        <v>110</v>
      </c>
      <c r="C51" s="59" t="s">
        <v>141</v>
      </c>
      <c r="D51" s="59" t="s">
        <v>116</v>
      </c>
      <c r="E51" s="61">
        <v>36070</v>
      </c>
      <c r="F51" s="62">
        <f t="shared" ca="1" si="0"/>
        <v>18</v>
      </c>
      <c r="G51" s="63"/>
      <c r="H51" s="64">
        <v>59050</v>
      </c>
      <c r="I51" s="65">
        <v>4</v>
      </c>
    </row>
    <row r="52" spans="1:9" x14ac:dyDescent="0.25">
      <c r="A52" s="59" t="s">
        <v>178</v>
      </c>
      <c r="B52" s="60" t="s">
        <v>122</v>
      </c>
      <c r="C52" s="59" t="s">
        <v>129</v>
      </c>
      <c r="D52" s="59" t="s">
        <v>112</v>
      </c>
      <c r="E52" s="61">
        <v>36077</v>
      </c>
      <c r="F52" s="62">
        <f t="shared" ca="1" si="0"/>
        <v>18</v>
      </c>
      <c r="G52" s="63" t="s">
        <v>124</v>
      </c>
      <c r="H52" s="64">
        <v>50110</v>
      </c>
      <c r="I52" s="65">
        <v>1</v>
      </c>
    </row>
    <row r="53" spans="1:9" x14ac:dyDescent="0.25">
      <c r="A53" s="59" t="s">
        <v>310</v>
      </c>
      <c r="B53" s="60" t="s">
        <v>122</v>
      </c>
      <c r="C53" s="59" t="s">
        <v>141</v>
      </c>
      <c r="D53" s="59" t="s">
        <v>112</v>
      </c>
      <c r="E53" s="61">
        <v>36078</v>
      </c>
      <c r="F53" s="62">
        <f t="shared" ca="1" si="0"/>
        <v>18</v>
      </c>
      <c r="G53" s="63" t="s">
        <v>76</v>
      </c>
      <c r="H53" s="64">
        <v>79610</v>
      </c>
      <c r="I53" s="65">
        <v>2</v>
      </c>
    </row>
    <row r="54" spans="1:9" x14ac:dyDescent="0.25">
      <c r="A54" s="59" t="s">
        <v>690</v>
      </c>
      <c r="B54" s="60" t="s">
        <v>117</v>
      </c>
      <c r="C54" s="59" t="s">
        <v>142</v>
      </c>
      <c r="D54" s="59" t="s">
        <v>112</v>
      </c>
      <c r="E54" s="61">
        <v>36080</v>
      </c>
      <c r="F54" s="62">
        <f t="shared" ca="1" si="0"/>
        <v>18</v>
      </c>
      <c r="G54" s="63" t="s">
        <v>124</v>
      </c>
      <c r="H54" s="64">
        <v>48410</v>
      </c>
      <c r="I54" s="65">
        <v>5</v>
      </c>
    </row>
    <row r="55" spans="1:9" x14ac:dyDescent="0.25">
      <c r="A55" s="59" t="s">
        <v>858</v>
      </c>
      <c r="B55" s="60" t="s">
        <v>110</v>
      </c>
      <c r="C55" s="59" t="s">
        <v>141</v>
      </c>
      <c r="D55" s="59" t="s">
        <v>112</v>
      </c>
      <c r="E55" s="61">
        <v>36081</v>
      </c>
      <c r="F55" s="62">
        <f t="shared" ca="1" si="0"/>
        <v>18</v>
      </c>
      <c r="G55" s="63" t="s">
        <v>124</v>
      </c>
      <c r="H55" s="64">
        <v>67407</v>
      </c>
      <c r="I55" s="65">
        <v>5</v>
      </c>
    </row>
    <row r="56" spans="1:9" x14ac:dyDescent="0.25">
      <c r="A56" s="59" t="s">
        <v>674</v>
      </c>
      <c r="B56" s="60" t="s">
        <v>117</v>
      </c>
      <c r="C56" s="59" t="s">
        <v>131</v>
      </c>
      <c r="D56" s="59" t="s">
        <v>112</v>
      </c>
      <c r="E56" s="61">
        <v>36082</v>
      </c>
      <c r="F56" s="62">
        <f t="shared" ca="1" si="0"/>
        <v>18</v>
      </c>
      <c r="G56" s="63" t="s">
        <v>124</v>
      </c>
      <c r="H56" s="64">
        <v>82400</v>
      </c>
      <c r="I56" s="65">
        <v>2</v>
      </c>
    </row>
    <row r="57" spans="1:9" x14ac:dyDescent="0.25">
      <c r="A57" s="59" t="s">
        <v>589</v>
      </c>
      <c r="B57" s="60" t="s">
        <v>123</v>
      </c>
      <c r="C57" s="59" t="s">
        <v>133</v>
      </c>
      <c r="D57" s="59" t="s">
        <v>112</v>
      </c>
      <c r="E57" s="61">
        <v>36084</v>
      </c>
      <c r="F57" s="62">
        <f t="shared" ca="1" si="0"/>
        <v>18</v>
      </c>
      <c r="G57" s="63" t="s">
        <v>113</v>
      </c>
      <c r="H57" s="64">
        <v>33210</v>
      </c>
      <c r="I57" s="65">
        <v>4</v>
      </c>
    </row>
    <row r="58" spans="1:9" x14ac:dyDescent="0.25">
      <c r="A58" s="59" t="s">
        <v>349</v>
      </c>
      <c r="B58" s="60" t="s">
        <v>120</v>
      </c>
      <c r="C58" s="59" t="s">
        <v>140</v>
      </c>
      <c r="D58" s="59" t="s">
        <v>114</v>
      </c>
      <c r="E58" s="61">
        <v>36084</v>
      </c>
      <c r="F58" s="62">
        <f t="shared" ca="1" si="0"/>
        <v>18</v>
      </c>
      <c r="G58" s="63" t="s">
        <v>115</v>
      </c>
      <c r="H58" s="64">
        <v>45750</v>
      </c>
      <c r="I58" s="65">
        <v>5</v>
      </c>
    </row>
    <row r="59" spans="1:9" x14ac:dyDescent="0.25">
      <c r="A59" s="59" t="s">
        <v>337</v>
      </c>
      <c r="B59" s="60" t="s">
        <v>122</v>
      </c>
      <c r="C59" s="59" t="s">
        <v>137</v>
      </c>
      <c r="D59" s="59" t="s">
        <v>118</v>
      </c>
      <c r="E59" s="61">
        <v>36084</v>
      </c>
      <c r="F59" s="62">
        <f t="shared" ca="1" si="0"/>
        <v>18</v>
      </c>
      <c r="G59" s="63"/>
      <c r="H59" s="64">
        <v>21668</v>
      </c>
      <c r="I59" s="65">
        <v>4</v>
      </c>
    </row>
    <row r="60" spans="1:9" x14ac:dyDescent="0.25">
      <c r="A60" s="81" t="s">
        <v>762</v>
      </c>
      <c r="B60" s="82" t="s">
        <v>110</v>
      </c>
      <c r="C60" s="81" t="s">
        <v>140</v>
      </c>
      <c r="D60" s="81" t="s">
        <v>116</v>
      </c>
      <c r="E60" s="83">
        <v>36086</v>
      </c>
      <c r="F60" s="84">
        <f t="shared" ca="1" si="0"/>
        <v>18</v>
      </c>
      <c r="G60" s="85"/>
      <c r="H60" s="86">
        <v>47520</v>
      </c>
      <c r="I60" s="82">
        <v>1</v>
      </c>
    </row>
    <row r="61" spans="1:9" x14ac:dyDescent="0.25">
      <c r="A61" s="59" t="s">
        <v>796</v>
      </c>
      <c r="B61" s="60" t="s">
        <v>110</v>
      </c>
      <c r="C61" s="59" t="s">
        <v>126</v>
      </c>
      <c r="D61" s="59" t="s">
        <v>116</v>
      </c>
      <c r="E61" s="61">
        <v>36087</v>
      </c>
      <c r="F61" s="62">
        <f t="shared" ca="1" si="0"/>
        <v>18</v>
      </c>
      <c r="G61" s="63"/>
      <c r="H61" s="64">
        <v>76930</v>
      </c>
      <c r="I61" s="65">
        <v>1</v>
      </c>
    </row>
    <row r="62" spans="1:9" x14ac:dyDescent="0.25">
      <c r="A62" s="59" t="s">
        <v>162</v>
      </c>
      <c r="B62" s="60" t="s">
        <v>122</v>
      </c>
      <c r="C62" s="59" t="s">
        <v>140</v>
      </c>
      <c r="D62" s="59" t="s">
        <v>112</v>
      </c>
      <c r="E62" s="61">
        <v>36088</v>
      </c>
      <c r="F62" s="62">
        <f t="shared" ca="1" si="0"/>
        <v>18</v>
      </c>
      <c r="G62" s="63" t="s">
        <v>59</v>
      </c>
      <c r="H62" s="64">
        <v>54580</v>
      </c>
      <c r="I62" s="65">
        <v>4</v>
      </c>
    </row>
    <row r="63" spans="1:9" x14ac:dyDescent="0.25">
      <c r="A63" s="59" t="s">
        <v>476</v>
      </c>
      <c r="B63" s="60" t="s">
        <v>120</v>
      </c>
      <c r="C63" s="59" t="s">
        <v>136</v>
      </c>
      <c r="D63" s="59" t="s">
        <v>114</v>
      </c>
      <c r="E63" s="61">
        <v>36094</v>
      </c>
      <c r="F63" s="62">
        <f t="shared" ca="1" si="0"/>
        <v>18</v>
      </c>
      <c r="G63" s="63" t="s">
        <v>113</v>
      </c>
      <c r="H63" s="64">
        <v>47885</v>
      </c>
      <c r="I63" s="65">
        <v>1</v>
      </c>
    </row>
    <row r="64" spans="1:9" x14ac:dyDescent="0.25">
      <c r="A64" s="59" t="s">
        <v>250</v>
      </c>
      <c r="B64" s="60" t="s">
        <v>122</v>
      </c>
      <c r="C64" s="59" t="s">
        <v>133</v>
      </c>
      <c r="D64" s="59" t="s">
        <v>112</v>
      </c>
      <c r="E64" s="61">
        <v>36101</v>
      </c>
      <c r="F64" s="62">
        <f t="shared" ca="1" si="0"/>
        <v>18</v>
      </c>
      <c r="G64" s="63" t="s">
        <v>113</v>
      </c>
      <c r="H64" s="64">
        <v>88240</v>
      </c>
      <c r="I64" s="65">
        <v>5</v>
      </c>
    </row>
    <row r="65" spans="1:9" x14ac:dyDescent="0.25">
      <c r="A65" s="59" t="s">
        <v>463</v>
      </c>
      <c r="B65" s="60" t="s">
        <v>120</v>
      </c>
      <c r="C65" s="59" t="s">
        <v>136</v>
      </c>
      <c r="D65" s="59" t="s">
        <v>112</v>
      </c>
      <c r="E65" s="61">
        <v>36116</v>
      </c>
      <c r="F65" s="62">
        <f t="shared" ca="1" si="0"/>
        <v>18</v>
      </c>
      <c r="G65" s="63" t="s">
        <v>76</v>
      </c>
      <c r="H65" s="64">
        <v>49770</v>
      </c>
      <c r="I65" s="65">
        <v>1</v>
      </c>
    </row>
    <row r="66" spans="1:9" x14ac:dyDescent="0.25">
      <c r="A66" s="59" t="s">
        <v>841</v>
      </c>
      <c r="B66" s="60" t="s">
        <v>110</v>
      </c>
      <c r="C66" s="59" t="s">
        <v>136</v>
      </c>
      <c r="D66" s="59" t="s">
        <v>114</v>
      </c>
      <c r="E66" s="61">
        <v>36121</v>
      </c>
      <c r="F66" s="62">
        <f t="shared" ref="F66:F129" ca="1" si="1">DATEDIF(E66,TODAY(),"Y")</f>
        <v>18</v>
      </c>
      <c r="G66" s="63" t="s">
        <v>124</v>
      </c>
      <c r="H66" s="64">
        <v>28880</v>
      </c>
      <c r="I66" s="65">
        <v>3</v>
      </c>
    </row>
    <row r="67" spans="1:9" x14ac:dyDescent="0.25">
      <c r="A67" s="59" t="s">
        <v>815</v>
      </c>
      <c r="B67" s="60" t="s">
        <v>110</v>
      </c>
      <c r="C67" s="59" t="s">
        <v>133</v>
      </c>
      <c r="D67" s="59" t="s">
        <v>112</v>
      </c>
      <c r="E67" s="61">
        <v>36122</v>
      </c>
      <c r="F67" s="62">
        <f t="shared" ca="1" si="1"/>
        <v>18</v>
      </c>
      <c r="G67" s="63" t="s">
        <v>115</v>
      </c>
      <c r="H67" s="64">
        <v>22660</v>
      </c>
      <c r="I67" s="65">
        <v>2</v>
      </c>
    </row>
    <row r="68" spans="1:9" x14ac:dyDescent="0.25">
      <c r="A68" s="59" t="s">
        <v>636</v>
      </c>
      <c r="B68" s="60" t="s">
        <v>117</v>
      </c>
      <c r="C68" s="59" t="s">
        <v>140</v>
      </c>
      <c r="D68" s="59" t="s">
        <v>112</v>
      </c>
      <c r="E68" s="61">
        <v>36136</v>
      </c>
      <c r="F68" s="62">
        <f t="shared" ca="1" si="1"/>
        <v>18</v>
      </c>
      <c r="G68" s="63" t="s">
        <v>124</v>
      </c>
      <c r="H68" s="64">
        <v>45000</v>
      </c>
      <c r="I68" s="65">
        <v>4</v>
      </c>
    </row>
    <row r="69" spans="1:9" x14ac:dyDescent="0.25">
      <c r="A69" s="59" t="s">
        <v>697</v>
      </c>
      <c r="B69" s="60" t="s">
        <v>117</v>
      </c>
      <c r="C69" s="59" t="s">
        <v>121</v>
      </c>
      <c r="D69" s="59" t="s">
        <v>112</v>
      </c>
      <c r="E69" s="61">
        <v>36143</v>
      </c>
      <c r="F69" s="62">
        <f t="shared" ca="1" si="1"/>
        <v>18</v>
      </c>
      <c r="G69" s="63" t="s">
        <v>124</v>
      </c>
      <c r="H69" s="64">
        <v>72090</v>
      </c>
      <c r="I69" s="65">
        <v>5</v>
      </c>
    </row>
    <row r="70" spans="1:9" x14ac:dyDescent="0.25">
      <c r="A70" s="59" t="s">
        <v>845</v>
      </c>
      <c r="B70" s="60" t="s">
        <v>110</v>
      </c>
      <c r="C70" s="59" t="s">
        <v>136</v>
      </c>
      <c r="D70" s="59" t="s">
        <v>112</v>
      </c>
      <c r="E70" s="61">
        <v>36145</v>
      </c>
      <c r="F70" s="62">
        <f t="shared" ca="1" si="1"/>
        <v>18</v>
      </c>
      <c r="G70" s="63" t="s">
        <v>115</v>
      </c>
      <c r="H70" s="64">
        <v>31260</v>
      </c>
      <c r="I70" s="65">
        <v>5</v>
      </c>
    </row>
    <row r="71" spans="1:9" x14ac:dyDescent="0.25">
      <c r="A71" s="79" t="s">
        <v>778</v>
      </c>
      <c r="B71" s="60" t="s">
        <v>110</v>
      </c>
      <c r="C71" s="79" t="s">
        <v>111</v>
      </c>
      <c r="D71" s="79" t="s">
        <v>112</v>
      </c>
      <c r="E71" s="80">
        <v>36171</v>
      </c>
      <c r="F71" s="62">
        <f t="shared" ca="1" si="1"/>
        <v>18</v>
      </c>
      <c r="G71" s="63" t="s">
        <v>113</v>
      </c>
      <c r="H71" s="64">
        <v>54550</v>
      </c>
      <c r="I71" s="65">
        <v>1</v>
      </c>
    </row>
    <row r="72" spans="1:9" x14ac:dyDescent="0.25">
      <c r="A72" s="59" t="s">
        <v>335</v>
      </c>
      <c r="B72" s="60" t="s">
        <v>122</v>
      </c>
      <c r="C72" s="59" t="s">
        <v>137</v>
      </c>
      <c r="D72" s="59" t="s">
        <v>112</v>
      </c>
      <c r="E72" s="61">
        <v>36175</v>
      </c>
      <c r="F72" s="62">
        <f t="shared" ca="1" si="1"/>
        <v>18</v>
      </c>
      <c r="G72" s="63" t="s">
        <v>124</v>
      </c>
      <c r="H72" s="64">
        <v>23520</v>
      </c>
      <c r="I72" s="65">
        <v>2</v>
      </c>
    </row>
    <row r="73" spans="1:9" x14ac:dyDescent="0.25">
      <c r="A73" s="59" t="s">
        <v>641</v>
      </c>
      <c r="B73" s="60" t="s">
        <v>117</v>
      </c>
      <c r="C73" s="59" t="s">
        <v>129</v>
      </c>
      <c r="D73" s="59" t="s">
        <v>116</v>
      </c>
      <c r="E73" s="61">
        <v>36176</v>
      </c>
      <c r="F73" s="62">
        <f t="shared" ca="1" si="1"/>
        <v>18</v>
      </c>
      <c r="G73" s="63"/>
      <c r="H73" s="64">
        <v>32940</v>
      </c>
      <c r="I73" s="65">
        <v>5</v>
      </c>
    </row>
    <row r="74" spans="1:9" x14ac:dyDescent="0.25">
      <c r="A74" s="59" t="s">
        <v>245</v>
      </c>
      <c r="B74" s="60" t="s">
        <v>122</v>
      </c>
      <c r="C74" s="59" t="s">
        <v>133</v>
      </c>
      <c r="D74" s="59" t="s">
        <v>114</v>
      </c>
      <c r="E74" s="61">
        <v>36177</v>
      </c>
      <c r="F74" s="62">
        <f t="shared" ca="1" si="1"/>
        <v>18</v>
      </c>
      <c r="G74" s="63" t="s">
        <v>59</v>
      </c>
      <c r="H74" s="64">
        <v>21670</v>
      </c>
      <c r="I74" s="65">
        <v>2</v>
      </c>
    </row>
    <row r="75" spans="1:9" x14ac:dyDescent="0.25">
      <c r="A75" s="59" t="s">
        <v>573</v>
      </c>
      <c r="B75" s="60" t="s">
        <v>123</v>
      </c>
      <c r="C75" s="59" t="s">
        <v>128</v>
      </c>
      <c r="D75" s="59" t="s">
        <v>112</v>
      </c>
      <c r="E75" s="61">
        <v>36182</v>
      </c>
      <c r="F75" s="62">
        <f t="shared" ca="1" si="1"/>
        <v>18</v>
      </c>
      <c r="G75" s="63" t="s">
        <v>124</v>
      </c>
      <c r="H75" s="64">
        <v>68300</v>
      </c>
      <c r="I75" s="65">
        <v>5</v>
      </c>
    </row>
    <row r="76" spans="1:9" x14ac:dyDescent="0.25">
      <c r="A76" s="59" t="s">
        <v>844</v>
      </c>
      <c r="B76" s="60" t="s">
        <v>110</v>
      </c>
      <c r="C76" s="59" t="s">
        <v>136</v>
      </c>
      <c r="D76" s="59" t="s">
        <v>116</v>
      </c>
      <c r="E76" s="61">
        <v>36192</v>
      </c>
      <c r="F76" s="62">
        <f t="shared" ca="1" si="1"/>
        <v>18</v>
      </c>
      <c r="G76" s="63"/>
      <c r="H76" s="64">
        <v>47620</v>
      </c>
      <c r="I76" s="65">
        <v>5</v>
      </c>
    </row>
    <row r="77" spans="1:9" x14ac:dyDescent="0.25">
      <c r="A77" s="59" t="s">
        <v>868</v>
      </c>
      <c r="B77" s="60" t="s">
        <v>110</v>
      </c>
      <c r="C77" s="59" t="s">
        <v>142</v>
      </c>
      <c r="D77" s="59" t="s">
        <v>116</v>
      </c>
      <c r="E77" s="61">
        <v>36193</v>
      </c>
      <c r="F77" s="62">
        <f t="shared" ca="1" si="1"/>
        <v>18</v>
      </c>
      <c r="G77" s="63"/>
      <c r="H77" s="64">
        <v>58250</v>
      </c>
      <c r="I77" s="65">
        <v>2</v>
      </c>
    </row>
    <row r="78" spans="1:9" x14ac:dyDescent="0.25">
      <c r="A78" s="59" t="s">
        <v>150</v>
      </c>
      <c r="B78" s="60" t="s">
        <v>122</v>
      </c>
      <c r="C78" s="59" t="s">
        <v>140</v>
      </c>
      <c r="D78" s="59" t="s">
        <v>112</v>
      </c>
      <c r="E78" s="61">
        <v>36195</v>
      </c>
      <c r="F78" s="62">
        <f t="shared" ca="1" si="1"/>
        <v>18</v>
      </c>
      <c r="G78" s="63" t="s">
        <v>59</v>
      </c>
      <c r="H78" s="64">
        <v>46360</v>
      </c>
      <c r="I78" s="65">
        <v>5</v>
      </c>
    </row>
    <row r="79" spans="1:9" x14ac:dyDescent="0.25">
      <c r="A79" s="59" t="s">
        <v>308</v>
      </c>
      <c r="B79" s="60" t="s">
        <v>122</v>
      </c>
      <c r="C79" s="59" t="s">
        <v>141</v>
      </c>
      <c r="D79" s="59" t="s">
        <v>114</v>
      </c>
      <c r="E79" s="61">
        <v>36196</v>
      </c>
      <c r="F79" s="62">
        <f t="shared" ca="1" si="1"/>
        <v>18</v>
      </c>
      <c r="G79" s="63" t="s">
        <v>113</v>
      </c>
      <c r="H79" s="64">
        <v>34980</v>
      </c>
      <c r="I79" s="65">
        <v>2</v>
      </c>
    </row>
    <row r="80" spans="1:9" x14ac:dyDescent="0.25">
      <c r="A80" s="59" t="s">
        <v>657</v>
      </c>
      <c r="B80" s="60" t="s">
        <v>117</v>
      </c>
      <c r="C80" s="59" t="s">
        <v>133</v>
      </c>
      <c r="D80" s="59" t="s">
        <v>112</v>
      </c>
      <c r="E80" s="61">
        <v>36198</v>
      </c>
      <c r="F80" s="62">
        <f t="shared" ca="1" si="1"/>
        <v>18</v>
      </c>
      <c r="G80" s="63" t="s">
        <v>76</v>
      </c>
      <c r="H80" s="64">
        <v>81400</v>
      </c>
      <c r="I80" s="65">
        <v>2</v>
      </c>
    </row>
    <row r="81" spans="1:9" x14ac:dyDescent="0.25">
      <c r="A81" s="59" t="s">
        <v>672</v>
      </c>
      <c r="B81" s="60" t="s">
        <v>117</v>
      </c>
      <c r="C81" s="59" t="s">
        <v>136</v>
      </c>
      <c r="D81" s="59" t="s">
        <v>116</v>
      </c>
      <c r="E81" s="61">
        <v>36199</v>
      </c>
      <c r="F81" s="62">
        <f t="shared" ca="1" si="1"/>
        <v>18</v>
      </c>
      <c r="G81" s="63"/>
      <c r="H81" s="64">
        <v>31270</v>
      </c>
      <c r="I81" s="65">
        <v>5</v>
      </c>
    </row>
    <row r="82" spans="1:9" x14ac:dyDescent="0.25">
      <c r="A82" s="59" t="s">
        <v>509</v>
      </c>
      <c r="B82" s="60" t="s">
        <v>120</v>
      </c>
      <c r="C82" s="59" t="s">
        <v>141</v>
      </c>
      <c r="D82" s="59" t="s">
        <v>116</v>
      </c>
      <c r="E82" s="61">
        <v>36214</v>
      </c>
      <c r="F82" s="62">
        <f t="shared" ca="1" si="1"/>
        <v>18</v>
      </c>
      <c r="G82" s="63"/>
      <c r="H82" s="64">
        <v>53310</v>
      </c>
      <c r="I82" s="65">
        <v>5</v>
      </c>
    </row>
    <row r="83" spans="1:9" x14ac:dyDescent="0.25">
      <c r="A83" s="59" t="s">
        <v>375</v>
      </c>
      <c r="B83" s="60" t="s">
        <v>120</v>
      </c>
      <c r="C83" s="59" t="s">
        <v>125</v>
      </c>
      <c r="D83" s="59" t="s">
        <v>112</v>
      </c>
      <c r="E83" s="61">
        <v>36214</v>
      </c>
      <c r="F83" s="62">
        <f t="shared" ca="1" si="1"/>
        <v>18</v>
      </c>
      <c r="G83" s="63" t="s">
        <v>76</v>
      </c>
      <c r="H83" s="64">
        <v>47850</v>
      </c>
      <c r="I83" s="65">
        <v>1</v>
      </c>
    </row>
    <row r="84" spans="1:9" x14ac:dyDescent="0.25">
      <c r="A84" s="59" t="s">
        <v>567</v>
      </c>
      <c r="B84" s="60" t="s">
        <v>123</v>
      </c>
      <c r="C84" s="59" t="s">
        <v>140</v>
      </c>
      <c r="D84" s="59" t="s">
        <v>114</v>
      </c>
      <c r="E84" s="61">
        <v>36217</v>
      </c>
      <c r="F84" s="62">
        <f t="shared" ca="1" si="1"/>
        <v>18</v>
      </c>
      <c r="G84" s="63" t="s">
        <v>124</v>
      </c>
      <c r="H84" s="64">
        <v>22475</v>
      </c>
      <c r="I84" s="65">
        <v>4</v>
      </c>
    </row>
    <row r="85" spans="1:9" x14ac:dyDescent="0.25">
      <c r="A85" s="79" t="s">
        <v>695</v>
      </c>
      <c r="B85" s="60" t="s">
        <v>117</v>
      </c>
      <c r="C85" s="79" t="s">
        <v>121</v>
      </c>
      <c r="D85" s="79" t="s">
        <v>114</v>
      </c>
      <c r="E85" s="80">
        <v>36217</v>
      </c>
      <c r="F85" s="62">
        <f t="shared" ca="1" si="1"/>
        <v>18</v>
      </c>
      <c r="G85" s="63" t="s">
        <v>113</v>
      </c>
      <c r="H85" s="64">
        <v>15240</v>
      </c>
      <c r="I85" s="65">
        <v>1</v>
      </c>
    </row>
    <row r="86" spans="1:9" x14ac:dyDescent="0.25">
      <c r="A86" s="59" t="s">
        <v>625</v>
      </c>
      <c r="B86" s="60" t="s">
        <v>123</v>
      </c>
      <c r="C86" s="59" t="s">
        <v>142</v>
      </c>
      <c r="D86" s="59" t="s">
        <v>112</v>
      </c>
      <c r="E86" s="61">
        <v>36243</v>
      </c>
      <c r="F86" s="62">
        <f t="shared" ca="1" si="1"/>
        <v>18</v>
      </c>
      <c r="G86" s="63" t="s">
        <v>76</v>
      </c>
      <c r="H86" s="64">
        <v>77680</v>
      </c>
      <c r="I86" s="65">
        <v>3</v>
      </c>
    </row>
    <row r="87" spans="1:9" x14ac:dyDescent="0.25">
      <c r="A87" s="59" t="s">
        <v>516</v>
      </c>
      <c r="B87" s="60" t="s">
        <v>120</v>
      </c>
      <c r="C87" s="59" t="s">
        <v>141</v>
      </c>
      <c r="D87" s="59" t="s">
        <v>112</v>
      </c>
      <c r="E87" s="61">
        <v>36245</v>
      </c>
      <c r="F87" s="62">
        <f t="shared" ca="1" si="1"/>
        <v>18</v>
      </c>
      <c r="G87" s="63" t="s">
        <v>113</v>
      </c>
      <c r="H87" s="64">
        <v>58410</v>
      </c>
      <c r="I87" s="65">
        <v>5</v>
      </c>
    </row>
    <row r="88" spans="1:9" x14ac:dyDescent="0.25">
      <c r="A88" s="59" t="s">
        <v>185</v>
      </c>
      <c r="B88" s="60" t="s">
        <v>122</v>
      </c>
      <c r="C88" s="59" t="s">
        <v>128</v>
      </c>
      <c r="D88" s="59" t="s">
        <v>112</v>
      </c>
      <c r="E88" s="61">
        <v>36249</v>
      </c>
      <c r="F88" s="62">
        <f t="shared" ca="1" si="1"/>
        <v>18</v>
      </c>
      <c r="G88" s="63" t="s">
        <v>113</v>
      </c>
      <c r="H88" s="64">
        <v>49860</v>
      </c>
      <c r="I88" s="65">
        <v>2</v>
      </c>
    </row>
    <row r="89" spans="1:9" x14ac:dyDescent="0.25">
      <c r="A89" s="59" t="s">
        <v>563</v>
      </c>
      <c r="B89" s="60" t="s">
        <v>120</v>
      </c>
      <c r="C89" s="59" t="s">
        <v>121</v>
      </c>
      <c r="D89" s="59" t="s">
        <v>112</v>
      </c>
      <c r="E89" s="61">
        <v>36260</v>
      </c>
      <c r="F89" s="62">
        <f t="shared" ca="1" si="1"/>
        <v>18</v>
      </c>
      <c r="G89" s="63" t="s">
        <v>113</v>
      </c>
      <c r="H89" s="64">
        <v>75150</v>
      </c>
      <c r="I89" s="65">
        <v>1</v>
      </c>
    </row>
    <row r="90" spans="1:9" x14ac:dyDescent="0.25">
      <c r="A90" s="59" t="s">
        <v>608</v>
      </c>
      <c r="B90" s="60" t="s">
        <v>123</v>
      </c>
      <c r="C90" s="59" t="s">
        <v>131</v>
      </c>
      <c r="D90" s="59" t="s">
        <v>118</v>
      </c>
      <c r="E90" s="61">
        <v>36263</v>
      </c>
      <c r="F90" s="62">
        <f t="shared" ca="1" si="1"/>
        <v>18</v>
      </c>
      <c r="G90" s="63"/>
      <c r="H90" s="64">
        <v>38768</v>
      </c>
      <c r="I90" s="65">
        <v>4</v>
      </c>
    </row>
    <row r="91" spans="1:9" x14ac:dyDescent="0.25">
      <c r="A91" s="59" t="s">
        <v>372</v>
      </c>
      <c r="B91" s="60" t="s">
        <v>120</v>
      </c>
      <c r="C91" s="59" t="s">
        <v>129</v>
      </c>
      <c r="D91" s="59" t="s">
        <v>112</v>
      </c>
      <c r="E91" s="61">
        <v>36269</v>
      </c>
      <c r="F91" s="62">
        <f t="shared" ca="1" si="1"/>
        <v>18</v>
      </c>
      <c r="G91" s="63" t="s">
        <v>124</v>
      </c>
      <c r="H91" s="64">
        <v>61330</v>
      </c>
      <c r="I91" s="65">
        <v>1</v>
      </c>
    </row>
    <row r="92" spans="1:9" x14ac:dyDescent="0.25">
      <c r="A92" s="59" t="s">
        <v>234</v>
      </c>
      <c r="B92" s="60" t="s">
        <v>122</v>
      </c>
      <c r="C92" s="59" t="s">
        <v>133</v>
      </c>
      <c r="D92" s="59" t="s">
        <v>114</v>
      </c>
      <c r="E92" s="61">
        <v>36269</v>
      </c>
      <c r="F92" s="62">
        <f t="shared" ca="1" si="1"/>
        <v>18</v>
      </c>
      <c r="G92" s="63" t="s">
        <v>124</v>
      </c>
      <c r="H92" s="64">
        <v>48190</v>
      </c>
      <c r="I92" s="65">
        <v>1</v>
      </c>
    </row>
    <row r="93" spans="1:9" x14ac:dyDescent="0.25">
      <c r="A93" s="59" t="s">
        <v>265</v>
      </c>
      <c r="B93" s="60" t="s">
        <v>122</v>
      </c>
      <c r="C93" s="59" t="s">
        <v>133</v>
      </c>
      <c r="D93" s="59" t="s">
        <v>112</v>
      </c>
      <c r="E93" s="61">
        <v>36273</v>
      </c>
      <c r="F93" s="62">
        <f t="shared" ca="1" si="1"/>
        <v>18</v>
      </c>
      <c r="G93" s="63" t="s">
        <v>124</v>
      </c>
      <c r="H93" s="64">
        <v>61330</v>
      </c>
      <c r="I93" s="65">
        <v>4</v>
      </c>
    </row>
    <row r="94" spans="1:9" x14ac:dyDescent="0.25">
      <c r="A94" s="59" t="s">
        <v>600</v>
      </c>
      <c r="B94" s="60" t="s">
        <v>123</v>
      </c>
      <c r="C94" s="59" t="s">
        <v>133</v>
      </c>
      <c r="D94" s="59" t="s">
        <v>116</v>
      </c>
      <c r="E94" s="61">
        <v>36283</v>
      </c>
      <c r="F94" s="62">
        <f t="shared" ca="1" si="1"/>
        <v>18</v>
      </c>
      <c r="G94" s="63"/>
      <c r="H94" s="64">
        <v>25130</v>
      </c>
      <c r="I94" s="65">
        <v>5</v>
      </c>
    </row>
    <row r="95" spans="1:9" x14ac:dyDescent="0.25">
      <c r="A95" s="59" t="s">
        <v>856</v>
      </c>
      <c r="B95" s="60" t="s">
        <v>110</v>
      </c>
      <c r="C95" s="59" t="s">
        <v>141</v>
      </c>
      <c r="D95" s="59" t="s">
        <v>112</v>
      </c>
      <c r="E95" s="61">
        <v>36290</v>
      </c>
      <c r="F95" s="62">
        <f t="shared" ca="1" si="1"/>
        <v>18</v>
      </c>
      <c r="G95" s="63" t="s">
        <v>124</v>
      </c>
      <c r="H95" s="64">
        <v>39000</v>
      </c>
      <c r="I95" s="65">
        <v>3</v>
      </c>
    </row>
    <row r="96" spans="1:9" x14ac:dyDescent="0.25">
      <c r="A96" s="59" t="s">
        <v>169</v>
      </c>
      <c r="B96" s="60" t="s">
        <v>122</v>
      </c>
      <c r="C96" s="59" t="s">
        <v>140</v>
      </c>
      <c r="D96" s="59" t="s">
        <v>116</v>
      </c>
      <c r="E96" s="61">
        <v>36297</v>
      </c>
      <c r="F96" s="62">
        <f t="shared" ca="1" si="1"/>
        <v>18</v>
      </c>
      <c r="G96" s="63"/>
      <c r="H96" s="64">
        <v>57990</v>
      </c>
      <c r="I96" s="65">
        <v>5</v>
      </c>
    </row>
    <row r="97" spans="1:9" x14ac:dyDescent="0.25">
      <c r="A97" s="59" t="s">
        <v>733</v>
      </c>
      <c r="B97" s="60" t="s">
        <v>119</v>
      </c>
      <c r="C97" s="59" t="s">
        <v>136</v>
      </c>
      <c r="D97" s="59" t="s">
        <v>112</v>
      </c>
      <c r="E97" s="61">
        <v>36297</v>
      </c>
      <c r="F97" s="62">
        <f t="shared" ca="1" si="1"/>
        <v>18</v>
      </c>
      <c r="G97" s="63" t="s">
        <v>113</v>
      </c>
      <c r="H97" s="64">
        <v>46030</v>
      </c>
      <c r="I97" s="65">
        <v>2</v>
      </c>
    </row>
    <row r="98" spans="1:9" x14ac:dyDescent="0.25">
      <c r="A98" s="59" t="s">
        <v>240</v>
      </c>
      <c r="B98" s="60" t="s">
        <v>122</v>
      </c>
      <c r="C98" s="59" t="s">
        <v>133</v>
      </c>
      <c r="D98" s="59" t="s">
        <v>118</v>
      </c>
      <c r="E98" s="61">
        <v>36305</v>
      </c>
      <c r="F98" s="62">
        <f t="shared" ca="1" si="1"/>
        <v>18</v>
      </c>
      <c r="G98" s="63"/>
      <c r="H98" s="64">
        <v>9424</v>
      </c>
      <c r="I98" s="65">
        <v>4</v>
      </c>
    </row>
    <row r="99" spans="1:9" x14ac:dyDescent="0.25">
      <c r="A99" s="59" t="s">
        <v>506</v>
      </c>
      <c r="B99" s="60" t="s">
        <v>120</v>
      </c>
      <c r="C99" s="59" t="s">
        <v>141</v>
      </c>
      <c r="D99" s="59" t="s">
        <v>112</v>
      </c>
      <c r="E99" s="61">
        <v>36312</v>
      </c>
      <c r="F99" s="62">
        <f t="shared" ca="1" si="1"/>
        <v>17</v>
      </c>
      <c r="G99" s="63" t="s">
        <v>113</v>
      </c>
      <c r="H99" s="64">
        <v>69200</v>
      </c>
      <c r="I99" s="65">
        <v>4</v>
      </c>
    </row>
    <row r="100" spans="1:9" x14ac:dyDescent="0.25">
      <c r="A100" s="59" t="s">
        <v>454</v>
      </c>
      <c r="B100" s="60" t="s">
        <v>120</v>
      </c>
      <c r="C100" s="59" t="s">
        <v>133</v>
      </c>
      <c r="D100" s="59" t="s">
        <v>112</v>
      </c>
      <c r="E100" s="61">
        <v>36318</v>
      </c>
      <c r="F100" s="62">
        <f t="shared" ca="1" si="1"/>
        <v>17</v>
      </c>
      <c r="G100" s="63" t="s">
        <v>124</v>
      </c>
      <c r="H100" s="64">
        <v>68750</v>
      </c>
      <c r="I100" s="65">
        <v>1</v>
      </c>
    </row>
    <row r="101" spans="1:9" x14ac:dyDescent="0.25">
      <c r="A101" s="59" t="s">
        <v>211</v>
      </c>
      <c r="B101" s="60" t="s">
        <v>122</v>
      </c>
      <c r="C101" s="59" t="s">
        <v>138</v>
      </c>
      <c r="D101" s="59" t="s">
        <v>118</v>
      </c>
      <c r="E101" s="61">
        <v>36329</v>
      </c>
      <c r="F101" s="62">
        <f t="shared" ca="1" si="1"/>
        <v>17</v>
      </c>
      <c r="G101" s="63"/>
      <c r="H101" s="64">
        <v>39764</v>
      </c>
      <c r="I101" s="65">
        <v>1</v>
      </c>
    </row>
    <row r="102" spans="1:9" x14ac:dyDescent="0.25">
      <c r="A102" s="59" t="s">
        <v>330</v>
      </c>
      <c r="B102" s="60" t="s">
        <v>122</v>
      </c>
      <c r="C102" s="59" t="s">
        <v>142</v>
      </c>
      <c r="D102" s="59" t="s">
        <v>112</v>
      </c>
      <c r="E102" s="61">
        <v>36330</v>
      </c>
      <c r="F102" s="62">
        <f t="shared" ca="1" si="1"/>
        <v>17</v>
      </c>
      <c r="G102" s="63" t="s">
        <v>76</v>
      </c>
      <c r="H102" s="64">
        <v>61850</v>
      </c>
      <c r="I102" s="65">
        <v>2</v>
      </c>
    </row>
    <row r="103" spans="1:9" x14ac:dyDescent="0.25">
      <c r="A103" s="59" t="s">
        <v>422</v>
      </c>
      <c r="B103" s="60" t="s">
        <v>120</v>
      </c>
      <c r="C103" s="59" t="s">
        <v>133</v>
      </c>
      <c r="D103" s="59" t="s">
        <v>112</v>
      </c>
      <c r="E103" s="61">
        <v>36332</v>
      </c>
      <c r="F103" s="62">
        <f t="shared" ca="1" si="1"/>
        <v>17</v>
      </c>
      <c r="G103" s="63" t="s">
        <v>59</v>
      </c>
      <c r="H103" s="64">
        <v>37760</v>
      </c>
      <c r="I103" s="65">
        <v>2</v>
      </c>
    </row>
    <row r="104" spans="1:9" x14ac:dyDescent="0.25">
      <c r="A104" s="59" t="s">
        <v>360</v>
      </c>
      <c r="B104" s="60" t="s">
        <v>120</v>
      </c>
      <c r="C104" s="59" t="s">
        <v>140</v>
      </c>
      <c r="D104" s="59" t="s">
        <v>118</v>
      </c>
      <c r="E104" s="61">
        <v>36340</v>
      </c>
      <c r="F104" s="62">
        <f t="shared" ca="1" si="1"/>
        <v>17</v>
      </c>
      <c r="G104" s="63"/>
      <c r="H104" s="64">
        <v>37016</v>
      </c>
      <c r="I104" s="65">
        <v>4</v>
      </c>
    </row>
    <row r="105" spans="1:9" x14ac:dyDescent="0.25">
      <c r="A105" s="59" t="s">
        <v>705</v>
      </c>
      <c r="B105" s="60" t="s">
        <v>119</v>
      </c>
      <c r="C105" s="59" t="s">
        <v>129</v>
      </c>
      <c r="D105" s="59" t="s">
        <v>116</v>
      </c>
      <c r="E105" s="61">
        <v>36342</v>
      </c>
      <c r="F105" s="62">
        <f t="shared" ca="1" si="1"/>
        <v>17</v>
      </c>
      <c r="G105" s="63"/>
      <c r="H105" s="64">
        <v>86970</v>
      </c>
      <c r="I105" s="65">
        <v>4</v>
      </c>
    </row>
    <row r="106" spans="1:9" x14ac:dyDescent="0.25">
      <c r="A106" s="59" t="s">
        <v>726</v>
      </c>
      <c r="B106" s="60" t="s">
        <v>119</v>
      </c>
      <c r="C106" s="59" t="s">
        <v>133</v>
      </c>
      <c r="D106" s="59" t="s">
        <v>116</v>
      </c>
      <c r="E106" s="61">
        <v>36350</v>
      </c>
      <c r="F106" s="62">
        <f t="shared" ca="1" si="1"/>
        <v>17</v>
      </c>
      <c r="G106" s="63"/>
      <c r="H106" s="64">
        <v>27380</v>
      </c>
      <c r="I106" s="65">
        <v>3</v>
      </c>
    </row>
    <row r="107" spans="1:9" x14ac:dyDescent="0.25">
      <c r="A107" s="59" t="s">
        <v>181</v>
      </c>
      <c r="B107" s="60" t="s">
        <v>122</v>
      </c>
      <c r="C107" s="59" t="s">
        <v>129</v>
      </c>
      <c r="D107" s="59" t="s">
        <v>114</v>
      </c>
      <c r="E107" s="61">
        <v>36357</v>
      </c>
      <c r="F107" s="62">
        <f t="shared" ca="1" si="1"/>
        <v>17</v>
      </c>
      <c r="G107" s="63" t="s">
        <v>76</v>
      </c>
      <c r="H107" s="64">
        <v>42905</v>
      </c>
      <c r="I107" s="65">
        <v>1</v>
      </c>
    </row>
    <row r="108" spans="1:9" x14ac:dyDescent="0.25">
      <c r="A108" s="59" t="s">
        <v>863</v>
      </c>
      <c r="B108" s="60" t="s">
        <v>110</v>
      </c>
      <c r="C108" s="59" t="s">
        <v>141</v>
      </c>
      <c r="D108" s="59" t="s">
        <v>112</v>
      </c>
      <c r="E108" s="61">
        <v>36360</v>
      </c>
      <c r="F108" s="62">
        <f t="shared" ca="1" si="1"/>
        <v>17</v>
      </c>
      <c r="G108" s="63" t="s">
        <v>124</v>
      </c>
      <c r="H108" s="64">
        <v>67020</v>
      </c>
      <c r="I108" s="65">
        <v>1</v>
      </c>
    </row>
    <row r="109" spans="1:9" x14ac:dyDescent="0.25">
      <c r="A109" s="59" t="s">
        <v>446</v>
      </c>
      <c r="B109" s="60" t="s">
        <v>120</v>
      </c>
      <c r="C109" s="59" t="s">
        <v>133</v>
      </c>
      <c r="D109" s="59" t="s">
        <v>114</v>
      </c>
      <c r="E109" s="61">
        <v>36360</v>
      </c>
      <c r="F109" s="62">
        <f t="shared" ca="1" si="1"/>
        <v>17</v>
      </c>
      <c r="G109" s="63" t="s">
        <v>124</v>
      </c>
      <c r="H109" s="64">
        <v>11065</v>
      </c>
      <c r="I109" s="65">
        <v>1</v>
      </c>
    </row>
    <row r="110" spans="1:9" x14ac:dyDescent="0.25">
      <c r="A110" s="59" t="s">
        <v>688</v>
      </c>
      <c r="B110" s="60" t="s">
        <v>117</v>
      </c>
      <c r="C110" s="59" t="s">
        <v>142</v>
      </c>
      <c r="D110" s="59" t="s">
        <v>114</v>
      </c>
      <c r="E110" s="61">
        <v>36365</v>
      </c>
      <c r="F110" s="62">
        <f t="shared" ca="1" si="1"/>
        <v>17</v>
      </c>
      <c r="G110" s="63" t="s">
        <v>59</v>
      </c>
      <c r="H110" s="64">
        <v>19825</v>
      </c>
      <c r="I110" s="65">
        <v>2</v>
      </c>
    </row>
    <row r="111" spans="1:9" x14ac:dyDescent="0.25">
      <c r="A111" s="59" t="s">
        <v>603</v>
      </c>
      <c r="B111" s="60" t="s">
        <v>123</v>
      </c>
      <c r="C111" s="59" t="s">
        <v>136</v>
      </c>
      <c r="D111" s="59" t="s">
        <v>114</v>
      </c>
      <c r="E111" s="61">
        <v>36371</v>
      </c>
      <c r="F111" s="62">
        <f t="shared" ca="1" si="1"/>
        <v>17</v>
      </c>
      <c r="G111" s="63" t="s">
        <v>124</v>
      </c>
      <c r="H111" s="64">
        <v>26790</v>
      </c>
      <c r="I111" s="65">
        <v>2</v>
      </c>
    </row>
    <row r="112" spans="1:9" x14ac:dyDescent="0.25">
      <c r="A112" s="59" t="s">
        <v>698</v>
      </c>
      <c r="B112" s="60" t="s">
        <v>119</v>
      </c>
      <c r="C112" s="59" t="s">
        <v>140</v>
      </c>
      <c r="D112" s="59" t="s">
        <v>116</v>
      </c>
      <c r="E112" s="61">
        <v>36375</v>
      </c>
      <c r="F112" s="62">
        <f t="shared" ca="1" si="1"/>
        <v>17</v>
      </c>
      <c r="G112" s="63"/>
      <c r="H112" s="64">
        <v>71300</v>
      </c>
      <c r="I112" s="65">
        <v>5</v>
      </c>
    </row>
    <row r="113" spans="1:9" x14ac:dyDescent="0.25">
      <c r="A113" s="59" t="s">
        <v>157</v>
      </c>
      <c r="B113" s="60" t="s">
        <v>122</v>
      </c>
      <c r="C113" s="59" t="s">
        <v>140</v>
      </c>
      <c r="D113" s="59" t="s">
        <v>118</v>
      </c>
      <c r="E113" s="61">
        <v>36380</v>
      </c>
      <c r="F113" s="62">
        <f t="shared" ca="1" si="1"/>
        <v>17</v>
      </c>
      <c r="G113" s="63"/>
      <c r="H113" s="64">
        <v>36052</v>
      </c>
      <c r="I113" s="65">
        <v>5</v>
      </c>
    </row>
    <row r="114" spans="1:9" x14ac:dyDescent="0.25">
      <c r="A114" s="59" t="s">
        <v>671</v>
      </c>
      <c r="B114" s="60" t="s">
        <v>117</v>
      </c>
      <c r="C114" s="59" t="s">
        <v>136</v>
      </c>
      <c r="D114" s="59" t="s">
        <v>112</v>
      </c>
      <c r="E114" s="61">
        <v>36392</v>
      </c>
      <c r="F114" s="62">
        <f t="shared" ca="1" si="1"/>
        <v>17</v>
      </c>
      <c r="G114" s="63" t="s">
        <v>124</v>
      </c>
      <c r="H114" s="64">
        <v>51410</v>
      </c>
      <c r="I114" s="65">
        <v>4</v>
      </c>
    </row>
    <row r="115" spans="1:9" x14ac:dyDescent="0.25">
      <c r="A115" s="59" t="s">
        <v>170</v>
      </c>
      <c r="B115" s="60" t="s">
        <v>122</v>
      </c>
      <c r="C115" s="59" t="s">
        <v>140</v>
      </c>
      <c r="D115" s="59" t="s">
        <v>112</v>
      </c>
      <c r="E115" s="61">
        <v>36393</v>
      </c>
      <c r="F115" s="62">
        <f t="shared" ca="1" si="1"/>
        <v>17</v>
      </c>
      <c r="G115" s="63" t="s">
        <v>124</v>
      </c>
      <c r="H115" s="64">
        <v>65910</v>
      </c>
      <c r="I115" s="65">
        <v>5</v>
      </c>
    </row>
    <row r="116" spans="1:9" x14ac:dyDescent="0.25">
      <c r="A116" s="59" t="s">
        <v>298</v>
      </c>
      <c r="B116" s="60" t="s">
        <v>122</v>
      </c>
      <c r="C116" s="59" t="s">
        <v>141</v>
      </c>
      <c r="D116" s="59" t="s">
        <v>116</v>
      </c>
      <c r="E116" s="61">
        <v>36406</v>
      </c>
      <c r="F116" s="62">
        <f t="shared" ca="1" si="1"/>
        <v>17</v>
      </c>
      <c r="G116" s="63"/>
      <c r="H116" s="64">
        <v>60800</v>
      </c>
      <c r="I116" s="65">
        <v>4</v>
      </c>
    </row>
    <row r="117" spans="1:9" x14ac:dyDescent="0.25">
      <c r="A117" s="59" t="s">
        <v>500</v>
      </c>
      <c r="B117" s="60" t="s">
        <v>120</v>
      </c>
      <c r="C117" s="59" t="s">
        <v>141</v>
      </c>
      <c r="D117" s="59" t="s">
        <v>112</v>
      </c>
      <c r="E117" s="61">
        <v>36407</v>
      </c>
      <c r="F117" s="62">
        <f t="shared" ca="1" si="1"/>
        <v>17</v>
      </c>
      <c r="G117" s="63" t="s">
        <v>115</v>
      </c>
      <c r="H117" s="64">
        <v>45880</v>
      </c>
      <c r="I117" s="65">
        <v>5</v>
      </c>
    </row>
    <row r="118" spans="1:9" x14ac:dyDescent="0.25">
      <c r="A118" s="59" t="s">
        <v>591</v>
      </c>
      <c r="B118" s="60" t="s">
        <v>123</v>
      </c>
      <c r="C118" s="59" t="s">
        <v>133</v>
      </c>
      <c r="D118" s="59" t="s">
        <v>112</v>
      </c>
      <c r="E118" s="61">
        <v>36413</v>
      </c>
      <c r="F118" s="62">
        <f t="shared" ca="1" si="1"/>
        <v>17</v>
      </c>
      <c r="G118" s="63" t="s">
        <v>113</v>
      </c>
      <c r="H118" s="64">
        <v>40060</v>
      </c>
      <c r="I118" s="65">
        <v>3</v>
      </c>
    </row>
    <row r="119" spans="1:9" x14ac:dyDescent="0.25">
      <c r="A119" s="59" t="s">
        <v>607</v>
      </c>
      <c r="B119" s="60" t="s">
        <v>123</v>
      </c>
      <c r="C119" s="59" t="s">
        <v>131</v>
      </c>
      <c r="D119" s="59" t="s">
        <v>112</v>
      </c>
      <c r="E119" s="61">
        <v>36414</v>
      </c>
      <c r="F119" s="62">
        <f t="shared" ca="1" si="1"/>
        <v>17</v>
      </c>
      <c r="G119" s="63" t="s">
        <v>76</v>
      </c>
      <c r="H119" s="64">
        <v>39680</v>
      </c>
      <c r="I119" s="65">
        <v>5</v>
      </c>
    </row>
    <row r="120" spans="1:9" x14ac:dyDescent="0.25">
      <c r="A120" s="59" t="s">
        <v>447</v>
      </c>
      <c r="B120" s="60" t="s">
        <v>120</v>
      </c>
      <c r="C120" s="59" t="s">
        <v>133</v>
      </c>
      <c r="D120" s="59" t="s">
        <v>114</v>
      </c>
      <c r="E120" s="61">
        <v>36422</v>
      </c>
      <c r="F120" s="62">
        <f t="shared" ca="1" si="1"/>
        <v>17</v>
      </c>
      <c r="G120" s="63" t="s">
        <v>124</v>
      </c>
      <c r="H120" s="64">
        <v>17270</v>
      </c>
      <c r="I120" s="65">
        <v>5</v>
      </c>
    </row>
    <row r="121" spans="1:9" x14ac:dyDescent="0.25">
      <c r="A121" s="59" t="s">
        <v>514</v>
      </c>
      <c r="B121" s="60" t="s">
        <v>120</v>
      </c>
      <c r="C121" s="59" t="s">
        <v>141</v>
      </c>
      <c r="D121" s="59" t="s">
        <v>114</v>
      </c>
      <c r="E121" s="61">
        <v>36423</v>
      </c>
      <c r="F121" s="62">
        <f t="shared" ca="1" si="1"/>
        <v>17</v>
      </c>
      <c r="G121" s="63" t="s">
        <v>76</v>
      </c>
      <c r="H121" s="64">
        <v>47350</v>
      </c>
      <c r="I121" s="65">
        <v>1</v>
      </c>
    </row>
    <row r="122" spans="1:9" x14ac:dyDescent="0.25">
      <c r="A122" s="59" t="s">
        <v>443</v>
      </c>
      <c r="B122" s="60" t="s">
        <v>120</v>
      </c>
      <c r="C122" s="59" t="s">
        <v>133</v>
      </c>
      <c r="D122" s="59" t="s">
        <v>112</v>
      </c>
      <c r="E122" s="61">
        <v>36431</v>
      </c>
      <c r="F122" s="62">
        <f t="shared" ca="1" si="1"/>
        <v>17</v>
      </c>
      <c r="G122" s="63" t="s">
        <v>113</v>
      </c>
      <c r="H122" s="64">
        <v>35820</v>
      </c>
      <c r="I122" s="65">
        <v>2</v>
      </c>
    </row>
    <row r="123" spans="1:9" x14ac:dyDescent="0.25">
      <c r="A123" s="59" t="s">
        <v>824</v>
      </c>
      <c r="B123" s="60" t="s">
        <v>110</v>
      </c>
      <c r="C123" s="59" t="s">
        <v>133</v>
      </c>
      <c r="D123" s="59" t="s">
        <v>112</v>
      </c>
      <c r="E123" s="61">
        <v>36444</v>
      </c>
      <c r="F123" s="62">
        <f t="shared" ca="1" si="1"/>
        <v>17</v>
      </c>
      <c r="G123" s="63" t="s">
        <v>113</v>
      </c>
      <c r="H123" s="64">
        <v>67280</v>
      </c>
      <c r="I123" s="65">
        <v>3</v>
      </c>
    </row>
    <row r="124" spans="1:9" x14ac:dyDescent="0.25">
      <c r="A124" s="59" t="s">
        <v>232</v>
      </c>
      <c r="B124" s="60" t="s">
        <v>122</v>
      </c>
      <c r="C124" s="59" t="s">
        <v>133</v>
      </c>
      <c r="D124" s="59" t="s">
        <v>116</v>
      </c>
      <c r="E124" s="61">
        <v>36455</v>
      </c>
      <c r="F124" s="62">
        <f t="shared" ca="1" si="1"/>
        <v>17</v>
      </c>
      <c r="G124" s="63"/>
      <c r="H124" s="64">
        <v>23810</v>
      </c>
      <c r="I124" s="65">
        <v>4</v>
      </c>
    </row>
    <row r="125" spans="1:9" x14ac:dyDescent="0.25">
      <c r="A125" s="59" t="s">
        <v>266</v>
      </c>
      <c r="B125" s="60" t="s">
        <v>122</v>
      </c>
      <c r="C125" s="59" t="s">
        <v>136</v>
      </c>
      <c r="D125" s="59" t="s">
        <v>112</v>
      </c>
      <c r="E125" s="61">
        <v>36456</v>
      </c>
      <c r="F125" s="62">
        <f t="shared" ca="1" si="1"/>
        <v>17</v>
      </c>
      <c r="G125" s="63" t="s">
        <v>124</v>
      </c>
      <c r="H125" s="64">
        <v>43460</v>
      </c>
      <c r="I125" s="65">
        <v>5</v>
      </c>
    </row>
    <row r="126" spans="1:9" x14ac:dyDescent="0.25">
      <c r="A126" s="59" t="s">
        <v>749</v>
      </c>
      <c r="B126" s="60" t="s">
        <v>119</v>
      </c>
      <c r="C126" s="59" t="s">
        <v>142</v>
      </c>
      <c r="D126" s="59" t="s">
        <v>118</v>
      </c>
      <c r="E126" s="61">
        <v>36458</v>
      </c>
      <c r="F126" s="62">
        <f t="shared" ca="1" si="1"/>
        <v>17</v>
      </c>
      <c r="G126" s="63"/>
      <c r="H126" s="64">
        <v>32536</v>
      </c>
      <c r="I126" s="65">
        <v>2</v>
      </c>
    </row>
    <row r="127" spans="1:9" x14ac:dyDescent="0.25">
      <c r="A127" s="59" t="s">
        <v>532</v>
      </c>
      <c r="B127" s="60" t="s">
        <v>120</v>
      </c>
      <c r="C127" s="59" t="s">
        <v>142</v>
      </c>
      <c r="D127" s="59" t="s">
        <v>114</v>
      </c>
      <c r="E127" s="61">
        <v>36462</v>
      </c>
      <c r="F127" s="62">
        <f t="shared" ca="1" si="1"/>
        <v>17</v>
      </c>
      <c r="G127" s="63" t="s">
        <v>124</v>
      </c>
      <c r="H127" s="64">
        <v>26185</v>
      </c>
      <c r="I127" s="65">
        <v>5</v>
      </c>
    </row>
    <row r="128" spans="1:9" x14ac:dyDescent="0.25">
      <c r="A128" s="59" t="s">
        <v>465</v>
      </c>
      <c r="B128" s="60" t="s">
        <v>120</v>
      </c>
      <c r="C128" s="59" t="s">
        <v>136</v>
      </c>
      <c r="D128" s="59" t="s">
        <v>112</v>
      </c>
      <c r="E128" s="61">
        <v>36463</v>
      </c>
      <c r="F128" s="62">
        <f t="shared" ca="1" si="1"/>
        <v>17</v>
      </c>
      <c r="G128" s="63" t="s">
        <v>113</v>
      </c>
      <c r="H128" s="64">
        <v>44220</v>
      </c>
      <c r="I128" s="65">
        <v>3</v>
      </c>
    </row>
    <row r="129" spans="1:9" x14ac:dyDescent="0.25">
      <c r="A129" s="59" t="s">
        <v>757</v>
      </c>
      <c r="B129" s="60" t="s">
        <v>119</v>
      </c>
      <c r="C129" s="59" t="s">
        <v>137</v>
      </c>
      <c r="D129" s="59" t="s">
        <v>112</v>
      </c>
      <c r="E129" s="61">
        <v>36466</v>
      </c>
      <c r="F129" s="62">
        <f t="shared" ca="1" si="1"/>
        <v>17</v>
      </c>
      <c r="G129" s="63" t="s">
        <v>124</v>
      </c>
      <c r="H129" s="64">
        <v>68410</v>
      </c>
      <c r="I129" s="65">
        <v>5</v>
      </c>
    </row>
    <row r="130" spans="1:9" x14ac:dyDescent="0.25">
      <c r="A130" s="59" t="s">
        <v>790</v>
      </c>
      <c r="B130" s="60" t="s">
        <v>110</v>
      </c>
      <c r="C130" s="59" t="s">
        <v>126</v>
      </c>
      <c r="D130" s="59" t="s">
        <v>116</v>
      </c>
      <c r="E130" s="61">
        <v>36470</v>
      </c>
      <c r="F130" s="62">
        <f t="shared" ref="F130:F193" ca="1" si="2">DATEDIF(E130,TODAY(),"Y")</f>
        <v>17</v>
      </c>
      <c r="G130" s="63"/>
      <c r="H130" s="64">
        <v>23560</v>
      </c>
      <c r="I130" s="65">
        <v>3</v>
      </c>
    </row>
    <row r="131" spans="1:9" x14ac:dyDescent="0.25">
      <c r="A131" s="59" t="s">
        <v>502</v>
      </c>
      <c r="B131" s="60" t="s">
        <v>120</v>
      </c>
      <c r="C131" s="59" t="s">
        <v>141</v>
      </c>
      <c r="D131" s="59" t="s">
        <v>116</v>
      </c>
      <c r="E131" s="61">
        <v>36479</v>
      </c>
      <c r="F131" s="62">
        <f t="shared" ca="1" si="2"/>
        <v>17</v>
      </c>
      <c r="G131" s="63"/>
      <c r="H131" s="64">
        <v>54840</v>
      </c>
      <c r="I131" s="65">
        <v>4</v>
      </c>
    </row>
    <row r="132" spans="1:9" x14ac:dyDescent="0.25">
      <c r="A132" s="59" t="s">
        <v>792</v>
      </c>
      <c r="B132" s="60" t="s">
        <v>110</v>
      </c>
      <c r="C132" s="59" t="s">
        <v>126</v>
      </c>
      <c r="D132" s="59" t="s">
        <v>118</v>
      </c>
      <c r="E132" s="61">
        <v>36487</v>
      </c>
      <c r="F132" s="62">
        <f t="shared" ca="1" si="2"/>
        <v>17</v>
      </c>
      <c r="G132" s="63"/>
      <c r="H132" s="64">
        <v>33056</v>
      </c>
      <c r="I132" s="65">
        <v>5</v>
      </c>
    </row>
    <row r="133" spans="1:9" x14ac:dyDescent="0.25">
      <c r="A133" s="59" t="s">
        <v>237</v>
      </c>
      <c r="B133" s="60" t="s">
        <v>122</v>
      </c>
      <c r="C133" s="59" t="s">
        <v>133</v>
      </c>
      <c r="D133" s="59" t="s">
        <v>114</v>
      </c>
      <c r="E133" s="61">
        <v>36503</v>
      </c>
      <c r="F133" s="62">
        <f t="shared" ca="1" si="2"/>
        <v>17</v>
      </c>
      <c r="G133" s="63" t="s">
        <v>59</v>
      </c>
      <c r="H133" s="64">
        <v>41615</v>
      </c>
      <c r="I133" s="65">
        <v>1</v>
      </c>
    </row>
    <row r="134" spans="1:9" x14ac:dyDescent="0.25">
      <c r="A134" s="59" t="s">
        <v>381</v>
      </c>
      <c r="B134" s="60" t="s">
        <v>120</v>
      </c>
      <c r="C134" s="59" t="s">
        <v>126</v>
      </c>
      <c r="D134" s="59" t="s">
        <v>112</v>
      </c>
      <c r="E134" s="61">
        <v>36506</v>
      </c>
      <c r="F134" s="62">
        <f t="shared" ca="1" si="2"/>
        <v>17</v>
      </c>
      <c r="G134" s="63" t="s">
        <v>124</v>
      </c>
      <c r="H134" s="64">
        <v>32100</v>
      </c>
      <c r="I134" s="65">
        <v>1</v>
      </c>
    </row>
    <row r="135" spans="1:9" x14ac:dyDescent="0.25">
      <c r="A135" s="59" t="s">
        <v>738</v>
      </c>
      <c r="B135" s="60" t="s">
        <v>119</v>
      </c>
      <c r="C135" s="59" t="s">
        <v>141</v>
      </c>
      <c r="D135" s="59" t="s">
        <v>112</v>
      </c>
      <c r="E135" s="61">
        <v>36514</v>
      </c>
      <c r="F135" s="62">
        <f t="shared" ca="1" si="2"/>
        <v>17</v>
      </c>
      <c r="G135" s="63" t="s">
        <v>124</v>
      </c>
      <c r="H135" s="64">
        <v>48250</v>
      </c>
      <c r="I135" s="65">
        <v>3</v>
      </c>
    </row>
    <row r="136" spans="1:9" x14ac:dyDescent="0.25">
      <c r="A136" s="59" t="s">
        <v>220</v>
      </c>
      <c r="B136" s="60" t="s">
        <v>122</v>
      </c>
      <c r="C136" s="59" t="s">
        <v>132</v>
      </c>
      <c r="D136" s="59" t="s">
        <v>118</v>
      </c>
      <c r="E136" s="61">
        <v>36519</v>
      </c>
      <c r="F136" s="62">
        <f t="shared" ca="1" si="2"/>
        <v>17</v>
      </c>
      <c r="G136" s="63" t="s">
        <v>124</v>
      </c>
      <c r="H136" s="64">
        <v>61860</v>
      </c>
      <c r="I136" s="65">
        <v>5</v>
      </c>
    </row>
    <row r="137" spans="1:9" x14ac:dyDescent="0.25">
      <c r="A137" s="59" t="s">
        <v>495</v>
      </c>
      <c r="B137" s="60" t="s">
        <v>120</v>
      </c>
      <c r="C137" s="59" t="s">
        <v>141</v>
      </c>
      <c r="D137" s="59" t="s">
        <v>112</v>
      </c>
      <c r="E137" s="61">
        <v>36526</v>
      </c>
      <c r="F137" s="62">
        <f t="shared" ca="1" si="2"/>
        <v>17</v>
      </c>
      <c r="G137" s="63" t="s">
        <v>113</v>
      </c>
      <c r="H137" s="64">
        <v>29260</v>
      </c>
      <c r="I137" s="65">
        <v>4</v>
      </c>
    </row>
    <row r="138" spans="1:9" x14ac:dyDescent="0.25">
      <c r="A138" s="59" t="s">
        <v>305</v>
      </c>
      <c r="B138" s="60" t="s">
        <v>122</v>
      </c>
      <c r="C138" s="59" t="s">
        <v>141</v>
      </c>
      <c r="D138" s="59" t="s">
        <v>114</v>
      </c>
      <c r="E138" s="61">
        <v>36531</v>
      </c>
      <c r="F138" s="62">
        <f t="shared" ca="1" si="2"/>
        <v>17</v>
      </c>
      <c r="G138" s="63" t="s">
        <v>59</v>
      </c>
      <c r="H138" s="64">
        <v>20990</v>
      </c>
      <c r="I138" s="65">
        <v>4</v>
      </c>
    </row>
    <row r="139" spans="1:9" x14ac:dyDescent="0.25">
      <c r="A139" s="59" t="s">
        <v>251</v>
      </c>
      <c r="B139" s="60" t="s">
        <v>122</v>
      </c>
      <c r="C139" s="59" t="s">
        <v>133</v>
      </c>
      <c r="D139" s="59" t="s">
        <v>112</v>
      </c>
      <c r="E139" s="61">
        <v>36535</v>
      </c>
      <c r="F139" s="62">
        <f t="shared" ca="1" si="2"/>
        <v>17</v>
      </c>
      <c r="G139" s="63" t="s">
        <v>113</v>
      </c>
      <c r="H139" s="64">
        <v>76192</v>
      </c>
      <c r="I139" s="65">
        <v>4</v>
      </c>
    </row>
    <row r="140" spans="1:9" x14ac:dyDescent="0.25">
      <c r="A140" s="59" t="s">
        <v>155</v>
      </c>
      <c r="B140" s="60" t="s">
        <v>122</v>
      </c>
      <c r="C140" s="59" t="s">
        <v>140</v>
      </c>
      <c r="D140" s="59" t="s">
        <v>112</v>
      </c>
      <c r="E140" s="61">
        <v>36536</v>
      </c>
      <c r="F140" s="62">
        <f t="shared" ca="1" si="2"/>
        <v>17</v>
      </c>
      <c r="G140" s="63" t="s">
        <v>113</v>
      </c>
      <c r="H140" s="64">
        <v>62400</v>
      </c>
      <c r="I140" s="65">
        <v>4</v>
      </c>
    </row>
    <row r="141" spans="1:9" x14ac:dyDescent="0.25">
      <c r="A141" s="59" t="s">
        <v>520</v>
      </c>
      <c r="B141" s="60" t="s">
        <v>120</v>
      </c>
      <c r="C141" s="59" t="s">
        <v>142</v>
      </c>
      <c r="D141" s="59" t="s">
        <v>112</v>
      </c>
      <c r="E141" s="61">
        <v>36549</v>
      </c>
      <c r="F141" s="62">
        <f t="shared" ca="1" si="2"/>
        <v>17</v>
      </c>
      <c r="G141" s="63" t="s">
        <v>124</v>
      </c>
      <c r="H141" s="64">
        <v>35460</v>
      </c>
      <c r="I141" s="65">
        <v>1</v>
      </c>
    </row>
    <row r="142" spans="1:9" x14ac:dyDescent="0.25">
      <c r="A142" s="59" t="s">
        <v>755</v>
      </c>
      <c r="B142" s="60" t="s">
        <v>119</v>
      </c>
      <c r="C142" s="59" t="s">
        <v>144</v>
      </c>
      <c r="D142" s="59" t="s">
        <v>114</v>
      </c>
      <c r="E142" s="61">
        <v>36557</v>
      </c>
      <c r="F142" s="62">
        <f t="shared" ca="1" si="2"/>
        <v>17</v>
      </c>
      <c r="G142" s="63" t="s">
        <v>113</v>
      </c>
      <c r="H142" s="64">
        <v>31250</v>
      </c>
      <c r="I142" s="65">
        <v>2</v>
      </c>
    </row>
    <row r="143" spans="1:9" x14ac:dyDescent="0.25">
      <c r="A143" s="59" t="s">
        <v>740</v>
      </c>
      <c r="B143" s="60" t="s">
        <v>119</v>
      </c>
      <c r="C143" s="59" t="s">
        <v>141</v>
      </c>
      <c r="D143" s="59" t="s">
        <v>118</v>
      </c>
      <c r="E143" s="61">
        <v>36557</v>
      </c>
      <c r="F143" s="62">
        <f t="shared" ca="1" si="2"/>
        <v>17</v>
      </c>
      <c r="G143" s="63"/>
      <c r="H143" s="64">
        <v>15552</v>
      </c>
      <c r="I143" s="65">
        <v>4</v>
      </c>
    </row>
    <row r="144" spans="1:9" x14ac:dyDescent="0.25">
      <c r="A144" s="59" t="s">
        <v>631</v>
      </c>
      <c r="B144" s="60" t="s">
        <v>123</v>
      </c>
      <c r="C144" s="59" t="s">
        <v>137</v>
      </c>
      <c r="D144" s="59" t="s">
        <v>112</v>
      </c>
      <c r="E144" s="61">
        <v>36567</v>
      </c>
      <c r="F144" s="62">
        <f t="shared" ca="1" si="2"/>
        <v>17</v>
      </c>
      <c r="G144" s="63" t="s">
        <v>76</v>
      </c>
      <c r="H144" s="64">
        <v>45450</v>
      </c>
      <c r="I144" s="65">
        <v>5</v>
      </c>
    </row>
    <row r="145" spans="1:9" x14ac:dyDescent="0.25">
      <c r="A145" s="59" t="s">
        <v>803</v>
      </c>
      <c r="B145" s="60" t="s">
        <v>110</v>
      </c>
      <c r="C145" s="59" t="s">
        <v>130</v>
      </c>
      <c r="D145" s="59" t="s">
        <v>112</v>
      </c>
      <c r="E145" s="61">
        <v>36569</v>
      </c>
      <c r="F145" s="62">
        <f t="shared" ca="1" si="2"/>
        <v>17</v>
      </c>
      <c r="G145" s="63" t="s">
        <v>124</v>
      </c>
      <c r="H145" s="64">
        <v>75060</v>
      </c>
      <c r="I145" s="65">
        <v>5</v>
      </c>
    </row>
    <row r="146" spans="1:9" x14ac:dyDescent="0.25">
      <c r="A146" s="59" t="s">
        <v>587</v>
      </c>
      <c r="B146" s="60" t="s">
        <v>123</v>
      </c>
      <c r="C146" s="59" t="s">
        <v>133</v>
      </c>
      <c r="D146" s="59" t="s">
        <v>116</v>
      </c>
      <c r="E146" s="61">
        <v>36600</v>
      </c>
      <c r="F146" s="62">
        <f t="shared" ca="1" si="2"/>
        <v>17</v>
      </c>
      <c r="G146" s="63"/>
      <c r="H146" s="64">
        <v>41840</v>
      </c>
      <c r="I146" s="65">
        <v>2</v>
      </c>
    </row>
    <row r="147" spans="1:9" x14ac:dyDescent="0.25">
      <c r="A147" s="59" t="s">
        <v>387</v>
      </c>
      <c r="B147" s="60" t="s">
        <v>120</v>
      </c>
      <c r="C147" s="59" t="s">
        <v>126</v>
      </c>
      <c r="D147" s="59" t="s">
        <v>118</v>
      </c>
      <c r="E147" s="61">
        <v>36602</v>
      </c>
      <c r="F147" s="62">
        <f t="shared" ca="1" si="2"/>
        <v>17</v>
      </c>
      <c r="G147" s="63"/>
      <c r="H147" s="64">
        <v>30080</v>
      </c>
      <c r="I147" s="65">
        <v>3</v>
      </c>
    </row>
    <row r="148" spans="1:9" x14ac:dyDescent="0.25">
      <c r="A148" s="59" t="s">
        <v>424</v>
      </c>
      <c r="B148" s="60" t="s">
        <v>120</v>
      </c>
      <c r="C148" s="59" t="s">
        <v>133</v>
      </c>
      <c r="D148" s="59" t="s">
        <v>114</v>
      </c>
      <c r="E148" s="61">
        <v>36604</v>
      </c>
      <c r="F148" s="62">
        <f t="shared" ca="1" si="2"/>
        <v>17</v>
      </c>
      <c r="G148" s="63" t="s">
        <v>124</v>
      </c>
      <c r="H148" s="64">
        <v>46710</v>
      </c>
      <c r="I148" s="65">
        <v>3</v>
      </c>
    </row>
    <row r="149" spans="1:9" x14ac:dyDescent="0.25">
      <c r="A149" s="59" t="s">
        <v>554</v>
      </c>
      <c r="B149" s="60" t="s">
        <v>120</v>
      </c>
      <c r="C149" s="59" t="s">
        <v>142</v>
      </c>
      <c r="D149" s="59" t="s">
        <v>112</v>
      </c>
      <c r="E149" s="61">
        <v>36619</v>
      </c>
      <c r="F149" s="62">
        <f t="shared" ca="1" si="2"/>
        <v>17</v>
      </c>
      <c r="G149" s="63" t="s">
        <v>115</v>
      </c>
      <c r="H149" s="64">
        <v>71970</v>
      </c>
      <c r="I149" s="65">
        <v>4</v>
      </c>
    </row>
    <row r="150" spans="1:9" x14ac:dyDescent="0.25">
      <c r="A150" s="59" t="s">
        <v>782</v>
      </c>
      <c r="B150" s="60" t="s">
        <v>110</v>
      </c>
      <c r="C150" s="59" t="s">
        <v>125</v>
      </c>
      <c r="D150" s="59" t="s">
        <v>112</v>
      </c>
      <c r="E150" s="61">
        <v>36619</v>
      </c>
      <c r="F150" s="62">
        <f t="shared" ca="1" si="2"/>
        <v>17</v>
      </c>
      <c r="G150" s="63" t="s">
        <v>59</v>
      </c>
      <c r="H150" s="64">
        <v>56440</v>
      </c>
      <c r="I150" s="65">
        <v>1</v>
      </c>
    </row>
    <row r="151" spans="1:9" x14ac:dyDescent="0.25">
      <c r="A151" s="59" t="s">
        <v>215</v>
      </c>
      <c r="B151" s="60" t="s">
        <v>122</v>
      </c>
      <c r="C151" s="59" t="s">
        <v>138</v>
      </c>
      <c r="D151" s="59" t="s">
        <v>116</v>
      </c>
      <c r="E151" s="61">
        <v>36623</v>
      </c>
      <c r="F151" s="62">
        <f t="shared" ca="1" si="2"/>
        <v>17</v>
      </c>
      <c r="G151" s="63"/>
      <c r="H151" s="64">
        <v>30300</v>
      </c>
      <c r="I151" s="65">
        <v>1</v>
      </c>
    </row>
    <row r="152" spans="1:9" x14ac:dyDescent="0.25">
      <c r="A152" s="59" t="s">
        <v>256</v>
      </c>
      <c r="B152" s="60" t="s">
        <v>122</v>
      </c>
      <c r="C152" s="59" t="s">
        <v>133</v>
      </c>
      <c r="D152" s="59" t="s">
        <v>116</v>
      </c>
      <c r="E152" s="61">
        <v>36637</v>
      </c>
      <c r="F152" s="62">
        <f t="shared" ca="1" si="2"/>
        <v>17</v>
      </c>
      <c r="G152" s="63"/>
      <c r="H152" s="64">
        <v>57600</v>
      </c>
      <c r="I152" s="65">
        <v>3</v>
      </c>
    </row>
    <row r="153" spans="1:9" x14ac:dyDescent="0.25">
      <c r="A153" s="59" t="s">
        <v>301</v>
      </c>
      <c r="B153" s="60" t="s">
        <v>122</v>
      </c>
      <c r="C153" s="59" t="s">
        <v>141</v>
      </c>
      <c r="D153" s="59" t="s">
        <v>116</v>
      </c>
      <c r="E153" s="61">
        <v>36642</v>
      </c>
      <c r="F153" s="62">
        <f t="shared" ca="1" si="2"/>
        <v>17</v>
      </c>
      <c r="G153" s="63"/>
      <c r="H153" s="64">
        <v>77760</v>
      </c>
      <c r="I153" s="65">
        <v>3</v>
      </c>
    </row>
    <row r="154" spans="1:9" x14ac:dyDescent="0.25">
      <c r="A154" s="59" t="s">
        <v>852</v>
      </c>
      <c r="B154" s="60" t="s">
        <v>110</v>
      </c>
      <c r="C154" s="59" t="s">
        <v>131</v>
      </c>
      <c r="D154" s="59" t="s">
        <v>112</v>
      </c>
      <c r="E154" s="61">
        <v>36643</v>
      </c>
      <c r="F154" s="62">
        <f t="shared" ca="1" si="2"/>
        <v>17</v>
      </c>
      <c r="G154" s="63" t="s">
        <v>124</v>
      </c>
      <c r="H154" s="64">
        <v>71380</v>
      </c>
      <c r="I154" s="65">
        <v>2</v>
      </c>
    </row>
    <row r="155" spans="1:9" x14ac:dyDescent="0.25">
      <c r="A155" s="59" t="s">
        <v>838</v>
      </c>
      <c r="B155" s="60" t="s">
        <v>110</v>
      </c>
      <c r="C155" s="59" t="s">
        <v>136</v>
      </c>
      <c r="D155" s="59" t="s">
        <v>112</v>
      </c>
      <c r="E155" s="61">
        <v>36662</v>
      </c>
      <c r="F155" s="62">
        <f t="shared" ca="1" si="2"/>
        <v>17</v>
      </c>
      <c r="G155" s="63" t="s">
        <v>124</v>
      </c>
      <c r="H155" s="64">
        <v>52490</v>
      </c>
      <c r="I155" s="65">
        <v>4</v>
      </c>
    </row>
    <row r="156" spans="1:9" x14ac:dyDescent="0.25">
      <c r="A156" s="59" t="s">
        <v>521</v>
      </c>
      <c r="B156" s="60" t="s">
        <v>120</v>
      </c>
      <c r="C156" s="59" t="s">
        <v>142</v>
      </c>
      <c r="D156" s="59" t="s">
        <v>112</v>
      </c>
      <c r="E156" s="61">
        <v>36672</v>
      </c>
      <c r="F156" s="62">
        <f t="shared" ca="1" si="2"/>
        <v>17</v>
      </c>
      <c r="G156" s="63" t="s">
        <v>115</v>
      </c>
      <c r="H156" s="64">
        <v>65320</v>
      </c>
      <c r="I156" s="65">
        <v>5</v>
      </c>
    </row>
    <row r="157" spans="1:9" x14ac:dyDescent="0.25">
      <c r="A157" s="59" t="s">
        <v>583</v>
      </c>
      <c r="B157" s="60" t="s">
        <v>123</v>
      </c>
      <c r="C157" s="59" t="s">
        <v>132</v>
      </c>
      <c r="D157" s="59" t="s">
        <v>116</v>
      </c>
      <c r="E157" s="61">
        <v>36673</v>
      </c>
      <c r="F157" s="62">
        <f t="shared" ca="1" si="2"/>
        <v>17</v>
      </c>
      <c r="G157" s="63" t="s">
        <v>124</v>
      </c>
      <c r="H157" s="64">
        <v>69410</v>
      </c>
      <c r="I157" s="65">
        <v>4</v>
      </c>
    </row>
    <row r="158" spans="1:9" x14ac:dyDescent="0.25">
      <c r="A158" s="59" t="s">
        <v>166</v>
      </c>
      <c r="B158" s="60" t="s">
        <v>122</v>
      </c>
      <c r="C158" s="59" t="s">
        <v>140</v>
      </c>
      <c r="D158" s="59" t="s">
        <v>112</v>
      </c>
      <c r="E158" s="61">
        <v>36673</v>
      </c>
      <c r="F158" s="62">
        <f t="shared" ca="1" si="2"/>
        <v>17</v>
      </c>
      <c r="G158" s="63" t="s">
        <v>76</v>
      </c>
      <c r="H158" s="64">
        <v>48330</v>
      </c>
      <c r="I158" s="65">
        <v>1</v>
      </c>
    </row>
    <row r="159" spans="1:9" x14ac:dyDescent="0.25">
      <c r="A159" s="59" t="s">
        <v>412</v>
      </c>
      <c r="B159" s="60" t="s">
        <v>120</v>
      </c>
      <c r="C159" s="59" t="s">
        <v>138</v>
      </c>
      <c r="D159" s="59" t="s">
        <v>114</v>
      </c>
      <c r="E159" s="61">
        <v>36695</v>
      </c>
      <c r="F159" s="62">
        <f t="shared" ca="1" si="2"/>
        <v>16</v>
      </c>
      <c r="G159" s="63" t="s">
        <v>124</v>
      </c>
      <c r="H159" s="64">
        <v>29005</v>
      </c>
      <c r="I159" s="65">
        <v>1</v>
      </c>
    </row>
    <row r="160" spans="1:9" x14ac:dyDescent="0.25">
      <c r="A160" s="59" t="s">
        <v>822</v>
      </c>
      <c r="B160" s="60" t="s">
        <v>110</v>
      </c>
      <c r="C160" s="59" t="s">
        <v>133</v>
      </c>
      <c r="D160" s="59" t="s">
        <v>112</v>
      </c>
      <c r="E160" s="61">
        <v>36698</v>
      </c>
      <c r="F160" s="62">
        <f t="shared" ca="1" si="2"/>
        <v>16</v>
      </c>
      <c r="G160" s="63" t="s">
        <v>59</v>
      </c>
      <c r="H160" s="64">
        <v>23650</v>
      </c>
      <c r="I160" s="65">
        <v>1</v>
      </c>
    </row>
    <row r="161" spans="1:9" x14ac:dyDescent="0.25">
      <c r="A161" s="59" t="s">
        <v>471</v>
      </c>
      <c r="B161" s="60" t="s">
        <v>120</v>
      </c>
      <c r="C161" s="59" t="s">
        <v>136</v>
      </c>
      <c r="D161" s="59" t="s">
        <v>116</v>
      </c>
      <c r="E161" s="61">
        <v>36703</v>
      </c>
      <c r="F161" s="62">
        <f t="shared" ca="1" si="2"/>
        <v>16</v>
      </c>
      <c r="G161" s="63"/>
      <c r="H161" s="64">
        <v>50200</v>
      </c>
      <c r="I161" s="65">
        <v>4</v>
      </c>
    </row>
    <row r="162" spans="1:9" x14ac:dyDescent="0.25">
      <c r="A162" s="59" t="s">
        <v>585</v>
      </c>
      <c r="B162" s="60" t="s">
        <v>123</v>
      </c>
      <c r="C162" s="59" t="s">
        <v>133</v>
      </c>
      <c r="D162" s="59" t="s">
        <v>116</v>
      </c>
      <c r="E162" s="61">
        <v>36704</v>
      </c>
      <c r="F162" s="62">
        <f t="shared" ca="1" si="2"/>
        <v>16</v>
      </c>
      <c r="G162" s="63"/>
      <c r="H162" s="64">
        <v>57760</v>
      </c>
      <c r="I162" s="65">
        <v>3</v>
      </c>
    </row>
    <row r="163" spans="1:9" x14ac:dyDescent="0.25">
      <c r="A163" s="59" t="s">
        <v>460</v>
      </c>
      <c r="B163" s="60" t="s">
        <v>120</v>
      </c>
      <c r="C163" s="59" t="s">
        <v>133</v>
      </c>
      <c r="D163" s="59" t="s">
        <v>112</v>
      </c>
      <c r="E163" s="61">
        <v>36707</v>
      </c>
      <c r="F163" s="62">
        <f t="shared" ca="1" si="2"/>
        <v>16</v>
      </c>
      <c r="G163" s="63" t="s">
        <v>76</v>
      </c>
      <c r="H163" s="64">
        <v>38870</v>
      </c>
      <c r="I163" s="65">
        <v>2</v>
      </c>
    </row>
    <row r="164" spans="1:9" x14ac:dyDescent="0.25">
      <c r="A164" s="59" t="s">
        <v>437</v>
      </c>
      <c r="B164" s="60" t="s">
        <v>120</v>
      </c>
      <c r="C164" s="59" t="s">
        <v>133</v>
      </c>
      <c r="D164" s="59" t="s">
        <v>116</v>
      </c>
      <c r="E164" s="61">
        <v>36718</v>
      </c>
      <c r="F164" s="62">
        <f t="shared" ca="1" si="2"/>
        <v>16</v>
      </c>
      <c r="G164" s="63"/>
      <c r="H164" s="64">
        <v>89520</v>
      </c>
      <c r="I164" s="65">
        <v>5</v>
      </c>
    </row>
    <row r="165" spans="1:9" x14ac:dyDescent="0.25">
      <c r="A165" s="59" t="s">
        <v>439</v>
      </c>
      <c r="B165" s="60" t="s">
        <v>120</v>
      </c>
      <c r="C165" s="59" t="s">
        <v>133</v>
      </c>
      <c r="D165" s="59" t="s">
        <v>116</v>
      </c>
      <c r="E165" s="61">
        <v>36729</v>
      </c>
      <c r="F165" s="62">
        <f t="shared" ca="1" si="2"/>
        <v>16</v>
      </c>
      <c r="G165" s="63"/>
      <c r="H165" s="64">
        <v>45420</v>
      </c>
      <c r="I165" s="65">
        <v>1</v>
      </c>
    </row>
    <row r="166" spans="1:9" x14ac:dyDescent="0.25">
      <c r="A166" s="59" t="s">
        <v>759</v>
      </c>
      <c r="B166" s="60" t="s">
        <v>119</v>
      </c>
      <c r="C166" s="59" t="s">
        <v>121</v>
      </c>
      <c r="D166" s="59" t="s">
        <v>112</v>
      </c>
      <c r="E166" s="61">
        <v>36764</v>
      </c>
      <c r="F166" s="62">
        <f t="shared" ca="1" si="2"/>
        <v>16</v>
      </c>
      <c r="G166" s="63" t="s">
        <v>76</v>
      </c>
      <c r="H166" s="64">
        <v>74840</v>
      </c>
      <c r="I166" s="65">
        <v>4</v>
      </c>
    </row>
    <row r="167" spans="1:9" x14ac:dyDescent="0.25">
      <c r="A167" s="59" t="s">
        <v>835</v>
      </c>
      <c r="B167" s="60" t="s">
        <v>110</v>
      </c>
      <c r="C167" s="59" t="s">
        <v>135</v>
      </c>
      <c r="D167" s="59" t="s">
        <v>116</v>
      </c>
      <c r="E167" s="61">
        <v>36765</v>
      </c>
      <c r="F167" s="62">
        <f t="shared" ca="1" si="2"/>
        <v>16</v>
      </c>
      <c r="G167" s="63"/>
      <c r="H167" s="64">
        <v>74500</v>
      </c>
      <c r="I167" s="65">
        <v>4</v>
      </c>
    </row>
    <row r="168" spans="1:9" x14ac:dyDescent="0.25">
      <c r="A168" s="59" t="s">
        <v>884</v>
      </c>
      <c r="B168" s="60" t="s">
        <v>110</v>
      </c>
      <c r="C168" s="59" t="s">
        <v>121</v>
      </c>
      <c r="D168" s="59" t="s">
        <v>116</v>
      </c>
      <c r="E168" s="61">
        <v>36777</v>
      </c>
      <c r="F168" s="62">
        <f t="shared" ca="1" si="2"/>
        <v>16</v>
      </c>
      <c r="G168" s="63"/>
      <c r="H168" s="64">
        <v>76690</v>
      </c>
      <c r="I168" s="65">
        <v>3</v>
      </c>
    </row>
    <row r="169" spans="1:9" x14ac:dyDescent="0.25">
      <c r="A169" s="59" t="s">
        <v>348</v>
      </c>
      <c r="B169" s="60" t="s">
        <v>120</v>
      </c>
      <c r="C169" s="59" t="s">
        <v>140</v>
      </c>
      <c r="D169" s="59" t="s">
        <v>116</v>
      </c>
      <c r="E169" s="61">
        <v>36787</v>
      </c>
      <c r="F169" s="62">
        <f t="shared" ca="1" si="2"/>
        <v>16</v>
      </c>
      <c r="G169" s="63"/>
      <c r="H169" s="64">
        <v>89640</v>
      </c>
      <c r="I169" s="65">
        <v>4</v>
      </c>
    </row>
    <row r="170" spans="1:9" x14ac:dyDescent="0.25">
      <c r="A170" s="59" t="s">
        <v>685</v>
      </c>
      <c r="B170" s="60" t="s">
        <v>117</v>
      </c>
      <c r="C170" s="59" t="s">
        <v>142</v>
      </c>
      <c r="D170" s="59" t="s">
        <v>112</v>
      </c>
      <c r="E170" s="61">
        <v>36843</v>
      </c>
      <c r="F170" s="62">
        <f t="shared" ca="1" si="2"/>
        <v>16</v>
      </c>
      <c r="G170" s="63" t="s">
        <v>124</v>
      </c>
      <c r="H170" s="64">
        <v>47630</v>
      </c>
      <c r="I170" s="65">
        <v>3</v>
      </c>
    </row>
    <row r="171" spans="1:9" x14ac:dyDescent="0.25">
      <c r="A171" s="59" t="s">
        <v>784</v>
      </c>
      <c r="B171" s="60" t="s">
        <v>110</v>
      </c>
      <c r="C171" s="59" t="s">
        <v>125</v>
      </c>
      <c r="D171" s="59" t="s">
        <v>112</v>
      </c>
      <c r="E171" s="61">
        <v>36893</v>
      </c>
      <c r="F171" s="62">
        <f t="shared" ca="1" si="2"/>
        <v>16</v>
      </c>
      <c r="G171" s="63" t="s">
        <v>124</v>
      </c>
      <c r="H171" s="64">
        <v>33640</v>
      </c>
      <c r="I171" s="65">
        <v>3</v>
      </c>
    </row>
    <row r="172" spans="1:9" x14ac:dyDescent="0.25">
      <c r="A172" s="59" t="s">
        <v>710</v>
      </c>
      <c r="B172" s="60" t="s">
        <v>119</v>
      </c>
      <c r="C172" s="59" t="s">
        <v>126</v>
      </c>
      <c r="D172" s="59" t="s">
        <v>114</v>
      </c>
      <c r="E172" s="61">
        <v>36896</v>
      </c>
      <c r="F172" s="62">
        <f t="shared" ca="1" si="2"/>
        <v>16</v>
      </c>
      <c r="G172" s="63" t="s">
        <v>113</v>
      </c>
      <c r="H172" s="64">
        <v>35280</v>
      </c>
      <c r="I172" s="65">
        <v>3</v>
      </c>
    </row>
    <row r="173" spans="1:9" x14ac:dyDescent="0.25">
      <c r="A173" s="59" t="s">
        <v>339</v>
      </c>
      <c r="B173" s="60" t="s">
        <v>122</v>
      </c>
      <c r="C173" s="59" t="s">
        <v>137</v>
      </c>
      <c r="D173" s="59" t="s">
        <v>112</v>
      </c>
      <c r="E173" s="61">
        <v>36898</v>
      </c>
      <c r="F173" s="62">
        <f t="shared" ca="1" si="2"/>
        <v>16</v>
      </c>
      <c r="G173" s="63" t="s">
        <v>113</v>
      </c>
      <c r="H173" s="64">
        <v>71820</v>
      </c>
      <c r="I173" s="65">
        <v>2</v>
      </c>
    </row>
    <row r="174" spans="1:9" x14ac:dyDescent="0.25">
      <c r="A174" s="59" t="s">
        <v>546</v>
      </c>
      <c r="B174" s="60" t="s">
        <v>120</v>
      </c>
      <c r="C174" s="59" t="s">
        <v>142</v>
      </c>
      <c r="D174" s="59" t="s">
        <v>114</v>
      </c>
      <c r="E174" s="61">
        <v>36918</v>
      </c>
      <c r="F174" s="62">
        <f t="shared" ca="1" si="2"/>
        <v>16</v>
      </c>
      <c r="G174" s="63" t="s">
        <v>113</v>
      </c>
      <c r="H174" s="64">
        <v>17205</v>
      </c>
      <c r="I174" s="65">
        <v>5</v>
      </c>
    </row>
    <row r="175" spans="1:9" x14ac:dyDescent="0.25">
      <c r="A175" s="59" t="s">
        <v>848</v>
      </c>
      <c r="B175" s="60" t="s">
        <v>110</v>
      </c>
      <c r="C175" s="59" t="s">
        <v>136</v>
      </c>
      <c r="D175" s="59" t="s">
        <v>112</v>
      </c>
      <c r="E175" s="61">
        <v>36940</v>
      </c>
      <c r="F175" s="62">
        <f t="shared" ca="1" si="2"/>
        <v>16</v>
      </c>
      <c r="G175" s="63" t="s">
        <v>113</v>
      </c>
      <c r="H175" s="64">
        <v>48990</v>
      </c>
      <c r="I175" s="65">
        <v>5</v>
      </c>
    </row>
    <row r="176" spans="1:9" x14ac:dyDescent="0.25">
      <c r="A176" s="59" t="s">
        <v>526</v>
      </c>
      <c r="B176" s="60" t="s">
        <v>120</v>
      </c>
      <c r="C176" s="59" t="s">
        <v>142</v>
      </c>
      <c r="D176" s="59" t="s">
        <v>112</v>
      </c>
      <c r="E176" s="61">
        <v>36956</v>
      </c>
      <c r="F176" s="62">
        <f t="shared" ca="1" si="2"/>
        <v>16</v>
      </c>
      <c r="G176" s="63" t="s">
        <v>76</v>
      </c>
      <c r="H176" s="64">
        <v>49930</v>
      </c>
      <c r="I176" s="65">
        <v>1</v>
      </c>
    </row>
    <row r="177" spans="1:9" x14ac:dyDescent="0.25">
      <c r="A177" s="59" t="s">
        <v>534</v>
      </c>
      <c r="B177" s="60" t="s">
        <v>120</v>
      </c>
      <c r="C177" s="59" t="s">
        <v>142</v>
      </c>
      <c r="D177" s="59" t="s">
        <v>112</v>
      </c>
      <c r="E177" s="61">
        <v>36967</v>
      </c>
      <c r="F177" s="62">
        <f t="shared" ca="1" si="2"/>
        <v>16</v>
      </c>
      <c r="G177" s="63" t="s">
        <v>113</v>
      </c>
      <c r="H177" s="64">
        <v>63060</v>
      </c>
      <c r="I177" s="65">
        <v>4</v>
      </c>
    </row>
    <row r="178" spans="1:9" x14ac:dyDescent="0.25">
      <c r="A178" s="59" t="s">
        <v>438</v>
      </c>
      <c r="B178" s="60" t="s">
        <v>120</v>
      </c>
      <c r="C178" s="59" t="s">
        <v>133</v>
      </c>
      <c r="D178" s="59" t="s">
        <v>116</v>
      </c>
      <c r="E178" s="61">
        <v>36977</v>
      </c>
      <c r="F178" s="62">
        <f t="shared" ca="1" si="2"/>
        <v>16</v>
      </c>
      <c r="G178" s="63"/>
      <c r="H178" s="64">
        <v>68510</v>
      </c>
      <c r="I178" s="65">
        <v>5</v>
      </c>
    </row>
    <row r="179" spans="1:9" x14ac:dyDescent="0.25">
      <c r="A179" s="59" t="s">
        <v>332</v>
      </c>
      <c r="B179" s="60" t="s">
        <v>122</v>
      </c>
      <c r="C179" s="59" t="s">
        <v>143</v>
      </c>
      <c r="D179" s="59" t="s">
        <v>112</v>
      </c>
      <c r="E179" s="61">
        <v>36991</v>
      </c>
      <c r="F179" s="62">
        <f t="shared" ca="1" si="2"/>
        <v>16</v>
      </c>
      <c r="G179" s="63" t="s">
        <v>113</v>
      </c>
      <c r="H179" s="64">
        <v>63670</v>
      </c>
      <c r="I179" s="65">
        <v>5</v>
      </c>
    </row>
    <row r="180" spans="1:9" x14ac:dyDescent="0.25">
      <c r="A180" s="59" t="s">
        <v>394</v>
      </c>
      <c r="B180" s="60" t="s">
        <v>120</v>
      </c>
      <c r="C180" s="59" t="s">
        <v>126</v>
      </c>
      <c r="D180" s="59" t="s">
        <v>112</v>
      </c>
      <c r="E180" s="61">
        <v>37008</v>
      </c>
      <c r="F180" s="62">
        <f t="shared" ca="1" si="2"/>
        <v>16</v>
      </c>
      <c r="G180" s="63" t="s">
        <v>113</v>
      </c>
      <c r="H180" s="64">
        <v>27180</v>
      </c>
      <c r="I180" s="65">
        <v>4</v>
      </c>
    </row>
    <row r="181" spans="1:9" x14ac:dyDescent="0.25">
      <c r="A181" s="59" t="s">
        <v>689</v>
      </c>
      <c r="B181" s="60" t="s">
        <v>117</v>
      </c>
      <c r="C181" s="59" t="s">
        <v>142</v>
      </c>
      <c r="D181" s="59" t="s">
        <v>112</v>
      </c>
      <c r="E181" s="61">
        <v>37009</v>
      </c>
      <c r="F181" s="62">
        <f t="shared" ca="1" si="2"/>
        <v>16</v>
      </c>
      <c r="G181" s="63" t="s">
        <v>124</v>
      </c>
      <c r="H181" s="64">
        <v>78710</v>
      </c>
      <c r="I181" s="65">
        <v>2</v>
      </c>
    </row>
    <row r="182" spans="1:9" x14ac:dyDescent="0.25">
      <c r="A182" s="59" t="s">
        <v>390</v>
      </c>
      <c r="B182" s="60" t="s">
        <v>120</v>
      </c>
      <c r="C182" s="59" t="s">
        <v>126</v>
      </c>
      <c r="D182" s="59" t="s">
        <v>112</v>
      </c>
      <c r="E182" s="61">
        <v>37018</v>
      </c>
      <c r="F182" s="62">
        <f t="shared" ca="1" si="2"/>
        <v>16</v>
      </c>
      <c r="G182" s="63" t="s">
        <v>124</v>
      </c>
      <c r="H182" s="64">
        <v>28650</v>
      </c>
      <c r="I182" s="65">
        <v>4</v>
      </c>
    </row>
    <row r="183" spans="1:9" x14ac:dyDescent="0.25">
      <c r="A183" s="59" t="s">
        <v>582</v>
      </c>
      <c r="B183" s="60" t="s">
        <v>123</v>
      </c>
      <c r="C183" s="59" t="s">
        <v>132</v>
      </c>
      <c r="D183" s="59" t="s">
        <v>112</v>
      </c>
      <c r="E183" s="61">
        <v>37043</v>
      </c>
      <c r="F183" s="62">
        <f t="shared" ca="1" si="2"/>
        <v>15</v>
      </c>
      <c r="G183" s="63" t="s">
        <v>115</v>
      </c>
      <c r="H183" s="64">
        <v>45150</v>
      </c>
      <c r="I183" s="65">
        <v>1</v>
      </c>
    </row>
    <row r="184" spans="1:9" x14ac:dyDescent="0.25">
      <c r="A184" s="59" t="s">
        <v>748</v>
      </c>
      <c r="B184" s="60" t="s">
        <v>119</v>
      </c>
      <c r="C184" s="59" t="s">
        <v>142</v>
      </c>
      <c r="D184" s="59" t="s">
        <v>116</v>
      </c>
      <c r="E184" s="61">
        <v>37065</v>
      </c>
      <c r="F184" s="62">
        <f t="shared" ca="1" si="2"/>
        <v>15</v>
      </c>
      <c r="G184" s="63"/>
      <c r="H184" s="64">
        <v>77136</v>
      </c>
      <c r="I184" s="65">
        <v>5</v>
      </c>
    </row>
    <row r="185" spans="1:9" x14ac:dyDescent="0.25">
      <c r="A185" s="59" t="s">
        <v>423</v>
      </c>
      <c r="B185" s="60" t="s">
        <v>120</v>
      </c>
      <c r="C185" s="59" t="s">
        <v>133</v>
      </c>
      <c r="D185" s="59" t="s">
        <v>112</v>
      </c>
      <c r="E185" s="61">
        <v>37068</v>
      </c>
      <c r="F185" s="62">
        <f t="shared" ca="1" si="2"/>
        <v>15</v>
      </c>
      <c r="G185" s="63" t="s">
        <v>115</v>
      </c>
      <c r="H185" s="64">
        <v>66010</v>
      </c>
      <c r="I185" s="65">
        <v>5</v>
      </c>
    </row>
    <row r="186" spans="1:9" x14ac:dyDescent="0.25">
      <c r="A186" s="59" t="s">
        <v>879</v>
      </c>
      <c r="B186" s="60" t="s">
        <v>110</v>
      </c>
      <c r="C186" s="59" t="s">
        <v>143</v>
      </c>
      <c r="D186" s="59" t="s">
        <v>112</v>
      </c>
      <c r="E186" s="61">
        <v>37073</v>
      </c>
      <c r="F186" s="62">
        <f t="shared" ca="1" si="2"/>
        <v>15</v>
      </c>
      <c r="G186" s="63" t="s">
        <v>76</v>
      </c>
      <c r="H186" s="64">
        <v>40680</v>
      </c>
      <c r="I186" s="65">
        <v>5</v>
      </c>
    </row>
    <row r="187" spans="1:9" x14ac:dyDescent="0.25">
      <c r="A187" s="59" t="s">
        <v>683</v>
      </c>
      <c r="B187" s="60" t="s">
        <v>117</v>
      </c>
      <c r="C187" s="59" t="s">
        <v>141</v>
      </c>
      <c r="D187" s="59" t="s">
        <v>116</v>
      </c>
      <c r="E187" s="61">
        <v>37082</v>
      </c>
      <c r="F187" s="62">
        <f t="shared" ca="1" si="2"/>
        <v>15</v>
      </c>
      <c r="G187" s="63"/>
      <c r="H187" s="64">
        <v>46780</v>
      </c>
      <c r="I187" s="65">
        <v>2</v>
      </c>
    </row>
    <row r="188" spans="1:9" x14ac:dyDescent="0.25">
      <c r="A188" s="59" t="s">
        <v>320</v>
      </c>
      <c r="B188" s="60" t="s">
        <v>122</v>
      </c>
      <c r="C188" s="59" t="s">
        <v>142</v>
      </c>
      <c r="D188" s="59" t="s">
        <v>116</v>
      </c>
      <c r="E188" s="61">
        <v>37099</v>
      </c>
      <c r="F188" s="62">
        <f t="shared" ca="1" si="2"/>
        <v>15</v>
      </c>
      <c r="G188" s="63"/>
      <c r="H188" s="64">
        <v>28270</v>
      </c>
      <c r="I188" s="65">
        <v>5</v>
      </c>
    </row>
    <row r="189" spans="1:9" x14ac:dyDescent="0.25">
      <c r="A189" s="59" t="s">
        <v>179</v>
      </c>
      <c r="B189" s="60" t="s">
        <v>122</v>
      </c>
      <c r="C189" s="59" t="s">
        <v>129</v>
      </c>
      <c r="D189" s="59" t="s">
        <v>112</v>
      </c>
      <c r="E189" s="61">
        <v>37113</v>
      </c>
      <c r="F189" s="62">
        <f t="shared" ca="1" si="2"/>
        <v>15</v>
      </c>
      <c r="G189" s="63" t="s">
        <v>59</v>
      </c>
      <c r="H189" s="64">
        <v>61150</v>
      </c>
      <c r="I189" s="65">
        <v>4</v>
      </c>
    </row>
    <row r="190" spans="1:9" x14ac:dyDescent="0.25">
      <c r="A190" s="67" t="s">
        <v>175</v>
      </c>
      <c r="B190" s="68" t="s">
        <v>122</v>
      </c>
      <c r="C190" s="67" t="s">
        <v>140</v>
      </c>
      <c r="D190" s="67" t="s">
        <v>112</v>
      </c>
      <c r="E190" s="69">
        <v>37138</v>
      </c>
      <c r="F190" s="70">
        <f t="shared" ca="1" si="2"/>
        <v>15</v>
      </c>
      <c r="G190" s="71" t="s">
        <v>113</v>
      </c>
      <c r="H190" s="72">
        <v>29130</v>
      </c>
      <c r="I190" s="68">
        <v>1</v>
      </c>
    </row>
    <row r="191" spans="1:9" x14ac:dyDescent="0.25">
      <c r="A191" s="59" t="s">
        <v>842</v>
      </c>
      <c r="B191" s="60" t="s">
        <v>110</v>
      </c>
      <c r="C191" s="59" t="s">
        <v>136</v>
      </c>
      <c r="D191" s="59" t="s">
        <v>114</v>
      </c>
      <c r="E191" s="61">
        <v>37138</v>
      </c>
      <c r="F191" s="62">
        <f t="shared" ca="1" si="2"/>
        <v>15</v>
      </c>
      <c r="G191" s="63" t="s">
        <v>115</v>
      </c>
      <c r="H191" s="64">
        <v>31110</v>
      </c>
      <c r="I191" s="65">
        <v>1</v>
      </c>
    </row>
    <row r="192" spans="1:9" x14ac:dyDescent="0.25">
      <c r="A192" s="59" t="s">
        <v>747</v>
      </c>
      <c r="B192" s="60" t="s">
        <v>119</v>
      </c>
      <c r="C192" s="59" t="s">
        <v>142</v>
      </c>
      <c r="D192" s="59" t="s">
        <v>116</v>
      </c>
      <c r="E192" s="61">
        <v>37141</v>
      </c>
      <c r="F192" s="62">
        <f t="shared" ca="1" si="2"/>
        <v>15</v>
      </c>
      <c r="G192" s="63"/>
      <c r="H192" s="64">
        <v>25530</v>
      </c>
      <c r="I192" s="65">
        <v>3</v>
      </c>
    </row>
    <row r="193" spans="1:9" x14ac:dyDescent="0.25">
      <c r="A193" s="59" t="s">
        <v>605</v>
      </c>
      <c r="B193" s="60" t="s">
        <v>123</v>
      </c>
      <c r="C193" s="59" t="s">
        <v>136</v>
      </c>
      <c r="D193" s="59" t="s">
        <v>114</v>
      </c>
      <c r="E193" s="61">
        <v>37141</v>
      </c>
      <c r="F193" s="62">
        <f t="shared" ca="1" si="2"/>
        <v>15</v>
      </c>
      <c r="G193" s="63" t="s">
        <v>76</v>
      </c>
      <c r="H193" s="64">
        <v>15910</v>
      </c>
      <c r="I193" s="65">
        <v>3</v>
      </c>
    </row>
    <row r="194" spans="1:9" x14ac:dyDescent="0.25">
      <c r="A194" s="59" t="s">
        <v>275</v>
      </c>
      <c r="B194" s="60" t="s">
        <v>122</v>
      </c>
      <c r="C194" s="59" t="s">
        <v>136</v>
      </c>
      <c r="D194" s="59" t="s">
        <v>114</v>
      </c>
      <c r="E194" s="61">
        <v>37166</v>
      </c>
      <c r="F194" s="62">
        <f t="shared" ref="F194:F257" ca="1" si="3">DATEDIF(E194,TODAY(),"Y")</f>
        <v>15</v>
      </c>
      <c r="G194" s="63" t="s">
        <v>115</v>
      </c>
      <c r="H194" s="64">
        <v>47295</v>
      </c>
      <c r="I194" s="65">
        <v>4</v>
      </c>
    </row>
    <row r="195" spans="1:9" x14ac:dyDescent="0.25">
      <c r="A195" s="59" t="s">
        <v>192</v>
      </c>
      <c r="B195" s="60" t="s">
        <v>122</v>
      </c>
      <c r="C195" s="59" t="s">
        <v>126</v>
      </c>
      <c r="D195" s="59" t="s">
        <v>112</v>
      </c>
      <c r="E195" s="61">
        <v>37176</v>
      </c>
      <c r="F195" s="62">
        <f t="shared" ca="1" si="3"/>
        <v>15</v>
      </c>
      <c r="G195" s="63" t="s">
        <v>59</v>
      </c>
      <c r="H195" s="64">
        <v>62790</v>
      </c>
      <c r="I195" s="65">
        <v>2</v>
      </c>
    </row>
    <row r="196" spans="1:9" x14ac:dyDescent="0.25">
      <c r="A196" s="59" t="s">
        <v>596</v>
      </c>
      <c r="B196" s="60" t="s">
        <v>123</v>
      </c>
      <c r="C196" s="59" t="s">
        <v>133</v>
      </c>
      <c r="D196" s="59" t="s">
        <v>112</v>
      </c>
      <c r="E196" s="61">
        <v>37229</v>
      </c>
      <c r="F196" s="62">
        <f t="shared" ca="1" si="3"/>
        <v>15</v>
      </c>
      <c r="G196" s="63" t="s">
        <v>124</v>
      </c>
      <c r="H196" s="64">
        <v>25310</v>
      </c>
      <c r="I196" s="65">
        <v>4</v>
      </c>
    </row>
    <row r="197" spans="1:9" x14ac:dyDescent="0.25">
      <c r="A197" s="59" t="s">
        <v>881</v>
      </c>
      <c r="B197" s="60" t="s">
        <v>110</v>
      </c>
      <c r="C197" s="59" t="s">
        <v>137</v>
      </c>
      <c r="D197" s="59" t="s">
        <v>116</v>
      </c>
      <c r="E197" s="61">
        <v>37236</v>
      </c>
      <c r="F197" s="62">
        <f t="shared" ca="1" si="3"/>
        <v>15</v>
      </c>
      <c r="G197" s="63"/>
      <c r="H197" s="64">
        <v>29540</v>
      </c>
      <c r="I197" s="65">
        <v>3</v>
      </c>
    </row>
    <row r="198" spans="1:9" x14ac:dyDescent="0.25">
      <c r="A198" s="59" t="s">
        <v>197</v>
      </c>
      <c r="B198" s="60" t="s">
        <v>122</v>
      </c>
      <c r="C198" s="59" t="s">
        <v>126</v>
      </c>
      <c r="D198" s="59" t="s">
        <v>112</v>
      </c>
      <c r="E198" s="61">
        <v>37241</v>
      </c>
      <c r="F198" s="62">
        <f t="shared" ca="1" si="3"/>
        <v>15</v>
      </c>
      <c r="G198" s="63" t="s">
        <v>113</v>
      </c>
      <c r="H198" s="64">
        <v>71950</v>
      </c>
      <c r="I198" s="65">
        <v>5</v>
      </c>
    </row>
    <row r="199" spans="1:9" x14ac:dyDescent="0.25">
      <c r="A199" s="59" t="s">
        <v>151</v>
      </c>
      <c r="B199" s="60" t="s">
        <v>122</v>
      </c>
      <c r="C199" s="59" t="s">
        <v>140</v>
      </c>
      <c r="D199" s="59" t="s">
        <v>114</v>
      </c>
      <c r="E199" s="61">
        <v>37249</v>
      </c>
      <c r="F199" s="62">
        <f t="shared" ca="1" si="3"/>
        <v>15</v>
      </c>
      <c r="G199" s="63" t="s">
        <v>76</v>
      </c>
      <c r="H199" s="64">
        <v>12545</v>
      </c>
      <c r="I199" s="65">
        <v>4</v>
      </c>
    </row>
    <row r="200" spans="1:9" x14ac:dyDescent="0.25">
      <c r="A200" s="59" t="s">
        <v>288</v>
      </c>
      <c r="B200" s="60" t="s">
        <v>122</v>
      </c>
      <c r="C200" s="59" t="s">
        <v>131</v>
      </c>
      <c r="D200" s="59" t="s">
        <v>112</v>
      </c>
      <c r="E200" s="61">
        <v>37288</v>
      </c>
      <c r="F200" s="62">
        <f t="shared" ca="1" si="3"/>
        <v>15</v>
      </c>
      <c r="G200" s="63" t="s">
        <v>113</v>
      </c>
      <c r="H200" s="64">
        <v>42480</v>
      </c>
      <c r="I200" s="65">
        <v>3</v>
      </c>
    </row>
    <row r="201" spans="1:9" x14ac:dyDescent="0.25">
      <c r="A201" s="59" t="s">
        <v>664</v>
      </c>
      <c r="B201" s="60" t="s">
        <v>117</v>
      </c>
      <c r="C201" s="59" t="s">
        <v>133</v>
      </c>
      <c r="D201" s="59" t="s">
        <v>116</v>
      </c>
      <c r="E201" s="61">
        <v>37326</v>
      </c>
      <c r="F201" s="62">
        <f t="shared" ca="1" si="3"/>
        <v>15</v>
      </c>
      <c r="G201" s="63"/>
      <c r="H201" s="64">
        <v>52770</v>
      </c>
      <c r="I201" s="65">
        <v>2</v>
      </c>
    </row>
    <row r="202" spans="1:9" x14ac:dyDescent="0.25">
      <c r="A202" s="59" t="s">
        <v>263</v>
      </c>
      <c r="B202" s="60" t="s">
        <v>122</v>
      </c>
      <c r="C202" s="59" t="s">
        <v>133</v>
      </c>
      <c r="D202" s="59" t="s">
        <v>112</v>
      </c>
      <c r="E202" s="61">
        <v>37331</v>
      </c>
      <c r="F202" s="62">
        <f t="shared" ca="1" si="3"/>
        <v>15</v>
      </c>
      <c r="G202" s="63" t="s">
        <v>124</v>
      </c>
      <c r="H202" s="64">
        <v>62750</v>
      </c>
      <c r="I202" s="65">
        <v>3</v>
      </c>
    </row>
    <row r="203" spans="1:9" x14ac:dyDescent="0.25">
      <c r="A203" s="59" t="s">
        <v>384</v>
      </c>
      <c r="B203" s="60" t="s">
        <v>120</v>
      </c>
      <c r="C203" s="59" t="s">
        <v>126</v>
      </c>
      <c r="D203" s="59" t="s">
        <v>112</v>
      </c>
      <c r="E203" s="61">
        <v>37348</v>
      </c>
      <c r="F203" s="62">
        <f t="shared" ca="1" si="3"/>
        <v>15</v>
      </c>
      <c r="G203" s="63" t="s">
        <v>115</v>
      </c>
      <c r="H203" s="64">
        <v>85880</v>
      </c>
      <c r="I203" s="65">
        <v>3</v>
      </c>
    </row>
    <row r="204" spans="1:9" x14ac:dyDescent="0.25">
      <c r="A204" s="59" t="s">
        <v>429</v>
      </c>
      <c r="B204" s="60" t="s">
        <v>120</v>
      </c>
      <c r="C204" s="59" t="s">
        <v>133</v>
      </c>
      <c r="D204" s="59" t="s">
        <v>112</v>
      </c>
      <c r="E204" s="61">
        <v>37394</v>
      </c>
      <c r="F204" s="62">
        <f t="shared" ca="1" si="3"/>
        <v>15</v>
      </c>
      <c r="G204" s="63" t="s">
        <v>113</v>
      </c>
      <c r="H204" s="64">
        <v>28970</v>
      </c>
      <c r="I204" s="65">
        <v>3</v>
      </c>
    </row>
    <row r="205" spans="1:9" x14ac:dyDescent="0.25">
      <c r="A205" s="59" t="s">
        <v>171</v>
      </c>
      <c r="B205" s="60" t="s">
        <v>122</v>
      </c>
      <c r="C205" s="59" t="s">
        <v>140</v>
      </c>
      <c r="D205" s="59" t="s">
        <v>116</v>
      </c>
      <c r="E205" s="61">
        <v>37404</v>
      </c>
      <c r="F205" s="62">
        <f t="shared" ca="1" si="3"/>
        <v>15</v>
      </c>
      <c r="G205" s="63"/>
      <c r="H205" s="64">
        <v>60070</v>
      </c>
      <c r="I205" s="65">
        <v>3</v>
      </c>
    </row>
    <row r="206" spans="1:9" x14ac:dyDescent="0.25">
      <c r="A206" s="59" t="s">
        <v>696</v>
      </c>
      <c r="B206" s="60" t="s">
        <v>117</v>
      </c>
      <c r="C206" s="59" t="s">
        <v>121</v>
      </c>
      <c r="D206" s="59" t="s">
        <v>112</v>
      </c>
      <c r="E206" s="61">
        <v>37404</v>
      </c>
      <c r="F206" s="62">
        <f t="shared" ca="1" si="3"/>
        <v>15</v>
      </c>
      <c r="G206" s="63" t="s">
        <v>113</v>
      </c>
      <c r="H206" s="64">
        <v>30780</v>
      </c>
      <c r="I206" s="65">
        <v>4</v>
      </c>
    </row>
    <row r="207" spans="1:9" x14ac:dyDescent="0.25">
      <c r="A207" s="59" t="s">
        <v>667</v>
      </c>
      <c r="B207" s="60" t="s">
        <v>117</v>
      </c>
      <c r="C207" s="59" t="s">
        <v>135</v>
      </c>
      <c r="D207" s="59" t="s">
        <v>112</v>
      </c>
      <c r="E207" s="61">
        <v>37407</v>
      </c>
      <c r="F207" s="62">
        <f t="shared" ca="1" si="3"/>
        <v>14</v>
      </c>
      <c r="G207" s="63" t="s">
        <v>113</v>
      </c>
      <c r="H207" s="64">
        <v>59140</v>
      </c>
      <c r="I207" s="65">
        <v>5</v>
      </c>
    </row>
    <row r="208" spans="1:9" x14ac:dyDescent="0.25">
      <c r="A208" s="59" t="s">
        <v>242</v>
      </c>
      <c r="B208" s="60" t="s">
        <v>122</v>
      </c>
      <c r="C208" s="59" t="s">
        <v>133</v>
      </c>
      <c r="D208" s="59" t="s">
        <v>112</v>
      </c>
      <c r="E208" s="61">
        <v>37436</v>
      </c>
      <c r="F208" s="62">
        <f t="shared" ca="1" si="3"/>
        <v>14</v>
      </c>
      <c r="G208" s="63" t="s">
        <v>59</v>
      </c>
      <c r="H208" s="64">
        <v>64130</v>
      </c>
      <c r="I208" s="65">
        <v>1</v>
      </c>
    </row>
    <row r="209" spans="1:9" x14ac:dyDescent="0.25">
      <c r="A209" s="59" t="s">
        <v>751</v>
      </c>
      <c r="B209" s="60" t="s">
        <v>119</v>
      </c>
      <c r="C209" s="59" t="s">
        <v>142</v>
      </c>
      <c r="D209" s="59" t="s">
        <v>116</v>
      </c>
      <c r="E209" s="61">
        <v>37453</v>
      </c>
      <c r="F209" s="62">
        <f t="shared" ca="1" si="3"/>
        <v>14</v>
      </c>
      <c r="G209" s="63"/>
      <c r="H209" s="64">
        <v>49090</v>
      </c>
      <c r="I209" s="65">
        <v>4</v>
      </c>
    </row>
    <row r="210" spans="1:9" x14ac:dyDescent="0.25">
      <c r="A210" s="59" t="s">
        <v>805</v>
      </c>
      <c r="B210" s="60" t="s">
        <v>110</v>
      </c>
      <c r="C210" s="59" t="s">
        <v>138</v>
      </c>
      <c r="D210" s="59" t="s">
        <v>114</v>
      </c>
      <c r="E210" s="61">
        <v>37470</v>
      </c>
      <c r="F210" s="62">
        <f t="shared" ca="1" si="3"/>
        <v>14</v>
      </c>
      <c r="G210" s="63" t="s">
        <v>113</v>
      </c>
      <c r="H210" s="64">
        <v>33810</v>
      </c>
      <c r="I210" s="65">
        <v>5</v>
      </c>
    </row>
    <row r="211" spans="1:9" x14ac:dyDescent="0.25">
      <c r="A211" s="59" t="s">
        <v>687</v>
      </c>
      <c r="B211" s="60" t="s">
        <v>117</v>
      </c>
      <c r="C211" s="59" t="s">
        <v>142</v>
      </c>
      <c r="D211" s="59" t="s">
        <v>112</v>
      </c>
      <c r="E211" s="61">
        <v>37495</v>
      </c>
      <c r="F211" s="62">
        <f t="shared" ca="1" si="3"/>
        <v>14</v>
      </c>
      <c r="G211" s="63" t="s">
        <v>76</v>
      </c>
      <c r="H211" s="64">
        <v>60300</v>
      </c>
      <c r="I211" s="65">
        <v>2</v>
      </c>
    </row>
    <row r="212" spans="1:9" x14ac:dyDescent="0.25">
      <c r="A212" s="59" t="s">
        <v>420</v>
      </c>
      <c r="B212" s="60" t="s">
        <v>120</v>
      </c>
      <c r="C212" s="59" t="s">
        <v>132</v>
      </c>
      <c r="D212" s="59" t="s">
        <v>114</v>
      </c>
      <c r="E212" s="61">
        <v>37505</v>
      </c>
      <c r="F212" s="62">
        <f t="shared" ca="1" si="3"/>
        <v>14</v>
      </c>
      <c r="G212" s="63" t="s">
        <v>76</v>
      </c>
      <c r="H212" s="64">
        <v>51800</v>
      </c>
      <c r="I212" s="65">
        <v>1</v>
      </c>
    </row>
    <row r="213" spans="1:9" x14ac:dyDescent="0.25">
      <c r="A213" s="59" t="s">
        <v>261</v>
      </c>
      <c r="B213" s="60" t="s">
        <v>122</v>
      </c>
      <c r="C213" s="59" t="s">
        <v>133</v>
      </c>
      <c r="D213" s="59" t="s">
        <v>112</v>
      </c>
      <c r="E213" s="61">
        <v>37509</v>
      </c>
      <c r="F213" s="62">
        <f t="shared" ca="1" si="3"/>
        <v>14</v>
      </c>
      <c r="G213" s="63" t="s">
        <v>124</v>
      </c>
      <c r="H213" s="64">
        <v>69080</v>
      </c>
      <c r="I213" s="65">
        <v>3</v>
      </c>
    </row>
    <row r="214" spans="1:9" x14ac:dyDescent="0.25">
      <c r="A214" s="59" t="s">
        <v>362</v>
      </c>
      <c r="B214" s="60" t="s">
        <v>120</v>
      </c>
      <c r="C214" s="59" t="s">
        <v>140</v>
      </c>
      <c r="D214" s="59" t="s">
        <v>116</v>
      </c>
      <c r="E214" s="61">
        <v>37526</v>
      </c>
      <c r="F214" s="62">
        <f t="shared" ca="1" si="3"/>
        <v>14</v>
      </c>
      <c r="G214" s="63"/>
      <c r="H214" s="64">
        <v>61580</v>
      </c>
      <c r="I214" s="65">
        <v>3</v>
      </c>
    </row>
    <row r="215" spans="1:9" x14ac:dyDescent="0.25">
      <c r="A215" s="59" t="s">
        <v>359</v>
      </c>
      <c r="B215" s="60" t="s">
        <v>120</v>
      </c>
      <c r="C215" s="59" t="s">
        <v>140</v>
      </c>
      <c r="D215" s="59" t="s">
        <v>112</v>
      </c>
      <c r="E215" s="61">
        <v>37568</v>
      </c>
      <c r="F215" s="62">
        <f t="shared" ca="1" si="3"/>
        <v>14</v>
      </c>
      <c r="G215" s="63" t="s">
        <v>115</v>
      </c>
      <c r="H215" s="64">
        <v>45100</v>
      </c>
      <c r="I215" s="65">
        <v>2</v>
      </c>
    </row>
    <row r="216" spans="1:9" x14ac:dyDescent="0.25">
      <c r="A216" s="59" t="s">
        <v>707</v>
      </c>
      <c r="B216" s="60" t="s">
        <v>119</v>
      </c>
      <c r="C216" s="59" t="s">
        <v>129</v>
      </c>
      <c r="D216" s="59" t="s">
        <v>112</v>
      </c>
      <c r="E216" s="61">
        <v>37612</v>
      </c>
      <c r="F216" s="62">
        <f t="shared" ca="1" si="3"/>
        <v>14</v>
      </c>
      <c r="G216" s="63" t="s">
        <v>59</v>
      </c>
      <c r="H216" s="64">
        <v>39740</v>
      </c>
      <c r="I216" s="65">
        <v>1</v>
      </c>
    </row>
    <row r="217" spans="1:9" x14ac:dyDescent="0.25">
      <c r="A217" s="59" t="s">
        <v>821</v>
      </c>
      <c r="B217" s="60" t="s">
        <v>110</v>
      </c>
      <c r="C217" s="59" t="s">
        <v>133</v>
      </c>
      <c r="D217" s="59" t="s">
        <v>114</v>
      </c>
      <c r="E217" s="61">
        <v>37620</v>
      </c>
      <c r="F217" s="62">
        <f t="shared" ca="1" si="3"/>
        <v>14</v>
      </c>
      <c r="G217" s="63" t="s">
        <v>113</v>
      </c>
      <c r="H217" s="64">
        <v>24460</v>
      </c>
      <c r="I217" s="65">
        <v>1</v>
      </c>
    </row>
    <row r="218" spans="1:9" x14ac:dyDescent="0.25">
      <c r="A218" s="59" t="s">
        <v>739</v>
      </c>
      <c r="B218" s="60" t="s">
        <v>119</v>
      </c>
      <c r="C218" s="59" t="s">
        <v>141</v>
      </c>
      <c r="D218" s="59" t="s">
        <v>112</v>
      </c>
      <c r="E218" s="61">
        <v>37625</v>
      </c>
      <c r="F218" s="62">
        <f t="shared" ca="1" si="3"/>
        <v>14</v>
      </c>
      <c r="G218" s="63" t="s">
        <v>124</v>
      </c>
      <c r="H218" s="64">
        <v>82490</v>
      </c>
      <c r="I218" s="65">
        <v>5</v>
      </c>
    </row>
    <row r="219" spans="1:9" x14ac:dyDescent="0.25">
      <c r="A219" s="59" t="s">
        <v>452</v>
      </c>
      <c r="B219" s="60" t="s">
        <v>120</v>
      </c>
      <c r="C219" s="59" t="s">
        <v>133</v>
      </c>
      <c r="D219" s="59" t="s">
        <v>116</v>
      </c>
      <c r="E219" s="61">
        <v>37634</v>
      </c>
      <c r="F219" s="62">
        <f t="shared" ca="1" si="3"/>
        <v>14</v>
      </c>
      <c r="G219" s="63"/>
      <c r="H219" s="64">
        <v>61370</v>
      </c>
      <c r="I219" s="65">
        <v>3</v>
      </c>
    </row>
    <row r="220" spans="1:9" x14ac:dyDescent="0.25">
      <c r="A220" s="59" t="s">
        <v>477</v>
      </c>
      <c r="B220" s="60" t="s">
        <v>120</v>
      </c>
      <c r="C220" s="59" t="s">
        <v>131</v>
      </c>
      <c r="D220" s="59" t="s">
        <v>116</v>
      </c>
      <c r="E220" s="61">
        <v>37641</v>
      </c>
      <c r="F220" s="62">
        <f t="shared" ca="1" si="3"/>
        <v>14</v>
      </c>
      <c r="G220" s="63"/>
      <c r="H220" s="64">
        <v>31970</v>
      </c>
      <c r="I220" s="65">
        <v>5</v>
      </c>
    </row>
    <row r="221" spans="1:9" x14ac:dyDescent="0.25">
      <c r="A221" s="59" t="s">
        <v>571</v>
      </c>
      <c r="B221" s="60" t="s">
        <v>123</v>
      </c>
      <c r="C221" s="59" t="s">
        <v>129</v>
      </c>
      <c r="D221" s="59" t="s">
        <v>116</v>
      </c>
      <c r="E221" s="61">
        <v>37667</v>
      </c>
      <c r="F221" s="62">
        <f t="shared" ca="1" si="3"/>
        <v>14</v>
      </c>
      <c r="G221" s="63"/>
      <c r="H221" s="64">
        <v>73390</v>
      </c>
      <c r="I221" s="65">
        <v>2</v>
      </c>
    </row>
    <row r="222" spans="1:9" x14ac:dyDescent="0.25">
      <c r="A222" s="59" t="s">
        <v>753</v>
      </c>
      <c r="B222" s="60" t="s">
        <v>119</v>
      </c>
      <c r="C222" s="59" t="s">
        <v>143</v>
      </c>
      <c r="D222" s="59" t="s">
        <v>112</v>
      </c>
      <c r="E222" s="61">
        <v>37684</v>
      </c>
      <c r="F222" s="62">
        <f t="shared" ca="1" si="3"/>
        <v>14</v>
      </c>
      <c r="G222" s="63" t="s">
        <v>124</v>
      </c>
      <c r="H222" s="64">
        <v>42800</v>
      </c>
      <c r="I222" s="65">
        <v>5</v>
      </c>
    </row>
    <row r="223" spans="1:9" x14ac:dyDescent="0.25">
      <c r="A223" s="59" t="s">
        <v>346</v>
      </c>
      <c r="B223" s="60" t="s">
        <v>120</v>
      </c>
      <c r="C223" s="59" t="s">
        <v>140</v>
      </c>
      <c r="D223" s="59" t="s">
        <v>112</v>
      </c>
      <c r="E223" s="61">
        <v>37701</v>
      </c>
      <c r="F223" s="62">
        <f t="shared" ca="1" si="3"/>
        <v>14</v>
      </c>
      <c r="G223" s="63" t="s">
        <v>115</v>
      </c>
      <c r="H223" s="64">
        <v>23560</v>
      </c>
      <c r="I223" s="65">
        <v>3</v>
      </c>
    </row>
    <row r="224" spans="1:9" x14ac:dyDescent="0.25">
      <c r="A224" s="59" t="s">
        <v>209</v>
      </c>
      <c r="B224" s="60" t="s">
        <v>122</v>
      </c>
      <c r="C224" s="59" t="s">
        <v>138</v>
      </c>
      <c r="D224" s="59" t="s">
        <v>118</v>
      </c>
      <c r="E224" s="61">
        <v>37711</v>
      </c>
      <c r="F224" s="62">
        <f t="shared" ca="1" si="3"/>
        <v>14</v>
      </c>
      <c r="G224" s="63"/>
      <c r="H224" s="64">
        <v>21648</v>
      </c>
      <c r="I224" s="65">
        <v>2</v>
      </c>
    </row>
    <row r="225" spans="1:9" x14ac:dyDescent="0.25">
      <c r="A225" s="59" t="s">
        <v>430</v>
      </c>
      <c r="B225" s="60" t="s">
        <v>120</v>
      </c>
      <c r="C225" s="59" t="s">
        <v>133</v>
      </c>
      <c r="D225" s="59" t="s">
        <v>118</v>
      </c>
      <c r="E225" s="61">
        <v>37730</v>
      </c>
      <c r="F225" s="62">
        <f t="shared" ca="1" si="3"/>
        <v>14</v>
      </c>
      <c r="G225" s="63"/>
      <c r="H225" s="64">
        <v>8892</v>
      </c>
      <c r="I225" s="65">
        <v>1</v>
      </c>
    </row>
    <row r="226" spans="1:9" x14ac:dyDescent="0.25">
      <c r="A226" s="59" t="s">
        <v>864</v>
      </c>
      <c r="B226" s="60" t="s">
        <v>110</v>
      </c>
      <c r="C226" s="59" t="s">
        <v>141</v>
      </c>
      <c r="D226" s="59" t="s">
        <v>114</v>
      </c>
      <c r="E226" s="61">
        <v>37775</v>
      </c>
      <c r="F226" s="62">
        <f t="shared" ca="1" si="3"/>
        <v>13</v>
      </c>
      <c r="G226" s="63" t="s">
        <v>115</v>
      </c>
      <c r="H226" s="64">
        <v>28525</v>
      </c>
      <c r="I226" s="65">
        <v>4</v>
      </c>
    </row>
    <row r="227" spans="1:9" x14ac:dyDescent="0.25">
      <c r="A227" s="59" t="s">
        <v>343</v>
      </c>
      <c r="B227" s="60" t="s">
        <v>122</v>
      </c>
      <c r="C227" s="59" t="s">
        <v>121</v>
      </c>
      <c r="D227" s="59" t="s">
        <v>114</v>
      </c>
      <c r="E227" s="61">
        <v>37782</v>
      </c>
      <c r="F227" s="62">
        <f t="shared" ca="1" si="3"/>
        <v>13</v>
      </c>
      <c r="G227" s="63" t="s">
        <v>76</v>
      </c>
      <c r="H227" s="64">
        <v>17735</v>
      </c>
      <c r="I227" s="65">
        <v>3</v>
      </c>
    </row>
    <row r="228" spans="1:9" x14ac:dyDescent="0.25">
      <c r="A228" s="59" t="s">
        <v>385</v>
      </c>
      <c r="B228" s="60" t="s">
        <v>120</v>
      </c>
      <c r="C228" s="59" t="s">
        <v>126</v>
      </c>
      <c r="D228" s="59" t="s">
        <v>112</v>
      </c>
      <c r="E228" s="61">
        <v>37785</v>
      </c>
      <c r="F228" s="62">
        <f t="shared" ca="1" si="3"/>
        <v>13</v>
      </c>
      <c r="G228" s="63" t="s">
        <v>124</v>
      </c>
      <c r="H228" s="64">
        <v>87280</v>
      </c>
      <c r="I228" s="65">
        <v>4</v>
      </c>
    </row>
    <row r="229" spans="1:9" x14ac:dyDescent="0.25">
      <c r="A229" s="59" t="s">
        <v>613</v>
      </c>
      <c r="B229" s="60" t="s">
        <v>123</v>
      </c>
      <c r="C229" s="59" t="s">
        <v>141</v>
      </c>
      <c r="D229" s="59" t="s">
        <v>112</v>
      </c>
      <c r="E229" s="61">
        <v>37793</v>
      </c>
      <c r="F229" s="62">
        <f t="shared" ca="1" si="3"/>
        <v>13</v>
      </c>
      <c r="G229" s="63" t="s">
        <v>113</v>
      </c>
      <c r="H229" s="64">
        <v>29210</v>
      </c>
      <c r="I229" s="65">
        <v>5</v>
      </c>
    </row>
    <row r="230" spans="1:9" x14ac:dyDescent="0.25">
      <c r="A230" s="59" t="s">
        <v>559</v>
      </c>
      <c r="B230" s="60" t="s">
        <v>120</v>
      </c>
      <c r="C230" s="59" t="s">
        <v>137</v>
      </c>
      <c r="D230" s="59" t="s">
        <v>116</v>
      </c>
      <c r="E230" s="61">
        <v>37803</v>
      </c>
      <c r="F230" s="62">
        <f t="shared" ca="1" si="3"/>
        <v>13</v>
      </c>
      <c r="G230" s="63"/>
      <c r="H230" s="64">
        <v>78100</v>
      </c>
      <c r="I230" s="65">
        <v>3</v>
      </c>
    </row>
    <row r="231" spans="1:9" x14ac:dyDescent="0.25">
      <c r="A231" s="59" t="s">
        <v>527</v>
      </c>
      <c r="B231" s="60" t="s">
        <v>120</v>
      </c>
      <c r="C231" s="59" t="s">
        <v>142</v>
      </c>
      <c r="D231" s="59" t="s">
        <v>112</v>
      </c>
      <c r="E231" s="61">
        <v>37810</v>
      </c>
      <c r="F231" s="62">
        <f t="shared" ca="1" si="3"/>
        <v>13</v>
      </c>
      <c r="G231" s="63" t="s">
        <v>124</v>
      </c>
      <c r="H231" s="64">
        <v>48010</v>
      </c>
      <c r="I231" s="65">
        <v>3</v>
      </c>
    </row>
    <row r="232" spans="1:9" x14ac:dyDescent="0.25">
      <c r="A232" s="59" t="s">
        <v>610</v>
      </c>
      <c r="B232" s="60" t="s">
        <v>123</v>
      </c>
      <c r="C232" s="59" t="s">
        <v>141</v>
      </c>
      <c r="D232" s="59" t="s">
        <v>114</v>
      </c>
      <c r="E232" s="61">
        <v>37815</v>
      </c>
      <c r="F232" s="62">
        <f t="shared" ca="1" si="3"/>
        <v>13</v>
      </c>
      <c r="G232" s="63" t="s">
        <v>113</v>
      </c>
      <c r="H232" s="64">
        <v>48740</v>
      </c>
      <c r="I232" s="65">
        <v>1</v>
      </c>
    </row>
    <row r="233" spans="1:9" x14ac:dyDescent="0.25">
      <c r="A233" s="59" t="s">
        <v>718</v>
      </c>
      <c r="B233" s="60" t="s">
        <v>119</v>
      </c>
      <c r="C233" s="59" t="s">
        <v>133</v>
      </c>
      <c r="D233" s="59" t="s">
        <v>116</v>
      </c>
      <c r="E233" s="61">
        <v>37820</v>
      </c>
      <c r="F233" s="62">
        <f t="shared" ca="1" si="3"/>
        <v>13</v>
      </c>
      <c r="G233" s="63"/>
      <c r="H233" s="64">
        <v>75420</v>
      </c>
      <c r="I233" s="65">
        <v>1</v>
      </c>
    </row>
    <row r="234" spans="1:9" x14ac:dyDescent="0.25">
      <c r="A234" s="59" t="s">
        <v>756</v>
      </c>
      <c r="B234" s="60" t="s">
        <v>119</v>
      </c>
      <c r="C234" s="59" t="s">
        <v>137</v>
      </c>
      <c r="D234" s="59" t="s">
        <v>118</v>
      </c>
      <c r="E234" s="61">
        <v>37827</v>
      </c>
      <c r="F234" s="62">
        <f t="shared" ca="1" si="3"/>
        <v>13</v>
      </c>
      <c r="G234" s="63"/>
      <c r="H234" s="64">
        <v>11044</v>
      </c>
      <c r="I234" s="65">
        <v>2</v>
      </c>
    </row>
    <row r="235" spans="1:9" x14ac:dyDescent="0.25">
      <c r="A235" s="59" t="s">
        <v>568</v>
      </c>
      <c r="B235" s="60" t="s">
        <v>123</v>
      </c>
      <c r="C235" s="59" t="s">
        <v>140</v>
      </c>
      <c r="D235" s="59" t="s">
        <v>112</v>
      </c>
      <c r="E235" s="61">
        <v>37848</v>
      </c>
      <c r="F235" s="62">
        <f t="shared" ca="1" si="3"/>
        <v>13</v>
      </c>
      <c r="G235" s="63" t="s">
        <v>115</v>
      </c>
      <c r="H235" s="64">
        <v>76910</v>
      </c>
      <c r="I235" s="65">
        <v>2</v>
      </c>
    </row>
    <row r="236" spans="1:9" x14ac:dyDescent="0.25">
      <c r="A236" s="59" t="s">
        <v>459</v>
      </c>
      <c r="B236" s="60" t="s">
        <v>120</v>
      </c>
      <c r="C236" s="59" t="s">
        <v>133</v>
      </c>
      <c r="D236" s="59" t="s">
        <v>112</v>
      </c>
      <c r="E236" s="61">
        <v>37866</v>
      </c>
      <c r="F236" s="62">
        <f t="shared" ca="1" si="3"/>
        <v>13</v>
      </c>
      <c r="G236" s="63" t="s">
        <v>115</v>
      </c>
      <c r="H236" s="64">
        <v>54230</v>
      </c>
      <c r="I236" s="65">
        <v>5</v>
      </c>
    </row>
    <row r="237" spans="1:9" x14ac:dyDescent="0.25">
      <c r="A237" s="59" t="s">
        <v>400</v>
      </c>
      <c r="B237" s="60" t="s">
        <v>120</v>
      </c>
      <c r="C237" s="59" t="s">
        <v>127</v>
      </c>
      <c r="D237" s="59" t="s">
        <v>112</v>
      </c>
      <c r="E237" s="61">
        <v>37883</v>
      </c>
      <c r="F237" s="62">
        <f t="shared" ca="1" si="3"/>
        <v>13</v>
      </c>
      <c r="G237" s="63" t="s">
        <v>113</v>
      </c>
      <c r="H237" s="64">
        <v>86530</v>
      </c>
      <c r="I237" s="65">
        <v>1</v>
      </c>
    </row>
    <row r="238" spans="1:9" x14ac:dyDescent="0.25">
      <c r="A238" s="59" t="s">
        <v>720</v>
      </c>
      <c r="B238" s="60" t="s">
        <v>119</v>
      </c>
      <c r="C238" s="59" t="s">
        <v>133</v>
      </c>
      <c r="D238" s="59" t="s">
        <v>116</v>
      </c>
      <c r="E238" s="61">
        <v>37899</v>
      </c>
      <c r="F238" s="62">
        <f t="shared" ca="1" si="3"/>
        <v>13</v>
      </c>
      <c r="G238" s="63"/>
      <c r="H238" s="64">
        <v>64220</v>
      </c>
      <c r="I238" s="65">
        <v>5</v>
      </c>
    </row>
    <row r="239" spans="1:9" x14ac:dyDescent="0.25">
      <c r="A239" s="59" t="s">
        <v>462</v>
      </c>
      <c r="B239" s="60" t="s">
        <v>120</v>
      </c>
      <c r="C239" s="59" t="s">
        <v>135</v>
      </c>
      <c r="D239" s="59" t="s">
        <v>112</v>
      </c>
      <c r="E239" s="61">
        <v>37936</v>
      </c>
      <c r="F239" s="62">
        <f t="shared" ca="1" si="3"/>
        <v>13</v>
      </c>
      <c r="G239" s="63" t="s">
        <v>124</v>
      </c>
      <c r="H239" s="64">
        <v>53870</v>
      </c>
      <c r="I239" s="65">
        <v>2</v>
      </c>
    </row>
    <row r="240" spans="1:9" x14ac:dyDescent="0.25">
      <c r="A240" s="59" t="s">
        <v>723</v>
      </c>
      <c r="B240" s="60" t="s">
        <v>119</v>
      </c>
      <c r="C240" s="59" t="s">
        <v>133</v>
      </c>
      <c r="D240" s="59" t="s">
        <v>112</v>
      </c>
      <c r="E240" s="61">
        <v>37936</v>
      </c>
      <c r="F240" s="62">
        <f t="shared" ca="1" si="3"/>
        <v>13</v>
      </c>
      <c r="G240" s="63" t="s">
        <v>124</v>
      </c>
      <c r="H240" s="64">
        <v>30920</v>
      </c>
      <c r="I240" s="65">
        <v>5</v>
      </c>
    </row>
    <row r="241" spans="1:9" x14ac:dyDescent="0.25">
      <c r="A241" s="59" t="s">
        <v>231</v>
      </c>
      <c r="B241" s="60" t="s">
        <v>122</v>
      </c>
      <c r="C241" s="59" t="s">
        <v>133</v>
      </c>
      <c r="D241" s="59" t="s">
        <v>112</v>
      </c>
      <c r="E241" s="61">
        <v>37943</v>
      </c>
      <c r="F241" s="62">
        <f t="shared" ca="1" si="3"/>
        <v>13</v>
      </c>
      <c r="G241" s="63" t="s">
        <v>113</v>
      </c>
      <c r="H241" s="64">
        <v>75176</v>
      </c>
      <c r="I241" s="65">
        <v>3</v>
      </c>
    </row>
    <row r="242" spans="1:9" x14ac:dyDescent="0.25">
      <c r="A242" s="59" t="s">
        <v>419</v>
      </c>
      <c r="B242" s="60" t="s">
        <v>120</v>
      </c>
      <c r="C242" s="59" t="s">
        <v>132</v>
      </c>
      <c r="D242" s="59" t="s">
        <v>118</v>
      </c>
      <c r="E242" s="61">
        <v>37946</v>
      </c>
      <c r="F242" s="62">
        <f t="shared" ca="1" si="3"/>
        <v>13</v>
      </c>
      <c r="G242" s="63" t="s">
        <v>113</v>
      </c>
      <c r="H242" s="64">
        <v>85130</v>
      </c>
      <c r="I242" s="65">
        <v>5</v>
      </c>
    </row>
    <row r="243" spans="1:9" x14ac:dyDescent="0.25">
      <c r="A243" s="59" t="s">
        <v>786</v>
      </c>
      <c r="B243" s="60" t="s">
        <v>110</v>
      </c>
      <c r="C243" s="59" t="s">
        <v>126</v>
      </c>
      <c r="D243" s="59" t="s">
        <v>112</v>
      </c>
      <c r="E243" s="61">
        <v>37960</v>
      </c>
      <c r="F243" s="62">
        <f t="shared" ca="1" si="3"/>
        <v>13</v>
      </c>
      <c r="G243" s="63" t="s">
        <v>113</v>
      </c>
      <c r="H243" s="64">
        <v>66890</v>
      </c>
      <c r="I243" s="65">
        <v>5</v>
      </c>
    </row>
    <row r="244" spans="1:9" x14ac:dyDescent="0.25">
      <c r="A244" s="59" t="s">
        <v>682</v>
      </c>
      <c r="B244" s="60" t="s">
        <v>117</v>
      </c>
      <c r="C244" s="59" t="s">
        <v>141</v>
      </c>
      <c r="D244" s="59" t="s">
        <v>116</v>
      </c>
      <c r="E244" s="61">
        <v>38027</v>
      </c>
      <c r="F244" s="62">
        <f t="shared" ca="1" si="3"/>
        <v>13</v>
      </c>
      <c r="G244" s="63"/>
      <c r="H244" s="64">
        <v>64590</v>
      </c>
      <c r="I244" s="65">
        <v>1</v>
      </c>
    </row>
    <row r="245" spans="1:9" x14ac:dyDescent="0.25">
      <c r="A245" s="59" t="s">
        <v>427</v>
      </c>
      <c r="B245" s="60" t="s">
        <v>120</v>
      </c>
      <c r="C245" s="59" t="s">
        <v>133</v>
      </c>
      <c r="D245" s="59" t="s">
        <v>116</v>
      </c>
      <c r="E245" s="61">
        <v>38044</v>
      </c>
      <c r="F245" s="62">
        <f t="shared" ca="1" si="3"/>
        <v>13</v>
      </c>
      <c r="G245" s="63"/>
      <c r="H245" s="64">
        <v>57410</v>
      </c>
      <c r="I245" s="65">
        <v>2</v>
      </c>
    </row>
    <row r="246" spans="1:9" x14ac:dyDescent="0.25">
      <c r="A246" s="59" t="s">
        <v>642</v>
      </c>
      <c r="B246" s="60" t="s">
        <v>117</v>
      </c>
      <c r="C246" s="59" t="s">
        <v>125</v>
      </c>
      <c r="D246" s="59" t="s">
        <v>112</v>
      </c>
      <c r="E246" s="61">
        <v>38051</v>
      </c>
      <c r="F246" s="62">
        <f t="shared" ca="1" si="3"/>
        <v>13</v>
      </c>
      <c r="G246" s="63" t="s">
        <v>113</v>
      </c>
      <c r="H246" s="64">
        <v>30350</v>
      </c>
      <c r="I246" s="65">
        <v>1</v>
      </c>
    </row>
    <row r="247" spans="1:9" x14ac:dyDescent="0.25">
      <c r="A247" s="59" t="s">
        <v>451</v>
      </c>
      <c r="B247" s="60" t="s">
        <v>120</v>
      </c>
      <c r="C247" s="59" t="s">
        <v>133</v>
      </c>
      <c r="D247" s="59" t="s">
        <v>116</v>
      </c>
      <c r="E247" s="61">
        <v>38073</v>
      </c>
      <c r="F247" s="62">
        <f t="shared" ca="1" si="3"/>
        <v>13</v>
      </c>
      <c r="G247" s="63"/>
      <c r="H247" s="64">
        <v>39300</v>
      </c>
      <c r="I247" s="65">
        <v>2</v>
      </c>
    </row>
    <row r="248" spans="1:9" x14ac:dyDescent="0.25">
      <c r="A248" s="59" t="s">
        <v>482</v>
      </c>
      <c r="B248" s="60" t="s">
        <v>120</v>
      </c>
      <c r="C248" s="59" t="s">
        <v>131</v>
      </c>
      <c r="D248" s="59" t="s">
        <v>112</v>
      </c>
      <c r="E248" s="61">
        <v>38135</v>
      </c>
      <c r="F248" s="62">
        <f t="shared" ca="1" si="3"/>
        <v>13</v>
      </c>
      <c r="G248" s="63" t="s">
        <v>59</v>
      </c>
      <c r="H248" s="64">
        <v>65560</v>
      </c>
      <c r="I248" s="65">
        <v>1</v>
      </c>
    </row>
    <row r="249" spans="1:9" x14ac:dyDescent="0.25">
      <c r="A249" s="79" t="s">
        <v>341</v>
      </c>
      <c r="B249" s="60" t="s">
        <v>122</v>
      </c>
      <c r="C249" s="79" t="s">
        <v>121</v>
      </c>
      <c r="D249" s="79" t="s">
        <v>112</v>
      </c>
      <c r="E249" s="80">
        <v>38142</v>
      </c>
      <c r="F249" s="62">
        <f t="shared" ca="1" si="3"/>
        <v>12</v>
      </c>
      <c r="G249" s="63" t="s">
        <v>113</v>
      </c>
      <c r="H249" s="64">
        <v>49350</v>
      </c>
      <c r="I249" s="65">
        <v>4</v>
      </c>
    </row>
    <row r="250" spans="1:9" x14ac:dyDescent="0.25">
      <c r="A250" s="59" t="s">
        <v>414</v>
      </c>
      <c r="B250" s="60" t="s">
        <v>120</v>
      </c>
      <c r="C250" s="59" t="s">
        <v>138</v>
      </c>
      <c r="D250" s="59" t="s">
        <v>118</v>
      </c>
      <c r="E250" s="61">
        <v>38144</v>
      </c>
      <c r="F250" s="62">
        <f t="shared" ca="1" si="3"/>
        <v>12</v>
      </c>
      <c r="G250" s="63"/>
      <c r="H250" s="64">
        <v>33512</v>
      </c>
      <c r="I250" s="65">
        <v>4</v>
      </c>
    </row>
    <row r="251" spans="1:9" x14ac:dyDescent="0.25">
      <c r="A251" s="59" t="s">
        <v>833</v>
      </c>
      <c r="B251" s="60" t="s">
        <v>110</v>
      </c>
      <c r="C251" s="59" t="s">
        <v>133</v>
      </c>
      <c r="D251" s="59" t="s">
        <v>112</v>
      </c>
      <c r="E251" s="61">
        <v>38146</v>
      </c>
      <c r="F251" s="62">
        <f t="shared" ca="1" si="3"/>
        <v>12</v>
      </c>
      <c r="G251" s="63" t="s">
        <v>113</v>
      </c>
      <c r="H251" s="64">
        <v>47340</v>
      </c>
      <c r="I251" s="65">
        <v>2</v>
      </c>
    </row>
    <row r="252" spans="1:9" x14ac:dyDescent="0.25">
      <c r="A252" s="59" t="s">
        <v>364</v>
      </c>
      <c r="B252" s="60" t="s">
        <v>120</v>
      </c>
      <c r="C252" s="59" t="s">
        <v>140</v>
      </c>
      <c r="D252" s="59" t="s">
        <v>114</v>
      </c>
      <c r="E252" s="61">
        <v>38173</v>
      </c>
      <c r="F252" s="62">
        <f t="shared" ca="1" si="3"/>
        <v>12</v>
      </c>
      <c r="G252" s="63" t="s">
        <v>124</v>
      </c>
      <c r="H252" s="64">
        <v>32900</v>
      </c>
      <c r="I252" s="65">
        <v>2</v>
      </c>
    </row>
    <row r="253" spans="1:9" x14ac:dyDescent="0.25">
      <c r="A253" s="59" t="s">
        <v>210</v>
      </c>
      <c r="B253" s="60" t="s">
        <v>122</v>
      </c>
      <c r="C253" s="59" t="s">
        <v>138</v>
      </c>
      <c r="D253" s="59" t="s">
        <v>112</v>
      </c>
      <c r="E253" s="61">
        <v>38227</v>
      </c>
      <c r="F253" s="62">
        <f t="shared" ca="1" si="3"/>
        <v>12</v>
      </c>
      <c r="G253" s="63" t="s">
        <v>124</v>
      </c>
      <c r="H253" s="64">
        <v>86200</v>
      </c>
      <c r="I253" s="65">
        <v>3</v>
      </c>
    </row>
    <row r="254" spans="1:9" x14ac:dyDescent="0.25">
      <c r="A254" s="59" t="s">
        <v>861</v>
      </c>
      <c r="B254" s="60" t="s">
        <v>110</v>
      </c>
      <c r="C254" s="59" t="s">
        <v>141</v>
      </c>
      <c r="D254" s="59" t="s">
        <v>112</v>
      </c>
      <c r="E254" s="61">
        <v>38237</v>
      </c>
      <c r="F254" s="62">
        <f t="shared" ca="1" si="3"/>
        <v>12</v>
      </c>
      <c r="G254" s="63" t="s">
        <v>124</v>
      </c>
      <c r="H254" s="64">
        <v>31910</v>
      </c>
      <c r="I254" s="65">
        <v>5</v>
      </c>
    </row>
    <row r="255" spans="1:9" x14ac:dyDescent="0.25">
      <c r="A255" s="59" t="s">
        <v>823</v>
      </c>
      <c r="B255" s="60" t="s">
        <v>110</v>
      </c>
      <c r="C255" s="59" t="s">
        <v>133</v>
      </c>
      <c r="D255" s="59" t="s">
        <v>116</v>
      </c>
      <c r="E255" s="61">
        <v>38289</v>
      </c>
      <c r="F255" s="62">
        <f t="shared" ca="1" si="3"/>
        <v>12</v>
      </c>
      <c r="G255" s="63"/>
      <c r="H255" s="64">
        <v>71830</v>
      </c>
      <c r="I255" s="65">
        <v>3</v>
      </c>
    </row>
    <row r="256" spans="1:9" x14ac:dyDescent="0.25">
      <c r="A256" s="59" t="s">
        <v>431</v>
      </c>
      <c r="B256" s="60" t="s">
        <v>120</v>
      </c>
      <c r="C256" s="59" t="s">
        <v>133</v>
      </c>
      <c r="D256" s="59" t="s">
        <v>116</v>
      </c>
      <c r="E256" s="61">
        <v>38321</v>
      </c>
      <c r="F256" s="62">
        <f t="shared" ca="1" si="3"/>
        <v>12</v>
      </c>
      <c r="G256" s="63"/>
      <c r="H256" s="64">
        <v>37980</v>
      </c>
      <c r="I256" s="65">
        <v>4</v>
      </c>
    </row>
    <row r="257" spans="1:9" x14ac:dyDescent="0.25">
      <c r="A257" s="59" t="s">
        <v>721</v>
      </c>
      <c r="B257" s="60" t="s">
        <v>119</v>
      </c>
      <c r="C257" s="59" t="s">
        <v>133</v>
      </c>
      <c r="D257" s="59" t="s">
        <v>112</v>
      </c>
      <c r="E257" s="61">
        <v>38321</v>
      </c>
      <c r="F257" s="62">
        <f t="shared" ca="1" si="3"/>
        <v>12</v>
      </c>
      <c r="G257" s="63" t="s">
        <v>115</v>
      </c>
      <c r="H257" s="64">
        <v>70760</v>
      </c>
      <c r="I257" s="65">
        <v>1</v>
      </c>
    </row>
    <row r="258" spans="1:9" x14ac:dyDescent="0.25">
      <c r="A258" s="59" t="s">
        <v>544</v>
      </c>
      <c r="B258" s="60" t="s">
        <v>120</v>
      </c>
      <c r="C258" s="59" t="s">
        <v>142</v>
      </c>
      <c r="D258" s="59" t="s">
        <v>112</v>
      </c>
      <c r="E258" s="61">
        <v>38328</v>
      </c>
      <c r="F258" s="62">
        <f t="shared" ref="F258:F321" ca="1" si="4">DATEDIF(E258,TODAY(),"Y")</f>
        <v>12</v>
      </c>
      <c r="G258" s="63" t="s">
        <v>115</v>
      </c>
      <c r="H258" s="64">
        <v>48280</v>
      </c>
      <c r="I258" s="65">
        <v>4</v>
      </c>
    </row>
    <row r="259" spans="1:9" x14ac:dyDescent="0.25">
      <c r="A259" s="59" t="s">
        <v>872</v>
      </c>
      <c r="B259" s="60" t="s">
        <v>110</v>
      </c>
      <c r="C259" s="59" t="s">
        <v>142</v>
      </c>
      <c r="D259" s="59" t="s">
        <v>112</v>
      </c>
      <c r="E259" s="61">
        <v>38347</v>
      </c>
      <c r="F259" s="62">
        <f t="shared" ca="1" si="4"/>
        <v>12</v>
      </c>
      <c r="G259" s="63" t="s">
        <v>124</v>
      </c>
      <c r="H259" s="64">
        <v>81340</v>
      </c>
      <c r="I259" s="65">
        <v>2</v>
      </c>
    </row>
    <row r="260" spans="1:9" x14ac:dyDescent="0.25">
      <c r="A260" s="59" t="s">
        <v>701</v>
      </c>
      <c r="B260" s="60" t="s">
        <v>119</v>
      </c>
      <c r="C260" s="59" t="s">
        <v>140</v>
      </c>
      <c r="D260" s="59" t="s">
        <v>114</v>
      </c>
      <c r="E260" s="61">
        <v>38723</v>
      </c>
      <c r="F260" s="62">
        <f t="shared" ca="1" si="4"/>
        <v>11</v>
      </c>
      <c r="G260" s="63" t="s">
        <v>124</v>
      </c>
      <c r="H260" s="64">
        <v>10630</v>
      </c>
      <c r="I260" s="65">
        <v>3</v>
      </c>
    </row>
    <row r="261" spans="1:9" x14ac:dyDescent="0.25">
      <c r="A261" s="59" t="s">
        <v>818</v>
      </c>
      <c r="B261" s="60" t="s">
        <v>110</v>
      </c>
      <c r="C261" s="59" t="s">
        <v>133</v>
      </c>
      <c r="D261" s="59" t="s">
        <v>112</v>
      </c>
      <c r="E261" s="61">
        <v>38733</v>
      </c>
      <c r="F261" s="62">
        <f t="shared" ca="1" si="4"/>
        <v>11</v>
      </c>
      <c r="G261" s="63" t="s">
        <v>76</v>
      </c>
      <c r="H261" s="64">
        <v>68710</v>
      </c>
      <c r="I261" s="65">
        <v>4</v>
      </c>
    </row>
    <row r="262" spans="1:9" x14ac:dyDescent="0.25">
      <c r="A262" s="59" t="s">
        <v>561</v>
      </c>
      <c r="B262" s="60" t="s">
        <v>120</v>
      </c>
      <c r="C262" s="59" t="s">
        <v>137</v>
      </c>
      <c r="D262" s="59" t="s">
        <v>116</v>
      </c>
      <c r="E262" s="61">
        <v>38734</v>
      </c>
      <c r="F262" s="62">
        <f t="shared" ca="1" si="4"/>
        <v>11</v>
      </c>
      <c r="G262" s="63"/>
      <c r="H262" s="64">
        <v>54190</v>
      </c>
      <c r="I262" s="65">
        <v>4</v>
      </c>
    </row>
    <row r="263" spans="1:9" x14ac:dyDescent="0.25">
      <c r="A263" s="59" t="s">
        <v>188</v>
      </c>
      <c r="B263" s="60" t="s">
        <v>122</v>
      </c>
      <c r="C263" s="59" t="s">
        <v>128</v>
      </c>
      <c r="D263" s="59" t="s">
        <v>112</v>
      </c>
      <c r="E263" s="61">
        <v>38736</v>
      </c>
      <c r="F263" s="62">
        <f t="shared" ca="1" si="4"/>
        <v>11</v>
      </c>
      <c r="G263" s="63" t="s">
        <v>124</v>
      </c>
      <c r="H263" s="64">
        <v>22920</v>
      </c>
      <c r="I263" s="65">
        <v>3</v>
      </c>
    </row>
    <row r="264" spans="1:9" x14ac:dyDescent="0.25">
      <c r="A264" s="59" t="s">
        <v>243</v>
      </c>
      <c r="B264" s="60" t="s">
        <v>122</v>
      </c>
      <c r="C264" s="59" t="s">
        <v>133</v>
      </c>
      <c r="D264" s="59" t="s">
        <v>116</v>
      </c>
      <c r="E264" s="61">
        <v>38738</v>
      </c>
      <c r="F264" s="62">
        <f t="shared" ca="1" si="4"/>
        <v>11</v>
      </c>
      <c r="G264" s="63"/>
      <c r="H264" s="64">
        <v>42150</v>
      </c>
      <c r="I264" s="65">
        <v>5</v>
      </c>
    </row>
    <row r="265" spans="1:9" x14ac:dyDescent="0.25">
      <c r="A265" s="59" t="s">
        <v>802</v>
      </c>
      <c r="B265" s="60" t="s">
        <v>110</v>
      </c>
      <c r="C265" s="59" t="s">
        <v>130</v>
      </c>
      <c r="D265" s="59" t="s">
        <v>116</v>
      </c>
      <c r="E265" s="61">
        <v>38738</v>
      </c>
      <c r="F265" s="62">
        <f t="shared" ca="1" si="4"/>
        <v>11</v>
      </c>
      <c r="G265" s="63"/>
      <c r="H265" s="64">
        <v>25120</v>
      </c>
      <c r="I265" s="65">
        <v>2</v>
      </c>
    </row>
    <row r="266" spans="1:9" x14ac:dyDescent="0.25">
      <c r="A266" s="59" t="s">
        <v>862</v>
      </c>
      <c r="B266" s="60" t="s">
        <v>110</v>
      </c>
      <c r="C266" s="59" t="s">
        <v>141</v>
      </c>
      <c r="D266" s="59" t="s">
        <v>112</v>
      </c>
      <c r="E266" s="61">
        <v>38738</v>
      </c>
      <c r="F266" s="62">
        <f t="shared" ca="1" si="4"/>
        <v>11</v>
      </c>
      <c r="G266" s="63" t="s">
        <v>76</v>
      </c>
      <c r="H266" s="64">
        <v>62965</v>
      </c>
      <c r="I266" s="65">
        <v>1</v>
      </c>
    </row>
    <row r="267" spans="1:9" x14ac:dyDescent="0.25">
      <c r="A267" s="59" t="s">
        <v>183</v>
      </c>
      <c r="B267" s="60" t="s">
        <v>122</v>
      </c>
      <c r="C267" s="59" t="s">
        <v>125</v>
      </c>
      <c r="D267" s="59" t="s">
        <v>112</v>
      </c>
      <c r="E267" s="61">
        <v>38746</v>
      </c>
      <c r="F267" s="62">
        <f t="shared" ca="1" si="4"/>
        <v>11</v>
      </c>
      <c r="G267" s="63" t="s">
        <v>124</v>
      </c>
      <c r="H267" s="64">
        <v>49360</v>
      </c>
      <c r="I267" s="65">
        <v>2</v>
      </c>
    </row>
    <row r="268" spans="1:9" x14ac:dyDescent="0.25">
      <c r="A268" s="59" t="s">
        <v>562</v>
      </c>
      <c r="B268" s="60" t="s">
        <v>120</v>
      </c>
      <c r="C268" s="59" t="s">
        <v>121</v>
      </c>
      <c r="D268" s="59" t="s">
        <v>116</v>
      </c>
      <c r="E268" s="61">
        <v>38751</v>
      </c>
      <c r="F268" s="62">
        <f t="shared" ca="1" si="4"/>
        <v>11</v>
      </c>
      <c r="G268" s="63" t="s">
        <v>113</v>
      </c>
      <c r="H268" s="64">
        <v>60830</v>
      </c>
      <c r="I268" s="65">
        <v>2</v>
      </c>
    </row>
    <row r="269" spans="1:9" x14ac:dyDescent="0.25">
      <c r="A269" s="59" t="s">
        <v>483</v>
      </c>
      <c r="B269" s="60" t="s">
        <v>120</v>
      </c>
      <c r="C269" s="59" t="s">
        <v>131</v>
      </c>
      <c r="D269" s="59" t="s">
        <v>112</v>
      </c>
      <c r="E269" s="61">
        <v>38753</v>
      </c>
      <c r="F269" s="62">
        <f t="shared" ca="1" si="4"/>
        <v>11</v>
      </c>
      <c r="G269" s="63" t="s">
        <v>113</v>
      </c>
      <c r="H269" s="64">
        <v>22410</v>
      </c>
      <c r="I269" s="65">
        <v>4</v>
      </c>
    </row>
    <row r="270" spans="1:9" x14ac:dyDescent="0.25">
      <c r="A270" s="59" t="s">
        <v>538</v>
      </c>
      <c r="B270" s="60" t="s">
        <v>120</v>
      </c>
      <c r="C270" s="59" t="s">
        <v>142</v>
      </c>
      <c r="D270" s="59" t="s">
        <v>114</v>
      </c>
      <c r="E270" s="61">
        <v>38753</v>
      </c>
      <c r="F270" s="62">
        <f t="shared" ca="1" si="4"/>
        <v>11</v>
      </c>
      <c r="G270" s="63" t="s">
        <v>115</v>
      </c>
      <c r="H270" s="64">
        <v>37660</v>
      </c>
      <c r="I270" s="65">
        <v>4</v>
      </c>
    </row>
    <row r="271" spans="1:9" x14ac:dyDescent="0.25">
      <c r="A271" s="59" t="s">
        <v>399</v>
      </c>
      <c r="B271" s="60" t="s">
        <v>120</v>
      </c>
      <c r="C271" s="59" t="s">
        <v>127</v>
      </c>
      <c r="D271" s="59" t="s">
        <v>116</v>
      </c>
      <c r="E271" s="61">
        <v>38755</v>
      </c>
      <c r="F271" s="62">
        <f t="shared" ca="1" si="4"/>
        <v>11</v>
      </c>
      <c r="G271" s="63"/>
      <c r="H271" s="64">
        <v>78860</v>
      </c>
      <c r="I271" s="65">
        <v>2</v>
      </c>
    </row>
    <row r="272" spans="1:9" x14ac:dyDescent="0.25">
      <c r="A272" s="59" t="s">
        <v>706</v>
      </c>
      <c r="B272" s="60" t="s">
        <v>119</v>
      </c>
      <c r="C272" s="59" t="s">
        <v>129</v>
      </c>
      <c r="D272" s="59" t="s">
        <v>112</v>
      </c>
      <c r="E272" s="61">
        <v>38774</v>
      </c>
      <c r="F272" s="62">
        <f t="shared" ca="1" si="4"/>
        <v>11</v>
      </c>
      <c r="G272" s="63" t="s">
        <v>113</v>
      </c>
      <c r="H272" s="64">
        <v>80120</v>
      </c>
      <c r="I272" s="65">
        <v>4</v>
      </c>
    </row>
    <row r="273" spans="1:9" x14ac:dyDescent="0.25">
      <c r="A273" s="59" t="s">
        <v>832</v>
      </c>
      <c r="B273" s="60" t="s">
        <v>110</v>
      </c>
      <c r="C273" s="59" t="s">
        <v>133</v>
      </c>
      <c r="D273" s="59" t="s">
        <v>118</v>
      </c>
      <c r="E273" s="61">
        <v>38777</v>
      </c>
      <c r="F273" s="62">
        <f t="shared" ca="1" si="4"/>
        <v>11</v>
      </c>
      <c r="G273" s="63"/>
      <c r="H273" s="64">
        <v>22472</v>
      </c>
      <c r="I273" s="65">
        <v>1</v>
      </c>
    </row>
    <row r="274" spans="1:9" x14ac:dyDescent="0.25">
      <c r="A274" s="59" t="s">
        <v>497</v>
      </c>
      <c r="B274" s="60" t="s">
        <v>120</v>
      </c>
      <c r="C274" s="59" t="s">
        <v>141</v>
      </c>
      <c r="D274" s="59" t="s">
        <v>112</v>
      </c>
      <c r="E274" s="61">
        <v>38784</v>
      </c>
      <c r="F274" s="62">
        <f t="shared" ca="1" si="4"/>
        <v>11</v>
      </c>
      <c r="G274" s="63" t="s">
        <v>113</v>
      </c>
      <c r="H274" s="64">
        <v>78710</v>
      </c>
      <c r="I274" s="65">
        <v>4</v>
      </c>
    </row>
    <row r="275" spans="1:9" x14ac:dyDescent="0.25">
      <c r="A275" s="59" t="s">
        <v>486</v>
      </c>
      <c r="B275" s="60" t="s">
        <v>120</v>
      </c>
      <c r="C275" s="59" t="s">
        <v>131</v>
      </c>
      <c r="D275" s="59" t="s">
        <v>112</v>
      </c>
      <c r="E275" s="61">
        <v>38788</v>
      </c>
      <c r="F275" s="62">
        <f t="shared" ca="1" si="4"/>
        <v>11</v>
      </c>
      <c r="G275" s="63" t="s">
        <v>124</v>
      </c>
      <c r="H275" s="64">
        <v>37750</v>
      </c>
      <c r="I275" s="65">
        <v>5</v>
      </c>
    </row>
    <row r="276" spans="1:9" x14ac:dyDescent="0.25">
      <c r="A276" s="59" t="s">
        <v>700</v>
      </c>
      <c r="B276" s="60" t="s">
        <v>119</v>
      </c>
      <c r="C276" s="59" t="s">
        <v>140</v>
      </c>
      <c r="D276" s="59" t="s">
        <v>112</v>
      </c>
      <c r="E276" s="61">
        <v>38790</v>
      </c>
      <c r="F276" s="62">
        <f t="shared" ca="1" si="4"/>
        <v>11</v>
      </c>
      <c r="G276" s="63" t="s">
        <v>115</v>
      </c>
      <c r="H276" s="64">
        <v>62688</v>
      </c>
      <c r="I276" s="65">
        <v>3</v>
      </c>
    </row>
    <row r="277" spans="1:9" x14ac:dyDescent="0.25">
      <c r="A277" s="59" t="s">
        <v>201</v>
      </c>
      <c r="B277" s="60" t="s">
        <v>122</v>
      </c>
      <c r="C277" s="59" t="s">
        <v>126</v>
      </c>
      <c r="D277" s="59" t="s">
        <v>116</v>
      </c>
      <c r="E277" s="61">
        <v>38792</v>
      </c>
      <c r="F277" s="62">
        <f t="shared" ca="1" si="4"/>
        <v>11</v>
      </c>
      <c r="G277" s="63"/>
      <c r="H277" s="64">
        <v>74740</v>
      </c>
      <c r="I277" s="65">
        <v>5</v>
      </c>
    </row>
    <row r="278" spans="1:9" x14ac:dyDescent="0.25">
      <c r="A278" s="59" t="s">
        <v>499</v>
      </c>
      <c r="B278" s="60" t="s">
        <v>120</v>
      </c>
      <c r="C278" s="59" t="s">
        <v>141</v>
      </c>
      <c r="D278" s="59" t="s">
        <v>116</v>
      </c>
      <c r="E278" s="61">
        <v>38793</v>
      </c>
      <c r="F278" s="62">
        <f t="shared" ca="1" si="4"/>
        <v>11</v>
      </c>
      <c r="G278" s="63"/>
      <c r="H278" s="64">
        <v>85930</v>
      </c>
      <c r="I278" s="65">
        <v>2</v>
      </c>
    </row>
    <row r="279" spans="1:9" x14ac:dyDescent="0.25">
      <c r="A279" s="59" t="s">
        <v>813</v>
      </c>
      <c r="B279" s="60" t="s">
        <v>110</v>
      </c>
      <c r="C279" s="59" t="s">
        <v>133</v>
      </c>
      <c r="D279" s="59" t="s">
        <v>112</v>
      </c>
      <c r="E279" s="61">
        <v>38798</v>
      </c>
      <c r="F279" s="62">
        <f t="shared" ca="1" si="4"/>
        <v>11</v>
      </c>
      <c r="G279" s="63" t="s">
        <v>124</v>
      </c>
      <c r="H279" s="64">
        <v>73144</v>
      </c>
      <c r="I279" s="65">
        <v>5</v>
      </c>
    </row>
    <row r="280" spans="1:9" x14ac:dyDescent="0.25">
      <c r="A280" s="59" t="s">
        <v>708</v>
      </c>
      <c r="B280" s="60" t="s">
        <v>119</v>
      </c>
      <c r="C280" s="59" t="s">
        <v>128</v>
      </c>
      <c r="D280" s="59" t="s">
        <v>112</v>
      </c>
      <c r="E280" s="61">
        <v>38801</v>
      </c>
      <c r="F280" s="62">
        <f t="shared" ca="1" si="4"/>
        <v>11</v>
      </c>
      <c r="G280" s="63" t="s">
        <v>59</v>
      </c>
      <c r="H280" s="64">
        <v>26510</v>
      </c>
      <c r="I280" s="65">
        <v>1</v>
      </c>
    </row>
    <row r="281" spans="1:9" x14ac:dyDescent="0.25">
      <c r="A281" s="59" t="s">
        <v>794</v>
      </c>
      <c r="B281" s="60" t="s">
        <v>110</v>
      </c>
      <c r="C281" s="59" t="s">
        <v>126</v>
      </c>
      <c r="D281" s="59" t="s">
        <v>114</v>
      </c>
      <c r="E281" s="61">
        <v>38804</v>
      </c>
      <c r="F281" s="62">
        <f t="shared" ca="1" si="4"/>
        <v>11</v>
      </c>
      <c r="G281" s="63" t="s">
        <v>59</v>
      </c>
      <c r="H281" s="64">
        <v>48415</v>
      </c>
      <c r="I281" s="65">
        <v>4</v>
      </c>
    </row>
    <row r="282" spans="1:9" x14ac:dyDescent="0.25">
      <c r="A282" s="59" t="s">
        <v>734</v>
      </c>
      <c r="B282" s="60" t="s">
        <v>119</v>
      </c>
      <c r="C282" s="59" t="s">
        <v>136</v>
      </c>
      <c r="D282" s="59" t="s">
        <v>116</v>
      </c>
      <c r="E282" s="61">
        <v>38805</v>
      </c>
      <c r="F282" s="62">
        <f t="shared" ca="1" si="4"/>
        <v>11</v>
      </c>
      <c r="G282" s="63"/>
      <c r="H282" s="64">
        <v>53870</v>
      </c>
      <c r="I282" s="65">
        <v>2</v>
      </c>
    </row>
    <row r="283" spans="1:9" x14ac:dyDescent="0.25">
      <c r="A283" s="59" t="s">
        <v>871</v>
      </c>
      <c r="B283" s="60" t="s">
        <v>110</v>
      </c>
      <c r="C283" s="59" t="s">
        <v>142</v>
      </c>
      <c r="D283" s="59" t="s">
        <v>114</v>
      </c>
      <c r="E283" s="61">
        <v>38805</v>
      </c>
      <c r="F283" s="62">
        <f t="shared" ca="1" si="4"/>
        <v>11</v>
      </c>
      <c r="G283" s="63" t="s">
        <v>115</v>
      </c>
      <c r="H283" s="64">
        <v>13690</v>
      </c>
      <c r="I283" s="65">
        <v>5</v>
      </c>
    </row>
    <row r="284" spans="1:9" x14ac:dyDescent="0.25">
      <c r="A284" s="59" t="s">
        <v>223</v>
      </c>
      <c r="B284" s="60" t="s">
        <v>122</v>
      </c>
      <c r="C284" s="59" t="s">
        <v>133</v>
      </c>
      <c r="D284" s="59" t="s">
        <v>112</v>
      </c>
      <c r="E284" s="61">
        <v>38807</v>
      </c>
      <c r="F284" s="62">
        <f t="shared" ca="1" si="4"/>
        <v>11</v>
      </c>
      <c r="G284" s="63" t="s">
        <v>113</v>
      </c>
      <c r="H284" s="64">
        <v>79730</v>
      </c>
      <c r="I284" s="65">
        <v>2</v>
      </c>
    </row>
    <row r="285" spans="1:9" x14ac:dyDescent="0.25">
      <c r="A285" s="59" t="s">
        <v>406</v>
      </c>
      <c r="B285" s="60" t="s">
        <v>120</v>
      </c>
      <c r="C285" s="59" t="s">
        <v>138</v>
      </c>
      <c r="D285" s="59" t="s">
        <v>112</v>
      </c>
      <c r="E285" s="61">
        <v>38807</v>
      </c>
      <c r="F285" s="62">
        <f t="shared" ca="1" si="4"/>
        <v>11</v>
      </c>
      <c r="G285" s="63" t="s">
        <v>113</v>
      </c>
      <c r="H285" s="64">
        <v>47060</v>
      </c>
      <c r="I285" s="65">
        <v>4</v>
      </c>
    </row>
    <row r="286" spans="1:9" x14ac:dyDescent="0.25">
      <c r="A286" s="59" t="s">
        <v>820</v>
      </c>
      <c r="B286" s="60" t="s">
        <v>110</v>
      </c>
      <c r="C286" s="59" t="s">
        <v>133</v>
      </c>
      <c r="D286" s="59" t="s">
        <v>112</v>
      </c>
      <c r="E286" s="61">
        <v>38809</v>
      </c>
      <c r="F286" s="62">
        <f t="shared" ca="1" si="4"/>
        <v>11</v>
      </c>
      <c r="G286" s="63" t="s">
        <v>115</v>
      </c>
      <c r="H286" s="64">
        <v>76584</v>
      </c>
      <c r="I286" s="65">
        <v>1</v>
      </c>
    </row>
    <row r="287" spans="1:9" x14ac:dyDescent="0.25">
      <c r="A287" s="59" t="s">
        <v>433</v>
      </c>
      <c r="B287" s="60" t="s">
        <v>120</v>
      </c>
      <c r="C287" s="59" t="s">
        <v>133</v>
      </c>
      <c r="D287" s="59" t="s">
        <v>112</v>
      </c>
      <c r="E287" s="61">
        <v>38813</v>
      </c>
      <c r="F287" s="62">
        <f t="shared" ca="1" si="4"/>
        <v>11</v>
      </c>
      <c r="G287" s="63" t="s">
        <v>124</v>
      </c>
      <c r="H287" s="64">
        <v>32390</v>
      </c>
      <c r="I287" s="65">
        <v>2</v>
      </c>
    </row>
    <row r="288" spans="1:9" x14ac:dyDescent="0.25">
      <c r="A288" s="59" t="s">
        <v>354</v>
      </c>
      <c r="B288" s="60" t="s">
        <v>120</v>
      </c>
      <c r="C288" s="59" t="s">
        <v>140</v>
      </c>
      <c r="D288" s="59" t="s">
        <v>112</v>
      </c>
      <c r="E288" s="61">
        <v>38815</v>
      </c>
      <c r="F288" s="62">
        <f t="shared" ca="1" si="4"/>
        <v>11</v>
      </c>
      <c r="G288" s="63" t="s">
        <v>113</v>
      </c>
      <c r="H288" s="64">
        <v>63270</v>
      </c>
      <c r="I288" s="65">
        <v>1</v>
      </c>
    </row>
    <row r="289" spans="1:9" x14ac:dyDescent="0.25">
      <c r="A289" s="59" t="s">
        <v>593</v>
      </c>
      <c r="B289" s="60" t="s">
        <v>123</v>
      </c>
      <c r="C289" s="59" t="s">
        <v>133</v>
      </c>
      <c r="D289" s="59" t="s">
        <v>112</v>
      </c>
      <c r="E289" s="61">
        <v>38816</v>
      </c>
      <c r="F289" s="62">
        <f t="shared" ca="1" si="4"/>
        <v>11</v>
      </c>
      <c r="G289" s="63" t="s">
        <v>59</v>
      </c>
      <c r="H289" s="64">
        <v>44920</v>
      </c>
      <c r="I289" s="65">
        <v>1</v>
      </c>
    </row>
    <row r="290" spans="1:9" x14ac:dyDescent="0.25">
      <c r="A290" s="59" t="s">
        <v>442</v>
      </c>
      <c r="B290" s="60" t="s">
        <v>120</v>
      </c>
      <c r="C290" s="59" t="s">
        <v>133</v>
      </c>
      <c r="D290" s="59" t="s">
        <v>112</v>
      </c>
      <c r="E290" s="61">
        <v>38821</v>
      </c>
      <c r="F290" s="62">
        <f t="shared" ca="1" si="4"/>
        <v>11</v>
      </c>
      <c r="G290" s="63" t="s">
        <v>124</v>
      </c>
      <c r="H290" s="64">
        <v>65720</v>
      </c>
      <c r="I290" s="65">
        <v>1</v>
      </c>
    </row>
    <row r="291" spans="1:9" x14ac:dyDescent="0.25">
      <c r="A291" s="59" t="s">
        <v>768</v>
      </c>
      <c r="B291" s="60" t="s">
        <v>110</v>
      </c>
      <c r="C291" s="59" t="s">
        <v>140</v>
      </c>
      <c r="D291" s="59" t="s">
        <v>116</v>
      </c>
      <c r="E291" s="61">
        <v>38828</v>
      </c>
      <c r="F291" s="62">
        <f t="shared" ca="1" si="4"/>
        <v>11</v>
      </c>
      <c r="G291" s="63"/>
      <c r="H291" s="64">
        <v>49530</v>
      </c>
      <c r="I291" s="65">
        <v>4</v>
      </c>
    </row>
    <row r="292" spans="1:9" x14ac:dyDescent="0.25">
      <c r="A292" s="59" t="s">
        <v>436</v>
      </c>
      <c r="B292" s="60" t="s">
        <v>120</v>
      </c>
      <c r="C292" s="59" t="s">
        <v>133</v>
      </c>
      <c r="D292" s="59" t="s">
        <v>112</v>
      </c>
      <c r="E292" s="61">
        <v>38832</v>
      </c>
      <c r="F292" s="62">
        <f t="shared" ca="1" si="4"/>
        <v>11</v>
      </c>
      <c r="G292" s="63" t="s">
        <v>76</v>
      </c>
      <c r="H292" s="64">
        <v>29420</v>
      </c>
      <c r="I292" s="65">
        <v>5</v>
      </c>
    </row>
    <row r="293" spans="1:9" x14ac:dyDescent="0.25">
      <c r="A293" s="59" t="s">
        <v>473</v>
      </c>
      <c r="B293" s="60" t="s">
        <v>120</v>
      </c>
      <c r="C293" s="59" t="s">
        <v>136</v>
      </c>
      <c r="D293" s="59" t="s">
        <v>112</v>
      </c>
      <c r="E293" s="61">
        <v>38834</v>
      </c>
      <c r="F293" s="62">
        <f t="shared" ca="1" si="4"/>
        <v>11</v>
      </c>
      <c r="G293" s="63" t="s">
        <v>113</v>
      </c>
      <c r="H293" s="64">
        <v>81640</v>
      </c>
      <c r="I293" s="65">
        <v>4</v>
      </c>
    </row>
    <row r="294" spans="1:9" x14ac:dyDescent="0.25">
      <c r="A294" s="59" t="s">
        <v>783</v>
      </c>
      <c r="B294" s="60" t="s">
        <v>110</v>
      </c>
      <c r="C294" s="59" t="s">
        <v>125</v>
      </c>
      <c r="D294" s="59" t="s">
        <v>114</v>
      </c>
      <c r="E294" s="61">
        <v>38851</v>
      </c>
      <c r="F294" s="62">
        <f t="shared" ca="1" si="4"/>
        <v>11</v>
      </c>
      <c r="G294" s="63" t="s">
        <v>113</v>
      </c>
      <c r="H294" s="64">
        <v>11025</v>
      </c>
      <c r="I294" s="65">
        <v>1</v>
      </c>
    </row>
    <row r="295" spans="1:9" x14ac:dyDescent="0.25">
      <c r="A295" s="59" t="s">
        <v>207</v>
      </c>
      <c r="B295" s="60" t="s">
        <v>122</v>
      </c>
      <c r="C295" s="59" t="s">
        <v>130</v>
      </c>
      <c r="D295" s="59" t="s">
        <v>116</v>
      </c>
      <c r="E295" s="61">
        <v>38854</v>
      </c>
      <c r="F295" s="62">
        <f t="shared" ca="1" si="4"/>
        <v>11</v>
      </c>
      <c r="G295" s="63"/>
      <c r="H295" s="64">
        <v>44820</v>
      </c>
      <c r="I295" s="65">
        <v>4</v>
      </c>
    </row>
    <row r="296" spans="1:9" x14ac:dyDescent="0.25">
      <c r="A296" s="59" t="s">
        <v>386</v>
      </c>
      <c r="B296" s="60" t="s">
        <v>120</v>
      </c>
      <c r="C296" s="59" t="s">
        <v>126</v>
      </c>
      <c r="D296" s="59" t="s">
        <v>116</v>
      </c>
      <c r="E296" s="61">
        <v>38856</v>
      </c>
      <c r="F296" s="62">
        <f t="shared" ca="1" si="4"/>
        <v>11</v>
      </c>
      <c r="G296" s="63"/>
      <c r="H296" s="64">
        <v>84200</v>
      </c>
      <c r="I296" s="65">
        <v>2</v>
      </c>
    </row>
    <row r="297" spans="1:9" x14ac:dyDescent="0.25">
      <c r="A297" s="59" t="s">
        <v>511</v>
      </c>
      <c r="B297" s="60" t="s">
        <v>120</v>
      </c>
      <c r="C297" s="59" t="s">
        <v>141</v>
      </c>
      <c r="D297" s="59" t="s">
        <v>112</v>
      </c>
      <c r="E297" s="61">
        <v>38856</v>
      </c>
      <c r="F297" s="62">
        <f t="shared" ca="1" si="4"/>
        <v>11</v>
      </c>
      <c r="G297" s="63" t="s">
        <v>124</v>
      </c>
      <c r="H297" s="64">
        <v>37770</v>
      </c>
      <c r="I297" s="65">
        <v>5</v>
      </c>
    </row>
    <row r="298" spans="1:9" x14ac:dyDescent="0.25">
      <c r="A298" s="59" t="s">
        <v>549</v>
      </c>
      <c r="B298" s="60" t="s">
        <v>120</v>
      </c>
      <c r="C298" s="59" t="s">
        <v>142</v>
      </c>
      <c r="D298" s="59" t="s">
        <v>118</v>
      </c>
      <c r="E298" s="61">
        <v>38863</v>
      </c>
      <c r="F298" s="62">
        <f t="shared" ca="1" si="4"/>
        <v>11</v>
      </c>
      <c r="G298" s="63"/>
      <c r="H298" s="64">
        <v>28768</v>
      </c>
      <c r="I298" s="65">
        <v>3</v>
      </c>
    </row>
    <row r="299" spans="1:9" x14ac:dyDescent="0.25">
      <c r="A299" s="59" t="s">
        <v>592</v>
      </c>
      <c r="B299" s="60" t="s">
        <v>123</v>
      </c>
      <c r="C299" s="59" t="s">
        <v>133</v>
      </c>
      <c r="D299" s="59" t="s">
        <v>116</v>
      </c>
      <c r="E299" s="61">
        <v>38874</v>
      </c>
      <c r="F299" s="62">
        <f t="shared" ca="1" si="4"/>
        <v>10</v>
      </c>
      <c r="G299" s="63"/>
      <c r="H299" s="64">
        <v>59330</v>
      </c>
      <c r="I299" s="65">
        <v>4</v>
      </c>
    </row>
    <row r="300" spans="1:9" x14ac:dyDescent="0.25">
      <c r="A300" s="59" t="s">
        <v>249</v>
      </c>
      <c r="B300" s="60" t="s">
        <v>122</v>
      </c>
      <c r="C300" s="59" t="s">
        <v>133</v>
      </c>
      <c r="D300" s="59" t="s">
        <v>112</v>
      </c>
      <c r="E300" s="61">
        <v>38876</v>
      </c>
      <c r="F300" s="62">
        <f t="shared" ca="1" si="4"/>
        <v>10</v>
      </c>
      <c r="G300" s="63" t="s">
        <v>113</v>
      </c>
      <c r="H300" s="64">
        <v>60280</v>
      </c>
      <c r="I300" s="65">
        <v>1</v>
      </c>
    </row>
    <row r="301" spans="1:9" x14ac:dyDescent="0.25">
      <c r="A301" s="59" t="s">
        <v>665</v>
      </c>
      <c r="B301" s="60" t="s">
        <v>117</v>
      </c>
      <c r="C301" s="59" t="s">
        <v>133</v>
      </c>
      <c r="D301" s="59" t="s">
        <v>112</v>
      </c>
      <c r="E301" s="61">
        <v>38878</v>
      </c>
      <c r="F301" s="62">
        <f t="shared" ca="1" si="4"/>
        <v>10</v>
      </c>
      <c r="G301" s="63" t="s">
        <v>124</v>
      </c>
      <c r="H301" s="64">
        <v>61150</v>
      </c>
      <c r="I301" s="65">
        <v>2</v>
      </c>
    </row>
    <row r="302" spans="1:9" x14ac:dyDescent="0.25">
      <c r="A302" s="59" t="s">
        <v>282</v>
      </c>
      <c r="B302" s="60" t="s">
        <v>122</v>
      </c>
      <c r="C302" s="59" t="s">
        <v>131</v>
      </c>
      <c r="D302" s="59" t="s">
        <v>112</v>
      </c>
      <c r="E302" s="61">
        <v>38892</v>
      </c>
      <c r="F302" s="62">
        <f t="shared" ca="1" si="4"/>
        <v>10</v>
      </c>
      <c r="G302" s="63" t="s">
        <v>124</v>
      </c>
      <c r="H302" s="64">
        <v>56870</v>
      </c>
      <c r="I302" s="65">
        <v>1</v>
      </c>
    </row>
    <row r="303" spans="1:9" x14ac:dyDescent="0.25">
      <c r="A303" s="59" t="s">
        <v>517</v>
      </c>
      <c r="B303" s="60" t="s">
        <v>120</v>
      </c>
      <c r="C303" s="59" t="s">
        <v>141</v>
      </c>
      <c r="D303" s="59" t="s">
        <v>112</v>
      </c>
      <c r="E303" s="61">
        <v>38902</v>
      </c>
      <c r="F303" s="62">
        <f t="shared" ca="1" si="4"/>
        <v>10</v>
      </c>
      <c r="G303" s="63" t="s">
        <v>113</v>
      </c>
      <c r="H303" s="64">
        <v>73560</v>
      </c>
      <c r="I303" s="65">
        <v>3</v>
      </c>
    </row>
    <row r="304" spans="1:9" x14ac:dyDescent="0.25">
      <c r="A304" s="59" t="s">
        <v>355</v>
      </c>
      <c r="B304" s="60" t="s">
        <v>120</v>
      </c>
      <c r="C304" s="59" t="s">
        <v>140</v>
      </c>
      <c r="D304" s="59" t="s">
        <v>112</v>
      </c>
      <c r="E304" s="61">
        <v>38903</v>
      </c>
      <c r="F304" s="62">
        <f t="shared" ca="1" si="4"/>
        <v>10</v>
      </c>
      <c r="G304" s="63" t="s">
        <v>124</v>
      </c>
      <c r="H304" s="64">
        <v>34060</v>
      </c>
      <c r="I304" s="65">
        <v>2</v>
      </c>
    </row>
    <row r="305" spans="1:9" x14ac:dyDescent="0.25">
      <c r="A305" s="59" t="s">
        <v>658</v>
      </c>
      <c r="B305" s="60" t="s">
        <v>117</v>
      </c>
      <c r="C305" s="59" t="s">
        <v>133</v>
      </c>
      <c r="D305" s="59" t="s">
        <v>116</v>
      </c>
      <c r="E305" s="61">
        <v>38912</v>
      </c>
      <c r="F305" s="62">
        <f t="shared" ca="1" si="4"/>
        <v>10</v>
      </c>
      <c r="G305" s="63"/>
      <c r="H305" s="64">
        <v>80330</v>
      </c>
      <c r="I305" s="65">
        <v>4</v>
      </c>
    </row>
    <row r="306" spans="1:9" x14ac:dyDescent="0.25">
      <c r="A306" s="59" t="s">
        <v>553</v>
      </c>
      <c r="B306" s="60" t="s">
        <v>120</v>
      </c>
      <c r="C306" s="59" t="s">
        <v>142</v>
      </c>
      <c r="D306" s="59" t="s">
        <v>112</v>
      </c>
      <c r="E306" s="61">
        <v>38914</v>
      </c>
      <c r="F306" s="62">
        <f t="shared" ca="1" si="4"/>
        <v>10</v>
      </c>
      <c r="G306" s="63" t="s">
        <v>124</v>
      </c>
      <c r="H306" s="64">
        <v>41380</v>
      </c>
      <c r="I306" s="65">
        <v>2</v>
      </c>
    </row>
    <row r="307" spans="1:9" x14ac:dyDescent="0.25">
      <c r="A307" s="59" t="s">
        <v>409</v>
      </c>
      <c r="B307" s="60" t="s">
        <v>120</v>
      </c>
      <c r="C307" s="59" t="s">
        <v>138</v>
      </c>
      <c r="D307" s="59" t="s">
        <v>112</v>
      </c>
      <c r="E307" s="61">
        <v>38916</v>
      </c>
      <c r="F307" s="62">
        <f t="shared" ca="1" si="4"/>
        <v>10</v>
      </c>
      <c r="G307" s="63" t="s">
        <v>115</v>
      </c>
      <c r="H307" s="64">
        <v>27560</v>
      </c>
      <c r="I307" s="65">
        <v>2</v>
      </c>
    </row>
    <row r="308" spans="1:9" x14ac:dyDescent="0.25">
      <c r="A308" s="59" t="s">
        <v>800</v>
      </c>
      <c r="B308" s="60" t="s">
        <v>110</v>
      </c>
      <c r="C308" s="59" t="s">
        <v>126</v>
      </c>
      <c r="D308" s="59" t="s">
        <v>112</v>
      </c>
      <c r="E308" s="61">
        <v>38954</v>
      </c>
      <c r="F308" s="62">
        <f t="shared" ca="1" si="4"/>
        <v>10</v>
      </c>
      <c r="G308" s="63" t="s">
        <v>113</v>
      </c>
      <c r="H308" s="64">
        <v>40920</v>
      </c>
      <c r="I308" s="65">
        <v>4</v>
      </c>
    </row>
    <row r="309" spans="1:9" x14ac:dyDescent="0.25">
      <c r="A309" s="59" t="s">
        <v>371</v>
      </c>
      <c r="B309" s="60" t="s">
        <v>120</v>
      </c>
      <c r="C309" s="59" t="s">
        <v>129</v>
      </c>
      <c r="D309" s="59" t="s">
        <v>118</v>
      </c>
      <c r="E309" s="61">
        <v>38960</v>
      </c>
      <c r="F309" s="62">
        <f t="shared" ca="1" si="4"/>
        <v>10</v>
      </c>
      <c r="G309" s="63"/>
      <c r="H309" s="64">
        <v>12676</v>
      </c>
      <c r="I309" s="65">
        <v>2</v>
      </c>
    </row>
    <row r="310" spans="1:9" x14ac:dyDescent="0.25">
      <c r="A310" s="59" t="s">
        <v>184</v>
      </c>
      <c r="B310" s="60" t="s">
        <v>122</v>
      </c>
      <c r="C310" s="59" t="s">
        <v>125</v>
      </c>
      <c r="D310" s="59" t="s">
        <v>118</v>
      </c>
      <c r="E310" s="61">
        <v>38961</v>
      </c>
      <c r="F310" s="62">
        <f t="shared" ca="1" si="4"/>
        <v>10</v>
      </c>
      <c r="G310" s="63"/>
      <c r="H310" s="64">
        <v>20028</v>
      </c>
      <c r="I310" s="65">
        <v>4</v>
      </c>
    </row>
    <row r="311" spans="1:9" x14ac:dyDescent="0.25">
      <c r="A311" s="59" t="s">
        <v>475</v>
      </c>
      <c r="B311" s="60" t="s">
        <v>120</v>
      </c>
      <c r="C311" s="59" t="s">
        <v>136</v>
      </c>
      <c r="D311" s="59" t="s">
        <v>116</v>
      </c>
      <c r="E311" s="61">
        <v>38969</v>
      </c>
      <c r="F311" s="62">
        <f t="shared" ca="1" si="4"/>
        <v>10</v>
      </c>
      <c r="G311" s="63"/>
      <c r="H311" s="64">
        <v>63850</v>
      </c>
      <c r="I311" s="65">
        <v>2</v>
      </c>
    </row>
    <row r="312" spans="1:9" x14ac:dyDescent="0.25">
      <c r="A312" s="59" t="s">
        <v>791</v>
      </c>
      <c r="B312" s="60" t="s">
        <v>110</v>
      </c>
      <c r="C312" s="59" t="s">
        <v>126</v>
      </c>
      <c r="D312" s="59" t="s">
        <v>116</v>
      </c>
      <c r="E312" s="61">
        <v>38970</v>
      </c>
      <c r="F312" s="62">
        <f t="shared" ca="1" si="4"/>
        <v>10</v>
      </c>
      <c r="G312" s="63"/>
      <c r="H312" s="64">
        <v>83070</v>
      </c>
      <c r="I312" s="65">
        <v>3</v>
      </c>
    </row>
    <row r="313" spans="1:9" x14ac:dyDescent="0.25">
      <c r="A313" s="59" t="s">
        <v>299</v>
      </c>
      <c r="B313" s="60" t="s">
        <v>122</v>
      </c>
      <c r="C313" s="59" t="s">
        <v>141</v>
      </c>
      <c r="D313" s="59" t="s">
        <v>114</v>
      </c>
      <c r="E313" s="61">
        <v>38975</v>
      </c>
      <c r="F313" s="62">
        <f t="shared" ca="1" si="4"/>
        <v>10</v>
      </c>
      <c r="G313" s="63" t="s">
        <v>124</v>
      </c>
      <c r="H313" s="64">
        <v>42740</v>
      </c>
      <c r="I313" s="65">
        <v>2</v>
      </c>
    </row>
    <row r="314" spans="1:9" x14ac:dyDescent="0.25">
      <c r="A314" s="59" t="s">
        <v>353</v>
      </c>
      <c r="B314" s="60" t="s">
        <v>120</v>
      </c>
      <c r="C314" s="59" t="s">
        <v>140</v>
      </c>
      <c r="D314" s="59" t="s">
        <v>112</v>
      </c>
      <c r="E314" s="61">
        <v>38980</v>
      </c>
      <c r="F314" s="62">
        <f t="shared" ca="1" si="4"/>
        <v>10</v>
      </c>
      <c r="G314" s="63" t="s">
        <v>115</v>
      </c>
      <c r="H314" s="64">
        <v>24340</v>
      </c>
      <c r="I314" s="65">
        <v>4</v>
      </c>
    </row>
    <row r="315" spans="1:9" x14ac:dyDescent="0.25">
      <c r="A315" s="59" t="s">
        <v>258</v>
      </c>
      <c r="B315" s="60" t="s">
        <v>122</v>
      </c>
      <c r="C315" s="59" t="s">
        <v>133</v>
      </c>
      <c r="D315" s="59" t="s">
        <v>112</v>
      </c>
      <c r="E315" s="61">
        <v>38982</v>
      </c>
      <c r="F315" s="62">
        <f t="shared" ca="1" si="4"/>
        <v>10</v>
      </c>
      <c r="G315" s="63" t="s">
        <v>113</v>
      </c>
      <c r="H315" s="64">
        <v>60100</v>
      </c>
      <c r="I315" s="65">
        <v>1</v>
      </c>
    </row>
    <row r="316" spans="1:9" x14ac:dyDescent="0.25">
      <c r="A316" s="59" t="s">
        <v>635</v>
      </c>
      <c r="B316" s="60" t="s">
        <v>117</v>
      </c>
      <c r="C316" s="59" t="s">
        <v>140</v>
      </c>
      <c r="D316" s="59" t="s">
        <v>116</v>
      </c>
      <c r="E316" s="61">
        <v>38986</v>
      </c>
      <c r="F316" s="62">
        <f t="shared" ca="1" si="4"/>
        <v>10</v>
      </c>
      <c r="G316" s="63"/>
      <c r="H316" s="64">
        <v>36230</v>
      </c>
      <c r="I316" s="65">
        <v>2</v>
      </c>
    </row>
    <row r="317" spans="1:9" x14ac:dyDescent="0.25">
      <c r="A317" s="59" t="s">
        <v>458</v>
      </c>
      <c r="B317" s="60" t="s">
        <v>120</v>
      </c>
      <c r="C317" s="59" t="s">
        <v>133</v>
      </c>
      <c r="D317" s="59" t="s">
        <v>112</v>
      </c>
      <c r="E317" s="61">
        <v>38990</v>
      </c>
      <c r="F317" s="62">
        <f t="shared" ca="1" si="4"/>
        <v>10</v>
      </c>
      <c r="G317" s="63" t="s">
        <v>115</v>
      </c>
      <c r="H317" s="64">
        <v>66430</v>
      </c>
      <c r="I317" s="65">
        <v>2</v>
      </c>
    </row>
    <row r="318" spans="1:9" x14ac:dyDescent="0.25">
      <c r="A318" s="59" t="s">
        <v>829</v>
      </c>
      <c r="B318" s="60" t="s">
        <v>110</v>
      </c>
      <c r="C318" s="59" t="s">
        <v>133</v>
      </c>
      <c r="D318" s="59" t="s">
        <v>112</v>
      </c>
      <c r="E318" s="61">
        <v>39001</v>
      </c>
      <c r="F318" s="62">
        <f t="shared" ca="1" si="4"/>
        <v>10</v>
      </c>
      <c r="G318" s="63" t="s">
        <v>115</v>
      </c>
      <c r="H318" s="64">
        <v>70020</v>
      </c>
      <c r="I318" s="65">
        <v>3</v>
      </c>
    </row>
    <row r="319" spans="1:9" x14ac:dyDescent="0.25">
      <c r="A319" s="59" t="s">
        <v>615</v>
      </c>
      <c r="B319" s="60" t="s">
        <v>123</v>
      </c>
      <c r="C319" s="59" t="s">
        <v>141</v>
      </c>
      <c r="D319" s="59" t="s">
        <v>112</v>
      </c>
      <c r="E319" s="61">
        <v>39002</v>
      </c>
      <c r="F319" s="62">
        <f t="shared" ca="1" si="4"/>
        <v>10</v>
      </c>
      <c r="G319" s="63" t="s">
        <v>124</v>
      </c>
      <c r="H319" s="64">
        <v>32120</v>
      </c>
      <c r="I319" s="65">
        <v>1</v>
      </c>
    </row>
    <row r="320" spans="1:9" x14ac:dyDescent="0.25">
      <c r="A320" s="59" t="s">
        <v>693</v>
      </c>
      <c r="B320" s="60" t="s">
        <v>117</v>
      </c>
      <c r="C320" s="59" t="s">
        <v>137</v>
      </c>
      <c r="D320" s="59" t="s">
        <v>116</v>
      </c>
      <c r="E320" s="61">
        <v>39011</v>
      </c>
      <c r="F320" s="62">
        <f t="shared" ca="1" si="4"/>
        <v>10</v>
      </c>
      <c r="G320" s="63"/>
      <c r="H320" s="64">
        <v>86470</v>
      </c>
      <c r="I320" s="65">
        <v>4</v>
      </c>
    </row>
    <row r="321" spans="1:9" x14ac:dyDescent="0.25">
      <c r="A321" s="59" t="s">
        <v>177</v>
      </c>
      <c r="B321" s="60" t="s">
        <v>122</v>
      </c>
      <c r="C321" s="59" t="s">
        <v>129</v>
      </c>
      <c r="D321" s="59" t="s">
        <v>116</v>
      </c>
      <c r="E321" s="61">
        <v>39024</v>
      </c>
      <c r="F321" s="62">
        <f t="shared" ca="1" si="4"/>
        <v>10</v>
      </c>
      <c r="G321" s="63"/>
      <c r="H321" s="64">
        <v>76020</v>
      </c>
      <c r="I321" s="65">
        <v>1</v>
      </c>
    </row>
    <row r="322" spans="1:9" x14ac:dyDescent="0.25">
      <c r="A322" s="79" t="s">
        <v>634</v>
      </c>
      <c r="B322" s="60" t="s">
        <v>123</v>
      </c>
      <c r="C322" s="79" t="s">
        <v>121</v>
      </c>
      <c r="D322" s="79" t="s">
        <v>112</v>
      </c>
      <c r="E322" s="80">
        <v>39029</v>
      </c>
      <c r="F322" s="62">
        <f t="shared" ref="F322:F385" ca="1" si="5">DATEDIF(E322,TODAY(),"Y")</f>
        <v>10</v>
      </c>
      <c r="G322" s="63" t="s">
        <v>124</v>
      </c>
      <c r="H322" s="64">
        <v>85300</v>
      </c>
      <c r="I322" s="65">
        <v>2</v>
      </c>
    </row>
    <row r="323" spans="1:9" x14ac:dyDescent="0.25">
      <c r="A323" s="59" t="s">
        <v>836</v>
      </c>
      <c r="B323" s="60" t="s">
        <v>110</v>
      </c>
      <c r="C323" s="59" t="s">
        <v>135</v>
      </c>
      <c r="D323" s="59" t="s">
        <v>112</v>
      </c>
      <c r="E323" s="61">
        <v>39038</v>
      </c>
      <c r="F323" s="62">
        <f t="shared" ca="1" si="5"/>
        <v>10</v>
      </c>
      <c r="G323" s="63" t="s">
        <v>76</v>
      </c>
      <c r="H323" s="64">
        <v>71400</v>
      </c>
      <c r="I323" s="65">
        <v>4</v>
      </c>
    </row>
    <row r="324" spans="1:9" x14ac:dyDescent="0.25">
      <c r="A324" s="59" t="s">
        <v>787</v>
      </c>
      <c r="B324" s="60" t="s">
        <v>110</v>
      </c>
      <c r="C324" s="59" t="s">
        <v>126</v>
      </c>
      <c r="D324" s="59" t="s">
        <v>116</v>
      </c>
      <c r="E324" s="61">
        <v>39040</v>
      </c>
      <c r="F324" s="62">
        <f t="shared" ca="1" si="5"/>
        <v>10</v>
      </c>
      <c r="G324" s="63"/>
      <c r="H324" s="64">
        <v>62150</v>
      </c>
      <c r="I324" s="65">
        <v>4</v>
      </c>
    </row>
    <row r="325" spans="1:9" x14ac:dyDescent="0.25">
      <c r="A325" s="59" t="s">
        <v>164</v>
      </c>
      <c r="B325" s="60" t="s">
        <v>122</v>
      </c>
      <c r="C325" s="59" t="s">
        <v>140</v>
      </c>
      <c r="D325" s="59" t="s">
        <v>112</v>
      </c>
      <c r="E325" s="61">
        <v>39047</v>
      </c>
      <c r="F325" s="62">
        <f t="shared" ca="1" si="5"/>
        <v>10</v>
      </c>
      <c r="G325" s="63" t="s">
        <v>124</v>
      </c>
      <c r="H325" s="64">
        <v>65880</v>
      </c>
      <c r="I325" s="65">
        <v>5</v>
      </c>
    </row>
    <row r="326" spans="1:9" x14ac:dyDescent="0.25">
      <c r="A326" s="59" t="s">
        <v>274</v>
      </c>
      <c r="B326" s="60" t="s">
        <v>122</v>
      </c>
      <c r="C326" s="59" t="s">
        <v>136</v>
      </c>
      <c r="D326" s="59" t="s">
        <v>116</v>
      </c>
      <c r="E326" s="61">
        <v>39063</v>
      </c>
      <c r="F326" s="62">
        <f t="shared" ca="1" si="5"/>
        <v>10</v>
      </c>
      <c r="G326" s="63"/>
      <c r="H326" s="64">
        <v>77930</v>
      </c>
      <c r="I326" s="65">
        <v>5</v>
      </c>
    </row>
    <row r="327" spans="1:9" x14ac:dyDescent="0.25">
      <c r="A327" s="59" t="s">
        <v>746</v>
      </c>
      <c r="B327" s="60" t="s">
        <v>119</v>
      </c>
      <c r="C327" s="59" t="s">
        <v>142</v>
      </c>
      <c r="D327" s="59" t="s">
        <v>112</v>
      </c>
      <c r="E327" s="61">
        <v>39063</v>
      </c>
      <c r="F327" s="62">
        <f t="shared" ca="1" si="5"/>
        <v>10</v>
      </c>
      <c r="G327" s="63" t="s">
        <v>113</v>
      </c>
      <c r="H327" s="64">
        <v>86320</v>
      </c>
      <c r="I327" s="65">
        <v>4</v>
      </c>
    </row>
    <row r="328" spans="1:9" x14ac:dyDescent="0.25">
      <c r="A328" s="59" t="s">
        <v>758</v>
      </c>
      <c r="B328" s="60" t="s">
        <v>119</v>
      </c>
      <c r="C328" s="59" t="s">
        <v>121</v>
      </c>
      <c r="D328" s="59" t="s">
        <v>112</v>
      </c>
      <c r="E328" s="61">
        <v>39069</v>
      </c>
      <c r="F328" s="62">
        <f t="shared" ca="1" si="5"/>
        <v>10</v>
      </c>
      <c r="G328" s="63" t="s">
        <v>59</v>
      </c>
      <c r="H328" s="64">
        <v>37670</v>
      </c>
      <c r="I328" s="65">
        <v>3</v>
      </c>
    </row>
    <row r="329" spans="1:9" x14ac:dyDescent="0.25">
      <c r="A329" s="59" t="s">
        <v>578</v>
      </c>
      <c r="B329" s="60" t="s">
        <v>123</v>
      </c>
      <c r="C329" s="59" t="s">
        <v>138</v>
      </c>
      <c r="D329" s="59" t="s">
        <v>112</v>
      </c>
      <c r="E329" s="61">
        <v>39085</v>
      </c>
      <c r="F329" s="62">
        <f t="shared" ca="1" si="5"/>
        <v>10</v>
      </c>
      <c r="G329" s="63" t="s">
        <v>113</v>
      </c>
      <c r="H329" s="64">
        <v>87030</v>
      </c>
      <c r="I329" s="65">
        <v>3</v>
      </c>
    </row>
    <row r="330" spans="1:9" x14ac:dyDescent="0.25">
      <c r="A330" s="59" t="s">
        <v>530</v>
      </c>
      <c r="B330" s="60" t="s">
        <v>120</v>
      </c>
      <c r="C330" s="59" t="s">
        <v>142</v>
      </c>
      <c r="D330" s="59" t="s">
        <v>116</v>
      </c>
      <c r="E330" s="61">
        <v>39087</v>
      </c>
      <c r="F330" s="62">
        <f t="shared" ca="1" si="5"/>
        <v>10</v>
      </c>
      <c r="G330" s="63"/>
      <c r="H330" s="64">
        <v>70150</v>
      </c>
      <c r="I330" s="65">
        <v>2</v>
      </c>
    </row>
    <row r="331" spans="1:9" x14ac:dyDescent="0.25">
      <c r="A331" s="59" t="s">
        <v>831</v>
      </c>
      <c r="B331" s="60" t="s">
        <v>110</v>
      </c>
      <c r="C331" s="59" t="s">
        <v>133</v>
      </c>
      <c r="D331" s="59" t="s">
        <v>118</v>
      </c>
      <c r="E331" s="61">
        <v>39087</v>
      </c>
      <c r="F331" s="62">
        <f t="shared" ca="1" si="5"/>
        <v>10</v>
      </c>
      <c r="G331" s="63"/>
      <c r="H331" s="64">
        <v>14416</v>
      </c>
      <c r="I331" s="65">
        <v>4</v>
      </c>
    </row>
    <row r="332" spans="1:9" x14ac:dyDescent="0.25">
      <c r="A332" s="59" t="s">
        <v>326</v>
      </c>
      <c r="B332" s="60" t="s">
        <v>122</v>
      </c>
      <c r="C332" s="59" t="s">
        <v>142</v>
      </c>
      <c r="D332" s="59" t="s">
        <v>116</v>
      </c>
      <c r="E332" s="61">
        <v>39090</v>
      </c>
      <c r="F332" s="62">
        <f t="shared" ca="1" si="5"/>
        <v>10</v>
      </c>
      <c r="G332" s="63"/>
      <c r="H332" s="64">
        <v>63290</v>
      </c>
      <c r="I332" s="65">
        <v>5</v>
      </c>
    </row>
    <row r="333" spans="1:9" x14ac:dyDescent="0.25">
      <c r="A333" s="59" t="s">
        <v>618</v>
      </c>
      <c r="B333" s="60" t="s">
        <v>123</v>
      </c>
      <c r="C333" s="59" t="s">
        <v>142</v>
      </c>
      <c r="D333" s="59" t="s">
        <v>112</v>
      </c>
      <c r="E333" s="61">
        <v>39091</v>
      </c>
      <c r="F333" s="62">
        <f t="shared" ca="1" si="5"/>
        <v>10</v>
      </c>
      <c r="G333" s="63" t="s">
        <v>124</v>
      </c>
      <c r="H333" s="64">
        <v>46410</v>
      </c>
      <c r="I333" s="65">
        <v>2</v>
      </c>
    </row>
    <row r="334" spans="1:9" x14ac:dyDescent="0.25">
      <c r="A334" s="59" t="s">
        <v>255</v>
      </c>
      <c r="B334" s="60" t="s">
        <v>122</v>
      </c>
      <c r="C334" s="59" t="s">
        <v>133</v>
      </c>
      <c r="D334" s="59" t="s">
        <v>116</v>
      </c>
      <c r="E334" s="61">
        <v>39092</v>
      </c>
      <c r="F334" s="62">
        <f t="shared" ca="1" si="5"/>
        <v>10</v>
      </c>
      <c r="G334" s="63"/>
      <c r="H334" s="64">
        <v>73990</v>
      </c>
      <c r="I334" s="65">
        <v>3</v>
      </c>
    </row>
    <row r="335" spans="1:9" x14ac:dyDescent="0.25">
      <c r="A335" s="59" t="s">
        <v>799</v>
      </c>
      <c r="B335" s="60" t="s">
        <v>110</v>
      </c>
      <c r="C335" s="59" t="s">
        <v>126</v>
      </c>
      <c r="D335" s="59" t="s">
        <v>116</v>
      </c>
      <c r="E335" s="61">
        <v>39094</v>
      </c>
      <c r="F335" s="62">
        <f t="shared" ca="1" si="5"/>
        <v>10</v>
      </c>
      <c r="G335" s="63"/>
      <c r="H335" s="64">
        <v>83020</v>
      </c>
      <c r="I335" s="65">
        <v>4</v>
      </c>
    </row>
    <row r="336" spans="1:9" x14ac:dyDescent="0.25">
      <c r="A336" s="59" t="s">
        <v>837</v>
      </c>
      <c r="B336" s="60" t="s">
        <v>110</v>
      </c>
      <c r="C336" s="59" t="s">
        <v>136</v>
      </c>
      <c r="D336" s="59" t="s">
        <v>114</v>
      </c>
      <c r="E336" s="61">
        <v>39098</v>
      </c>
      <c r="F336" s="62">
        <f t="shared" ca="1" si="5"/>
        <v>10</v>
      </c>
      <c r="G336" s="63" t="s">
        <v>124</v>
      </c>
      <c r="H336" s="64">
        <v>47705</v>
      </c>
      <c r="I336" s="65">
        <v>5</v>
      </c>
    </row>
    <row r="337" spans="1:9" x14ac:dyDescent="0.25">
      <c r="A337" s="59" t="s">
        <v>319</v>
      </c>
      <c r="B337" s="60" t="s">
        <v>122</v>
      </c>
      <c r="C337" s="59" t="s">
        <v>142</v>
      </c>
      <c r="D337" s="59" t="s">
        <v>116</v>
      </c>
      <c r="E337" s="61">
        <v>39106</v>
      </c>
      <c r="F337" s="62">
        <f t="shared" ca="1" si="5"/>
        <v>10</v>
      </c>
      <c r="G337" s="63"/>
      <c r="H337" s="64">
        <v>64263</v>
      </c>
      <c r="I337" s="65">
        <v>3</v>
      </c>
    </row>
    <row r="338" spans="1:9" x14ac:dyDescent="0.25">
      <c r="A338" s="59" t="s">
        <v>259</v>
      </c>
      <c r="B338" s="60" t="s">
        <v>122</v>
      </c>
      <c r="C338" s="59" t="s">
        <v>133</v>
      </c>
      <c r="D338" s="59" t="s">
        <v>112</v>
      </c>
      <c r="E338" s="61">
        <v>39106</v>
      </c>
      <c r="F338" s="62">
        <f t="shared" ca="1" si="5"/>
        <v>10</v>
      </c>
      <c r="G338" s="63" t="s">
        <v>124</v>
      </c>
      <c r="H338" s="64">
        <v>45500</v>
      </c>
      <c r="I338" s="65">
        <v>3</v>
      </c>
    </row>
    <row r="339" spans="1:9" x14ac:dyDescent="0.25">
      <c r="A339" s="59" t="s">
        <v>369</v>
      </c>
      <c r="B339" s="60" t="s">
        <v>120</v>
      </c>
      <c r="C339" s="59" t="s">
        <v>129</v>
      </c>
      <c r="D339" s="59" t="s">
        <v>114</v>
      </c>
      <c r="E339" s="61">
        <v>39107</v>
      </c>
      <c r="F339" s="62">
        <f t="shared" ca="1" si="5"/>
        <v>10</v>
      </c>
      <c r="G339" s="63" t="s">
        <v>76</v>
      </c>
      <c r="H339" s="64">
        <v>18655</v>
      </c>
      <c r="I339" s="65">
        <v>4</v>
      </c>
    </row>
    <row r="340" spans="1:9" x14ac:dyDescent="0.25">
      <c r="A340" s="59" t="s">
        <v>154</v>
      </c>
      <c r="B340" s="60" t="s">
        <v>122</v>
      </c>
      <c r="C340" s="59" t="s">
        <v>140</v>
      </c>
      <c r="D340" s="59" t="s">
        <v>116</v>
      </c>
      <c r="E340" s="61">
        <v>39109</v>
      </c>
      <c r="F340" s="62">
        <f t="shared" ca="1" si="5"/>
        <v>10</v>
      </c>
      <c r="G340" s="63"/>
      <c r="H340" s="64">
        <v>33120</v>
      </c>
      <c r="I340" s="65">
        <v>2</v>
      </c>
    </row>
    <row r="341" spans="1:9" x14ac:dyDescent="0.25">
      <c r="A341" s="59" t="s">
        <v>556</v>
      </c>
      <c r="B341" s="60" t="s">
        <v>120</v>
      </c>
      <c r="C341" s="59" t="s">
        <v>144</v>
      </c>
      <c r="D341" s="59" t="s">
        <v>116</v>
      </c>
      <c r="E341" s="61">
        <v>39116</v>
      </c>
      <c r="F341" s="62">
        <f t="shared" ca="1" si="5"/>
        <v>10</v>
      </c>
      <c r="G341" s="63"/>
      <c r="H341" s="64">
        <v>60760</v>
      </c>
      <c r="I341" s="65">
        <v>2</v>
      </c>
    </row>
    <row r="342" spans="1:9" x14ac:dyDescent="0.25">
      <c r="A342" s="59" t="s">
        <v>550</v>
      </c>
      <c r="B342" s="60" t="s">
        <v>120</v>
      </c>
      <c r="C342" s="59" t="s">
        <v>142</v>
      </c>
      <c r="D342" s="59" t="s">
        <v>114</v>
      </c>
      <c r="E342" s="61">
        <v>39118</v>
      </c>
      <c r="F342" s="62">
        <f t="shared" ca="1" si="5"/>
        <v>10</v>
      </c>
      <c r="G342" s="63" t="s">
        <v>113</v>
      </c>
      <c r="H342" s="64">
        <v>20075</v>
      </c>
      <c r="I342" s="65">
        <v>1</v>
      </c>
    </row>
    <row r="343" spans="1:9" x14ac:dyDescent="0.25">
      <c r="A343" s="59" t="s">
        <v>408</v>
      </c>
      <c r="B343" s="60" t="s">
        <v>120</v>
      </c>
      <c r="C343" s="59" t="s">
        <v>138</v>
      </c>
      <c r="D343" s="59" t="s">
        <v>112</v>
      </c>
      <c r="E343" s="61">
        <v>39120</v>
      </c>
      <c r="F343" s="62">
        <f t="shared" ca="1" si="5"/>
        <v>10</v>
      </c>
      <c r="G343" s="63" t="s">
        <v>113</v>
      </c>
      <c r="H343" s="64">
        <v>88850</v>
      </c>
      <c r="I343" s="65">
        <v>3</v>
      </c>
    </row>
    <row r="344" spans="1:9" x14ac:dyDescent="0.25">
      <c r="A344" s="59" t="s">
        <v>714</v>
      </c>
      <c r="B344" s="60" t="s">
        <v>119</v>
      </c>
      <c r="C344" s="59" t="s">
        <v>138</v>
      </c>
      <c r="D344" s="59" t="s">
        <v>112</v>
      </c>
      <c r="E344" s="61">
        <v>39123</v>
      </c>
      <c r="F344" s="62">
        <f t="shared" ca="1" si="5"/>
        <v>10</v>
      </c>
      <c r="G344" s="63" t="s">
        <v>59</v>
      </c>
      <c r="H344" s="64">
        <v>77840</v>
      </c>
      <c r="I344" s="65">
        <v>2</v>
      </c>
    </row>
    <row r="345" spans="1:9" x14ac:dyDescent="0.25">
      <c r="A345" s="59" t="s">
        <v>865</v>
      </c>
      <c r="B345" s="60" t="s">
        <v>110</v>
      </c>
      <c r="C345" s="59" t="s">
        <v>141</v>
      </c>
      <c r="D345" s="59" t="s">
        <v>112</v>
      </c>
      <c r="E345" s="61">
        <v>39123</v>
      </c>
      <c r="F345" s="62">
        <f t="shared" ca="1" si="5"/>
        <v>10</v>
      </c>
      <c r="G345" s="63" t="s">
        <v>113</v>
      </c>
      <c r="H345" s="64">
        <v>54270</v>
      </c>
      <c r="I345" s="65">
        <v>3</v>
      </c>
    </row>
    <row r="346" spans="1:9" x14ac:dyDescent="0.25">
      <c r="A346" s="59" t="s">
        <v>680</v>
      </c>
      <c r="B346" s="60" t="s">
        <v>117</v>
      </c>
      <c r="C346" s="59" t="s">
        <v>141</v>
      </c>
      <c r="D346" s="59" t="s">
        <v>112</v>
      </c>
      <c r="E346" s="61">
        <v>39134</v>
      </c>
      <c r="F346" s="62">
        <f t="shared" ca="1" si="5"/>
        <v>10</v>
      </c>
      <c r="G346" s="63" t="s">
        <v>124</v>
      </c>
      <c r="H346" s="64">
        <v>45110</v>
      </c>
      <c r="I346" s="65">
        <v>2</v>
      </c>
    </row>
    <row r="347" spans="1:9" x14ac:dyDescent="0.25">
      <c r="A347" s="59" t="s">
        <v>294</v>
      </c>
      <c r="B347" s="60" t="s">
        <v>122</v>
      </c>
      <c r="C347" s="59" t="s">
        <v>141</v>
      </c>
      <c r="D347" s="59" t="s">
        <v>112</v>
      </c>
      <c r="E347" s="61">
        <v>39137</v>
      </c>
      <c r="F347" s="62">
        <f t="shared" ca="1" si="5"/>
        <v>10</v>
      </c>
      <c r="G347" s="63" t="s">
        <v>113</v>
      </c>
      <c r="H347" s="64">
        <v>39000</v>
      </c>
      <c r="I347" s="65">
        <v>5</v>
      </c>
    </row>
    <row r="348" spans="1:9" x14ac:dyDescent="0.25">
      <c r="A348" s="59" t="s">
        <v>485</v>
      </c>
      <c r="B348" s="60" t="s">
        <v>120</v>
      </c>
      <c r="C348" s="59" t="s">
        <v>131</v>
      </c>
      <c r="D348" s="59" t="s">
        <v>114</v>
      </c>
      <c r="E348" s="61">
        <v>39138</v>
      </c>
      <c r="F348" s="62">
        <f t="shared" ca="1" si="5"/>
        <v>10</v>
      </c>
      <c r="G348" s="63" t="s">
        <v>59</v>
      </c>
      <c r="H348" s="64">
        <v>15005</v>
      </c>
      <c r="I348" s="65">
        <v>4</v>
      </c>
    </row>
    <row r="349" spans="1:9" x14ac:dyDescent="0.25">
      <c r="A349" s="59" t="s">
        <v>307</v>
      </c>
      <c r="B349" s="60" t="s">
        <v>122</v>
      </c>
      <c r="C349" s="59" t="s">
        <v>141</v>
      </c>
      <c r="D349" s="59" t="s">
        <v>112</v>
      </c>
      <c r="E349" s="61">
        <v>39141</v>
      </c>
      <c r="F349" s="62">
        <f t="shared" ca="1" si="5"/>
        <v>10</v>
      </c>
      <c r="G349" s="63" t="s">
        <v>124</v>
      </c>
      <c r="H349" s="64">
        <v>66824</v>
      </c>
      <c r="I349" s="65">
        <v>2</v>
      </c>
    </row>
    <row r="350" spans="1:9" x14ac:dyDescent="0.25">
      <c r="A350" s="59" t="s">
        <v>655</v>
      </c>
      <c r="B350" s="60" t="s">
        <v>117</v>
      </c>
      <c r="C350" s="59" t="s">
        <v>133</v>
      </c>
      <c r="D350" s="59" t="s">
        <v>116</v>
      </c>
      <c r="E350" s="61">
        <v>39144</v>
      </c>
      <c r="F350" s="62">
        <f t="shared" ca="1" si="5"/>
        <v>10</v>
      </c>
      <c r="G350" s="63"/>
      <c r="H350" s="64">
        <v>64430</v>
      </c>
      <c r="I350" s="65">
        <v>4</v>
      </c>
    </row>
    <row r="351" spans="1:9" x14ac:dyDescent="0.25">
      <c r="A351" s="59" t="s">
        <v>850</v>
      </c>
      <c r="B351" s="60" t="s">
        <v>110</v>
      </c>
      <c r="C351" s="59" t="s">
        <v>131</v>
      </c>
      <c r="D351" s="59" t="s">
        <v>116</v>
      </c>
      <c r="E351" s="61">
        <v>39144</v>
      </c>
      <c r="F351" s="62">
        <f t="shared" ca="1" si="5"/>
        <v>10</v>
      </c>
      <c r="G351" s="63"/>
      <c r="H351" s="64">
        <v>45040</v>
      </c>
      <c r="I351" s="65">
        <v>5</v>
      </c>
    </row>
    <row r="352" spans="1:9" x14ac:dyDescent="0.25">
      <c r="A352" s="59" t="s">
        <v>378</v>
      </c>
      <c r="B352" s="60" t="s">
        <v>120</v>
      </c>
      <c r="C352" s="59" t="s">
        <v>128</v>
      </c>
      <c r="D352" s="59" t="s">
        <v>112</v>
      </c>
      <c r="E352" s="61">
        <v>39147</v>
      </c>
      <c r="F352" s="62">
        <f t="shared" ca="1" si="5"/>
        <v>10</v>
      </c>
      <c r="G352" s="63" t="s">
        <v>124</v>
      </c>
      <c r="H352" s="64">
        <v>43680</v>
      </c>
      <c r="I352" s="65">
        <v>5</v>
      </c>
    </row>
    <row r="353" spans="1:9" x14ac:dyDescent="0.25">
      <c r="A353" s="59" t="s">
        <v>467</v>
      </c>
      <c r="B353" s="60" t="s">
        <v>120</v>
      </c>
      <c r="C353" s="59" t="s">
        <v>136</v>
      </c>
      <c r="D353" s="59" t="s">
        <v>112</v>
      </c>
      <c r="E353" s="61">
        <v>39147</v>
      </c>
      <c r="F353" s="62">
        <f t="shared" ca="1" si="5"/>
        <v>10</v>
      </c>
      <c r="G353" s="63" t="s">
        <v>59</v>
      </c>
      <c r="H353" s="64">
        <v>45180</v>
      </c>
      <c r="I353" s="65">
        <v>5</v>
      </c>
    </row>
    <row r="354" spans="1:9" x14ac:dyDescent="0.25">
      <c r="A354" s="79" t="s">
        <v>777</v>
      </c>
      <c r="B354" s="60" t="s">
        <v>110</v>
      </c>
      <c r="C354" s="79" t="s">
        <v>111</v>
      </c>
      <c r="D354" s="79" t="s">
        <v>112</v>
      </c>
      <c r="E354" s="80">
        <v>39147</v>
      </c>
      <c r="F354" s="62">
        <f t="shared" ca="1" si="5"/>
        <v>10</v>
      </c>
      <c r="G354" s="63"/>
      <c r="H354" s="64">
        <v>42540</v>
      </c>
      <c r="I354" s="65">
        <v>5</v>
      </c>
    </row>
    <row r="355" spans="1:9" x14ac:dyDescent="0.25">
      <c r="A355" s="59" t="s">
        <v>867</v>
      </c>
      <c r="B355" s="60" t="s">
        <v>110</v>
      </c>
      <c r="C355" s="59" t="s">
        <v>141</v>
      </c>
      <c r="D355" s="59" t="s">
        <v>112</v>
      </c>
      <c r="E355" s="61">
        <v>39153</v>
      </c>
      <c r="F355" s="62">
        <f t="shared" ca="1" si="5"/>
        <v>10</v>
      </c>
      <c r="G355" s="63" t="s">
        <v>124</v>
      </c>
      <c r="H355" s="64">
        <v>43600</v>
      </c>
      <c r="I355" s="65">
        <v>5</v>
      </c>
    </row>
    <row r="356" spans="1:9" x14ac:dyDescent="0.25">
      <c r="A356" s="59" t="s">
        <v>287</v>
      </c>
      <c r="B356" s="60" t="s">
        <v>122</v>
      </c>
      <c r="C356" s="59" t="s">
        <v>131</v>
      </c>
      <c r="D356" s="59" t="s">
        <v>116</v>
      </c>
      <c r="E356" s="61">
        <v>39154</v>
      </c>
      <c r="F356" s="62">
        <f t="shared" ca="1" si="5"/>
        <v>10</v>
      </c>
      <c r="G356" s="63"/>
      <c r="H356" s="64">
        <v>26360</v>
      </c>
      <c r="I356" s="65">
        <v>4</v>
      </c>
    </row>
    <row r="357" spans="1:9" x14ac:dyDescent="0.25">
      <c r="A357" s="59" t="s">
        <v>324</v>
      </c>
      <c r="B357" s="60" t="s">
        <v>122</v>
      </c>
      <c r="C357" s="59" t="s">
        <v>142</v>
      </c>
      <c r="D357" s="59" t="s">
        <v>114</v>
      </c>
      <c r="E357" s="61">
        <v>39155</v>
      </c>
      <c r="F357" s="62">
        <f t="shared" ca="1" si="5"/>
        <v>10</v>
      </c>
      <c r="G357" s="63" t="s">
        <v>59</v>
      </c>
      <c r="H357" s="64">
        <v>27710</v>
      </c>
      <c r="I357" s="65">
        <v>3</v>
      </c>
    </row>
    <row r="358" spans="1:9" x14ac:dyDescent="0.25">
      <c r="A358" s="59" t="s">
        <v>839</v>
      </c>
      <c r="B358" s="60" t="s">
        <v>110</v>
      </c>
      <c r="C358" s="59" t="s">
        <v>136</v>
      </c>
      <c r="D358" s="59" t="s">
        <v>112</v>
      </c>
      <c r="E358" s="61">
        <v>39157</v>
      </c>
      <c r="F358" s="62">
        <f t="shared" ca="1" si="5"/>
        <v>10</v>
      </c>
      <c r="G358" s="63" t="s">
        <v>124</v>
      </c>
      <c r="H358" s="64">
        <v>47610</v>
      </c>
      <c r="I358" s="65">
        <v>4</v>
      </c>
    </row>
    <row r="359" spans="1:9" x14ac:dyDescent="0.25">
      <c r="A359" s="59" t="s">
        <v>828</v>
      </c>
      <c r="B359" s="60" t="s">
        <v>110</v>
      </c>
      <c r="C359" s="59" t="s">
        <v>133</v>
      </c>
      <c r="D359" s="59" t="s">
        <v>116</v>
      </c>
      <c r="E359" s="61">
        <v>39166</v>
      </c>
      <c r="F359" s="62">
        <f t="shared" ca="1" si="5"/>
        <v>10</v>
      </c>
      <c r="G359" s="63"/>
      <c r="H359" s="64">
        <v>79220</v>
      </c>
      <c r="I359" s="65">
        <v>4</v>
      </c>
    </row>
    <row r="360" spans="1:9" x14ac:dyDescent="0.25">
      <c r="A360" s="59" t="s">
        <v>732</v>
      </c>
      <c r="B360" s="60" t="s">
        <v>119</v>
      </c>
      <c r="C360" s="59" t="s">
        <v>136</v>
      </c>
      <c r="D360" s="59" t="s">
        <v>116</v>
      </c>
      <c r="E360" s="61">
        <v>39167</v>
      </c>
      <c r="F360" s="62">
        <f t="shared" ca="1" si="5"/>
        <v>10</v>
      </c>
      <c r="G360" s="63"/>
      <c r="H360" s="64">
        <v>29000</v>
      </c>
      <c r="I360" s="65">
        <v>5</v>
      </c>
    </row>
    <row r="361" spans="1:9" x14ac:dyDescent="0.25">
      <c r="A361" s="59" t="s">
        <v>662</v>
      </c>
      <c r="B361" s="60" t="s">
        <v>117</v>
      </c>
      <c r="C361" s="59" t="s">
        <v>133</v>
      </c>
      <c r="D361" s="59" t="s">
        <v>112</v>
      </c>
      <c r="E361" s="61">
        <v>39168</v>
      </c>
      <c r="F361" s="62">
        <f t="shared" ca="1" si="5"/>
        <v>10</v>
      </c>
      <c r="G361" s="63" t="s">
        <v>113</v>
      </c>
      <c r="H361" s="64">
        <v>24300</v>
      </c>
      <c r="I361" s="65">
        <v>3</v>
      </c>
    </row>
    <row r="362" spans="1:9" x14ac:dyDescent="0.25">
      <c r="A362" s="59" t="s">
        <v>623</v>
      </c>
      <c r="B362" s="60" t="s">
        <v>123</v>
      </c>
      <c r="C362" s="59" t="s">
        <v>142</v>
      </c>
      <c r="D362" s="59" t="s">
        <v>112</v>
      </c>
      <c r="E362" s="61">
        <v>39171</v>
      </c>
      <c r="F362" s="62">
        <f t="shared" ca="1" si="5"/>
        <v>10</v>
      </c>
      <c r="G362" s="63" t="s">
        <v>59</v>
      </c>
      <c r="H362" s="64">
        <v>25690</v>
      </c>
      <c r="I362" s="65">
        <v>2</v>
      </c>
    </row>
    <row r="363" spans="1:9" x14ac:dyDescent="0.25">
      <c r="A363" s="59" t="s">
        <v>146</v>
      </c>
      <c r="B363" s="60" t="s">
        <v>122</v>
      </c>
      <c r="C363" s="59" t="s">
        <v>140</v>
      </c>
      <c r="D363" s="59" t="s">
        <v>112</v>
      </c>
      <c r="E363" s="61">
        <v>39174</v>
      </c>
      <c r="F363" s="62">
        <f t="shared" ca="1" si="5"/>
        <v>10</v>
      </c>
      <c r="G363" s="63" t="s">
        <v>113</v>
      </c>
      <c r="H363" s="64">
        <v>23320</v>
      </c>
      <c r="I363" s="65">
        <v>4</v>
      </c>
    </row>
    <row r="364" spans="1:9" x14ac:dyDescent="0.25">
      <c r="A364" s="59" t="s">
        <v>773</v>
      </c>
      <c r="B364" s="60" t="s">
        <v>110</v>
      </c>
      <c r="C364" s="59" t="s">
        <v>140</v>
      </c>
      <c r="D364" s="59" t="s">
        <v>114</v>
      </c>
      <c r="E364" s="61">
        <v>39176</v>
      </c>
      <c r="F364" s="62">
        <f t="shared" ca="1" si="5"/>
        <v>10</v>
      </c>
      <c r="G364" s="63" t="s">
        <v>124</v>
      </c>
      <c r="H364" s="64">
        <v>10700</v>
      </c>
      <c r="I364" s="65">
        <v>4</v>
      </c>
    </row>
    <row r="365" spans="1:9" x14ac:dyDescent="0.25">
      <c r="A365" s="59" t="s">
        <v>472</v>
      </c>
      <c r="B365" s="60" t="s">
        <v>120</v>
      </c>
      <c r="C365" s="59" t="s">
        <v>136</v>
      </c>
      <c r="D365" s="59" t="s">
        <v>112</v>
      </c>
      <c r="E365" s="61">
        <v>39180</v>
      </c>
      <c r="F365" s="62">
        <f t="shared" ca="1" si="5"/>
        <v>10</v>
      </c>
      <c r="G365" s="63" t="s">
        <v>59</v>
      </c>
      <c r="H365" s="64">
        <v>86540</v>
      </c>
      <c r="I365" s="65">
        <v>4</v>
      </c>
    </row>
    <row r="366" spans="1:9" x14ac:dyDescent="0.25">
      <c r="A366" s="59" t="s">
        <v>586</v>
      </c>
      <c r="B366" s="60" t="s">
        <v>123</v>
      </c>
      <c r="C366" s="59" t="s">
        <v>133</v>
      </c>
      <c r="D366" s="59" t="s">
        <v>112</v>
      </c>
      <c r="E366" s="61">
        <v>39181</v>
      </c>
      <c r="F366" s="62">
        <f t="shared" ca="1" si="5"/>
        <v>10</v>
      </c>
      <c r="G366" s="63" t="s">
        <v>124</v>
      </c>
      <c r="H366" s="64">
        <v>23330</v>
      </c>
      <c r="I366" s="65">
        <v>4</v>
      </c>
    </row>
    <row r="367" spans="1:9" x14ac:dyDescent="0.25">
      <c r="A367" s="59" t="s">
        <v>515</v>
      </c>
      <c r="B367" s="60" t="s">
        <v>120</v>
      </c>
      <c r="C367" s="59" t="s">
        <v>141</v>
      </c>
      <c r="D367" s="59" t="s">
        <v>112</v>
      </c>
      <c r="E367" s="61">
        <v>39183</v>
      </c>
      <c r="F367" s="62">
        <f t="shared" ca="1" si="5"/>
        <v>10</v>
      </c>
      <c r="G367" s="63" t="s">
        <v>115</v>
      </c>
      <c r="H367" s="64">
        <v>82700</v>
      </c>
      <c r="I367" s="65">
        <v>3</v>
      </c>
    </row>
    <row r="368" spans="1:9" x14ac:dyDescent="0.25">
      <c r="A368" s="59" t="s">
        <v>342</v>
      </c>
      <c r="B368" s="60" t="s">
        <v>122</v>
      </c>
      <c r="C368" s="59" t="s">
        <v>121</v>
      </c>
      <c r="D368" s="59" t="s">
        <v>116</v>
      </c>
      <c r="E368" s="61">
        <v>39189</v>
      </c>
      <c r="F368" s="62">
        <f t="shared" ca="1" si="5"/>
        <v>10</v>
      </c>
      <c r="G368" s="63"/>
      <c r="H368" s="64">
        <v>66580</v>
      </c>
      <c r="I368" s="65">
        <v>5</v>
      </c>
    </row>
    <row r="369" spans="1:9" x14ac:dyDescent="0.25">
      <c r="A369" s="59" t="s">
        <v>445</v>
      </c>
      <c r="B369" s="60" t="s">
        <v>120</v>
      </c>
      <c r="C369" s="59" t="s">
        <v>133</v>
      </c>
      <c r="D369" s="59" t="s">
        <v>116</v>
      </c>
      <c r="E369" s="61">
        <v>39189</v>
      </c>
      <c r="F369" s="62">
        <f t="shared" ca="1" si="5"/>
        <v>10</v>
      </c>
      <c r="G369" s="63"/>
      <c r="H369" s="64">
        <v>63850</v>
      </c>
      <c r="I369" s="65">
        <v>2</v>
      </c>
    </row>
    <row r="370" spans="1:9" x14ac:dyDescent="0.25">
      <c r="A370" s="59" t="s">
        <v>405</v>
      </c>
      <c r="B370" s="60" t="s">
        <v>120</v>
      </c>
      <c r="C370" s="59" t="s">
        <v>130</v>
      </c>
      <c r="D370" s="59" t="s">
        <v>112</v>
      </c>
      <c r="E370" s="61">
        <v>39197</v>
      </c>
      <c r="F370" s="62">
        <f t="shared" ca="1" si="5"/>
        <v>10</v>
      </c>
      <c r="G370" s="63" t="s">
        <v>113</v>
      </c>
      <c r="H370" s="64">
        <v>63190</v>
      </c>
      <c r="I370" s="65">
        <v>1</v>
      </c>
    </row>
    <row r="371" spans="1:9" x14ac:dyDescent="0.25">
      <c r="A371" s="59" t="s">
        <v>487</v>
      </c>
      <c r="B371" s="60" t="s">
        <v>120</v>
      </c>
      <c r="C371" s="59" t="s">
        <v>131</v>
      </c>
      <c r="D371" s="59" t="s">
        <v>112</v>
      </c>
      <c r="E371" s="61">
        <v>39199</v>
      </c>
      <c r="F371" s="62">
        <f t="shared" ca="1" si="5"/>
        <v>10</v>
      </c>
      <c r="G371" s="63" t="s">
        <v>113</v>
      </c>
      <c r="H371" s="64">
        <v>31840</v>
      </c>
      <c r="I371" s="65">
        <v>1</v>
      </c>
    </row>
    <row r="372" spans="1:9" x14ac:dyDescent="0.25">
      <c r="A372" s="59" t="s">
        <v>535</v>
      </c>
      <c r="B372" s="60" t="s">
        <v>120</v>
      </c>
      <c r="C372" s="59" t="s">
        <v>142</v>
      </c>
      <c r="D372" s="59" t="s">
        <v>118</v>
      </c>
      <c r="E372" s="61">
        <v>39208</v>
      </c>
      <c r="F372" s="62">
        <f t="shared" ca="1" si="5"/>
        <v>10</v>
      </c>
      <c r="G372" s="63"/>
      <c r="H372" s="64">
        <v>26944</v>
      </c>
      <c r="I372" s="65">
        <v>4</v>
      </c>
    </row>
    <row r="373" spans="1:9" x14ac:dyDescent="0.25">
      <c r="A373" s="59" t="s">
        <v>193</v>
      </c>
      <c r="B373" s="60" t="s">
        <v>122</v>
      </c>
      <c r="C373" s="59" t="s">
        <v>126</v>
      </c>
      <c r="D373" s="59" t="s">
        <v>112</v>
      </c>
      <c r="E373" s="61">
        <v>39215</v>
      </c>
      <c r="F373" s="62">
        <f t="shared" ca="1" si="5"/>
        <v>10</v>
      </c>
      <c r="G373" s="63" t="s">
        <v>113</v>
      </c>
      <c r="H373" s="64">
        <v>31910</v>
      </c>
      <c r="I373" s="65">
        <v>5</v>
      </c>
    </row>
    <row r="374" spans="1:9" x14ac:dyDescent="0.25">
      <c r="A374" s="59" t="s">
        <v>702</v>
      </c>
      <c r="B374" s="60" t="s">
        <v>119</v>
      </c>
      <c r="C374" s="59" t="s">
        <v>140</v>
      </c>
      <c r="D374" s="59" t="s">
        <v>112</v>
      </c>
      <c r="E374" s="61">
        <v>39217</v>
      </c>
      <c r="F374" s="62">
        <f t="shared" ca="1" si="5"/>
        <v>10</v>
      </c>
      <c r="G374" s="63" t="s">
        <v>113</v>
      </c>
      <c r="H374" s="64">
        <v>73830</v>
      </c>
      <c r="I374" s="65">
        <v>2</v>
      </c>
    </row>
    <row r="375" spans="1:9" x14ac:dyDescent="0.25">
      <c r="A375" s="59" t="s">
        <v>218</v>
      </c>
      <c r="B375" s="60" t="s">
        <v>122</v>
      </c>
      <c r="C375" s="59" t="s">
        <v>138</v>
      </c>
      <c r="D375" s="59" t="s">
        <v>112</v>
      </c>
      <c r="E375" s="61">
        <v>39224</v>
      </c>
      <c r="F375" s="62">
        <f t="shared" ca="1" si="5"/>
        <v>10</v>
      </c>
      <c r="G375" s="63" t="s">
        <v>124</v>
      </c>
      <c r="H375" s="64">
        <v>73030</v>
      </c>
      <c r="I375" s="65">
        <v>5</v>
      </c>
    </row>
    <row r="376" spans="1:9" x14ac:dyDescent="0.25">
      <c r="A376" s="59" t="s">
        <v>545</v>
      </c>
      <c r="B376" s="60" t="s">
        <v>120</v>
      </c>
      <c r="C376" s="59" t="s">
        <v>142</v>
      </c>
      <c r="D376" s="59" t="s">
        <v>116</v>
      </c>
      <c r="E376" s="61">
        <v>39239</v>
      </c>
      <c r="F376" s="62">
        <f t="shared" ca="1" si="5"/>
        <v>9</v>
      </c>
      <c r="G376" s="63"/>
      <c r="H376" s="64">
        <v>75550</v>
      </c>
      <c r="I376" s="65">
        <v>3</v>
      </c>
    </row>
    <row r="377" spans="1:9" x14ac:dyDescent="0.25">
      <c r="A377" s="59" t="s">
        <v>627</v>
      </c>
      <c r="B377" s="60" t="s">
        <v>123</v>
      </c>
      <c r="C377" s="59" t="s">
        <v>142</v>
      </c>
      <c r="D377" s="59" t="s">
        <v>116</v>
      </c>
      <c r="E377" s="61">
        <v>39248</v>
      </c>
      <c r="F377" s="62">
        <f t="shared" ca="1" si="5"/>
        <v>9</v>
      </c>
      <c r="G377" s="63"/>
      <c r="H377" s="64">
        <v>78590</v>
      </c>
      <c r="I377" s="65">
        <v>1</v>
      </c>
    </row>
    <row r="378" spans="1:9" x14ac:dyDescent="0.25">
      <c r="A378" s="59" t="s">
        <v>528</v>
      </c>
      <c r="B378" s="60" t="s">
        <v>120</v>
      </c>
      <c r="C378" s="59" t="s">
        <v>142</v>
      </c>
      <c r="D378" s="59" t="s">
        <v>114</v>
      </c>
      <c r="E378" s="61">
        <v>39253</v>
      </c>
      <c r="F378" s="62">
        <f t="shared" ca="1" si="5"/>
        <v>9</v>
      </c>
      <c r="G378" s="63" t="s">
        <v>76</v>
      </c>
      <c r="H378" s="64">
        <v>11230</v>
      </c>
      <c r="I378" s="65">
        <v>4</v>
      </c>
    </row>
    <row r="379" spans="1:9" x14ac:dyDescent="0.25">
      <c r="A379" s="59" t="s">
        <v>466</v>
      </c>
      <c r="B379" s="60" t="s">
        <v>120</v>
      </c>
      <c r="C379" s="59" t="s">
        <v>136</v>
      </c>
      <c r="D379" s="59" t="s">
        <v>112</v>
      </c>
      <c r="E379" s="61">
        <v>39258</v>
      </c>
      <c r="F379" s="62">
        <f t="shared" ca="1" si="5"/>
        <v>9</v>
      </c>
      <c r="G379" s="63" t="s">
        <v>76</v>
      </c>
      <c r="H379" s="64">
        <v>66920</v>
      </c>
      <c r="I379" s="65">
        <v>2</v>
      </c>
    </row>
    <row r="380" spans="1:9" x14ac:dyDescent="0.25">
      <c r="A380" s="59" t="s">
        <v>230</v>
      </c>
      <c r="B380" s="60" t="s">
        <v>122</v>
      </c>
      <c r="C380" s="59" t="s">
        <v>133</v>
      </c>
      <c r="D380" s="59" t="s">
        <v>116</v>
      </c>
      <c r="E380" s="61">
        <v>39262</v>
      </c>
      <c r="F380" s="62">
        <f t="shared" ca="1" si="5"/>
        <v>9</v>
      </c>
      <c r="G380" s="63"/>
      <c r="H380" s="64">
        <v>45770</v>
      </c>
      <c r="I380" s="65">
        <v>5</v>
      </c>
    </row>
    <row r="381" spans="1:9" x14ac:dyDescent="0.25">
      <c r="A381" s="59" t="s">
        <v>347</v>
      </c>
      <c r="B381" s="60" t="s">
        <v>120</v>
      </c>
      <c r="C381" s="59" t="s">
        <v>140</v>
      </c>
      <c r="D381" s="59" t="s">
        <v>112</v>
      </c>
      <c r="E381" s="61">
        <v>39262</v>
      </c>
      <c r="F381" s="62">
        <f t="shared" ca="1" si="5"/>
        <v>9</v>
      </c>
      <c r="G381" s="63" t="s">
        <v>76</v>
      </c>
      <c r="H381" s="64">
        <v>63440</v>
      </c>
      <c r="I381" s="65">
        <v>3</v>
      </c>
    </row>
    <row r="382" spans="1:9" x14ac:dyDescent="0.25">
      <c r="A382" s="59" t="s">
        <v>238</v>
      </c>
      <c r="B382" s="60" t="s">
        <v>122</v>
      </c>
      <c r="C382" s="59" t="s">
        <v>133</v>
      </c>
      <c r="D382" s="59" t="s">
        <v>112</v>
      </c>
      <c r="E382" s="61">
        <v>39264</v>
      </c>
      <c r="F382" s="62">
        <f t="shared" ca="1" si="5"/>
        <v>9</v>
      </c>
      <c r="G382" s="63" t="s">
        <v>124</v>
      </c>
      <c r="H382" s="64">
        <v>81980</v>
      </c>
      <c r="I382" s="65">
        <v>2</v>
      </c>
    </row>
    <row r="383" spans="1:9" x14ac:dyDescent="0.25">
      <c r="A383" s="59" t="s">
        <v>455</v>
      </c>
      <c r="B383" s="60" t="s">
        <v>120</v>
      </c>
      <c r="C383" s="59" t="s">
        <v>133</v>
      </c>
      <c r="D383" s="59" t="s">
        <v>112</v>
      </c>
      <c r="E383" s="61">
        <v>39264</v>
      </c>
      <c r="F383" s="62">
        <f t="shared" ca="1" si="5"/>
        <v>9</v>
      </c>
      <c r="G383" s="63" t="s">
        <v>115</v>
      </c>
      <c r="H383" s="64">
        <v>63070</v>
      </c>
      <c r="I383" s="65">
        <v>1</v>
      </c>
    </row>
    <row r="384" spans="1:9" x14ac:dyDescent="0.25">
      <c r="A384" s="59" t="s">
        <v>317</v>
      </c>
      <c r="B384" s="60" t="s">
        <v>122</v>
      </c>
      <c r="C384" s="59" t="s">
        <v>142</v>
      </c>
      <c r="D384" s="59" t="s">
        <v>114</v>
      </c>
      <c r="E384" s="61">
        <v>39267</v>
      </c>
      <c r="F384" s="62">
        <f t="shared" ca="1" si="5"/>
        <v>9</v>
      </c>
      <c r="G384" s="63" t="s">
        <v>113</v>
      </c>
      <c r="H384" s="64">
        <v>49545</v>
      </c>
      <c r="I384" s="65">
        <v>2</v>
      </c>
    </row>
    <row r="385" spans="1:9" x14ac:dyDescent="0.25">
      <c r="A385" s="59" t="s">
        <v>616</v>
      </c>
      <c r="B385" s="60" t="s">
        <v>123</v>
      </c>
      <c r="C385" s="59" t="s">
        <v>142</v>
      </c>
      <c r="D385" s="59" t="s">
        <v>116</v>
      </c>
      <c r="E385" s="61">
        <v>39272</v>
      </c>
      <c r="F385" s="62">
        <f t="shared" ca="1" si="5"/>
        <v>9</v>
      </c>
      <c r="G385" s="63"/>
      <c r="H385" s="64">
        <v>35240</v>
      </c>
      <c r="I385" s="65">
        <v>3</v>
      </c>
    </row>
    <row r="386" spans="1:9" x14ac:dyDescent="0.25">
      <c r="A386" s="59" t="s">
        <v>503</v>
      </c>
      <c r="B386" s="60" t="s">
        <v>120</v>
      </c>
      <c r="C386" s="59" t="s">
        <v>141</v>
      </c>
      <c r="D386" s="59" t="s">
        <v>112</v>
      </c>
      <c r="E386" s="61">
        <v>39273</v>
      </c>
      <c r="F386" s="62">
        <f t="shared" ref="F386:F449" ca="1" si="6">DATEDIF(E386,TODAY(),"Y")</f>
        <v>9</v>
      </c>
      <c r="G386" s="63" t="s">
        <v>113</v>
      </c>
      <c r="H386" s="64">
        <v>54200</v>
      </c>
      <c r="I386" s="65">
        <v>4</v>
      </c>
    </row>
    <row r="387" spans="1:9" x14ac:dyDescent="0.25">
      <c r="A387" s="59" t="s">
        <v>853</v>
      </c>
      <c r="B387" s="60" t="s">
        <v>110</v>
      </c>
      <c r="C387" s="59" t="s">
        <v>131</v>
      </c>
      <c r="D387" s="59" t="s">
        <v>116</v>
      </c>
      <c r="E387" s="61">
        <v>39274</v>
      </c>
      <c r="F387" s="62">
        <f t="shared" ca="1" si="6"/>
        <v>9</v>
      </c>
      <c r="G387" s="63"/>
      <c r="H387" s="64">
        <v>64090</v>
      </c>
      <c r="I387" s="65">
        <v>2</v>
      </c>
    </row>
    <row r="388" spans="1:9" x14ac:dyDescent="0.25">
      <c r="A388" s="59" t="s">
        <v>827</v>
      </c>
      <c r="B388" s="60" t="s">
        <v>110</v>
      </c>
      <c r="C388" s="59" t="s">
        <v>133</v>
      </c>
      <c r="D388" s="59" t="s">
        <v>114</v>
      </c>
      <c r="E388" s="61">
        <v>39276</v>
      </c>
      <c r="F388" s="62">
        <f t="shared" ca="1" si="6"/>
        <v>9</v>
      </c>
      <c r="G388" s="63" t="s">
        <v>115</v>
      </c>
      <c r="H388" s="64">
        <v>18895</v>
      </c>
      <c r="I388" s="65">
        <v>4</v>
      </c>
    </row>
    <row r="389" spans="1:9" x14ac:dyDescent="0.25">
      <c r="A389" s="59" t="s">
        <v>595</v>
      </c>
      <c r="B389" s="60" t="s">
        <v>123</v>
      </c>
      <c r="C389" s="59" t="s">
        <v>133</v>
      </c>
      <c r="D389" s="59" t="s">
        <v>118</v>
      </c>
      <c r="E389" s="61">
        <v>39278</v>
      </c>
      <c r="F389" s="62">
        <f t="shared" ca="1" si="6"/>
        <v>9</v>
      </c>
      <c r="G389" s="63"/>
      <c r="H389" s="64">
        <v>30416</v>
      </c>
      <c r="I389" s="65">
        <v>1</v>
      </c>
    </row>
    <row r="390" spans="1:9" x14ac:dyDescent="0.25">
      <c r="A390" s="59" t="s">
        <v>202</v>
      </c>
      <c r="B390" s="60" t="s">
        <v>122</v>
      </c>
      <c r="C390" s="59" t="s">
        <v>126</v>
      </c>
      <c r="D390" s="59" t="s">
        <v>114</v>
      </c>
      <c r="E390" s="61">
        <v>39279</v>
      </c>
      <c r="F390" s="62">
        <f t="shared" ca="1" si="6"/>
        <v>9</v>
      </c>
      <c r="G390" s="63" t="s">
        <v>113</v>
      </c>
      <c r="H390" s="64">
        <v>26890</v>
      </c>
      <c r="I390" s="65">
        <v>3</v>
      </c>
    </row>
    <row r="391" spans="1:9" x14ac:dyDescent="0.25">
      <c r="A391" s="59" t="s">
        <v>159</v>
      </c>
      <c r="B391" s="60" t="s">
        <v>122</v>
      </c>
      <c r="C391" s="59" t="s">
        <v>140</v>
      </c>
      <c r="D391" s="59" t="s">
        <v>112</v>
      </c>
      <c r="E391" s="61">
        <v>39282</v>
      </c>
      <c r="F391" s="62">
        <f t="shared" ca="1" si="6"/>
        <v>9</v>
      </c>
      <c r="G391" s="63" t="s">
        <v>59</v>
      </c>
      <c r="H391" s="64">
        <v>69420</v>
      </c>
      <c r="I391" s="65">
        <v>2</v>
      </c>
    </row>
    <row r="392" spans="1:9" x14ac:dyDescent="0.25">
      <c r="A392" s="59" t="s">
        <v>273</v>
      </c>
      <c r="B392" s="60" t="s">
        <v>122</v>
      </c>
      <c r="C392" s="59" t="s">
        <v>136</v>
      </c>
      <c r="D392" s="59" t="s">
        <v>116</v>
      </c>
      <c r="E392" s="61">
        <v>39283</v>
      </c>
      <c r="F392" s="62">
        <f t="shared" ca="1" si="6"/>
        <v>9</v>
      </c>
      <c r="G392" s="63"/>
      <c r="H392" s="64">
        <v>74470</v>
      </c>
      <c r="I392" s="65">
        <v>3</v>
      </c>
    </row>
    <row r="393" spans="1:9" x14ac:dyDescent="0.25">
      <c r="A393" s="59" t="s">
        <v>524</v>
      </c>
      <c r="B393" s="60" t="s">
        <v>120</v>
      </c>
      <c r="C393" s="59" t="s">
        <v>142</v>
      </c>
      <c r="D393" s="59" t="s">
        <v>112</v>
      </c>
      <c r="E393" s="61">
        <v>39283</v>
      </c>
      <c r="F393" s="62">
        <f t="shared" ca="1" si="6"/>
        <v>9</v>
      </c>
      <c r="G393" s="63" t="s">
        <v>113</v>
      </c>
      <c r="H393" s="64">
        <v>24980</v>
      </c>
      <c r="I393" s="65">
        <v>3</v>
      </c>
    </row>
    <row r="394" spans="1:9" x14ac:dyDescent="0.25">
      <c r="A394" s="59" t="s">
        <v>214</v>
      </c>
      <c r="B394" s="60" t="s">
        <v>122</v>
      </c>
      <c r="C394" s="59" t="s">
        <v>138</v>
      </c>
      <c r="D394" s="59" t="s">
        <v>112</v>
      </c>
      <c r="E394" s="61">
        <v>39284</v>
      </c>
      <c r="F394" s="62">
        <f t="shared" ca="1" si="6"/>
        <v>9</v>
      </c>
      <c r="G394" s="63" t="s">
        <v>113</v>
      </c>
      <c r="H394" s="64">
        <v>25830</v>
      </c>
      <c r="I394" s="65">
        <v>5</v>
      </c>
    </row>
    <row r="395" spans="1:9" x14ac:dyDescent="0.25">
      <c r="A395" s="59" t="s">
        <v>474</v>
      </c>
      <c r="B395" s="60" t="s">
        <v>120</v>
      </c>
      <c r="C395" s="59" t="s">
        <v>136</v>
      </c>
      <c r="D395" s="59" t="s">
        <v>112</v>
      </c>
      <c r="E395" s="61">
        <v>39290</v>
      </c>
      <c r="F395" s="62">
        <f t="shared" ca="1" si="6"/>
        <v>9</v>
      </c>
      <c r="G395" s="63" t="s">
        <v>124</v>
      </c>
      <c r="H395" s="64">
        <v>65250</v>
      </c>
      <c r="I395" s="65">
        <v>2</v>
      </c>
    </row>
    <row r="396" spans="1:9" x14ac:dyDescent="0.25">
      <c r="A396" s="59" t="s">
        <v>297</v>
      </c>
      <c r="B396" s="60" t="s">
        <v>122</v>
      </c>
      <c r="C396" s="59" t="s">
        <v>141</v>
      </c>
      <c r="D396" s="59" t="s">
        <v>118</v>
      </c>
      <c r="E396" s="61">
        <v>39293</v>
      </c>
      <c r="F396" s="62">
        <f t="shared" ca="1" si="6"/>
        <v>9</v>
      </c>
      <c r="G396" s="63"/>
      <c r="H396" s="64">
        <v>26484</v>
      </c>
      <c r="I396" s="65">
        <v>5</v>
      </c>
    </row>
    <row r="397" spans="1:9" x14ac:dyDescent="0.25">
      <c r="A397" s="59" t="s">
        <v>488</v>
      </c>
      <c r="B397" s="60" t="s">
        <v>120</v>
      </c>
      <c r="C397" s="59" t="s">
        <v>131</v>
      </c>
      <c r="D397" s="59" t="s">
        <v>116</v>
      </c>
      <c r="E397" s="61">
        <v>39295</v>
      </c>
      <c r="F397" s="62">
        <f t="shared" ca="1" si="6"/>
        <v>9</v>
      </c>
      <c r="G397" s="63"/>
      <c r="H397" s="64">
        <v>40560</v>
      </c>
      <c r="I397" s="65">
        <v>5</v>
      </c>
    </row>
    <row r="398" spans="1:9" x14ac:dyDescent="0.25">
      <c r="A398" s="59" t="s">
        <v>565</v>
      </c>
      <c r="B398" s="60" t="s">
        <v>123</v>
      </c>
      <c r="C398" s="59" t="s">
        <v>140</v>
      </c>
      <c r="D398" s="59" t="s">
        <v>116</v>
      </c>
      <c r="E398" s="61">
        <v>39298</v>
      </c>
      <c r="F398" s="62">
        <f t="shared" ca="1" si="6"/>
        <v>9</v>
      </c>
      <c r="G398" s="63"/>
      <c r="H398" s="64">
        <v>76870</v>
      </c>
      <c r="I398" s="65">
        <v>5</v>
      </c>
    </row>
    <row r="399" spans="1:9" x14ac:dyDescent="0.25">
      <c r="A399" s="59" t="s">
        <v>650</v>
      </c>
      <c r="B399" s="60" t="s">
        <v>117</v>
      </c>
      <c r="C399" s="59" t="s">
        <v>138</v>
      </c>
      <c r="D399" s="59" t="s">
        <v>114</v>
      </c>
      <c r="E399" s="61">
        <v>39299</v>
      </c>
      <c r="F399" s="62">
        <f t="shared" ca="1" si="6"/>
        <v>9</v>
      </c>
      <c r="G399" s="63" t="s">
        <v>76</v>
      </c>
      <c r="H399" s="64">
        <v>47760</v>
      </c>
      <c r="I399" s="65">
        <v>3</v>
      </c>
    </row>
    <row r="400" spans="1:9" x14ac:dyDescent="0.25">
      <c r="A400" s="59" t="s">
        <v>724</v>
      </c>
      <c r="B400" s="60" t="s">
        <v>119</v>
      </c>
      <c r="C400" s="59" t="s">
        <v>133</v>
      </c>
      <c r="D400" s="59" t="s">
        <v>112</v>
      </c>
      <c r="E400" s="61">
        <v>39312</v>
      </c>
      <c r="F400" s="62">
        <f t="shared" ca="1" si="6"/>
        <v>9</v>
      </c>
      <c r="G400" s="63" t="s">
        <v>115</v>
      </c>
      <c r="H400" s="64">
        <v>71030</v>
      </c>
      <c r="I400" s="65">
        <v>3</v>
      </c>
    </row>
    <row r="401" spans="1:9" x14ac:dyDescent="0.25">
      <c r="A401" s="59" t="s">
        <v>286</v>
      </c>
      <c r="B401" s="60" t="s">
        <v>122</v>
      </c>
      <c r="C401" s="59" t="s">
        <v>131</v>
      </c>
      <c r="D401" s="59" t="s">
        <v>112</v>
      </c>
      <c r="E401" s="61">
        <v>39326</v>
      </c>
      <c r="F401" s="62">
        <f t="shared" ca="1" si="6"/>
        <v>9</v>
      </c>
      <c r="G401" s="63" t="s">
        <v>113</v>
      </c>
      <c r="H401" s="64">
        <v>72900</v>
      </c>
      <c r="I401" s="65">
        <v>3</v>
      </c>
    </row>
    <row r="402" spans="1:9" x14ac:dyDescent="0.25">
      <c r="A402" s="59" t="s">
        <v>602</v>
      </c>
      <c r="B402" s="60" t="s">
        <v>123</v>
      </c>
      <c r="C402" s="59" t="s">
        <v>136</v>
      </c>
      <c r="D402" s="59" t="s">
        <v>116</v>
      </c>
      <c r="E402" s="61">
        <v>39330</v>
      </c>
      <c r="F402" s="62">
        <f t="shared" ca="1" si="6"/>
        <v>9</v>
      </c>
      <c r="G402" s="63"/>
      <c r="H402" s="64">
        <v>81930</v>
      </c>
      <c r="I402" s="65">
        <v>5</v>
      </c>
    </row>
    <row r="403" spans="1:9" x14ac:dyDescent="0.25">
      <c r="A403" s="59" t="s">
        <v>145</v>
      </c>
      <c r="B403" s="60" t="s">
        <v>122</v>
      </c>
      <c r="C403" s="59" t="s">
        <v>140</v>
      </c>
      <c r="D403" s="59" t="s">
        <v>112</v>
      </c>
      <c r="E403" s="61">
        <v>39335</v>
      </c>
      <c r="F403" s="62">
        <f t="shared" ca="1" si="6"/>
        <v>9</v>
      </c>
      <c r="G403" s="63" t="s">
        <v>113</v>
      </c>
      <c r="H403" s="64">
        <v>62688</v>
      </c>
      <c r="I403" s="65">
        <v>2</v>
      </c>
    </row>
    <row r="404" spans="1:9" x14ac:dyDescent="0.25">
      <c r="A404" s="59" t="s">
        <v>875</v>
      </c>
      <c r="B404" s="60" t="s">
        <v>110</v>
      </c>
      <c r="C404" s="59" t="s">
        <v>142</v>
      </c>
      <c r="D404" s="59" t="s">
        <v>114</v>
      </c>
      <c r="E404" s="61">
        <v>39343</v>
      </c>
      <c r="F404" s="62">
        <f t="shared" ca="1" si="6"/>
        <v>9</v>
      </c>
      <c r="G404" s="63" t="s">
        <v>76</v>
      </c>
      <c r="H404" s="64">
        <v>23000</v>
      </c>
      <c r="I404" s="65">
        <v>4</v>
      </c>
    </row>
    <row r="405" spans="1:9" x14ac:dyDescent="0.25">
      <c r="A405" s="59" t="s">
        <v>590</v>
      </c>
      <c r="B405" s="60" t="s">
        <v>123</v>
      </c>
      <c r="C405" s="59" t="s">
        <v>133</v>
      </c>
      <c r="D405" s="59" t="s">
        <v>112</v>
      </c>
      <c r="E405" s="61">
        <v>39348</v>
      </c>
      <c r="F405" s="62">
        <f t="shared" ca="1" si="6"/>
        <v>9</v>
      </c>
      <c r="G405" s="63" t="s">
        <v>113</v>
      </c>
      <c r="H405" s="64">
        <v>46220</v>
      </c>
      <c r="I405" s="65">
        <v>2</v>
      </c>
    </row>
    <row r="406" spans="1:9" x14ac:dyDescent="0.25">
      <c r="A406" s="59" t="s">
        <v>444</v>
      </c>
      <c r="B406" s="60" t="s">
        <v>120</v>
      </c>
      <c r="C406" s="59" t="s">
        <v>133</v>
      </c>
      <c r="D406" s="59" t="s">
        <v>112</v>
      </c>
      <c r="E406" s="61">
        <v>39354</v>
      </c>
      <c r="F406" s="62">
        <f t="shared" ca="1" si="6"/>
        <v>9</v>
      </c>
      <c r="G406" s="63" t="s">
        <v>124</v>
      </c>
      <c r="H406" s="64">
        <v>67050</v>
      </c>
      <c r="I406" s="65">
        <v>4</v>
      </c>
    </row>
    <row r="407" spans="1:9" x14ac:dyDescent="0.25">
      <c r="A407" s="59" t="s">
        <v>365</v>
      </c>
      <c r="B407" s="60" t="s">
        <v>120</v>
      </c>
      <c r="C407" s="59" t="s">
        <v>140</v>
      </c>
      <c r="D407" s="59" t="s">
        <v>112</v>
      </c>
      <c r="E407" s="61">
        <v>39362</v>
      </c>
      <c r="F407" s="62">
        <f t="shared" ca="1" si="6"/>
        <v>9</v>
      </c>
      <c r="G407" s="63" t="s">
        <v>115</v>
      </c>
      <c r="H407" s="64">
        <v>42020</v>
      </c>
      <c r="I407" s="65">
        <v>5</v>
      </c>
    </row>
    <row r="408" spans="1:9" x14ac:dyDescent="0.25">
      <c r="A408" s="59" t="s">
        <v>771</v>
      </c>
      <c r="B408" s="60" t="s">
        <v>110</v>
      </c>
      <c r="C408" s="59" t="s">
        <v>140</v>
      </c>
      <c r="D408" s="59" t="s">
        <v>112</v>
      </c>
      <c r="E408" s="61">
        <v>39372</v>
      </c>
      <c r="F408" s="62">
        <f t="shared" ca="1" si="6"/>
        <v>9</v>
      </c>
      <c r="G408" s="63" t="s">
        <v>113</v>
      </c>
      <c r="H408" s="64">
        <v>50570</v>
      </c>
      <c r="I408" s="65">
        <v>4</v>
      </c>
    </row>
    <row r="409" spans="1:9" x14ac:dyDescent="0.25">
      <c r="A409" s="59" t="s">
        <v>584</v>
      </c>
      <c r="B409" s="60" t="s">
        <v>123</v>
      </c>
      <c r="C409" s="59" t="s">
        <v>133</v>
      </c>
      <c r="D409" s="59" t="s">
        <v>116</v>
      </c>
      <c r="E409" s="61">
        <v>39378</v>
      </c>
      <c r="F409" s="62">
        <f t="shared" ca="1" si="6"/>
        <v>9</v>
      </c>
      <c r="G409" s="63"/>
      <c r="H409" s="64">
        <v>35460</v>
      </c>
      <c r="I409" s="65">
        <v>3</v>
      </c>
    </row>
    <row r="410" spans="1:9" x14ac:dyDescent="0.25">
      <c r="A410" s="59" t="s">
        <v>709</v>
      </c>
      <c r="B410" s="60" t="s">
        <v>119</v>
      </c>
      <c r="C410" s="59" t="s">
        <v>126</v>
      </c>
      <c r="D410" s="59" t="s">
        <v>112</v>
      </c>
      <c r="E410" s="61">
        <v>39379</v>
      </c>
      <c r="F410" s="62">
        <f t="shared" ca="1" si="6"/>
        <v>9</v>
      </c>
      <c r="G410" s="63" t="s">
        <v>113</v>
      </c>
      <c r="H410" s="64">
        <v>67890</v>
      </c>
      <c r="I410" s="65">
        <v>5</v>
      </c>
    </row>
    <row r="411" spans="1:9" x14ac:dyDescent="0.25">
      <c r="A411" s="59" t="s">
        <v>577</v>
      </c>
      <c r="B411" s="60" t="s">
        <v>123</v>
      </c>
      <c r="C411" s="59" t="s">
        <v>127</v>
      </c>
      <c r="D411" s="59" t="s">
        <v>112</v>
      </c>
      <c r="E411" s="61">
        <v>39388</v>
      </c>
      <c r="F411" s="62">
        <f t="shared" ca="1" si="6"/>
        <v>9</v>
      </c>
      <c r="G411" s="63" t="s">
        <v>113</v>
      </c>
      <c r="H411" s="64">
        <v>71120</v>
      </c>
      <c r="I411" s="65">
        <v>4</v>
      </c>
    </row>
    <row r="412" spans="1:9" x14ac:dyDescent="0.25">
      <c r="A412" s="59" t="s">
        <v>248</v>
      </c>
      <c r="B412" s="60" t="s">
        <v>122</v>
      </c>
      <c r="C412" s="59" t="s">
        <v>133</v>
      </c>
      <c r="D412" s="59" t="s">
        <v>112</v>
      </c>
      <c r="E412" s="61">
        <v>39390</v>
      </c>
      <c r="F412" s="62">
        <f t="shared" ca="1" si="6"/>
        <v>9</v>
      </c>
      <c r="G412" s="63" t="s">
        <v>59</v>
      </c>
      <c r="H412" s="64">
        <v>71490</v>
      </c>
      <c r="I412" s="65">
        <v>5</v>
      </c>
    </row>
    <row r="413" spans="1:9" x14ac:dyDescent="0.25">
      <c r="A413" s="59" t="s">
        <v>313</v>
      </c>
      <c r="B413" s="60" t="s">
        <v>122</v>
      </c>
      <c r="C413" s="59" t="s">
        <v>141</v>
      </c>
      <c r="D413" s="59" t="s">
        <v>112</v>
      </c>
      <c r="E413" s="61">
        <v>39398</v>
      </c>
      <c r="F413" s="62">
        <f t="shared" ca="1" si="6"/>
        <v>9</v>
      </c>
      <c r="G413" s="63" t="s">
        <v>59</v>
      </c>
      <c r="H413" s="64">
        <v>48490</v>
      </c>
      <c r="I413" s="65">
        <v>2</v>
      </c>
    </row>
    <row r="414" spans="1:9" x14ac:dyDescent="0.25">
      <c r="A414" s="59" t="s">
        <v>548</v>
      </c>
      <c r="B414" s="60" t="s">
        <v>120</v>
      </c>
      <c r="C414" s="59" t="s">
        <v>142</v>
      </c>
      <c r="D414" s="59" t="s">
        <v>112</v>
      </c>
      <c r="E414" s="61">
        <v>39399</v>
      </c>
      <c r="F414" s="62">
        <f t="shared" ca="1" si="6"/>
        <v>9</v>
      </c>
      <c r="G414" s="63" t="s">
        <v>124</v>
      </c>
      <c r="H414" s="64">
        <v>87220</v>
      </c>
      <c r="I414" s="65">
        <v>1</v>
      </c>
    </row>
    <row r="415" spans="1:9" x14ac:dyDescent="0.25">
      <c r="A415" s="59" t="s">
        <v>834</v>
      </c>
      <c r="B415" s="60" t="s">
        <v>110</v>
      </c>
      <c r="C415" s="59" t="s">
        <v>133</v>
      </c>
      <c r="D415" s="59" t="s">
        <v>112</v>
      </c>
      <c r="E415" s="61">
        <v>39403</v>
      </c>
      <c r="F415" s="62">
        <f t="shared" ca="1" si="6"/>
        <v>9</v>
      </c>
      <c r="G415" s="63" t="s">
        <v>115</v>
      </c>
      <c r="H415" s="64">
        <v>38940</v>
      </c>
      <c r="I415" s="65">
        <v>2</v>
      </c>
    </row>
    <row r="416" spans="1:9" x14ac:dyDescent="0.25">
      <c r="A416" s="59" t="s">
        <v>411</v>
      </c>
      <c r="B416" s="60" t="s">
        <v>120</v>
      </c>
      <c r="C416" s="59" t="s">
        <v>138</v>
      </c>
      <c r="D416" s="59" t="s">
        <v>112</v>
      </c>
      <c r="E416" s="61">
        <v>39404</v>
      </c>
      <c r="F416" s="62">
        <f t="shared" ca="1" si="6"/>
        <v>9</v>
      </c>
      <c r="G416" s="63" t="s">
        <v>59</v>
      </c>
      <c r="H416" s="64">
        <v>50990</v>
      </c>
      <c r="I416" s="65">
        <v>4</v>
      </c>
    </row>
    <row r="417" spans="1:9" x14ac:dyDescent="0.25">
      <c r="A417" s="59" t="s">
        <v>428</v>
      </c>
      <c r="B417" s="60" t="s">
        <v>120</v>
      </c>
      <c r="C417" s="59" t="s">
        <v>133</v>
      </c>
      <c r="D417" s="59" t="s">
        <v>112</v>
      </c>
      <c r="E417" s="61">
        <v>39407</v>
      </c>
      <c r="F417" s="62">
        <f t="shared" ca="1" si="6"/>
        <v>9</v>
      </c>
      <c r="G417" s="63" t="s">
        <v>124</v>
      </c>
      <c r="H417" s="64">
        <v>73072</v>
      </c>
      <c r="I417" s="65">
        <v>5</v>
      </c>
    </row>
    <row r="418" spans="1:9" x14ac:dyDescent="0.25">
      <c r="A418" s="59" t="s">
        <v>376</v>
      </c>
      <c r="B418" s="60" t="s">
        <v>120</v>
      </c>
      <c r="C418" s="59" t="s">
        <v>125</v>
      </c>
      <c r="D418" s="59" t="s">
        <v>112</v>
      </c>
      <c r="E418" s="61">
        <v>39414</v>
      </c>
      <c r="F418" s="62">
        <f t="shared" ca="1" si="6"/>
        <v>9</v>
      </c>
      <c r="G418" s="63" t="s">
        <v>113</v>
      </c>
      <c r="H418" s="64">
        <v>73440</v>
      </c>
      <c r="I418" s="65">
        <v>1</v>
      </c>
    </row>
    <row r="419" spans="1:9" x14ac:dyDescent="0.25">
      <c r="A419" s="59" t="s">
        <v>374</v>
      </c>
      <c r="B419" s="60" t="s">
        <v>120</v>
      </c>
      <c r="C419" s="59" t="s">
        <v>125</v>
      </c>
      <c r="D419" s="59" t="s">
        <v>114</v>
      </c>
      <c r="E419" s="61">
        <v>39417</v>
      </c>
      <c r="F419" s="62">
        <f t="shared" ca="1" si="6"/>
        <v>9</v>
      </c>
      <c r="G419" s="63" t="s">
        <v>59</v>
      </c>
      <c r="H419" s="64">
        <v>46095</v>
      </c>
      <c r="I419" s="65">
        <v>3</v>
      </c>
    </row>
    <row r="420" spans="1:9" x14ac:dyDescent="0.25">
      <c r="A420" s="59" t="s">
        <v>742</v>
      </c>
      <c r="B420" s="60" t="s">
        <v>119</v>
      </c>
      <c r="C420" s="59" t="s">
        <v>141</v>
      </c>
      <c r="D420" s="59" t="s">
        <v>118</v>
      </c>
      <c r="E420" s="61">
        <v>39417</v>
      </c>
      <c r="F420" s="62">
        <f t="shared" ca="1" si="6"/>
        <v>9</v>
      </c>
      <c r="G420" s="63"/>
      <c r="H420" s="64">
        <v>23692</v>
      </c>
      <c r="I420" s="65">
        <v>4</v>
      </c>
    </row>
    <row r="421" spans="1:9" x14ac:dyDescent="0.25">
      <c r="A421" s="59" t="s">
        <v>552</v>
      </c>
      <c r="B421" s="60" t="s">
        <v>120</v>
      </c>
      <c r="C421" s="59" t="s">
        <v>142</v>
      </c>
      <c r="D421" s="59" t="s">
        <v>112</v>
      </c>
      <c r="E421" s="61">
        <v>39435</v>
      </c>
      <c r="F421" s="62">
        <f t="shared" ca="1" si="6"/>
        <v>9</v>
      </c>
      <c r="G421" s="63" t="s">
        <v>59</v>
      </c>
      <c r="H421" s="64">
        <v>64780</v>
      </c>
      <c r="I421" s="65">
        <v>5</v>
      </c>
    </row>
    <row r="422" spans="1:9" x14ac:dyDescent="0.25">
      <c r="A422" s="59" t="s">
        <v>620</v>
      </c>
      <c r="B422" s="60" t="s">
        <v>123</v>
      </c>
      <c r="C422" s="59" t="s">
        <v>142</v>
      </c>
      <c r="D422" s="59" t="s">
        <v>112</v>
      </c>
      <c r="E422" s="61">
        <v>39441</v>
      </c>
      <c r="F422" s="62">
        <f t="shared" ca="1" si="6"/>
        <v>9</v>
      </c>
      <c r="G422" s="63" t="s">
        <v>115</v>
      </c>
      <c r="H422" s="64">
        <v>68860</v>
      </c>
      <c r="I422" s="65">
        <v>2</v>
      </c>
    </row>
    <row r="423" spans="1:9" x14ac:dyDescent="0.25">
      <c r="A423" s="59" t="s">
        <v>366</v>
      </c>
      <c r="B423" s="60" t="s">
        <v>120</v>
      </c>
      <c r="C423" s="59" t="s">
        <v>140</v>
      </c>
      <c r="D423" s="59" t="s">
        <v>112</v>
      </c>
      <c r="E423" s="61">
        <v>39446</v>
      </c>
      <c r="F423" s="62">
        <f t="shared" ca="1" si="6"/>
        <v>9</v>
      </c>
      <c r="G423" s="63" t="s">
        <v>113</v>
      </c>
      <c r="H423" s="64">
        <v>44650</v>
      </c>
      <c r="I423" s="65">
        <v>1</v>
      </c>
    </row>
    <row r="424" spans="1:9" x14ac:dyDescent="0.25">
      <c r="A424" s="79" t="s">
        <v>704</v>
      </c>
      <c r="B424" s="60" t="s">
        <v>119</v>
      </c>
      <c r="C424" s="79" t="s">
        <v>111</v>
      </c>
      <c r="D424" s="79" t="s">
        <v>112</v>
      </c>
      <c r="E424" s="80">
        <v>39447</v>
      </c>
      <c r="F424" s="62">
        <f t="shared" ca="1" si="6"/>
        <v>9</v>
      </c>
      <c r="G424" s="63" t="s">
        <v>59</v>
      </c>
      <c r="H424" s="64">
        <v>72830</v>
      </c>
      <c r="I424" s="65">
        <v>4</v>
      </c>
    </row>
    <row r="425" spans="1:9" x14ac:dyDescent="0.25">
      <c r="A425" s="59" t="s">
        <v>612</v>
      </c>
      <c r="B425" s="60" t="s">
        <v>123</v>
      </c>
      <c r="C425" s="59" t="s">
        <v>141</v>
      </c>
      <c r="D425" s="59" t="s">
        <v>112</v>
      </c>
      <c r="E425" s="61">
        <v>39448</v>
      </c>
      <c r="F425" s="62">
        <f t="shared" ca="1" si="6"/>
        <v>9</v>
      </c>
      <c r="G425" s="63" t="s">
        <v>124</v>
      </c>
      <c r="H425" s="64">
        <v>83710</v>
      </c>
      <c r="I425" s="65">
        <v>3</v>
      </c>
    </row>
    <row r="426" spans="1:9" x14ac:dyDescent="0.25">
      <c r="A426" s="59" t="s">
        <v>719</v>
      </c>
      <c r="B426" s="60" t="s">
        <v>119</v>
      </c>
      <c r="C426" s="59" t="s">
        <v>133</v>
      </c>
      <c r="D426" s="59" t="s">
        <v>112</v>
      </c>
      <c r="E426" s="61">
        <v>39455</v>
      </c>
      <c r="F426" s="62">
        <f t="shared" ca="1" si="6"/>
        <v>9</v>
      </c>
      <c r="G426" s="63" t="s">
        <v>124</v>
      </c>
      <c r="H426" s="64">
        <v>59420</v>
      </c>
      <c r="I426" s="65">
        <v>4</v>
      </c>
    </row>
    <row r="427" spans="1:9" x14ac:dyDescent="0.25">
      <c r="A427" s="59" t="s">
        <v>464</v>
      </c>
      <c r="B427" s="60" t="s">
        <v>120</v>
      </c>
      <c r="C427" s="59" t="s">
        <v>136</v>
      </c>
      <c r="D427" s="59" t="s">
        <v>114</v>
      </c>
      <c r="E427" s="61">
        <v>39457</v>
      </c>
      <c r="F427" s="62">
        <f t="shared" ca="1" si="6"/>
        <v>9</v>
      </c>
      <c r="G427" s="63" t="s">
        <v>113</v>
      </c>
      <c r="H427" s="64">
        <v>31255</v>
      </c>
      <c r="I427" s="65">
        <v>5</v>
      </c>
    </row>
    <row r="428" spans="1:9" x14ac:dyDescent="0.25">
      <c r="A428" s="59" t="s">
        <v>300</v>
      </c>
      <c r="B428" s="60" t="s">
        <v>122</v>
      </c>
      <c r="C428" s="59" t="s">
        <v>141</v>
      </c>
      <c r="D428" s="59" t="s">
        <v>118</v>
      </c>
      <c r="E428" s="61">
        <v>39458</v>
      </c>
      <c r="F428" s="62">
        <f t="shared" ca="1" si="6"/>
        <v>9</v>
      </c>
      <c r="G428" s="63"/>
      <c r="H428" s="64">
        <v>36788</v>
      </c>
      <c r="I428" s="65">
        <v>4</v>
      </c>
    </row>
    <row r="429" spans="1:9" x14ac:dyDescent="0.25">
      <c r="A429" s="59" t="s">
        <v>457</v>
      </c>
      <c r="B429" s="60" t="s">
        <v>120</v>
      </c>
      <c r="C429" s="59" t="s">
        <v>133</v>
      </c>
      <c r="D429" s="59" t="s">
        <v>112</v>
      </c>
      <c r="E429" s="61">
        <v>39472</v>
      </c>
      <c r="F429" s="62">
        <f t="shared" ca="1" si="6"/>
        <v>9</v>
      </c>
      <c r="G429" s="63" t="s">
        <v>113</v>
      </c>
      <c r="H429" s="64">
        <v>87760</v>
      </c>
      <c r="I429" s="65">
        <v>1</v>
      </c>
    </row>
    <row r="430" spans="1:9" x14ac:dyDescent="0.25">
      <c r="A430" s="59" t="s">
        <v>588</v>
      </c>
      <c r="B430" s="60" t="s">
        <v>123</v>
      </c>
      <c r="C430" s="59" t="s">
        <v>133</v>
      </c>
      <c r="D430" s="59" t="s">
        <v>112</v>
      </c>
      <c r="E430" s="61">
        <v>39472</v>
      </c>
      <c r="F430" s="62">
        <f t="shared" ca="1" si="6"/>
        <v>9</v>
      </c>
      <c r="G430" s="63" t="s">
        <v>113</v>
      </c>
      <c r="H430" s="64">
        <v>41060</v>
      </c>
      <c r="I430" s="65">
        <v>3</v>
      </c>
    </row>
    <row r="431" spans="1:9" x14ac:dyDescent="0.25">
      <c r="A431" s="59" t="s">
        <v>204</v>
      </c>
      <c r="B431" s="60" t="s">
        <v>122</v>
      </c>
      <c r="C431" s="59" t="s">
        <v>127</v>
      </c>
      <c r="D431" s="59" t="s">
        <v>112</v>
      </c>
      <c r="E431" s="61">
        <v>39492</v>
      </c>
      <c r="F431" s="62">
        <f t="shared" ca="1" si="6"/>
        <v>9</v>
      </c>
      <c r="G431" s="63" t="s">
        <v>113</v>
      </c>
      <c r="H431" s="64">
        <v>36630</v>
      </c>
      <c r="I431" s="65">
        <v>4</v>
      </c>
    </row>
    <row r="432" spans="1:9" x14ac:dyDescent="0.25">
      <c r="A432" s="59" t="s">
        <v>222</v>
      </c>
      <c r="B432" s="60" t="s">
        <v>122</v>
      </c>
      <c r="C432" s="59" t="s">
        <v>132</v>
      </c>
      <c r="D432" s="59" t="s">
        <v>114</v>
      </c>
      <c r="E432" s="61">
        <v>39515</v>
      </c>
      <c r="F432" s="62">
        <f t="shared" ca="1" si="6"/>
        <v>9</v>
      </c>
      <c r="G432" s="63" t="s">
        <v>59</v>
      </c>
      <c r="H432" s="64">
        <v>89780</v>
      </c>
      <c r="I432" s="65">
        <v>4</v>
      </c>
    </row>
    <row r="433" spans="1:9" x14ac:dyDescent="0.25">
      <c r="A433" s="59" t="s">
        <v>235</v>
      </c>
      <c r="B433" s="60" t="s">
        <v>122</v>
      </c>
      <c r="C433" s="59" t="s">
        <v>133</v>
      </c>
      <c r="D433" s="59" t="s">
        <v>112</v>
      </c>
      <c r="E433" s="61">
        <v>39518</v>
      </c>
      <c r="F433" s="62">
        <f t="shared" ca="1" si="6"/>
        <v>9</v>
      </c>
      <c r="G433" s="63" t="s">
        <v>124</v>
      </c>
      <c r="H433" s="64">
        <v>24710</v>
      </c>
      <c r="I433" s="65">
        <v>2</v>
      </c>
    </row>
    <row r="434" spans="1:9" x14ac:dyDescent="0.25">
      <c r="A434" s="59" t="s">
        <v>703</v>
      </c>
      <c r="B434" s="60" t="s">
        <v>119</v>
      </c>
      <c r="C434" s="59" t="s">
        <v>140</v>
      </c>
      <c r="D434" s="59" t="s">
        <v>112</v>
      </c>
      <c r="E434" s="61">
        <v>39519</v>
      </c>
      <c r="F434" s="62">
        <f t="shared" ca="1" si="6"/>
        <v>9</v>
      </c>
      <c r="G434" s="63" t="s">
        <v>76</v>
      </c>
      <c r="H434" s="64">
        <v>61330</v>
      </c>
      <c r="I434" s="65">
        <v>2</v>
      </c>
    </row>
    <row r="435" spans="1:9" x14ac:dyDescent="0.25">
      <c r="A435" s="59" t="s">
        <v>804</v>
      </c>
      <c r="B435" s="60" t="s">
        <v>110</v>
      </c>
      <c r="C435" s="59" t="s">
        <v>130</v>
      </c>
      <c r="D435" s="59" t="s">
        <v>116</v>
      </c>
      <c r="E435" s="61">
        <v>39522</v>
      </c>
      <c r="F435" s="62">
        <f t="shared" ca="1" si="6"/>
        <v>9</v>
      </c>
      <c r="G435" s="63"/>
      <c r="H435" s="64">
        <v>71700</v>
      </c>
      <c r="I435" s="65">
        <v>2</v>
      </c>
    </row>
    <row r="436" spans="1:9" x14ac:dyDescent="0.25">
      <c r="A436" s="59" t="s">
        <v>205</v>
      </c>
      <c r="B436" s="60" t="s">
        <v>122</v>
      </c>
      <c r="C436" s="59" t="s">
        <v>127</v>
      </c>
      <c r="D436" s="59" t="s">
        <v>116</v>
      </c>
      <c r="E436" s="61">
        <v>39529</v>
      </c>
      <c r="F436" s="62">
        <f t="shared" ca="1" si="6"/>
        <v>9</v>
      </c>
      <c r="G436" s="63"/>
      <c r="H436" s="64">
        <v>35620</v>
      </c>
      <c r="I436" s="65">
        <v>4</v>
      </c>
    </row>
    <row r="437" spans="1:9" x14ac:dyDescent="0.25">
      <c r="A437" s="59" t="s">
        <v>621</v>
      </c>
      <c r="B437" s="60" t="s">
        <v>123</v>
      </c>
      <c r="C437" s="59" t="s">
        <v>142</v>
      </c>
      <c r="D437" s="59" t="s">
        <v>116</v>
      </c>
      <c r="E437" s="61">
        <v>39534</v>
      </c>
      <c r="F437" s="62">
        <f t="shared" ca="1" si="6"/>
        <v>9</v>
      </c>
      <c r="G437" s="63"/>
      <c r="H437" s="64">
        <v>32880</v>
      </c>
      <c r="I437" s="65">
        <v>3</v>
      </c>
    </row>
    <row r="438" spans="1:9" x14ac:dyDescent="0.25">
      <c r="A438" s="59" t="s">
        <v>628</v>
      </c>
      <c r="B438" s="60" t="s">
        <v>123</v>
      </c>
      <c r="C438" s="59" t="s">
        <v>142</v>
      </c>
      <c r="D438" s="59" t="s">
        <v>114</v>
      </c>
      <c r="E438" s="61">
        <v>39535</v>
      </c>
      <c r="F438" s="62">
        <f t="shared" ca="1" si="6"/>
        <v>9</v>
      </c>
      <c r="G438" s="63" t="s">
        <v>76</v>
      </c>
      <c r="H438" s="64">
        <v>49080</v>
      </c>
      <c r="I438" s="65">
        <v>5</v>
      </c>
    </row>
    <row r="439" spans="1:9" x14ac:dyDescent="0.25">
      <c r="A439" s="59" t="s">
        <v>812</v>
      </c>
      <c r="B439" s="60" t="s">
        <v>110</v>
      </c>
      <c r="C439" s="59" t="s">
        <v>133</v>
      </c>
      <c r="D439" s="59" t="s">
        <v>116</v>
      </c>
      <c r="E439" s="61">
        <v>39538</v>
      </c>
      <c r="F439" s="62">
        <f t="shared" ca="1" si="6"/>
        <v>9</v>
      </c>
      <c r="G439" s="63"/>
      <c r="H439" s="64">
        <v>62780</v>
      </c>
      <c r="I439" s="65">
        <v>4</v>
      </c>
    </row>
    <row r="440" spans="1:9" x14ac:dyDescent="0.25">
      <c r="A440" s="59" t="s">
        <v>244</v>
      </c>
      <c r="B440" s="60" t="s">
        <v>122</v>
      </c>
      <c r="C440" s="59" t="s">
        <v>133</v>
      </c>
      <c r="D440" s="59" t="s">
        <v>116</v>
      </c>
      <c r="E440" s="61">
        <v>39539</v>
      </c>
      <c r="F440" s="62">
        <f t="shared" ca="1" si="6"/>
        <v>9</v>
      </c>
      <c r="G440" s="63"/>
      <c r="H440" s="64">
        <v>63310</v>
      </c>
      <c r="I440" s="65">
        <v>3</v>
      </c>
    </row>
    <row r="441" spans="1:9" x14ac:dyDescent="0.25">
      <c r="A441" s="59" t="s">
        <v>327</v>
      </c>
      <c r="B441" s="60" t="s">
        <v>122</v>
      </c>
      <c r="C441" s="59" t="s">
        <v>142</v>
      </c>
      <c r="D441" s="59" t="s">
        <v>112</v>
      </c>
      <c r="E441" s="61">
        <v>39539</v>
      </c>
      <c r="F441" s="62">
        <f t="shared" ca="1" si="6"/>
        <v>9</v>
      </c>
      <c r="G441" s="63" t="s">
        <v>124</v>
      </c>
      <c r="H441" s="64">
        <v>73850</v>
      </c>
      <c r="I441" s="65">
        <v>2</v>
      </c>
    </row>
    <row r="442" spans="1:9" x14ac:dyDescent="0.25">
      <c r="A442" s="59" t="s">
        <v>253</v>
      </c>
      <c r="B442" s="60" t="s">
        <v>122</v>
      </c>
      <c r="C442" s="59" t="s">
        <v>133</v>
      </c>
      <c r="D442" s="59" t="s">
        <v>116</v>
      </c>
      <c r="E442" s="61">
        <v>39545</v>
      </c>
      <c r="F442" s="62">
        <f t="shared" ca="1" si="6"/>
        <v>9</v>
      </c>
      <c r="G442" s="63"/>
      <c r="H442" s="64">
        <v>84170</v>
      </c>
      <c r="I442" s="65">
        <v>2</v>
      </c>
    </row>
    <row r="443" spans="1:9" x14ac:dyDescent="0.25">
      <c r="A443" s="59" t="s">
        <v>397</v>
      </c>
      <c r="B443" s="60" t="s">
        <v>120</v>
      </c>
      <c r="C443" s="59" t="s">
        <v>126</v>
      </c>
      <c r="D443" s="59" t="s">
        <v>112</v>
      </c>
      <c r="E443" s="61">
        <v>39588</v>
      </c>
      <c r="F443" s="62">
        <f t="shared" ca="1" si="6"/>
        <v>9</v>
      </c>
      <c r="G443" s="63" t="s">
        <v>115</v>
      </c>
      <c r="H443" s="64">
        <v>74670</v>
      </c>
      <c r="I443" s="65">
        <v>5</v>
      </c>
    </row>
    <row r="444" spans="1:9" x14ac:dyDescent="0.25">
      <c r="A444" s="59" t="s">
        <v>167</v>
      </c>
      <c r="B444" s="60" t="s">
        <v>122</v>
      </c>
      <c r="C444" s="59" t="s">
        <v>140</v>
      </c>
      <c r="D444" s="59" t="s">
        <v>116</v>
      </c>
      <c r="E444" s="61">
        <v>39592</v>
      </c>
      <c r="F444" s="62">
        <f t="shared" ca="1" si="6"/>
        <v>9</v>
      </c>
      <c r="G444" s="63"/>
      <c r="H444" s="64">
        <v>56650</v>
      </c>
      <c r="I444" s="65">
        <v>1</v>
      </c>
    </row>
    <row r="445" spans="1:9" x14ac:dyDescent="0.25">
      <c r="A445" s="59" t="s">
        <v>673</v>
      </c>
      <c r="B445" s="60" t="s">
        <v>117</v>
      </c>
      <c r="C445" s="59" t="s">
        <v>136</v>
      </c>
      <c r="D445" s="59" t="s">
        <v>116</v>
      </c>
      <c r="E445" s="61">
        <v>39592</v>
      </c>
      <c r="F445" s="62">
        <f t="shared" ca="1" si="6"/>
        <v>9</v>
      </c>
      <c r="G445" s="63"/>
      <c r="H445" s="64">
        <v>57520</v>
      </c>
      <c r="I445" s="65">
        <v>3</v>
      </c>
    </row>
    <row r="446" spans="1:9" x14ac:dyDescent="0.25">
      <c r="A446" s="59" t="s">
        <v>660</v>
      </c>
      <c r="B446" s="60" t="s">
        <v>117</v>
      </c>
      <c r="C446" s="59" t="s">
        <v>133</v>
      </c>
      <c r="D446" s="59" t="s">
        <v>112</v>
      </c>
      <c r="E446" s="61">
        <v>39597</v>
      </c>
      <c r="F446" s="62">
        <f t="shared" ca="1" si="6"/>
        <v>9</v>
      </c>
      <c r="G446" s="63" t="s">
        <v>113</v>
      </c>
      <c r="H446" s="64">
        <v>81010</v>
      </c>
      <c r="I446" s="65">
        <v>4</v>
      </c>
    </row>
    <row r="447" spans="1:9" x14ac:dyDescent="0.25">
      <c r="A447" s="59" t="s">
        <v>870</v>
      </c>
      <c r="B447" s="60" t="s">
        <v>110</v>
      </c>
      <c r="C447" s="59" t="s">
        <v>142</v>
      </c>
      <c r="D447" s="59" t="s">
        <v>112</v>
      </c>
      <c r="E447" s="61">
        <v>39602</v>
      </c>
      <c r="F447" s="62">
        <f t="shared" ca="1" si="6"/>
        <v>8</v>
      </c>
      <c r="G447" s="63" t="s">
        <v>113</v>
      </c>
      <c r="H447" s="64">
        <v>79380</v>
      </c>
      <c r="I447" s="65">
        <v>5</v>
      </c>
    </row>
    <row r="448" spans="1:9" x14ac:dyDescent="0.25">
      <c r="A448" s="59" t="s">
        <v>453</v>
      </c>
      <c r="B448" s="60" t="s">
        <v>120</v>
      </c>
      <c r="C448" s="59" t="s">
        <v>133</v>
      </c>
      <c r="D448" s="59" t="s">
        <v>116</v>
      </c>
      <c r="E448" s="61">
        <v>39603</v>
      </c>
      <c r="F448" s="62">
        <f t="shared" ca="1" si="6"/>
        <v>8</v>
      </c>
      <c r="G448" s="63"/>
      <c r="H448" s="64">
        <v>40940</v>
      </c>
      <c r="I448" s="65">
        <v>2</v>
      </c>
    </row>
    <row r="449" spans="1:9" x14ac:dyDescent="0.25">
      <c r="A449" s="59" t="s">
        <v>648</v>
      </c>
      <c r="B449" s="60" t="s">
        <v>117</v>
      </c>
      <c r="C449" s="59" t="s">
        <v>138</v>
      </c>
      <c r="D449" s="59" t="s">
        <v>116</v>
      </c>
      <c r="E449" s="61">
        <v>39616</v>
      </c>
      <c r="F449" s="62">
        <f t="shared" ca="1" si="6"/>
        <v>8</v>
      </c>
      <c r="G449" s="63"/>
      <c r="H449" s="64">
        <v>66710</v>
      </c>
      <c r="I449" s="65">
        <v>2</v>
      </c>
    </row>
    <row r="450" spans="1:9" x14ac:dyDescent="0.25">
      <c r="A450" s="59" t="s">
        <v>404</v>
      </c>
      <c r="B450" s="60" t="s">
        <v>120</v>
      </c>
      <c r="C450" s="59" t="s">
        <v>130</v>
      </c>
      <c r="D450" s="59" t="s">
        <v>116</v>
      </c>
      <c r="E450" s="61">
        <v>39623</v>
      </c>
      <c r="F450" s="62">
        <f t="shared" ref="F450:F513" ca="1" si="7">DATEDIF(E450,TODAY(),"Y")</f>
        <v>8</v>
      </c>
      <c r="G450" s="63"/>
      <c r="H450" s="64">
        <v>60060</v>
      </c>
      <c r="I450" s="65">
        <v>2</v>
      </c>
    </row>
    <row r="451" spans="1:9" x14ac:dyDescent="0.25">
      <c r="A451" s="59" t="s">
        <v>816</v>
      </c>
      <c r="B451" s="60" t="s">
        <v>110</v>
      </c>
      <c r="C451" s="59" t="s">
        <v>133</v>
      </c>
      <c r="D451" s="59" t="s">
        <v>116</v>
      </c>
      <c r="E451" s="61">
        <v>39633</v>
      </c>
      <c r="F451" s="62">
        <f t="shared" ca="1" si="7"/>
        <v>8</v>
      </c>
      <c r="G451" s="63"/>
      <c r="H451" s="64">
        <v>39680</v>
      </c>
      <c r="I451" s="65">
        <v>1</v>
      </c>
    </row>
    <row r="452" spans="1:9" x14ac:dyDescent="0.25">
      <c r="A452" s="59" t="s">
        <v>555</v>
      </c>
      <c r="B452" s="60" t="s">
        <v>120</v>
      </c>
      <c r="C452" s="59" t="s">
        <v>144</v>
      </c>
      <c r="D452" s="59" t="s">
        <v>116</v>
      </c>
      <c r="E452" s="61">
        <v>39639</v>
      </c>
      <c r="F452" s="62">
        <f t="shared" ca="1" si="7"/>
        <v>8</v>
      </c>
      <c r="G452" s="63"/>
      <c r="H452" s="64">
        <v>64720</v>
      </c>
      <c r="I452" s="65">
        <v>5</v>
      </c>
    </row>
    <row r="453" spans="1:9" x14ac:dyDescent="0.25">
      <c r="A453" s="59" t="s">
        <v>379</v>
      </c>
      <c r="B453" s="60" t="s">
        <v>120</v>
      </c>
      <c r="C453" s="59" t="s">
        <v>128</v>
      </c>
      <c r="D453" s="59" t="s">
        <v>112</v>
      </c>
      <c r="E453" s="61">
        <v>39646</v>
      </c>
      <c r="F453" s="62">
        <f t="shared" ca="1" si="7"/>
        <v>8</v>
      </c>
      <c r="G453" s="63" t="s">
        <v>124</v>
      </c>
      <c r="H453" s="64">
        <v>69060</v>
      </c>
      <c r="I453" s="65">
        <v>1</v>
      </c>
    </row>
    <row r="454" spans="1:9" x14ac:dyDescent="0.25">
      <c r="A454" s="59" t="s">
        <v>523</v>
      </c>
      <c r="B454" s="60" t="s">
        <v>120</v>
      </c>
      <c r="C454" s="59" t="s">
        <v>142</v>
      </c>
      <c r="D454" s="59" t="s">
        <v>116</v>
      </c>
      <c r="E454" s="61">
        <v>39648</v>
      </c>
      <c r="F454" s="62">
        <f t="shared" ca="1" si="7"/>
        <v>8</v>
      </c>
      <c r="G454" s="63"/>
      <c r="H454" s="64">
        <v>45105</v>
      </c>
      <c r="I454" s="65">
        <v>1</v>
      </c>
    </row>
    <row r="455" spans="1:9" x14ac:dyDescent="0.25">
      <c r="A455" s="59" t="s">
        <v>609</v>
      </c>
      <c r="B455" s="60" t="s">
        <v>123</v>
      </c>
      <c r="C455" s="59" t="s">
        <v>131</v>
      </c>
      <c r="D455" s="59" t="s">
        <v>112</v>
      </c>
      <c r="E455" s="61">
        <v>39654</v>
      </c>
      <c r="F455" s="62">
        <f t="shared" ca="1" si="7"/>
        <v>8</v>
      </c>
      <c r="G455" s="63" t="s">
        <v>76</v>
      </c>
      <c r="H455" s="64">
        <v>32360</v>
      </c>
      <c r="I455" s="65">
        <v>4</v>
      </c>
    </row>
    <row r="456" spans="1:9" x14ac:dyDescent="0.25">
      <c r="A456" s="59" t="s">
        <v>811</v>
      </c>
      <c r="B456" s="60" t="s">
        <v>110</v>
      </c>
      <c r="C456" s="59" t="s">
        <v>133</v>
      </c>
      <c r="D456" s="59" t="s">
        <v>112</v>
      </c>
      <c r="E456" s="61">
        <v>39655</v>
      </c>
      <c r="F456" s="62">
        <f t="shared" ca="1" si="7"/>
        <v>8</v>
      </c>
      <c r="G456" s="63" t="s">
        <v>76</v>
      </c>
      <c r="H456" s="64">
        <v>34480</v>
      </c>
      <c r="I456" s="65">
        <v>3</v>
      </c>
    </row>
    <row r="457" spans="1:9" x14ac:dyDescent="0.25">
      <c r="A457" s="59" t="s">
        <v>808</v>
      </c>
      <c r="B457" s="60" t="s">
        <v>110</v>
      </c>
      <c r="C457" s="59" t="s">
        <v>138</v>
      </c>
      <c r="D457" s="59" t="s">
        <v>112</v>
      </c>
      <c r="E457" s="61">
        <v>39657</v>
      </c>
      <c r="F457" s="62">
        <f t="shared" ca="1" si="7"/>
        <v>8</v>
      </c>
      <c r="G457" s="63" t="s">
        <v>76</v>
      </c>
      <c r="H457" s="64">
        <v>80880</v>
      </c>
      <c r="I457" s="65">
        <v>1</v>
      </c>
    </row>
    <row r="458" spans="1:9" x14ac:dyDescent="0.25">
      <c r="A458" s="59" t="s">
        <v>395</v>
      </c>
      <c r="B458" s="60" t="s">
        <v>120</v>
      </c>
      <c r="C458" s="59" t="s">
        <v>126</v>
      </c>
      <c r="D458" s="59" t="s">
        <v>114</v>
      </c>
      <c r="E458" s="61">
        <v>39662</v>
      </c>
      <c r="F458" s="62">
        <f t="shared" ca="1" si="7"/>
        <v>8</v>
      </c>
      <c r="G458" s="63" t="s">
        <v>76</v>
      </c>
      <c r="H458" s="64">
        <v>38920</v>
      </c>
      <c r="I458" s="65">
        <v>4</v>
      </c>
    </row>
    <row r="459" spans="1:9" x14ac:dyDescent="0.25">
      <c r="A459" s="59" t="s">
        <v>172</v>
      </c>
      <c r="B459" s="60" t="s">
        <v>122</v>
      </c>
      <c r="C459" s="59" t="s">
        <v>140</v>
      </c>
      <c r="D459" s="59" t="s">
        <v>112</v>
      </c>
      <c r="E459" s="61">
        <v>39673</v>
      </c>
      <c r="F459" s="62">
        <f t="shared" ca="1" si="7"/>
        <v>8</v>
      </c>
      <c r="G459" s="63" t="s">
        <v>113</v>
      </c>
      <c r="H459" s="64">
        <v>48080</v>
      </c>
      <c r="I459" s="65">
        <v>2</v>
      </c>
    </row>
    <row r="460" spans="1:9" x14ac:dyDescent="0.25">
      <c r="A460" s="59" t="s">
        <v>715</v>
      </c>
      <c r="B460" s="60" t="s">
        <v>119</v>
      </c>
      <c r="C460" s="59" t="s">
        <v>138</v>
      </c>
      <c r="D460" s="59" t="s">
        <v>112</v>
      </c>
      <c r="E460" s="61">
        <v>39678</v>
      </c>
      <c r="F460" s="62">
        <f t="shared" ca="1" si="7"/>
        <v>8</v>
      </c>
      <c r="G460" s="63" t="s">
        <v>124</v>
      </c>
      <c r="H460" s="64">
        <v>80090</v>
      </c>
      <c r="I460" s="65">
        <v>2</v>
      </c>
    </row>
    <row r="461" spans="1:9" x14ac:dyDescent="0.25">
      <c r="A461" s="59" t="s">
        <v>626</v>
      </c>
      <c r="B461" s="60" t="s">
        <v>123</v>
      </c>
      <c r="C461" s="59" t="s">
        <v>142</v>
      </c>
      <c r="D461" s="59" t="s">
        <v>112</v>
      </c>
      <c r="E461" s="61">
        <v>39679</v>
      </c>
      <c r="F461" s="62">
        <f t="shared" ca="1" si="7"/>
        <v>8</v>
      </c>
      <c r="G461" s="63" t="s">
        <v>113</v>
      </c>
      <c r="H461" s="64">
        <v>22820</v>
      </c>
      <c r="I461" s="65">
        <v>5</v>
      </c>
    </row>
    <row r="462" spans="1:9" x14ac:dyDescent="0.25">
      <c r="A462" s="59" t="s">
        <v>403</v>
      </c>
      <c r="B462" s="60" t="s">
        <v>120</v>
      </c>
      <c r="C462" s="59" t="s">
        <v>130</v>
      </c>
      <c r="D462" s="59" t="s">
        <v>112</v>
      </c>
      <c r="E462" s="61">
        <v>39683</v>
      </c>
      <c r="F462" s="62">
        <f t="shared" ca="1" si="7"/>
        <v>8</v>
      </c>
      <c r="G462" s="63" t="s">
        <v>113</v>
      </c>
      <c r="H462" s="64">
        <v>47350</v>
      </c>
      <c r="I462" s="65">
        <v>5</v>
      </c>
    </row>
    <row r="463" spans="1:9" x14ac:dyDescent="0.25">
      <c r="A463" s="59" t="s">
        <v>491</v>
      </c>
      <c r="B463" s="60" t="s">
        <v>120</v>
      </c>
      <c r="C463" s="59" t="s">
        <v>139</v>
      </c>
      <c r="D463" s="59" t="s">
        <v>114</v>
      </c>
      <c r="E463" s="61">
        <v>39687</v>
      </c>
      <c r="F463" s="62">
        <f t="shared" ca="1" si="7"/>
        <v>8</v>
      </c>
      <c r="G463" s="63" t="s">
        <v>59</v>
      </c>
      <c r="H463" s="64">
        <v>24815</v>
      </c>
      <c r="I463" s="65">
        <v>1</v>
      </c>
    </row>
    <row r="464" spans="1:9" x14ac:dyDescent="0.25">
      <c r="A464" s="59" t="s">
        <v>292</v>
      </c>
      <c r="B464" s="60" t="s">
        <v>122</v>
      </c>
      <c r="C464" s="59" t="s">
        <v>139</v>
      </c>
      <c r="D464" s="59" t="s">
        <v>112</v>
      </c>
      <c r="E464" s="61">
        <v>39688</v>
      </c>
      <c r="F464" s="62">
        <f t="shared" ca="1" si="7"/>
        <v>8</v>
      </c>
      <c r="G464" s="63" t="s">
        <v>113</v>
      </c>
      <c r="H464" s="64">
        <v>32600</v>
      </c>
      <c r="I464" s="65">
        <v>5</v>
      </c>
    </row>
    <row r="465" spans="1:9" x14ac:dyDescent="0.25">
      <c r="A465" s="59" t="s">
        <v>283</v>
      </c>
      <c r="B465" s="60" t="s">
        <v>122</v>
      </c>
      <c r="C465" s="59" t="s">
        <v>131</v>
      </c>
      <c r="D465" s="59" t="s">
        <v>112</v>
      </c>
      <c r="E465" s="61">
        <v>39692</v>
      </c>
      <c r="F465" s="62">
        <f t="shared" ca="1" si="7"/>
        <v>8</v>
      </c>
      <c r="G465" s="63" t="s">
        <v>59</v>
      </c>
      <c r="H465" s="64">
        <v>35360</v>
      </c>
      <c r="I465" s="65">
        <v>5</v>
      </c>
    </row>
    <row r="466" spans="1:9" x14ac:dyDescent="0.25">
      <c r="A466" s="59" t="s">
        <v>225</v>
      </c>
      <c r="B466" s="60" t="s">
        <v>122</v>
      </c>
      <c r="C466" s="59" t="s">
        <v>133</v>
      </c>
      <c r="D466" s="59" t="s">
        <v>112</v>
      </c>
      <c r="E466" s="61">
        <v>39696</v>
      </c>
      <c r="F466" s="62">
        <f t="shared" ca="1" si="7"/>
        <v>8</v>
      </c>
      <c r="G466" s="63" t="s">
        <v>113</v>
      </c>
      <c r="H466" s="64">
        <v>69320</v>
      </c>
      <c r="I466" s="65">
        <v>3</v>
      </c>
    </row>
    <row r="467" spans="1:9" x14ac:dyDescent="0.25">
      <c r="A467" s="59" t="s">
        <v>663</v>
      </c>
      <c r="B467" s="60" t="s">
        <v>117</v>
      </c>
      <c r="C467" s="59" t="s">
        <v>133</v>
      </c>
      <c r="D467" s="59" t="s">
        <v>114</v>
      </c>
      <c r="E467" s="61">
        <v>39697</v>
      </c>
      <c r="F467" s="62">
        <f t="shared" ca="1" si="7"/>
        <v>8</v>
      </c>
      <c r="G467" s="63" t="s">
        <v>115</v>
      </c>
      <c r="H467" s="64">
        <v>15260</v>
      </c>
      <c r="I467" s="65">
        <v>2</v>
      </c>
    </row>
    <row r="468" spans="1:9" x14ac:dyDescent="0.25">
      <c r="A468" s="59" t="s">
        <v>352</v>
      </c>
      <c r="B468" s="60" t="s">
        <v>120</v>
      </c>
      <c r="C468" s="59" t="s">
        <v>140</v>
      </c>
      <c r="D468" s="59" t="s">
        <v>112</v>
      </c>
      <c r="E468" s="61">
        <v>39703</v>
      </c>
      <c r="F468" s="62">
        <f t="shared" ca="1" si="7"/>
        <v>8</v>
      </c>
      <c r="G468" s="63" t="s">
        <v>59</v>
      </c>
      <c r="H468" s="64">
        <v>46110</v>
      </c>
      <c r="I468" s="65">
        <v>4</v>
      </c>
    </row>
    <row r="469" spans="1:9" x14ac:dyDescent="0.25">
      <c r="A469" s="79" t="s">
        <v>882</v>
      </c>
      <c r="B469" s="60" t="s">
        <v>110</v>
      </c>
      <c r="C469" s="79" t="s">
        <v>121</v>
      </c>
      <c r="D469" s="79" t="s">
        <v>112</v>
      </c>
      <c r="E469" s="80">
        <v>39704</v>
      </c>
      <c r="F469" s="62">
        <f t="shared" ca="1" si="7"/>
        <v>8</v>
      </c>
      <c r="G469" s="63" t="s">
        <v>76</v>
      </c>
      <c r="H469" s="64">
        <v>58290</v>
      </c>
      <c r="I469" s="65">
        <v>5</v>
      </c>
    </row>
    <row r="470" spans="1:9" x14ac:dyDescent="0.25">
      <c r="A470" s="59" t="s">
        <v>531</v>
      </c>
      <c r="B470" s="60" t="s">
        <v>120</v>
      </c>
      <c r="C470" s="59" t="s">
        <v>142</v>
      </c>
      <c r="D470" s="59" t="s">
        <v>116</v>
      </c>
      <c r="E470" s="61">
        <v>39719</v>
      </c>
      <c r="F470" s="62">
        <f t="shared" ca="1" si="7"/>
        <v>8</v>
      </c>
      <c r="G470" s="63"/>
      <c r="H470" s="64">
        <v>23340</v>
      </c>
      <c r="I470" s="65">
        <v>4</v>
      </c>
    </row>
    <row r="471" spans="1:9" x14ac:dyDescent="0.25">
      <c r="A471" s="59" t="s">
        <v>498</v>
      </c>
      <c r="B471" s="60" t="s">
        <v>120</v>
      </c>
      <c r="C471" s="59" t="s">
        <v>141</v>
      </c>
      <c r="D471" s="59" t="s">
        <v>116</v>
      </c>
      <c r="E471" s="61">
        <v>39720</v>
      </c>
      <c r="F471" s="62">
        <f t="shared" ca="1" si="7"/>
        <v>8</v>
      </c>
      <c r="G471" s="63"/>
      <c r="H471" s="64">
        <v>43320</v>
      </c>
      <c r="I471" s="65">
        <v>5</v>
      </c>
    </row>
    <row r="472" spans="1:9" x14ac:dyDescent="0.25">
      <c r="A472" s="59" t="s">
        <v>686</v>
      </c>
      <c r="B472" s="60" t="s">
        <v>117</v>
      </c>
      <c r="C472" s="59" t="s">
        <v>142</v>
      </c>
      <c r="D472" s="59" t="s">
        <v>112</v>
      </c>
      <c r="E472" s="61">
        <v>39722</v>
      </c>
      <c r="F472" s="62">
        <f t="shared" ca="1" si="7"/>
        <v>8</v>
      </c>
      <c r="G472" s="63" t="s">
        <v>113</v>
      </c>
      <c r="H472" s="64">
        <v>44530</v>
      </c>
      <c r="I472" s="65">
        <v>2</v>
      </c>
    </row>
    <row r="473" spans="1:9" x14ac:dyDescent="0.25">
      <c r="A473" s="59" t="s">
        <v>873</v>
      </c>
      <c r="B473" s="60" t="s">
        <v>110</v>
      </c>
      <c r="C473" s="59" t="s">
        <v>142</v>
      </c>
      <c r="D473" s="59" t="s">
        <v>116</v>
      </c>
      <c r="E473" s="61">
        <v>39728</v>
      </c>
      <c r="F473" s="62">
        <f t="shared" ca="1" si="7"/>
        <v>8</v>
      </c>
      <c r="G473" s="63"/>
      <c r="H473" s="64">
        <v>86040</v>
      </c>
      <c r="I473" s="65">
        <v>5</v>
      </c>
    </row>
    <row r="474" spans="1:9" x14ac:dyDescent="0.25">
      <c r="A474" s="59" t="s">
        <v>543</v>
      </c>
      <c r="B474" s="60" t="s">
        <v>120</v>
      </c>
      <c r="C474" s="59" t="s">
        <v>142</v>
      </c>
      <c r="D474" s="59" t="s">
        <v>112</v>
      </c>
      <c r="E474" s="61">
        <v>39728</v>
      </c>
      <c r="F474" s="62">
        <f t="shared" ca="1" si="7"/>
        <v>8</v>
      </c>
      <c r="G474" s="63" t="s">
        <v>113</v>
      </c>
      <c r="H474" s="64">
        <v>82370</v>
      </c>
      <c r="I474" s="65">
        <v>5</v>
      </c>
    </row>
    <row r="475" spans="1:9" x14ac:dyDescent="0.25">
      <c r="A475" s="59" t="s">
        <v>569</v>
      </c>
      <c r="B475" s="60" t="s">
        <v>123</v>
      </c>
      <c r="C475" s="59" t="s">
        <v>140</v>
      </c>
      <c r="D475" s="59" t="s">
        <v>114</v>
      </c>
      <c r="E475" s="61">
        <v>39728</v>
      </c>
      <c r="F475" s="62">
        <f t="shared" ca="1" si="7"/>
        <v>8</v>
      </c>
      <c r="G475" s="63" t="s">
        <v>113</v>
      </c>
      <c r="H475" s="64">
        <v>45565</v>
      </c>
      <c r="I475" s="65">
        <v>1</v>
      </c>
    </row>
    <row r="476" spans="1:9" x14ac:dyDescent="0.25">
      <c r="A476" s="59" t="s">
        <v>651</v>
      </c>
      <c r="B476" s="60" t="s">
        <v>117</v>
      </c>
      <c r="C476" s="59" t="s">
        <v>138</v>
      </c>
      <c r="D476" s="59" t="s">
        <v>114</v>
      </c>
      <c r="E476" s="61">
        <v>39731</v>
      </c>
      <c r="F476" s="62">
        <f t="shared" ca="1" si="7"/>
        <v>8</v>
      </c>
      <c r="G476" s="63" t="s">
        <v>113</v>
      </c>
      <c r="H476" s="64">
        <v>13435</v>
      </c>
      <c r="I476" s="65">
        <v>1</v>
      </c>
    </row>
    <row r="477" spans="1:9" x14ac:dyDescent="0.25">
      <c r="A477" s="59" t="s">
        <v>490</v>
      </c>
      <c r="B477" s="60" t="s">
        <v>120</v>
      </c>
      <c r="C477" s="59" t="s">
        <v>139</v>
      </c>
      <c r="D477" s="59" t="s">
        <v>118</v>
      </c>
      <c r="E477" s="61">
        <v>39733</v>
      </c>
      <c r="F477" s="62">
        <f t="shared" ca="1" si="7"/>
        <v>8</v>
      </c>
      <c r="G477" s="63"/>
      <c r="H477" s="64">
        <v>33232</v>
      </c>
      <c r="I477" s="65">
        <v>4</v>
      </c>
    </row>
    <row r="478" spans="1:9" x14ac:dyDescent="0.25">
      <c r="A478" s="59" t="s">
        <v>855</v>
      </c>
      <c r="B478" s="60" t="s">
        <v>110</v>
      </c>
      <c r="C478" s="59" t="s">
        <v>139</v>
      </c>
      <c r="D478" s="59" t="s">
        <v>114</v>
      </c>
      <c r="E478" s="61">
        <v>39735</v>
      </c>
      <c r="F478" s="62">
        <f t="shared" ca="1" si="7"/>
        <v>8</v>
      </c>
      <c r="G478" s="63" t="s">
        <v>115</v>
      </c>
      <c r="H478" s="64">
        <v>39620</v>
      </c>
      <c r="I478" s="65">
        <v>5</v>
      </c>
    </row>
    <row r="479" spans="1:9" x14ac:dyDescent="0.25">
      <c r="A479" s="59" t="s">
        <v>774</v>
      </c>
      <c r="B479" s="60" t="s">
        <v>110</v>
      </c>
      <c r="C479" s="59" t="s">
        <v>140</v>
      </c>
      <c r="D479" s="59" t="s">
        <v>116</v>
      </c>
      <c r="E479" s="61">
        <v>39742</v>
      </c>
      <c r="F479" s="62">
        <f t="shared" ca="1" si="7"/>
        <v>8</v>
      </c>
      <c r="G479" s="63"/>
      <c r="H479" s="64">
        <v>23020</v>
      </c>
      <c r="I479" s="65">
        <v>4</v>
      </c>
    </row>
    <row r="480" spans="1:9" x14ac:dyDescent="0.25">
      <c r="A480" s="59" t="s">
        <v>876</v>
      </c>
      <c r="B480" s="60" t="s">
        <v>110</v>
      </c>
      <c r="C480" s="59" t="s">
        <v>142</v>
      </c>
      <c r="D480" s="59" t="s">
        <v>118</v>
      </c>
      <c r="E480" s="61">
        <v>39742</v>
      </c>
      <c r="F480" s="62">
        <f t="shared" ca="1" si="7"/>
        <v>8</v>
      </c>
      <c r="G480" s="63"/>
      <c r="H480" s="64">
        <v>37344</v>
      </c>
      <c r="I480" s="65">
        <v>2</v>
      </c>
    </row>
    <row r="481" spans="1:9" x14ac:dyDescent="0.25">
      <c r="A481" s="59" t="s">
        <v>501</v>
      </c>
      <c r="B481" s="60" t="s">
        <v>120</v>
      </c>
      <c r="C481" s="59" t="s">
        <v>141</v>
      </c>
      <c r="D481" s="59" t="s">
        <v>112</v>
      </c>
      <c r="E481" s="61">
        <v>39745</v>
      </c>
      <c r="F481" s="62">
        <f t="shared" ca="1" si="7"/>
        <v>8</v>
      </c>
      <c r="G481" s="63" t="s">
        <v>124</v>
      </c>
      <c r="H481" s="64">
        <v>29330</v>
      </c>
      <c r="I481" s="65">
        <v>5</v>
      </c>
    </row>
    <row r="482" spans="1:9" x14ac:dyDescent="0.25">
      <c r="A482" s="59" t="s">
        <v>722</v>
      </c>
      <c r="B482" s="60" t="s">
        <v>119</v>
      </c>
      <c r="C482" s="59" t="s">
        <v>133</v>
      </c>
      <c r="D482" s="59" t="s">
        <v>118</v>
      </c>
      <c r="E482" s="61">
        <v>39747</v>
      </c>
      <c r="F482" s="62">
        <f t="shared" ca="1" si="7"/>
        <v>8</v>
      </c>
      <c r="G482" s="63"/>
      <c r="H482" s="64">
        <v>10572</v>
      </c>
      <c r="I482" s="65">
        <v>4</v>
      </c>
    </row>
    <row r="483" spans="1:9" x14ac:dyDescent="0.25">
      <c r="A483" s="59" t="s">
        <v>737</v>
      </c>
      <c r="B483" s="60" t="s">
        <v>119</v>
      </c>
      <c r="C483" s="59" t="s">
        <v>139</v>
      </c>
      <c r="D483" s="59" t="s">
        <v>112</v>
      </c>
      <c r="E483" s="61">
        <v>39754</v>
      </c>
      <c r="F483" s="62">
        <f t="shared" ca="1" si="7"/>
        <v>8</v>
      </c>
      <c r="G483" s="63" t="s">
        <v>124</v>
      </c>
      <c r="H483" s="64">
        <v>43110</v>
      </c>
      <c r="I483" s="65">
        <v>2</v>
      </c>
    </row>
    <row r="484" spans="1:9" x14ac:dyDescent="0.25">
      <c r="A484" s="59" t="s">
        <v>370</v>
      </c>
      <c r="B484" s="60" t="s">
        <v>120</v>
      </c>
      <c r="C484" s="59" t="s">
        <v>129</v>
      </c>
      <c r="D484" s="59" t="s">
        <v>118</v>
      </c>
      <c r="E484" s="61">
        <v>39758</v>
      </c>
      <c r="F484" s="62">
        <f t="shared" ca="1" si="7"/>
        <v>8</v>
      </c>
      <c r="G484" s="63"/>
      <c r="H484" s="64">
        <v>14712</v>
      </c>
      <c r="I484" s="65">
        <v>5</v>
      </c>
    </row>
    <row r="485" spans="1:9" x14ac:dyDescent="0.25">
      <c r="A485" s="59" t="s">
        <v>449</v>
      </c>
      <c r="B485" s="60" t="s">
        <v>120</v>
      </c>
      <c r="C485" s="59" t="s">
        <v>133</v>
      </c>
      <c r="D485" s="59" t="s">
        <v>112</v>
      </c>
      <c r="E485" s="61">
        <v>39760</v>
      </c>
      <c r="F485" s="62">
        <f t="shared" ca="1" si="7"/>
        <v>8</v>
      </c>
      <c r="G485" s="63" t="s">
        <v>113</v>
      </c>
      <c r="H485" s="64">
        <v>61060</v>
      </c>
      <c r="I485" s="65">
        <v>5</v>
      </c>
    </row>
    <row r="486" spans="1:9" x14ac:dyDescent="0.25">
      <c r="A486" s="59" t="s">
        <v>492</v>
      </c>
      <c r="B486" s="60" t="s">
        <v>120</v>
      </c>
      <c r="C486" s="59" t="s">
        <v>139</v>
      </c>
      <c r="D486" s="59" t="s">
        <v>112</v>
      </c>
      <c r="E486" s="61">
        <v>39761</v>
      </c>
      <c r="F486" s="62">
        <f t="shared" ca="1" si="7"/>
        <v>8</v>
      </c>
      <c r="G486" s="63" t="s">
        <v>113</v>
      </c>
      <c r="H486" s="64">
        <v>40940</v>
      </c>
      <c r="I486" s="65">
        <v>3</v>
      </c>
    </row>
    <row r="487" spans="1:9" x14ac:dyDescent="0.25">
      <c r="A487" s="59" t="s">
        <v>398</v>
      </c>
      <c r="B487" s="60" t="s">
        <v>120</v>
      </c>
      <c r="C487" s="59" t="s">
        <v>126</v>
      </c>
      <c r="D487" s="59" t="s">
        <v>116</v>
      </c>
      <c r="E487" s="61">
        <v>39765</v>
      </c>
      <c r="F487" s="62">
        <f t="shared" ca="1" si="7"/>
        <v>8</v>
      </c>
      <c r="G487" s="63"/>
      <c r="H487" s="64">
        <v>46670</v>
      </c>
      <c r="I487" s="65">
        <v>3</v>
      </c>
    </row>
    <row r="488" spans="1:9" x14ac:dyDescent="0.25">
      <c r="A488" s="59" t="s">
        <v>314</v>
      </c>
      <c r="B488" s="60" t="s">
        <v>122</v>
      </c>
      <c r="C488" s="59" t="s">
        <v>142</v>
      </c>
      <c r="D488" s="59" t="s">
        <v>116</v>
      </c>
      <c r="E488" s="61">
        <v>39768</v>
      </c>
      <c r="F488" s="62">
        <f t="shared" ca="1" si="7"/>
        <v>8</v>
      </c>
      <c r="G488" s="63"/>
      <c r="H488" s="64">
        <v>63610</v>
      </c>
      <c r="I488" s="65">
        <v>5</v>
      </c>
    </row>
    <row r="489" spans="1:9" x14ac:dyDescent="0.25">
      <c r="A489" s="59" t="s">
        <v>277</v>
      </c>
      <c r="B489" s="60" t="s">
        <v>122</v>
      </c>
      <c r="C489" s="59" t="s">
        <v>131</v>
      </c>
      <c r="D489" s="59" t="s">
        <v>114</v>
      </c>
      <c r="E489" s="61">
        <v>39768</v>
      </c>
      <c r="F489" s="62">
        <f t="shared" ca="1" si="7"/>
        <v>8</v>
      </c>
      <c r="G489" s="63" t="s">
        <v>113</v>
      </c>
      <c r="H489" s="64">
        <v>39515</v>
      </c>
      <c r="I489" s="65">
        <v>5</v>
      </c>
    </row>
    <row r="490" spans="1:9" x14ac:dyDescent="0.25">
      <c r="A490" s="59" t="s">
        <v>357</v>
      </c>
      <c r="B490" s="60" t="s">
        <v>120</v>
      </c>
      <c r="C490" s="59" t="s">
        <v>140</v>
      </c>
      <c r="D490" s="59" t="s">
        <v>116</v>
      </c>
      <c r="E490" s="61">
        <v>39772</v>
      </c>
      <c r="F490" s="62">
        <f t="shared" ca="1" si="7"/>
        <v>8</v>
      </c>
      <c r="G490" s="63"/>
      <c r="H490" s="64">
        <v>85980</v>
      </c>
      <c r="I490" s="65">
        <v>2</v>
      </c>
    </row>
    <row r="491" spans="1:9" x14ac:dyDescent="0.25">
      <c r="A491" s="59" t="s">
        <v>580</v>
      </c>
      <c r="B491" s="60" t="s">
        <v>123</v>
      </c>
      <c r="C491" s="59" t="s">
        <v>138</v>
      </c>
      <c r="D491" s="59" t="s">
        <v>116</v>
      </c>
      <c r="E491" s="61">
        <v>39783</v>
      </c>
      <c r="F491" s="62">
        <f t="shared" ca="1" si="7"/>
        <v>8</v>
      </c>
      <c r="G491" s="63"/>
      <c r="H491" s="64">
        <v>54000</v>
      </c>
      <c r="I491" s="65">
        <v>3</v>
      </c>
    </row>
    <row r="492" spans="1:9" x14ac:dyDescent="0.25">
      <c r="A492" s="59" t="s">
        <v>321</v>
      </c>
      <c r="B492" s="60" t="s">
        <v>122</v>
      </c>
      <c r="C492" s="59" t="s">
        <v>142</v>
      </c>
      <c r="D492" s="59" t="s">
        <v>112</v>
      </c>
      <c r="E492" s="61">
        <v>39784</v>
      </c>
      <c r="F492" s="62">
        <f t="shared" ca="1" si="7"/>
        <v>8</v>
      </c>
      <c r="G492" s="63" t="s">
        <v>113</v>
      </c>
      <c r="H492" s="64">
        <v>69510</v>
      </c>
      <c r="I492" s="65">
        <v>5</v>
      </c>
    </row>
    <row r="493" spans="1:9" x14ac:dyDescent="0.25">
      <c r="A493" s="59" t="s">
        <v>717</v>
      </c>
      <c r="B493" s="60" t="s">
        <v>119</v>
      </c>
      <c r="C493" s="59" t="s">
        <v>133</v>
      </c>
      <c r="D493" s="59" t="s">
        <v>116</v>
      </c>
      <c r="E493" s="61">
        <v>39785</v>
      </c>
      <c r="F493" s="62">
        <f t="shared" ca="1" si="7"/>
        <v>8</v>
      </c>
      <c r="G493" s="63"/>
      <c r="H493" s="64">
        <v>80690</v>
      </c>
      <c r="I493" s="65">
        <v>3</v>
      </c>
    </row>
    <row r="494" spans="1:9" x14ac:dyDescent="0.25">
      <c r="A494" s="59" t="s">
        <v>510</v>
      </c>
      <c r="B494" s="60" t="s">
        <v>120</v>
      </c>
      <c r="C494" s="59" t="s">
        <v>141</v>
      </c>
      <c r="D494" s="59" t="s">
        <v>112</v>
      </c>
      <c r="E494" s="61">
        <v>39797</v>
      </c>
      <c r="F494" s="62">
        <f t="shared" ca="1" si="7"/>
        <v>8</v>
      </c>
      <c r="G494" s="63" t="s">
        <v>113</v>
      </c>
      <c r="H494" s="64">
        <v>53900</v>
      </c>
      <c r="I494" s="65">
        <v>5</v>
      </c>
    </row>
    <row r="495" spans="1:9" x14ac:dyDescent="0.25">
      <c r="A495" s="59" t="s">
        <v>711</v>
      </c>
      <c r="B495" s="60" t="s">
        <v>119</v>
      </c>
      <c r="C495" s="59" t="s">
        <v>126</v>
      </c>
      <c r="D495" s="59" t="s">
        <v>114</v>
      </c>
      <c r="E495" s="61">
        <v>39802</v>
      </c>
      <c r="F495" s="62">
        <f t="shared" ca="1" si="7"/>
        <v>8</v>
      </c>
      <c r="G495" s="63" t="s">
        <v>76</v>
      </c>
      <c r="H495" s="64">
        <v>22535</v>
      </c>
      <c r="I495" s="65">
        <v>3</v>
      </c>
    </row>
    <row r="496" spans="1:9" x14ac:dyDescent="0.25">
      <c r="A496" s="59" t="s">
        <v>194</v>
      </c>
      <c r="B496" s="60" t="s">
        <v>122</v>
      </c>
      <c r="C496" s="59" t="s">
        <v>126</v>
      </c>
      <c r="D496" s="59" t="s">
        <v>116</v>
      </c>
      <c r="E496" s="61">
        <v>39803</v>
      </c>
      <c r="F496" s="62">
        <f t="shared" ca="1" si="7"/>
        <v>8</v>
      </c>
      <c r="G496" s="63"/>
      <c r="H496" s="64">
        <v>42940</v>
      </c>
      <c r="I496" s="65">
        <v>1</v>
      </c>
    </row>
    <row r="497" spans="1:9" x14ac:dyDescent="0.25">
      <c r="A497" s="59" t="s">
        <v>570</v>
      </c>
      <c r="B497" s="60" t="s">
        <v>123</v>
      </c>
      <c r="C497" s="59" t="s">
        <v>140</v>
      </c>
      <c r="D497" s="59" t="s">
        <v>112</v>
      </c>
      <c r="E497" s="61">
        <v>39807</v>
      </c>
      <c r="F497" s="62">
        <f t="shared" ca="1" si="7"/>
        <v>8</v>
      </c>
      <c r="G497" s="63" t="s">
        <v>115</v>
      </c>
      <c r="H497" s="64">
        <v>88820</v>
      </c>
      <c r="I497" s="65">
        <v>2</v>
      </c>
    </row>
    <row r="498" spans="1:9" x14ac:dyDescent="0.25">
      <c r="A498" s="59" t="s">
        <v>153</v>
      </c>
      <c r="B498" s="60" t="s">
        <v>122</v>
      </c>
      <c r="C498" s="59" t="s">
        <v>140</v>
      </c>
      <c r="D498" s="59" t="s">
        <v>116</v>
      </c>
      <c r="E498" s="61">
        <v>39809</v>
      </c>
      <c r="F498" s="62">
        <f t="shared" ca="1" si="7"/>
        <v>8</v>
      </c>
      <c r="G498" s="63"/>
      <c r="H498" s="64">
        <v>58650</v>
      </c>
      <c r="I498" s="65">
        <v>4</v>
      </c>
    </row>
    <row r="499" spans="1:9" x14ac:dyDescent="0.25">
      <c r="A499" s="59" t="s">
        <v>860</v>
      </c>
      <c r="B499" s="60" t="s">
        <v>110</v>
      </c>
      <c r="C499" s="59" t="s">
        <v>141</v>
      </c>
      <c r="D499" s="59" t="s">
        <v>112</v>
      </c>
      <c r="E499" s="61">
        <v>39815</v>
      </c>
      <c r="F499" s="62">
        <f t="shared" ca="1" si="7"/>
        <v>8</v>
      </c>
      <c r="G499" s="63" t="s">
        <v>124</v>
      </c>
      <c r="H499" s="64">
        <v>72060</v>
      </c>
      <c r="I499" s="65">
        <v>2</v>
      </c>
    </row>
    <row r="500" spans="1:9" x14ac:dyDescent="0.25">
      <c r="A500" s="59" t="s">
        <v>817</v>
      </c>
      <c r="B500" s="60" t="s">
        <v>110</v>
      </c>
      <c r="C500" s="59" t="s">
        <v>133</v>
      </c>
      <c r="D500" s="59" t="s">
        <v>116</v>
      </c>
      <c r="E500" s="61">
        <v>39822</v>
      </c>
      <c r="F500" s="62">
        <f t="shared" ca="1" si="7"/>
        <v>8</v>
      </c>
      <c r="G500" s="63"/>
      <c r="H500" s="64">
        <v>60040</v>
      </c>
      <c r="I500" s="65">
        <v>5</v>
      </c>
    </row>
    <row r="501" spans="1:9" x14ac:dyDescent="0.25">
      <c r="A501" s="59" t="s">
        <v>830</v>
      </c>
      <c r="B501" s="60" t="s">
        <v>110</v>
      </c>
      <c r="C501" s="59" t="s">
        <v>133</v>
      </c>
      <c r="D501" s="59" t="s">
        <v>116</v>
      </c>
      <c r="E501" s="61">
        <v>39830</v>
      </c>
      <c r="F501" s="62">
        <f t="shared" ca="1" si="7"/>
        <v>8</v>
      </c>
      <c r="G501" s="63"/>
      <c r="H501" s="64">
        <v>78520</v>
      </c>
      <c r="I501" s="65">
        <v>4</v>
      </c>
    </row>
    <row r="502" spans="1:9" x14ac:dyDescent="0.25">
      <c r="A502" s="59" t="s">
        <v>356</v>
      </c>
      <c r="B502" s="60" t="s">
        <v>120</v>
      </c>
      <c r="C502" s="59" t="s">
        <v>140</v>
      </c>
      <c r="D502" s="59" t="s">
        <v>112</v>
      </c>
      <c r="E502" s="61">
        <v>39864</v>
      </c>
      <c r="F502" s="62">
        <f t="shared" ca="1" si="7"/>
        <v>8</v>
      </c>
      <c r="G502" s="63" t="s">
        <v>113</v>
      </c>
      <c r="H502" s="64">
        <v>64320</v>
      </c>
      <c r="I502" s="65">
        <v>5</v>
      </c>
    </row>
    <row r="503" spans="1:9" x14ac:dyDescent="0.25">
      <c r="A503" s="59" t="s">
        <v>843</v>
      </c>
      <c r="B503" s="60" t="s">
        <v>110</v>
      </c>
      <c r="C503" s="59" t="s">
        <v>136</v>
      </c>
      <c r="D503" s="59" t="s">
        <v>114</v>
      </c>
      <c r="E503" s="61">
        <v>39871</v>
      </c>
      <c r="F503" s="62">
        <f t="shared" ca="1" si="7"/>
        <v>8</v>
      </c>
      <c r="G503" s="63" t="s">
        <v>59</v>
      </c>
      <c r="H503" s="64">
        <v>38575</v>
      </c>
      <c r="I503" s="65">
        <v>2</v>
      </c>
    </row>
    <row r="504" spans="1:9" x14ac:dyDescent="0.25">
      <c r="A504" s="59" t="s">
        <v>281</v>
      </c>
      <c r="B504" s="60" t="s">
        <v>122</v>
      </c>
      <c r="C504" s="59" t="s">
        <v>131</v>
      </c>
      <c r="D504" s="59" t="s">
        <v>118</v>
      </c>
      <c r="E504" s="61">
        <v>39893</v>
      </c>
      <c r="F504" s="62">
        <f t="shared" ca="1" si="7"/>
        <v>8</v>
      </c>
      <c r="G504" s="63"/>
      <c r="H504" s="64">
        <v>15744</v>
      </c>
      <c r="I504" s="65">
        <v>3</v>
      </c>
    </row>
    <row r="505" spans="1:9" x14ac:dyDescent="0.25">
      <c r="A505" s="59" t="s">
        <v>764</v>
      </c>
      <c r="B505" s="60" t="s">
        <v>110</v>
      </c>
      <c r="C505" s="59" t="s">
        <v>140</v>
      </c>
      <c r="D505" s="59" t="s">
        <v>112</v>
      </c>
      <c r="E505" s="61">
        <v>39899</v>
      </c>
      <c r="F505" s="62">
        <f t="shared" ca="1" si="7"/>
        <v>8</v>
      </c>
      <c r="G505" s="63" t="s">
        <v>113</v>
      </c>
      <c r="H505" s="64">
        <v>24790</v>
      </c>
      <c r="I505" s="65">
        <v>3</v>
      </c>
    </row>
    <row r="506" spans="1:9" x14ac:dyDescent="0.25">
      <c r="A506" s="59" t="s">
        <v>576</v>
      </c>
      <c r="B506" s="60" t="s">
        <v>123</v>
      </c>
      <c r="C506" s="59" t="s">
        <v>126</v>
      </c>
      <c r="D506" s="59" t="s">
        <v>116</v>
      </c>
      <c r="E506" s="61">
        <v>39922</v>
      </c>
      <c r="F506" s="62">
        <f t="shared" ca="1" si="7"/>
        <v>8</v>
      </c>
      <c r="G506" s="63"/>
      <c r="H506" s="64">
        <v>25790</v>
      </c>
      <c r="I506" s="65">
        <v>3</v>
      </c>
    </row>
    <row r="507" spans="1:9" x14ac:dyDescent="0.25">
      <c r="A507" s="59" t="s">
        <v>401</v>
      </c>
      <c r="B507" s="60" t="s">
        <v>120</v>
      </c>
      <c r="C507" s="59" t="s">
        <v>127</v>
      </c>
      <c r="D507" s="59" t="s">
        <v>112</v>
      </c>
      <c r="E507" s="61">
        <v>39923</v>
      </c>
      <c r="F507" s="62">
        <f t="shared" ca="1" si="7"/>
        <v>8</v>
      </c>
      <c r="G507" s="63" t="s">
        <v>113</v>
      </c>
      <c r="H507" s="64">
        <v>76440</v>
      </c>
      <c r="I507" s="65">
        <v>3</v>
      </c>
    </row>
    <row r="508" spans="1:9" x14ac:dyDescent="0.25">
      <c r="A508" s="59" t="s">
        <v>389</v>
      </c>
      <c r="B508" s="60" t="s">
        <v>120</v>
      </c>
      <c r="C508" s="59" t="s">
        <v>126</v>
      </c>
      <c r="D508" s="59" t="s">
        <v>116</v>
      </c>
      <c r="E508" s="61">
        <v>39959</v>
      </c>
      <c r="F508" s="62">
        <f t="shared" ca="1" si="7"/>
        <v>8</v>
      </c>
      <c r="G508" s="63"/>
      <c r="H508" s="64">
        <v>79460</v>
      </c>
      <c r="I508" s="65">
        <v>5</v>
      </c>
    </row>
    <row r="509" spans="1:9" x14ac:dyDescent="0.25">
      <c r="A509" s="59" t="s">
        <v>599</v>
      </c>
      <c r="B509" s="60" t="s">
        <v>123</v>
      </c>
      <c r="C509" s="59" t="s">
        <v>133</v>
      </c>
      <c r="D509" s="59" t="s">
        <v>112</v>
      </c>
      <c r="E509" s="61">
        <v>39972</v>
      </c>
      <c r="F509" s="62">
        <f t="shared" ca="1" si="7"/>
        <v>7</v>
      </c>
      <c r="G509" s="63" t="s">
        <v>113</v>
      </c>
      <c r="H509" s="64">
        <v>78170</v>
      </c>
      <c r="I509" s="65">
        <v>5</v>
      </c>
    </row>
    <row r="510" spans="1:9" x14ac:dyDescent="0.25">
      <c r="A510" s="59" t="s">
        <v>331</v>
      </c>
      <c r="B510" s="60" t="s">
        <v>122</v>
      </c>
      <c r="C510" s="59" t="s">
        <v>142</v>
      </c>
      <c r="D510" s="59" t="s">
        <v>112</v>
      </c>
      <c r="E510" s="61">
        <v>40018</v>
      </c>
      <c r="F510" s="62">
        <f t="shared" ca="1" si="7"/>
        <v>7</v>
      </c>
      <c r="G510" s="63" t="s">
        <v>124</v>
      </c>
      <c r="H510" s="64">
        <v>34990</v>
      </c>
      <c r="I510" s="65">
        <v>3</v>
      </c>
    </row>
    <row r="511" spans="1:9" x14ac:dyDescent="0.25">
      <c r="A511" s="59" t="s">
        <v>677</v>
      </c>
      <c r="B511" s="60" t="s">
        <v>117</v>
      </c>
      <c r="C511" s="59" t="s">
        <v>131</v>
      </c>
      <c r="D511" s="59" t="s">
        <v>116</v>
      </c>
      <c r="E511" s="61">
        <v>40054</v>
      </c>
      <c r="F511" s="62">
        <f t="shared" ca="1" si="7"/>
        <v>7</v>
      </c>
      <c r="G511" s="63"/>
      <c r="H511" s="64">
        <v>56920</v>
      </c>
      <c r="I511" s="65">
        <v>4</v>
      </c>
    </row>
    <row r="512" spans="1:9" x14ac:dyDescent="0.25">
      <c r="A512" s="59" t="s">
        <v>611</v>
      </c>
      <c r="B512" s="60" t="s">
        <v>123</v>
      </c>
      <c r="C512" s="59" t="s">
        <v>141</v>
      </c>
      <c r="D512" s="59" t="s">
        <v>112</v>
      </c>
      <c r="E512" s="61">
        <v>40078</v>
      </c>
      <c r="F512" s="62">
        <f t="shared" ca="1" si="7"/>
        <v>7</v>
      </c>
      <c r="G512" s="63" t="s">
        <v>124</v>
      </c>
      <c r="H512" s="64">
        <v>23190</v>
      </c>
      <c r="I512" s="65">
        <v>5</v>
      </c>
    </row>
    <row r="513" spans="1:9" x14ac:dyDescent="0.25">
      <c r="A513" s="59" t="s">
        <v>731</v>
      </c>
      <c r="B513" s="60" t="s">
        <v>119</v>
      </c>
      <c r="C513" s="59" t="s">
        <v>136</v>
      </c>
      <c r="D513" s="59" t="s">
        <v>112</v>
      </c>
      <c r="E513" s="61">
        <v>40083</v>
      </c>
      <c r="F513" s="62">
        <f t="shared" ca="1" si="7"/>
        <v>7</v>
      </c>
      <c r="G513" s="63" t="s">
        <v>124</v>
      </c>
      <c r="H513" s="64">
        <v>44150</v>
      </c>
      <c r="I513" s="65">
        <v>4</v>
      </c>
    </row>
    <row r="514" spans="1:9" x14ac:dyDescent="0.25">
      <c r="A514" s="59" t="s">
        <v>200</v>
      </c>
      <c r="B514" s="60" t="s">
        <v>122</v>
      </c>
      <c r="C514" s="59" t="s">
        <v>126</v>
      </c>
      <c r="D514" s="59" t="s">
        <v>112</v>
      </c>
      <c r="E514" s="61">
        <v>40085</v>
      </c>
      <c r="F514" s="62">
        <f t="shared" ref="F514:F577" ca="1" si="8">DATEDIF(E514,TODAY(),"Y")</f>
        <v>7</v>
      </c>
      <c r="G514" s="63" t="s">
        <v>113</v>
      </c>
      <c r="H514" s="64">
        <v>41490</v>
      </c>
      <c r="I514" s="65">
        <v>5</v>
      </c>
    </row>
    <row r="515" spans="1:9" x14ac:dyDescent="0.25">
      <c r="A515" s="59" t="s">
        <v>781</v>
      </c>
      <c r="B515" s="60" t="s">
        <v>110</v>
      </c>
      <c r="C515" s="59" t="s">
        <v>125</v>
      </c>
      <c r="D515" s="59" t="s">
        <v>112</v>
      </c>
      <c r="E515" s="61">
        <v>40106</v>
      </c>
      <c r="F515" s="62">
        <f t="shared" ca="1" si="8"/>
        <v>7</v>
      </c>
      <c r="G515" s="63" t="s">
        <v>115</v>
      </c>
      <c r="H515" s="64">
        <v>51180</v>
      </c>
      <c r="I515" s="65">
        <v>3</v>
      </c>
    </row>
    <row r="516" spans="1:9" x14ac:dyDescent="0.25">
      <c r="A516" s="79" t="s">
        <v>883</v>
      </c>
      <c r="B516" s="60" t="s">
        <v>110</v>
      </c>
      <c r="C516" s="79" t="s">
        <v>121</v>
      </c>
      <c r="D516" s="79" t="s">
        <v>118</v>
      </c>
      <c r="E516" s="80">
        <v>40126</v>
      </c>
      <c r="F516" s="62">
        <f t="shared" ca="1" si="8"/>
        <v>7</v>
      </c>
      <c r="G516" s="63"/>
      <c r="H516" s="64">
        <v>10636</v>
      </c>
      <c r="I516" s="65">
        <v>4</v>
      </c>
    </row>
    <row r="517" spans="1:9" x14ac:dyDescent="0.25">
      <c r="A517" s="59" t="s">
        <v>158</v>
      </c>
      <c r="B517" s="60" t="s">
        <v>122</v>
      </c>
      <c r="C517" s="59" t="s">
        <v>140</v>
      </c>
      <c r="D517" s="59" t="s">
        <v>112</v>
      </c>
      <c r="E517" s="61">
        <v>40137</v>
      </c>
      <c r="F517" s="62">
        <f t="shared" ca="1" si="8"/>
        <v>7</v>
      </c>
      <c r="G517" s="63" t="s">
        <v>113</v>
      </c>
      <c r="H517" s="64">
        <v>54190</v>
      </c>
      <c r="I517" s="65">
        <v>4</v>
      </c>
    </row>
    <row r="518" spans="1:9" x14ac:dyDescent="0.25">
      <c r="A518" s="59" t="s">
        <v>182</v>
      </c>
      <c r="B518" s="60" t="s">
        <v>122</v>
      </c>
      <c r="C518" s="59" t="s">
        <v>125</v>
      </c>
      <c r="D518" s="59" t="s">
        <v>114</v>
      </c>
      <c r="E518" s="61">
        <v>40152</v>
      </c>
      <c r="F518" s="62">
        <f t="shared" ca="1" si="8"/>
        <v>7</v>
      </c>
      <c r="G518" s="63" t="s">
        <v>124</v>
      </c>
      <c r="H518" s="64">
        <v>28680</v>
      </c>
      <c r="I518" s="65">
        <v>1</v>
      </c>
    </row>
    <row r="519" spans="1:9" x14ac:dyDescent="0.25">
      <c r="A519" s="59" t="s">
        <v>149</v>
      </c>
      <c r="B519" s="60" t="s">
        <v>122</v>
      </c>
      <c r="C519" s="59" t="s">
        <v>140</v>
      </c>
      <c r="D519" s="59" t="s">
        <v>114</v>
      </c>
      <c r="E519" s="61">
        <v>40166</v>
      </c>
      <c r="F519" s="62">
        <f t="shared" ca="1" si="8"/>
        <v>7</v>
      </c>
      <c r="G519" s="63" t="s">
        <v>76</v>
      </c>
      <c r="H519" s="64">
        <v>25245</v>
      </c>
      <c r="I519" s="65">
        <v>5</v>
      </c>
    </row>
    <row r="520" spans="1:9" x14ac:dyDescent="0.25">
      <c r="A520" s="59" t="s">
        <v>727</v>
      </c>
      <c r="B520" s="60" t="s">
        <v>119</v>
      </c>
      <c r="C520" s="59" t="s">
        <v>133</v>
      </c>
      <c r="D520" s="59" t="s">
        <v>112</v>
      </c>
      <c r="E520" s="61">
        <v>40175</v>
      </c>
      <c r="F520" s="62">
        <f t="shared" ca="1" si="8"/>
        <v>7</v>
      </c>
      <c r="G520" s="63" t="s">
        <v>59</v>
      </c>
      <c r="H520" s="64">
        <v>34690</v>
      </c>
      <c r="I520" s="65">
        <v>2</v>
      </c>
    </row>
    <row r="521" spans="1:9" x14ac:dyDescent="0.25">
      <c r="A521" s="59" t="s">
        <v>478</v>
      </c>
      <c r="B521" s="60" t="s">
        <v>120</v>
      </c>
      <c r="C521" s="59" t="s">
        <v>131</v>
      </c>
      <c r="D521" s="59" t="s">
        <v>114</v>
      </c>
      <c r="E521" s="61">
        <v>40184</v>
      </c>
      <c r="F521" s="62">
        <f t="shared" ca="1" si="8"/>
        <v>7</v>
      </c>
      <c r="G521" s="63" t="s">
        <v>76</v>
      </c>
      <c r="H521" s="64">
        <v>21220</v>
      </c>
      <c r="I521" s="65">
        <v>3</v>
      </c>
    </row>
    <row r="522" spans="1:9" x14ac:dyDescent="0.25">
      <c r="A522" s="59" t="s">
        <v>276</v>
      </c>
      <c r="B522" s="60" t="s">
        <v>122</v>
      </c>
      <c r="C522" s="59" t="s">
        <v>131</v>
      </c>
      <c r="D522" s="59" t="s">
        <v>112</v>
      </c>
      <c r="E522" s="61">
        <v>40198</v>
      </c>
      <c r="F522" s="62">
        <f t="shared" ca="1" si="8"/>
        <v>7</v>
      </c>
      <c r="G522" s="63" t="s">
        <v>76</v>
      </c>
      <c r="H522" s="64">
        <v>49260</v>
      </c>
      <c r="I522" s="65">
        <v>3</v>
      </c>
    </row>
    <row r="523" spans="1:9" x14ac:dyDescent="0.25">
      <c r="A523" s="59" t="s">
        <v>190</v>
      </c>
      <c r="B523" s="60" t="s">
        <v>122</v>
      </c>
      <c r="C523" s="59" t="s">
        <v>126</v>
      </c>
      <c r="D523" s="59" t="s">
        <v>112</v>
      </c>
      <c r="E523" s="61">
        <v>40200</v>
      </c>
      <c r="F523" s="62">
        <f t="shared" ca="1" si="8"/>
        <v>7</v>
      </c>
      <c r="G523" s="63" t="s">
        <v>59</v>
      </c>
      <c r="H523" s="64">
        <v>77350</v>
      </c>
      <c r="I523" s="65">
        <v>5</v>
      </c>
    </row>
    <row r="524" spans="1:9" x14ac:dyDescent="0.25">
      <c r="A524" s="59" t="s">
        <v>441</v>
      </c>
      <c r="B524" s="60" t="s">
        <v>120</v>
      </c>
      <c r="C524" s="59" t="s">
        <v>133</v>
      </c>
      <c r="D524" s="59" t="s">
        <v>112</v>
      </c>
      <c r="E524" s="61">
        <v>40203</v>
      </c>
      <c r="F524" s="62">
        <f t="shared" ca="1" si="8"/>
        <v>7</v>
      </c>
      <c r="G524" s="63" t="s">
        <v>113</v>
      </c>
      <c r="H524" s="64">
        <v>35600</v>
      </c>
      <c r="I524" s="65">
        <v>5</v>
      </c>
    </row>
    <row r="525" spans="1:9" x14ac:dyDescent="0.25">
      <c r="A525" s="59" t="s">
        <v>776</v>
      </c>
      <c r="B525" s="60" t="s">
        <v>110</v>
      </c>
      <c r="C525" s="59" t="s">
        <v>140</v>
      </c>
      <c r="D525" s="59" t="s">
        <v>112</v>
      </c>
      <c r="E525" s="61">
        <v>40208</v>
      </c>
      <c r="F525" s="62">
        <f t="shared" ca="1" si="8"/>
        <v>7</v>
      </c>
      <c r="G525" s="63" t="s">
        <v>115</v>
      </c>
      <c r="H525" s="64">
        <v>61148</v>
      </c>
      <c r="I525" s="65">
        <v>2</v>
      </c>
    </row>
    <row r="526" spans="1:9" x14ac:dyDescent="0.25">
      <c r="A526" s="59" t="s">
        <v>272</v>
      </c>
      <c r="B526" s="60" t="s">
        <v>122</v>
      </c>
      <c r="C526" s="59" t="s">
        <v>136</v>
      </c>
      <c r="D526" s="59" t="s">
        <v>112</v>
      </c>
      <c r="E526" s="61">
        <v>40209</v>
      </c>
      <c r="F526" s="62">
        <f t="shared" ca="1" si="8"/>
        <v>7</v>
      </c>
      <c r="G526" s="63" t="s">
        <v>124</v>
      </c>
      <c r="H526" s="64">
        <v>45260</v>
      </c>
      <c r="I526" s="65">
        <v>4</v>
      </c>
    </row>
    <row r="527" spans="1:9" x14ac:dyDescent="0.25">
      <c r="A527" s="59" t="s">
        <v>575</v>
      </c>
      <c r="B527" s="60" t="s">
        <v>123</v>
      </c>
      <c r="C527" s="59" t="s">
        <v>126</v>
      </c>
      <c r="D527" s="59" t="s">
        <v>116</v>
      </c>
      <c r="E527" s="61">
        <v>40233</v>
      </c>
      <c r="F527" s="62">
        <f t="shared" ca="1" si="8"/>
        <v>7</v>
      </c>
      <c r="G527" s="63"/>
      <c r="H527" s="64">
        <v>64390</v>
      </c>
      <c r="I527" s="65">
        <v>2</v>
      </c>
    </row>
    <row r="528" spans="1:9" x14ac:dyDescent="0.25">
      <c r="A528" s="59" t="s">
        <v>529</v>
      </c>
      <c r="B528" s="60" t="s">
        <v>120</v>
      </c>
      <c r="C528" s="59" t="s">
        <v>142</v>
      </c>
      <c r="D528" s="59" t="s">
        <v>116</v>
      </c>
      <c r="E528" s="61">
        <v>40235</v>
      </c>
      <c r="F528" s="62">
        <f t="shared" ca="1" si="8"/>
        <v>7</v>
      </c>
      <c r="G528" s="63"/>
      <c r="H528" s="64">
        <v>80729</v>
      </c>
      <c r="I528" s="65">
        <v>3</v>
      </c>
    </row>
    <row r="529" spans="1:9" x14ac:dyDescent="0.25">
      <c r="A529" s="59" t="s">
        <v>557</v>
      </c>
      <c r="B529" s="60" t="s">
        <v>120</v>
      </c>
      <c r="C529" s="59" t="s">
        <v>137</v>
      </c>
      <c r="D529" s="59" t="s">
        <v>112</v>
      </c>
      <c r="E529" s="61">
        <v>40235</v>
      </c>
      <c r="F529" s="62">
        <f t="shared" ca="1" si="8"/>
        <v>7</v>
      </c>
      <c r="G529" s="63" t="s">
        <v>124</v>
      </c>
      <c r="H529" s="64">
        <v>22860</v>
      </c>
      <c r="I529" s="65">
        <v>5</v>
      </c>
    </row>
    <row r="530" spans="1:9" x14ac:dyDescent="0.25">
      <c r="A530" s="59" t="s">
        <v>285</v>
      </c>
      <c r="B530" s="60" t="s">
        <v>122</v>
      </c>
      <c r="C530" s="59" t="s">
        <v>131</v>
      </c>
      <c r="D530" s="59" t="s">
        <v>116</v>
      </c>
      <c r="E530" s="66">
        <v>40236</v>
      </c>
      <c r="F530" s="62">
        <f t="shared" ca="1" si="8"/>
        <v>7</v>
      </c>
      <c r="G530" s="63"/>
      <c r="H530" s="64">
        <v>45830</v>
      </c>
      <c r="I530" s="65">
        <v>4</v>
      </c>
    </row>
    <row r="531" spans="1:9" x14ac:dyDescent="0.25">
      <c r="A531" s="59" t="s">
        <v>581</v>
      </c>
      <c r="B531" s="60" t="s">
        <v>123</v>
      </c>
      <c r="C531" s="59" t="s">
        <v>138</v>
      </c>
      <c r="D531" s="59" t="s">
        <v>112</v>
      </c>
      <c r="E531" s="61">
        <v>40246</v>
      </c>
      <c r="F531" s="62">
        <f t="shared" ca="1" si="8"/>
        <v>7</v>
      </c>
      <c r="G531" s="63" t="s">
        <v>124</v>
      </c>
      <c r="H531" s="64">
        <v>63080</v>
      </c>
      <c r="I531" s="65">
        <v>5</v>
      </c>
    </row>
    <row r="532" spans="1:9" x14ac:dyDescent="0.25">
      <c r="A532" s="59" t="s">
        <v>547</v>
      </c>
      <c r="B532" s="60" t="s">
        <v>120</v>
      </c>
      <c r="C532" s="59" t="s">
        <v>142</v>
      </c>
      <c r="D532" s="59" t="s">
        <v>112</v>
      </c>
      <c r="E532" s="61">
        <v>40250</v>
      </c>
      <c r="F532" s="62">
        <f t="shared" ca="1" si="8"/>
        <v>7</v>
      </c>
      <c r="G532" s="63" t="s">
        <v>124</v>
      </c>
      <c r="H532" s="64">
        <v>33590</v>
      </c>
      <c r="I532" s="65">
        <v>5</v>
      </c>
    </row>
    <row r="533" spans="1:9" x14ac:dyDescent="0.25">
      <c r="A533" s="59" t="s">
        <v>402</v>
      </c>
      <c r="B533" s="60" t="s">
        <v>120</v>
      </c>
      <c r="C533" s="59" t="s">
        <v>127</v>
      </c>
      <c r="D533" s="59" t="s">
        <v>116</v>
      </c>
      <c r="E533" s="66">
        <v>40253</v>
      </c>
      <c r="F533" s="62">
        <f t="shared" ca="1" si="8"/>
        <v>7</v>
      </c>
      <c r="G533" s="63"/>
      <c r="H533" s="64">
        <v>59350</v>
      </c>
      <c r="I533" s="65">
        <v>5</v>
      </c>
    </row>
    <row r="534" spans="1:9" x14ac:dyDescent="0.25">
      <c r="A534" s="59" t="s">
        <v>638</v>
      </c>
      <c r="B534" s="60" t="s">
        <v>117</v>
      </c>
      <c r="C534" s="59" t="s">
        <v>140</v>
      </c>
      <c r="D534" s="59" t="s">
        <v>114</v>
      </c>
      <c r="E534" s="66">
        <v>40254</v>
      </c>
      <c r="F534" s="62">
        <f t="shared" ca="1" si="8"/>
        <v>7</v>
      </c>
      <c r="G534" s="63" t="s">
        <v>124</v>
      </c>
      <c r="H534" s="64">
        <v>48700</v>
      </c>
      <c r="I534" s="65">
        <v>3</v>
      </c>
    </row>
    <row r="535" spans="1:9" x14ac:dyDescent="0.25">
      <c r="A535" s="59" t="s">
        <v>350</v>
      </c>
      <c r="B535" s="60" t="s">
        <v>120</v>
      </c>
      <c r="C535" s="59" t="s">
        <v>140</v>
      </c>
      <c r="D535" s="59" t="s">
        <v>116</v>
      </c>
      <c r="E535" s="61">
        <v>40259</v>
      </c>
      <c r="F535" s="62">
        <f t="shared" ca="1" si="8"/>
        <v>7</v>
      </c>
      <c r="G535" s="63"/>
      <c r="H535" s="64">
        <v>73190</v>
      </c>
      <c r="I535" s="65">
        <v>1</v>
      </c>
    </row>
    <row r="536" spans="1:9" x14ac:dyDescent="0.25">
      <c r="A536" s="59" t="s">
        <v>735</v>
      </c>
      <c r="B536" s="60" t="s">
        <v>119</v>
      </c>
      <c r="C536" s="59" t="s">
        <v>131</v>
      </c>
      <c r="D536" s="59" t="s">
        <v>116</v>
      </c>
      <c r="E536" s="61">
        <v>40259</v>
      </c>
      <c r="F536" s="62">
        <f t="shared" ca="1" si="8"/>
        <v>7</v>
      </c>
      <c r="G536" s="63"/>
      <c r="H536" s="64">
        <v>45710</v>
      </c>
      <c r="I536" s="65">
        <v>3</v>
      </c>
    </row>
    <row r="537" spans="1:9" x14ac:dyDescent="0.25">
      <c r="A537" s="59" t="s">
        <v>653</v>
      </c>
      <c r="B537" s="60" t="s">
        <v>117</v>
      </c>
      <c r="C537" s="59" t="s">
        <v>132</v>
      </c>
      <c r="D537" s="59" t="s">
        <v>116</v>
      </c>
      <c r="E537" s="61">
        <v>40263</v>
      </c>
      <c r="F537" s="62">
        <f t="shared" ca="1" si="8"/>
        <v>7</v>
      </c>
      <c r="G537" s="63" t="s">
        <v>59</v>
      </c>
      <c r="H537" s="64">
        <v>71190</v>
      </c>
      <c r="I537" s="65">
        <v>4</v>
      </c>
    </row>
    <row r="538" spans="1:9" x14ac:dyDescent="0.25">
      <c r="A538" s="59" t="s">
        <v>780</v>
      </c>
      <c r="B538" s="60" t="s">
        <v>110</v>
      </c>
      <c r="C538" s="59" t="s">
        <v>129</v>
      </c>
      <c r="D538" s="59" t="s">
        <v>116</v>
      </c>
      <c r="E538" s="61">
        <v>40263</v>
      </c>
      <c r="F538" s="62">
        <f t="shared" ca="1" si="8"/>
        <v>7</v>
      </c>
      <c r="G538" s="63"/>
      <c r="H538" s="64">
        <v>35260</v>
      </c>
      <c r="I538" s="65">
        <v>2</v>
      </c>
    </row>
    <row r="539" spans="1:9" x14ac:dyDescent="0.25">
      <c r="A539" s="59" t="s">
        <v>629</v>
      </c>
      <c r="B539" s="60" t="s">
        <v>123</v>
      </c>
      <c r="C539" s="59" t="s">
        <v>137</v>
      </c>
      <c r="D539" s="59" t="s">
        <v>114</v>
      </c>
      <c r="E539" s="61">
        <v>40263</v>
      </c>
      <c r="F539" s="62">
        <f t="shared" ca="1" si="8"/>
        <v>7</v>
      </c>
      <c r="G539" s="63" t="s">
        <v>113</v>
      </c>
      <c r="H539" s="64">
        <v>49405</v>
      </c>
      <c r="I539" s="65">
        <v>4</v>
      </c>
    </row>
    <row r="540" spans="1:9" x14ac:dyDescent="0.25">
      <c r="A540" s="59" t="s">
        <v>760</v>
      </c>
      <c r="B540" s="60" t="s">
        <v>110</v>
      </c>
      <c r="C540" s="59" t="s">
        <v>140</v>
      </c>
      <c r="D540" s="59" t="s">
        <v>112</v>
      </c>
      <c r="E540" s="61">
        <v>40264</v>
      </c>
      <c r="F540" s="62">
        <f t="shared" ca="1" si="8"/>
        <v>7</v>
      </c>
      <c r="G540" s="63" t="s">
        <v>76</v>
      </c>
      <c r="H540" s="64">
        <v>29760</v>
      </c>
      <c r="I540" s="65">
        <v>2</v>
      </c>
    </row>
    <row r="541" spans="1:9" x14ac:dyDescent="0.25">
      <c r="A541" s="59" t="s">
        <v>260</v>
      </c>
      <c r="B541" s="60" t="s">
        <v>122</v>
      </c>
      <c r="C541" s="59" t="s">
        <v>133</v>
      </c>
      <c r="D541" s="59" t="s">
        <v>112</v>
      </c>
      <c r="E541" s="61">
        <v>40269</v>
      </c>
      <c r="F541" s="62">
        <f t="shared" ca="1" si="8"/>
        <v>7</v>
      </c>
      <c r="G541" s="63" t="s">
        <v>124</v>
      </c>
      <c r="H541" s="64">
        <v>86260</v>
      </c>
      <c r="I541" s="65">
        <v>3</v>
      </c>
    </row>
    <row r="542" spans="1:9" x14ac:dyDescent="0.25">
      <c r="A542" s="59" t="s">
        <v>233</v>
      </c>
      <c r="B542" s="60" t="s">
        <v>122</v>
      </c>
      <c r="C542" s="59" t="s">
        <v>133</v>
      </c>
      <c r="D542" s="59" t="s">
        <v>112</v>
      </c>
      <c r="E542" s="61">
        <v>40270</v>
      </c>
      <c r="F542" s="62">
        <f t="shared" ca="1" si="8"/>
        <v>7</v>
      </c>
      <c r="G542" s="63" t="s">
        <v>124</v>
      </c>
      <c r="H542" s="64">
        <v>35300</v>
      </c>
      <c r="I542" s="65">
        <v>5</v>
      </c>
    </row>
    <row r="543" spans="1:9" x14ac:dyDescent="0.25">
      <c r="A543" s="59" t="s">
        <v>798</v>
      </c>
      <c r="B543" s="60" t="s">
        <v>110</v>
      </c>
      <c r="C543" s="59" t="s">
        <v>126</v>
      </c>
      <c r="D543" s="59" t="s">
        <v>116</v>
      </c>
      <c r="E543" s="61">
        <v>40273</v>
      </c>
      <c r="F543" s="62">
        <f t="shared" ca="1" si="8"/>
        <v>7</v>
      </c>
      <c r="G543" s="63"/>
      <c r="H543" s="64">
        <v>50550</v>
      </c>
      <c r="I543" s="65">
        <v>2</v>
      </c>
    </row>
    <row r="544" spans="1:9" x14ac:dyDescent="0.25">
      <c r="A544" s="59" t="s">
        <v>203</v>
      </c>
      <c r="B544" s="60" t="s">
        <v>122</v>
      </c>
      <c r="C544" s="59" t="s">
        <v>126</v>
      </c>
      <c r="D544" s="59" t="s">
        <v>112</v>
      </c>
      <c r="E544" s="61">
        <v>40274</v>
      </c>
      <c r="F544" s="62">
        <f t="shared" ca="1" si="8"/>
        <v>7</v>
      </c>
      <c r="G544" s="63" t="s">
        <v>115</v>
      </c>
      <c r="H544" s="64">
        <v>38730</v>
      </c>
      <c r="I544" s="65">
        <v>1</v>
      </c>
    </row>
    <row r="545" spans="1:9" x14ac:dyDescent="0.25">
      <c r="A545" s="59" t="s">
        <v>363</v>
      </c>
      <c r="B545" s="60" t="s">
        <v>120</v>
      </c>
      <c r="C545" s="59" t="s">
        <v>140</v>
      </c>
      <c r="D545" s="59" t="s">
        <v>112</v>
      </c>
      <c r="E545" s="61">
        <v>40282</v>
      </c>
      <c r="F545" s="62">
        <f t="shared" ca="1" si="8"/>
        <v>7</v>
      </c>
      <c r="G545" s="63" t="s">
        <v>76</v>
      </c>
      <c r="H545" s="64">
        <v>72640</v>
      </c>
      <c r="I545" s="65">
        <v>3</v>
      </c>
    </row>
    <row r="546" spans="1:9" x14ac:dyDescent="0.25">
      <c r="A546" s="59" t="s">
        <v>729</v>
      </c>
      <c r="B546" s="60" t="s">
        <v>119</v>
      </c>
      <c r="C546" s="59" t="s">
        <v>135</v>
      </c>
      <c r="D546" s="59" t="s">
        <v>116</v>
      </c>
      <c r="E546" s="66">
        <v>40292</v>
      </c>
      <c r="F546" s="62">
        <f t="shared" ca="1" si="8"/>
        <v>7</v>
      </c>
      <c r="G546" s="63"/>
      <c r="H546" s="64">
        <v>61890</v>
      </c>
      <c r="I546" s="65">
        <v>2</v>
      </c>
    </row>
    <row r="547" spans="1:9" x14ac:dyDescent="0.25">
      <c r="A547" s="59" t="s">
        <v>797</v>
      </c>
      <c r="B547" s="60" t="s">
        <v>110</v>
      </c>
      <c r="C547" s="59" t="s">
        <v>126</v>
      </c>
      <c r="D547" s="59" t="s">
        <v>112</v>
      </c>
      <c r="E547" s="66">
        <v>40292</v>
      </c>
      <c r="F547" s="62">
        <f t="shared" ca="1" si="8"/>
        <v>7</v>
      </c>
      <c r="G547" s="63" t="s">
        <v>113</v>
      </c>
      <c r="H547" s="64">
        <v>23280</v>
      </c>
      <c r="I547" s="65">
        <v>1</v>
      </c>
    </row>
    <row r="548" spans="1:9" x14ac:dyDescent="0.25">
      <c r="A548" s="59" t="s">
        <v>699</v>
      </c>
      <c r="B548" s="60" t="s">
        <v>119</v>
      </c>
      <c r="C548" s="59" t="s">
        <v>140</v>
      </c>
      <c r="D548" s="59" t="s">
        <v>114</v>
      </c>
      <c r="E548" s="61">
        <v>40293</v>
      </c>
      <c r="F548" s="62">
        <f t="shared" ca="1" si="8"/>
        <v>7</v>
      </c>
      <c r="G548" s="63" t="s">
        <v>113</v>
      </c>
      <c r="H548" s="64">
        <v>11810</v>
      </c>
      <c r="I548" s="65">
        <v>1</v>
      </c>
    </row>
    <row r="549" spans="1:9" x14ac:dyDescent="0.25">
      <c r="A549" s="59" t="s">
        <v>435</v>
      </c>
      <c r="B549" s="60" t="s">
        <v>120</v>
      </c>
      <c r="C549" s="59" t="s">
        <v>133</v>
      </c>
      <c r="D549" s="59" t="s">
        <v>116</v>
      </c>
      <c r="E549" s="61">
        <v>40298</v>
      </c>
      <c r="F549" s="62">
        <f t="shared" ca="1" si="8"/>
        <v>7</v>
      </c>
      <c r="G549" s="63"/>
      <c r="H549" s="64">
        <v>24410</v>
      </c>
      <c r="I549" s="65">
        <v>3</v>
      </c>
    </row>
    <row r="550" spans="1:9" x14ac:dyDescent="0.25">
      <c r="A550" s="59" t="s">
        <v>479</v>
      </c>
      <c r="B550" s="60" t="s">
        <v>120</v>
      </c>
      <c r="C550" s="59" t="s">
        <v>131</v>
      </c>
      <c r="D550" s="59" t="s">
        <v>114</v>
      </c>
      <c r="E550" s="61">
        <v>40299</v>
      </c>
      <c r="F550" s="62">
        <f t="shared" ca="1" si="8"/>
        <v>7</v>
      </c>
      <c r="G550" s="63" t="s">
        <v>76</v>
      </c>
      <c r="H550" s="64">
        <v>32835</v>
      </c>
      <c r="I550" s="65">
        <v>2</v>
      </c>
    </row>
    <row r="551" spans="1:9" x14ac:dyDescent="0.25">
      <c r="A551" s="59" t="s">
        <v>257</v>
      </c>
      <c r="B551" s="60" t="s">
        <v>122</v>
      </c>
      <c r="C551" s="59" t="s">
        <v>133</v>
      </c>
      <c r="D551" s="59" t="s">
        <v>112</v>
      </c>
      <c r="E551" s="61">
        <v>40301</v>
      </c>
      <c r="F551" s="62">
        <f t="shared" ca="1" si="8"/>
        <v>7</v>
      </c>
      <c r="G551" s="63" t="s">
        <v>124</v>
      </c>
      <c r="H551" s="64">
        <v>44270</v>
      </c>
      <c r="I551" s="65">
        <v>2</v>
      </c>
    </row>
    <row r="552" spans="1:9" x14ac:dyDescent="0.25">
      <c r="A552" s="59" t="s">
        <v>448</v>
      </c>
      <c r="B552" s="60" t="s">
        <v>120</v>
      </c>
      <c r="C552" s="59" t="s">
        <v>133</v>
      </c>
      <c r="D552" s="59" t="s">
        <v>114</v>
      </c>
      <c r="E552" s="61">
        <v>40302</v>
      </c>
      <c r="F552" s="62">
        <f t="shared" ca="1" si="8"/>
        <v>7</v>
      </c>
      <c r="G552" s="63" t="s">
        <v>113</v>
      </c>
      <c r="H552" s="64">
        <v>46285</v>
      </c>
      <c r="I552" s="65">
        <v>5</v>
      </c>
    </row>
    <row r="553" spans="1:9" x14ac:dyDescent="0.25">
      <c r="A553" s="59" t="s">
        <v>643</v>
      </c>
      <c r="B553" s="60" t="s">
        <v>117</v>
      </c>
      <c r="C553" s="59" t="s">
        <v>126</v>
      </c>
      <c r="D553" s="59" t="s">
        <v>112</v>
      </c>
      <c r="E553" s="61">
        <v>40310</v>
      </c>
      <c r="F553" s="62">
        <f t="shared" ca="1" si="8"/>
        <v>7</v>
      </c>
      <c r="G553" s="63" t="s">
        <v>76</v>
      </c>
      <c r="H553" s="64">
        <v>82120</v>
      </c>
      <c r="I553" s="65">
        <v>5</v>
      </c>
    </row>
    <row r="554" spans="1:9" x14ac:dyDescent="0.25">
      <c r="A554" s="59" t="s">
        <v>440</v>
      </c>
      <c r="B554" s="60" t="s">
        <v>120</v>
      </c>
      <c r="C554" s="59" t="s">
        <v>133</v>
      </c>
      <c r="D554" s="59" t="s">
        <v>112</v>
      </c>
      <c r="E554" s="61">
        <v>40312</v>
      </c>
      <c r="F554" s="62">
        <f t="shared" ca="1" si="8"/>
        <v>7</v>
      </c>
      <c r="G554" s="63" t="s">
        <v>113</v>
      </c>
      <c r="H554" s="64">
        <v>73450</v>
      </c>
      <c r="I554" s="65">
        <v>3</v>
      </c>
    </row>
    <row r="555" spans="1:9" x14ac:dyDescent="0.25">
      <c r="A555" s="59" t="s">
        <v>730</v>
      </c>
      <c r="B555" s="60" t="s">
        <v>119</v>
      </c>
      <c r="C555" s="59" t="s">
        <v>135</v>
      </c>
      <c r="D555" s="59" t="s">
        <v>112</v>
      </c>
      <c r="E555" s="66">
        <v>40313</v>
      </c>
      <c r="F555" s="62">
        <f t="shared" ca="1" si="8"/>
        <v>7</v>
      </c>
      <c r="G555" s="63" t="s">
        <v>124</v>
      </c>
      <c r="H555" s="64">
        <v>27250</v>
      </c>
      <c r="I555" s="65">
        <v>5</v>
      </c>
    </row>
    <row r="556" spans="1:9" x14ac:dyDescent="0.25">
      <c r="A556" s="59" t="s">
        <v>187</v>
      </c>
      <c r="B556" s="60" t="s">
        <v>122</v>
      </c>
      <c r="C556" s="59" t="s">
        <v>128</v>
      </c>
      <c r="D556" s="59" t="s">
        <v>118</v>
      </c>
      <c r="E556" s="66">
        <v>40313</v>
      </c>
      <c r="F556" s="62">
        <f t="shared" ca="1" si="8"/>
        <v>7</v>
      </c>
      <c r="G556" s="63"/>
      <c r="H556" s="64">
        <v>27484</v>
      </c>
      <c r="I556" s="65">
        <v>4</v>
      </c>
    </row>
    <row r="557" spans="1:9" x14ac:dyDescent="0.25">
      <c r="A557" s="59" t="s">
        <v>382</v>
      </c>
      <c r="B557" s="60" t="s">
        <v>120</v>
      </c>
      <c r="C557" s="59" t="s">
        <v>126</v>
      </c>
      <c r="D557" s="59" t="s">
        <v>112</v>
      </c>
      <c r="E557" s="61">
        <v>40320</v>
      </c>
      <c r="F557" s="62">
        <f t="shared" ca="1" si="8"/>
        <v>7</v>
      </c>
      <c r="G557" s="63" t="s">
        <v>59</v>
      </c>
      <c r="H557" s="64">
        <v>77580</v>
      </c>
      <c r="I557" s="65">
        <v>3</v>
      </c>
    </row>
    <row r="558" spans="1:9" x14ac:dyDescent="0.25">
      <c r="A558" s="59" t="s">
        <v>147</v>
      </c>
      <c r="B558" s="60" t="s">
        <v>122</v>
      </c>
      <c r="C558" s="59" t="s">
        <v>140</v>
      </c>
      <c r="D558" s="59" t="s">
        <v>112</v>
      </c>
      <c r="E558" s="61">
        <v>40332</v>
      </c>
      <c r="F558" s="62">
        <f t="shared" ca="1" si="8"/>
        <v>6</v>
      </c>
      <c r="G558" s="63" t="s">
        <v>113</v>
      </c>
      <c r="H558" s="64">
        <v>47340</v>
      </c>
      <c r="I558" s="65">
        <v>2</v>
      </c>
    </row>
    <row r="559" spans="1:9" x14ac:dyDescent="0.25">
      <c r="A559" s="59" t="s">
        <v>694</v>
      </c>
      <c r="B559" s="60" t="s">
        <v>117</v>
      </c>
      <c r="C559" s="59" t="s">
        <v>137</v>
      </c>
      <c r="D559" s="59" t="s">
        <v>116</v>
      </c>
      <c r="E559" s="61">
        <v>40333</v>
      </c>
      <c r="F559" s="62">
        <f t="shared" ca="1" si="8"/>
        <v>6</v>
      </c>
      <c r="G559" s="63"/>
      <c r="H559" s="64">
        <v>74020</v>
      </c>
      <c r="I559" s="65">
        <v>2</v>
      </c>
    </row>
    <row r="560" spans="1:9" x14ac:dyDescent="0.25">
      <c r="A560" s="59" t="s">
        <v>849</v>
      </c>
      <c r="B560" s="60" t="s">
        <v>110</v>
      </c>
      <c r="C560" s="59" t="s">
        <v>136</v>
      </c>
      <c r="D560" s="59" t="s">
        <v>112</v>
      </c>
      <c r="E560" s="61">
        <v>40333</v>
      </c>
      <c r="F560" s="62">
        <f t="shared" ca="1" si="8"/>
        <v>6</v>
      </c>
      <c r="G560" s="63" t="s">
        <v>59</v>
      </c>
      <c r="H560" s="64">
        <v>70480</v>
      </c>
      <c r="I560" s="65">
        <v>4</v>
      </c>
    </row>
    <row r="561" spans="1:9" x14ac:dyDescent="0.25">
      <c r="A561" s="59" t="s">
        <v>745</v>
      </c>
      <c r="B561" s="60" t="s">
        <v>119</v>
      </c>
      <c r="C561" s="59" t="s">
        <v>142</v>
      </c>
      <c r="D561" s="59" t="s">
        <v>116</v>
      </c>
      <c r="E561" s="66">
        <v>40334</v>
      </c>
      <c r="F561" s="62">
        <f t="shared" ca="1" si="8"/>
        <v>6</v>
      </c>
      <c r="G561" s="63"/>
      <c r="H561" s="64">
        <v>47280</v>
      </c>
      <c r="I561" s="65">
        <v>1</v>
      </c>
    </row>
    <row r="562" spans="1:9" x14ac:dyDescent="0.25">
      <c r="A562" s="59" t="s">
        <v>304</v>
      </c>
      <c r="B562" s="60" t="s">
        <v>122</v>
      </c>
      <c r="C562" s="59" t="s">
        <v>141</v>
      </c>
      <c r="D562" s="59" t="s">
        <v>116</v>
      </c>
      <c r="E562" s="61">
        <v>40350</v>
      </c>
      <c r="F562" s="62">
        <f t="shared" ca="1" si="8"/>
        <v>6</v>
      </c>
      <c r="G562" s="63"/>
      <c r="H562" s="64">
        <v>21580</v>
      </c>
      <c r="I562" s="65">
        <v>3</v>
      </c>
    </row>
    <row r="563" spans="1:9" x14ac:dyDescent="0.25">
      <c r="A563" s="59" t="s">
        <v>268</v>
      </c>
      <c r="B563" s="60" t="s">
        <v>122</v>
      </c>
      <c r="C563" s="59" t="s">
        <v>136</v>
      </c>
      <c r="D563" s="59" t="s">
        <v>114</v>
      </c>
      <c r="E563" s="61">
        <v>40351</v>
      </c>
      <c r="F563" s="62">
        <f t="shared" ca="1" si="8"/>
        <v>6</v>
      </c>
      <c r="G563" s="63" t="s">
        <v>124</v>
      </c>
      <c r="H563" s="64">
        <v>20040</v>
      </c>
      <c r="I563" s="65">
        <v>3</v>
      </c>
    </row>
    <row r="564" spans="1:9" x14ac:dyDescent="0.25">
      <c r="A564" s="59" t="s">
        <v>522</v>
      </c>
      <c r="B564" s="60" t="s">
        <v>120</v>
      </c>
      <c r="C564" s="59" t="s">
        <v>142</v>
      </c>
      <c r="D564" s="59" t="s">
        <v>118</v>
      </c>
      <c r="E564" s="61">
        <v>40360</v>
      </c>
      <c r="F564" s="62">
        <f t="shared" ca="1" si="8"/>
        <v>6</v>
      </c>
      <c r="G564" s="63"/>
      <c r="H564" s="64">
        <v>33752</v>
      </c>
      <c r="I564" s="65">
        <v>3</v>
      </c>
    </row>
    <row r="565" spans="1:9" x14ac:dyDescent="0.25">
      <c r="A565" s="59" t="s">
        <v>269</v>
      </c>
      <c r="B565" s="60" t="s">
        <v>122</v>
      </c>
      <c r="C565" s="59" t="s">
        <v>136</v>
      </c>
      <c r="D565" s="59" t="s">
        <v>112</v>
      </c>
      <c r="E565" s="61">
        <v>40361</v>
      </c>
      <c r="F565" s="62">
        <f t="shared" ca="1" si="8"/>
        <v>6</v>
      </c>
      <c r="G565" s="63" t="s">
        <v>59</v>
      </c>
      <c r="H565" s="64">
        <v>75780</v>
      </c>
      <c r="I565" s="65">
        <v>2</v>
      </c>
    </row>
    <row r="566" spans="1:9" x14ac:dyDescent="0.25">
      <c r="A566" s="59" t="s">
        <v>480</v>
      </c>
      <c r="B566" s="60" t="s">
        <v>120</v>
      </c>
      <c r="C566" s="59" t="s">
        <v>131</v>
      </c>
      <c r="D566" s="59" t="s">
        <v>112</v>
      </c>
      <c r="E566" s="61">
        <v>40366</v>
      </c>
      <c r="F566" s="62">
        <f t="shared" ca="1" si="8"/>
        <v>6</v>
      </c>
      <c r="G566" s="63" t="s">
        <v>113</v>
      </c>
      <c r="H566" s="64">
        <v>63780</v>
      </c>
      <c r="I566" s="65">
        <v>5</v>
      </c>
    </row>
    <row r="567" spans="1:9" x14ac:dyDescent="0.25">
      <c r="A567" s="59" t="s">
        <v>840</v>
      </c>
      <c r="B567" s="60" t="s">
        <v>110</v>
      </c>
      <c r="C567" s="59" t="s">
        <v>136</v>
      </c>
      <c r="D567" s="59" t="s">
        <v>112</v>
      </c>
      <c r="E567" s="61">
        <v>40367</v>
      </c>
      <c r="F567" s="62">
        <f t="shared" ca="1" si="8"/>
        <v>6</v>
      </c>
      <c r="G567" s="63" t="s">
        <v>113</v>
      </c>
      <c r="H567" s="64">
        <v>48800</v>
      </c>
      <c r="I567" s="65">
        <v>4</v>
      </c>
    </row>
    <row r="568" spans="1:9" x14ac:dyDescent="0.25">
      <c r="A568" s="59" t="s">
        <v>396</v>
      </c>
      <c r="B568" s="60" t="s">
        <v>120</v>
      </c>
      <c r="C568" s="59" t="s">
        <v>126</v>
      </c>
      <c r="D568" s="59" t="s">
        <v>116</v>
      </c>
      <c r="E568" s="61">
        <v>40368</v>
      </c>
      <c r="F568" s="62">
        <f t="shared" ca="1" si="8"/>
        <v>6</v>
      </c>
      <c r="G568" s="63"/>
      <c r="H568" s="64">
        <v>89310</v>
      </c>
      <c r="I568" s="65">
        <v>5</v>
      </c>
    </row>
    <row r="569" spans="1:9" x14ac:dyDescent="0.25">
      <c r="A569" s="59" t="s">
        <v>647</v>
      </c>
      <c r="B569" s="60" t="s">
        <v>117</v>
      </c>
      <c r="C569" s="59" t="s">
        <v>138</v>
      </c>
      <c r="D569" s="59" t="s">
        <v>112</v>
      </c>
      <c r="E569" s="61">
        <v>40370</v>
      </c>
      <c r="F569" s="62">
        <f t="shared" ca="1" si="8"/>
        <v>6</v>
      </c>
      <c r="G569" s="63" t="s">
        <v>113</v>
      </c>
      <c r="H569" s="64">
        <v>66840</v>
      </c>
      <c r="I569" s="65">
        <v>4</v>
      </c>
    </row>
    <row r="570" spans="1:9" x14ac:dyDescent="0.25">
      <c r="A570" s="59" t="s">
        <v>338</v>
      </c>
      <c r="B570" s="60" t="s">
        <v>122</v>
      </c>
      <c r="C570" s="59" t="s">
        <v>137</v>
      </c>
      <c r="D570" s="59" t="s">
        <v>116</v>
      </c>
      <c r="E570" s="61">
        <v>40372</v>
      </c>
      <c r="F570" s="62">
        <f t="shared" ca="1" si="8"/>
        <v>6</v>
      </c>
      <c r="G570" s="63"/>
      <c r="H570" s="64">
        <v>75100</v>
      </c>
      <c r="I570" s="65">
        <v>4</v>
      </c>
    </row>
    <row r="571" spans="1:9" x14ac:dyDescent="0.25">
      <c r="A571" s="59" t="s">
        <v>692</v>
      </c>
      <c r="B571" s="60" t="s">
        <v>117</v>
      </c>
      <c r="C571" s="59" t="s">
        <v>144</v>
      </c>
      <c r="D571" s="59" t="s">
        <v>112</v>
      </c>
      <c r="E571" s="61">
        <v>40384</v>
      </c>
      <c r="F571" s="62">
        <f t="shared" ca="1" si="8"/>
        <v>6</v>
      </c>
      <c r="G571" s="63" t="s">
        <v>113</v>
      </c>
      <c r="H571" s="64">
        <v>46680</v>
      </c>
      <c r="I571" s="65">
        <v>1</v>
      </c>
    </row>
    <row r="572" spans="1:9" x14ac:dyDescent="0.25">
      <c r="A572" s="59" t="s">
        <v>537</v>
      </c>
      <c r="B572" s="60" t="s">
        <v>120</v>
      </c>
      <c r="C572" s="59" t="s">
        <v>142</v>
      </c>
      <c r="D572" s="59" t="s">
        <v>112</v>
      </c>
      <c r="E572" s="61">
        <v>40389</v>
      </c>
      <c r="F572" s="62">
        <f t="shared" ca="1" si="8"/>
        <v>6</v>
      </c>
      <c r="G572" s="63" t="s">
        <v>113</v>
      </c>
      <c r="H572" s="64">
        <v>58370</v>
      </c>
      <c r="I572" s="65">
        <v>5</v>
      </c>
    </row>
    <row r="573" spans="1:9" x14ac:dyDescent="0.25">
      <c r="A573" s="59" t="s">
        <v>622</v>
      </c>
      <c r="B573" s="60" t="s">
        <v>123</v>
      </c>
      <c r="C573" s="59" t="s">
        <v>142</v>
      </c>
      <c r="D573" s="59" t="s">
        <v>116</v>
      </c>
      <c r="E573" s="61">
        <v>40393</v>
      </c>
      <c r="F573" s="62">
        <f t="shared" ca="1" si="8"/>
        <v>6</v>
      </c>
      <c r="G573" s="63"/>
      <c r="H573" s="64">
        <v>41770</v>
      </c>
      <c r="I573" s="65">
        <v>5</v>
      </c>
    </row>
    <row r="574" spans="1:9" x14ac:dyDescent="0.25">
      <c r="A574" s="59" t="s">
        <v>713</v>
      </c>
      <c r="B574" s="60" t="s">
        <v>119</v>
      </c>
      <c r="C574" s="59" t="s">
        <v>138</v>
      </c>
      <c r="D574" s="59" t="s">
        <v>114</v>
      </c>
      <c r="E574" s="66">
        <v>40393</v>
      </c>
      <c r="F574" s="62">
        <f t="shared" ca="1" si="8"/>
        <v>6</v>
      </c>
      <c r="G574" s="63" t="s">
        <v>113</v>
      </c>
      <c r="H574" s="64">
        <v>16925</v>
      </c>
      <c r="I574" s="65">
        <v>1</v>
      </c>
    </row>
    <row r="575" spans="1:9" x14ac:dyDescent="0.25">
      <c r="A575" s="59" t="s">
        <v>668</v>
      </c>
      <c r="B575" s="60" t="s">
        <v>117</v>
      </c>
      <c r="C575" s="59" t="s">
        <v>136</v>
      </c>
      <c r="D575" s="59" t="s">
        <v>112</v>
      </c>
      <c r="E575" s="61">
        <v>40395</v>
      </c>
      <c r="F575" s="62">
        <f t="shared" ca="1" si="8"/>
        <v>6</v>
      </c>
      <c r="G575" s="63" t="s">
        <v>113</v>
      </c>
      <c r="H575" s="64">
        <v>57560</v>
      </c>
      <c r="I575" s="65">
        <v>4</v>
      </c>
    </row>
    <row r="576" spans="1:9" x14ac:dyDescent="0.25">
      <c r="A576" s="59" t="s">
        <v>278</v>
      </c>
      <c r="B576" s="60" t="s">
        <v>122</v>
      </c>
      <c r="C576" s="59" t="s">
        <v>131</v>
      </c>
      <c r="D576" s="59" t="s">
        <v>112</v>
      </c>
      <c r="E576" s="61">
        <v>40399</v>
      </c>
      <c r="F576" s="62">
        <f t="shared" ca="1" si="8"/>
        <v>6</v>
      </c>
      <c r="G576" s="63" t="s">
        <v>59</v>
      </c>
      <c r="H576" s="64">
        <v>32640</v>
      </c>
      <c r="I576" s="65">
        <v>4</v>
      </c>
    </row>
    <row r="577" spans="1:9" x14ac:dyDescent="0.25">
      <c r="A577" s="59" t="s">
        <v>772</v>
      </c>
      <c r="B577" s="60" t="s">
        <v>110</v>
      </c>
      <c r="C577" s="59" t="s">
        <v>140</v>
      </c>
      <c r="D577" s="59" t="s">
        <v>112</v>
      </c>
      <c r="E577" s="61">
        <v>40399</v>
      </c>
      <c r="F577" s="62">
        <f t="shared" ca="1" si="8"/>
        <v>6</v>
      </c>
      <c r="G577" s="63" t="s">
        <v>115</v>
      </c>
      <c r="H577" s="64">
        <v>72700</v>
      </c>
      <c r="I577" s="65">
        <v>5</v>
      </c>
    </row>
    <row r="578" spans="1:9" x14ac:dyDescent="0.25">
      <c r="A578" s="59" t="s">
        <v>801</v>
      </c>
      <c r="B578" s="60" t="s">
        <v>110</v>
      </c>
      <c r="C578" s="59" t="s">
        <v>130</v>
      </c>
      <c r="D578" s="59" t="s">
        <v>112</v>
      </c>
      <c r="E578" s="66">
        <v>40400</v>
      </c>
      <c r="F578" s="62">
        <f t="shared" ref="F578:F641" ca="1" si="9">DATEDIF(E578,TODAY(),"Y")</f>
        <v>6</v>
      </c>
      <c r="G578" s="63" t="s">
        <v>124</v>
      </c>
      <c r="H578" s="64">
        <v>79150</v>
      </c>
      <c r="I578" s="65">
        <v>2</v>
      </c>
    </row>
    <row r="579" spans="1:9" x14ac:dyDescent="0.25">
      <c r="A579" s="59" t="s">
        <v>810</v>
      </c>
      <c r="B579" s="60" t="s">
        <v>110</v>
      </c>
      <c r="C579" s="59" t="s">
        <v>138</v>
      </c>
      <c r="D579" s="59" t="s">
        <v>118</v>
      </c>
      <c r="E579" s="66">
        <v>40403</v>
      </c>
      <c r="F579" s="62">
        <f t="shared" ca="1" si="9"/>
        <v>6</v>
      </c>
      <c r="G579" s="63"/>
      <c r="H579" s="64">
        <v>15056</v>
      </c>
      <c r="I579" s="65">
        <v>5</v>
      </c>
    </row>
    <row r="580" spans="1:9" x14ac:dyDescent="0.25">
      <c r="A580" s="59" t="s">
        <v>173</v>
      </c>
      <c r="B580" s="60" t="s">
        <v>122</v>
      </c>
      <c r="C580" s="59" t="s">
        <v>140</v>
      </c>
      <c r="D580" s="59" t="s">
        <v>116</v>
      </c>
      <c r="E580" s="66">
        <v>40404</v>
      </c>
      <c r="F580" s="62">
        <f t="shared" ca="1" si="9"/>
        <v>6</v>
      </c>
      <c r="G580" s="63"/>
      <c r="H580" s="64">
        <v>39550</v>
      </c>
      <c r="I580" s="65">
        <v>5</v>
      </c>
    </row>
    <row r="581" spans="1:9" x14ac:dyDescent="0.25">
      <c r="A581" s="59" t="s">
        <v>763</v>
      </c>
      <c r="B581" s="60" t="s">
        <v>110</v>
      </c>
      <c r="C581" s="59" t="s">
        <v>140</v>
      </c>
      <c r="D581" s="59" t="s">
        <v>116</v>
      </c>
      <c r="E581" s="66">
        <v>40410</v>
      </c>
      <c r="F581" s="62">
        <f t="shared" ca="1" si="9"/>
        <v>6</v>
      </c>
      <c r="G581" s="63"/>
      <c r="H581" s="64">
        <v>57680</v>
      </c>
      <c r="I581" s="65">
        <v>4</v>
      </c>
    </row>
    <row r="582" spans="1:9" x14ac:dyDescent="0.25">
      <c r="A582" s="59" t="s">
        <v>744</v>
      </c>
      <c r="B582" s="60" t="s">
        <v>119</v>
      </c>
      <c r="C582" s="59" t="s">
        <v>142</v>
      </c>
      <c r="D582" s="59" t="s">
        <v>114</v>
      </c>
      <c r="E582" s="61">
        <v>40410</v>
      </c>
      <c r="F582" s="62">
        <f t="shared" ca="1" si="9"/>
        <v>6</v>
      </c>
      <c r="G582" s="63" t="s">
        <v>124</v>
      </c>
      <c r="H582" s="64">
        <v>38105</v>
      </c>
      <c r="I582" s="65">
        <v>2</v>
      </c>
    </row>
    <row r="583" spans="1:9" x14ac:dyDescent="0.25">
      <c r="A583" s="59" t="s">
        <v>361</v>
      </c>
      <c r="B583" s="60" t="s">
        <v>120</v>
      </c>
      <c r="C583" s="59" t="s">
        <v>140</v>
      </c>
      <c r="D583" s="59" t="s">
        <v>116</v>
      </c>
      <c r="E583" s="61">
        <v>40414</v>
      </c>
      <c r="F583" s="62">
        <f t="shared" ca="1" si="9"/>
        <v>6</v>
      </c>
      <c r="G583" s="63"/>
      <c r="H583" s="64">
        <v>60070</v>
      </c>
      <c r="I583" s="65">
        <v>2</v>
      </c>
    </row>
    <row r="584" spans="1:9" x14ac:dyDescent="0.25">
      <c r="A584" s="59" t="s">
        <v>691</v>
      </c>
      <c r="B584" s="60" t="s">
        <v>117</v>
      </c>
      <c r="C584" s="59" t="s">
        <v>142</v>
      </c>
      <c r="D584" s="59" t="s">
        <v>112</v>
      </c>
      <c r="E584" s="61">
        <v>40420</v>
      </c>
      <c r="F584" s="62">
        <f t="shared" ca="1" si="9"/>
        <v>6</v>
      </c>
      <c r="G584" s="63" t="s">
        <v>113</v>
      </c>
      <c r="H584" s="64">
        <v>31690</v>
      </c>
      <c r="I584" s="65">
        <v>4</v>
      </c>
    </row>
    <row r="585" spans="1:9" x14ac:dyDescent="0.25">
      <c r="A585" s="59" t="s">
        <v>775</v>
      </c>
      <c r="B585" s="60" t="s">
        <v>110</v>
      </c>
      <c r="C585" s="59" t="s">
        <v>140</v>
      </c>
      <c r="D585" s="59" t="s">
        <v>114</v>
      </c>
      <c r="E585" s="66">
        <v>40421</v>
      </c>
      <c r="F585" s="62">
        <f t="shared" ca="1" si="9"/>
        <v>6</v>
      </c>
      <c r="G585" s="63" t="s">
        <v>115</v>
      </c>
      <c r="H585" s="64">
        <v>49355</v>
      </c>
      <c r="I585" s="65">
        <v>5</v>
      </c>
    </row>
    <row r="586" spans="1:9" x14ac:dyDescent="0.25">
      <c r="A586" s="59" t="s">
        <v>656</v>
      </c>
      <c r="B586" s="60" t="s">
        <v>117</v>
      </c>
      <c r="C586" s="59" t="s">
        <v>133</v>
      </c>
      <c r="D586" s="59" t="s">
        <v>112</v>
      </c>
      <c r="E586" s="61">
        <v>40424</v>
      </c>
      <c r="F586" s="62">
        <f t="shared" ca="1" si="9"/>
        <v>6</v>
      </c>
      <c r="G586" s="63" t="s">
        <v>59</v>
      </c>
      <c r="H586" s="64">
        <v>39520</v>
      </c>
      <c r="I586" s="65">
        <v>5</v>
      </c>
    </row>
    <row r="587" spans="1:9" x14ac:dyDescent="0.25">
      <c r="A587" s="59" t="s">
        <v>351</v>
      </c>
      <c r="B587" s="60" t="s">
        <v>120</v>
      </c>
      <c r="C587" s="59" t="s">
        <v>140</v>
      </c>
      <c r="D587" s="59" t="s">
        <v>112</v>
      </c>
      <c r="E587" s="61">
        <v>40438</v>
      </c>
      <c r="F587" s="62">
        <f t="shared" ca="1" si="9"/>
        <v>6</v>
      </c>
      <c r="G587" s="63" t="s">
        <v>59</v>
      </c>
      <c r="H587" s="64">
        <v>59150</v>
      </c>
      <c r="I587" s="65">
        <v>4</v>
      </c>
    </row>
    <row r="588" spans="1:9" x14ac:dyDescent="0.25">
      <c r="A588" s="59" t="s">
        <v>206</v>
      </c>
      <c r="B588" s="60" t="s">
        <v>122</v>
      </c>
      <c r="C588" s="59" t="s">
        <v>130</v>
      </c>
      <c r="D588" s="59" t="s">
        <v>112</v>
      </c>
      <c r="E588" s="61">
        <v>40442</v>
      </c>
      <c r="F588" s="62">
        <f t="shared" ca="1" si="9"/>
        <v>6</v>
      </c>
      <c r="G588" s="63" t="s">
        <v>113</v>
      </c>
      <c r="H588" s="64">
        <v>66740</v>
      </c>
      <c r="I588" s="65">
        <v>2</v>
      </c>
    </row>
    <row r="589" spans="1:9" x14ac:dyDescent="0.25">
      <c r="A589" s="59" t="s">
        <v>270</v>
      </c>
      <c r="B589" s="60" t="s">
        <v>122</v>
      </c>
      <c r="C589" s="59" t="s">
        <v>136</v>
      </c>
      <c r="D589" s="59" t="s">
        <v>112</v>
      </c>
      <c r="E589" s="61">
        <v>40447</v>
      </c>
      <c r="F589" s="62">
        <f t="shared" ca="1" si="9"/>
        <v>6</v>
      </c>
      <c r="G589" s="63" t="s">
        <v>113</v>
      </c>
      <c r="H589" s="64">
        <v>33970</v>
      </c>
      <c r="I589" s="65">
        <v>4</v>
      </c>
    </row>
    <row r="590" spans="1:9" x14ac:dyDescent="0.25">
      <c r="A590" s="59" t="s">
        <v>456</v>
      </c>
      <c r="B590" s="60" t="s">
        <v>120</v>
      </c>
      <c r="C590" s="59" t="s">
        <v>133</v>
      </c>
      <c r="D590" s="59" t="s">
        <v>116</v>
      </c>
      <c r="E590" s="66">
        <v>40449</v>
      </c>
      <c r="F590" s="62">
        <f t="shared" ca="1" si="9"/>
        <v>6</v>
      </c>
      <c r="G590" s="63"/>
      <c r="H590" s="64">
        <v>88840</v>
      </c>
      <c r="I590" s="65">
        <v>5</v>
      </c>
    </row>
    <row r="591" spans="1:9" x14ac:dyDescent="0.25">
      <c r="A591" s="59" t="s">
        <v>619</v>
      </c>
      <c r="B591" s="60" t="s">
        <v>123</v>
      </c>
      <c r="C591" s="59" t="s">
        <v>142</v>
      </c>
      <c r="D591" s="59" t="s">
        <v>116</v>
      </c>
      <c r="E591" s="61">
        <v>40451</v>
      </c>
      <c r="F591" s="62">
        <f t="shared" ca="1" si="9"/>
        <v>6</v>
      </c>
      <c r="G591" s="63"/>
      <c r="H591" s="64">
        <v>87830</v>
      </c>
      <c r="I591" s="65">
        <v>2</v>
      </c>
    </row>
    <row r="592" spans="1:9" x14ac:dyDescent="0.25">
      <c r="A592" s="59" t="s">
        <v>806</v>
      </c>
      <c r="B592" s="60" t="s">
        <v>110</v>
      </c>
      <c r="C592" s="59" t="s">
        <v>138</v>
      </c>
      <c r="D592" s="59" t="s">
        <v>112</v>
      </c>
      <c r="E592" s="61">
        <v>40452</v>
      </c>
      <c r="F592" s="62">
        <f t="shared" ca="1" si="9"/>
        <v>6</v>
      </c>
      <c r="G592" s="63" t="s">
        <v>124</v>
      </c>
      <c r="H592" s="64">
        <v>43410</v>
      </c>
      <c r="I592" s="65">
        <v>1</v>
      </c>
    </row>
    <row r="593" spans="1:9" x14ac:dyDescent="0.25">
      <c r="A593" s="59" t="s">
        <v>212</v>
      </c>
      <c r="B593" s="60" t="s">
        <v>122</v>
      </c>
      <c r="C593" s="59" t="s">
        <v>138</v>
      </c>
      <c r="D593" s="59" t="s">
        <v>118</v>
      </c>
      <c r="E593" s="66">
        <v>40452</v>
      </c>
      <c r="F593" s="62">
        <f t="shared" ca="1" si="9"/>
        <v>6</v>
      </c>
      <c r="G593" s="63"/>
      <c r="H593" s="64">
        <v>9180</v>
      </c>
      <c r="I593" s="65">
        <v>3</v>
      </c>
    </row>
    <row r="594" spans="1:9" x14ac:dyDescent="0.25">
      <c r="A594" s="59" t="s">
        <v>661</v>
      </c>
      <c r="B594" s="60" t="s">
        <v>117</v>
      </c>
      <c r="C594" s="59" t="s">
        <v>133</v>
      </c>
      <c r="D594" s="59" t="s">
        <v>114</v>
      </c>
      <c r="E594" s="61">
        <v>40456</v>
      </c>
      <c r="F594" s="62">
        <f t="shared" ca="1" si="9"/>
        <v>6</v>
      </c>
      <c r="G594" s="63" t="s">
        <v>113</v>
      </c>
      <c r="H594" s="64">
        <v>46645</v>
      </c>
      <c r="I594" s="65">
        <v>5</v>
      </c>
    </row>
    <row r="595" spans="1:9" x14ac:dyDescent="0.25">
      <c r="A595" s="59" t="s">
        <v>224</v>
      </c>
      <c r="B595" s="60" t="s">
        <v>122</v>
      </c>
      <c r="C595" s="59" t="s">
        <v>133</v>
      </c>
      <c r="D595" s="59" t="s">
        <v>116</v>
      </c>
      <c r="E595" s="61">
        <v>40462</v>
      </c>
      <c r="F595" s="62">
        <f t="shared" ca="1" si="9"/>
        <v>6</v>
      </c>
      <c r="G595" s="63"/>
      <c r="H595" s="64">
        <v>52940</v>
      </c>
      <c r="I595" s="65">
        <v>4</v>
      </c>
    </row>
    <row r="596" spans="1:9" x14ac:dyDescent="0.25">
      <c r="A596" s="59" t="s">
        <v>652</v>
      </c>
      <c r="B596" s="60" t="s">
        <v>117</v>
      </c>
      <c r="C596" s="59" t="s">
        <v>138</v>
      </c>
      <c r="D596" s="59" t="s">
        <v>116</v>
      </c>
      <c r="E596" s="61">
        <v>40468</v>
      </c>
      <c r="F596" s="62">
        <f t="shared" ca="1" si="9"/>
        <v>6</v>
      </c>
      <c r="G596" s="63"/>
      <c r="H596" s="64">
        <v>39440</v>
      </c>
      <c r="I596" s="65">
        <v>4</v>
      </c>
    </row>
    <row r="597" spans="1:9" x14ac:dyDescent="0.25">
      <c r="A597" s="59" t="s">
        <v>254</v>
      </c>
      <c r="B597" s="60" t="s">
        <v>122</v>
      </c>
      <c r="C597" s="59" t="s">
        <v>133</v>
      </c>
      <c r="D597" s="59" t="s">
        <v>112</v>
      </c>
      <c r="E597" s="61">
        <v>40469</v>
      </c>
      <c r="F597" s="62">
        <f t="shared" ca="1" si="9"/>
        <v>6</v>
      </c>
      <c r="G597" s="63" t="s">
        <v>115</v>
      </c>
      <c r="H597" s="64">
        <v>45480</v>
      </c>
      <c r="I597" s="65">
        <v>4</v>
      </c>
    </row>
    <row r="598" spans="1:9" x14ac:dyDescent="0.25">
      <c r="A598" s="59" t="s">
        <v>302</v>
      </c>
      <c r="B598" s="60" t="s">
        <v>122</v>
      </c>
      <c r="C598" s="59" t="s">
        <v>141</v>
      </c>
      <c r="D598" s="59" t="s">
        <v>112</v>
      </c>
      <c r="E598" s="61">
        <v>40469</v>
      </c>
      <c r="F598" s="62">
        <f t="shared" ca="1" si="9"/>
        <v>6</v>
      </c>
      <c r="G598" s="63" t="s">
        <v>115</v>
      </c>
      <c r="H598" s="64">
        <v>63030</v>
      </c>
      <c r="I598" s="65">
        <v>1</v>
      </c>
    </row>
    <row r="599" spans="1:9" x14ac:dyDescent="0.25">
      <c r="A599" s="59" t="s">
        <v>247</v>
      </c>
      <c r="B599" s="60" t="s">
        <v>122</v>
      </c>
      <c r="C599" s="59" t="s">
        <v>133</v>
      </c>
      <c r="D599" s="59" t="s">
        <v>116</v>
      </c>
      <c r="E599" s="61">
        <v>40470</v>
      </c>
      <c r="F599" s="62">
        <f t="shared" ca="1" si="9"/>
        <v>6</v>
      </c>
      <c r="G599" s="63"/>
      <c r="H599" s="64">
        <v>37840</v>
      </c>
      <c r="I599" s="65">
        <v>1</v>
      </c>
    </row>
    <row r="600" spans="1:9" x14ac:dyDescent="0.25">
      <c r="A600" s="59" t="s">
        <v>484</v>
      </c>
      <c r="B600" s="60" t="s">
        <v>120</v>
      </c>
      <c r="C600" s="59" t="s">
        <v>131</v>
      </c>
      <c r="D600" s="59" t="s">
        <v>112</v>
      </c>
      <c r="E600" s="61">
        <v>40470</v>
      </c>
      <c r="F600" s="62">
        <f t="shared" ca="1" si="9"/>
        <v>6</v>
      </c>
      <c r="G600" s="63" t="s">
        <v>124</v>
      </c>
      <c r="H600" s="64">
        <v>42620</v>
      </c>
      <c r="I600" s="65">
        <v>3</v>
      </c>
    </row>
    <row r="601" spans="1:9" x14ac:dyDescent="0.25">
      <c r="A601" s="59" t="s">
        <v>716</v>
      </c>
      <c r="B601" s="60" t="s">
        <v>119</v>
      </c>
      <c r="C601" s="59" t="s">
        <v>133</v>
      </c>
      <c r="D601" s="59" t="s">
        <v>116</v>
      </c>
      <c r="E601" s="61">
        <v>40473</v>
      </c>
      <c r="F601" s="62">
        <f t="shared" ca="1" si="9"/>
        <v>6</v>
      </c>
      <c r="G601" s="63"/>
      <c r="H601" s="64">
        <v>28260</v>
      </c>
      <c r="I601" s="65">
        <v>5</v>
      </c>
    </row>
    <row r="602" spans="1:9" x14ac:dyDescent="0.25">
      <c r="A602" s="59" t="s">
        <v>725</v>
      </c>
      <c r="B602" s="60" t="s">
        <v>119</v>
      </c>
      <c r="C602" s="59" t="s">
        <v>133</v>
      </c>
      <c r="D602" s="59" t="s">
        <v>112</v>
      </c>
      <c r="E602" s="61">
        <v>40474</v>
      </c>
      <c r="F602" s="62">
        <f t="shared" ca="1" si="9"/>
        <v>6</v>
      </c>
      <c r="G602" s="63" t="s">
        <v>113</v>
      </c>
      <c r="H602" s="64">
        <v>59320</v>
      </c>
      <c r="I602" s="65">
        <v>4</v>
      </c>
    </row>
    <row r="603" spans="1:9" x14ac:dyDescent="0.25">
      <c r="A603" s="59" t="s">
        <v>328</v>
      </c>
      <c r="B603" s="60" t="s">
        <v>122</v>
      </c>
      <c r="C603" s="59" t="s">
        <v>142</v>
      </c>
      <c r="D603" s="59" t="s">
        <v>112</v>
      </c>
      <c r="E603" s="61">
        <v>40477</v>
      </c>
      <c r="F603" s="62">
        <f t="shared" ca="1" si="9"/>
        <v>6</v>
      </c>
      <c r="G603" s="63" t="s">
        <v>113</v>
      </c>
      <c r="H603" s="64">
        <v>27130</v>
      </c>
      <c r="I603" s="65">
        <v>5</v>
      </c>
    </row>
    <row r="604" spans="1:9" x14ac:dyDescent="0.25">
      <c r="A604" s="59" t="s">
        <v>345</v>
      </c>
      <c r="B604" s="60" t="s">
        <v>120</v>
      </c>
      <c r="C604" s="59" t="s">
        <v>140</v>
      </c>
      <c r="D604" s="59" t="s">
        <v>112</v>
      </c>
      <c r="E604" s="61">
        <v>40477</v>
      </c>
      <c r="F604" s="62">
        <f t="shared" ca="1" si="9"/>
        <v>6</v>
      </c>
      <c r="G604" s="63" t="s">
        <v>59</v>
      </c>
      <c r="H604" s="64">
        <v>63206</v>
      </c>
      <c r="I604" s="65">
        <v>1</v>
      </c>
    </row>
    <row r="605" spans="1:9" x14ac:dyDescent="0.25">
      <c r="A605" s="59" t="s">
        <v>303</v>
      </c>
      <c r="B605" s="60" t="s">
        <v>122</v>
      </c>
      <c r="C605" s="59" t="s">
        <v>141</v>
      </c>
      <c r="D605" s="59" t="s">
        <v>112</v>
      </c>
      <c r="E605" s="61">
        <v>40486</v>
      </c>
      <c r="F605" s="62">
        <f t="shared" ca="1" si="9"/>
        <v>6</v>
      </c>
      <c r="G605" s="63" t="s">
        <v>124</v>
      </c>
      <c r="H605" s="64">
        <v>66440</v>
      </c>
      <c r="I605" s="65">
        <v>3</v>
      </c>
    </row>
    <row r="606" spans="1:9" x14ac:dyDescent="0.25">
      <c r="A606" s="59" t="s">
        <v>252</v>
      </c>
      <c r="B606" s="60" t="s">
        <v>122</v>
      </c>
      <c r="C606" s="59" t="s">
        <v>133</v>
      </c>
      <c r="D606" s="59" t="s">
        <v>116</v>
      </c>
      <c r="E606" s="61">
        <v>40492</v>
      </c>
      <c r="F606" s="62">
        <f t="shared" ca="1" si="9"/>
        <v>6</v>
      </c>
      <c r="G606" s="63"/>
      <c r="H606" s="64">
        <v>66010</v>
      </c>
      <c r="I606" s="65">
        <v>2</v>
      </c>
    </row>
    <row r="607" spans="1:9" x14ac:dyDescent="0.25">
      <c r="A607" s="59" t="s">
        <v>418</v>
      </c>
      <c r="B607" s="60" t="s">
        <v>120</v>
      </c>
      <c r="C607" s="59" t="s">
        <v>138</v>
      </c>
      <c r="D607" s="59" t="s">
        <v>112</v>
      </c>
      <c r="E607" s="61">
        <v>40492</v>
      </c>
      <c r="F607" s="62">
        <f t="shared" ca="1" si="9"/>
        <v>6</v>
      </c>
      <c r="G607" s="63" t="s">
        <v>76</v>
      </c>
      <c r="H607" s="64">
        <v>67230</v>
      </c>
      <c r="I607" s="65">
        <v>4</v>
      </c>
    </row>
    <row r="608" spans="1:9" x14ac:dyDescent="0.25">
      <c r="A608" s="59" t="s">
        <v>334</v>
      </c>
      <c r="B608" s="60" t="s">
        <v>122</v>
      </c>
      <c r="C608" s="59" t="s">
        <v>137</v>
      </c>
      <c r="D608" s="59" t="s">
        <v>118</v>
      </c>
      <c r="E608" s="61">
        <v>40494</v>
      </c>
      <c r="F608" s="62">
        <f t="shared" ca="1" si="9"/>
        <v>6</v>
      </c>
      <c r="G608" s="63"/>
      <c r="H608" s="64">
        <v>35312</v>
      </c>
      <c r="I608" s="65">
        <v>3</v>
      </c>
    </row>
    <row r="609" spans="1:9" x14ac:dyDescent="0.25">
      <c r="A609" s="59" t="s">
        <v>191</v>
      </c>
      <c r="B609" s="60" t="s">
        <v>122</v>
      </c>
      <c r="C609" s="59" t="s">
        <v>126</v>
      </c>
      <c r="D609" s="59" t="s">
        <v>112</v>
      </c>
      <c r="E609" s="61">
        <v>40501</v>
      </c>
      <c r="F609" s="62">
        <f t="shared" ca="1" si="9"/>
        <v>6</v>
      </c>
      <c r="G609" s="63" t="s">
        <v>59</v>
      </c>
      <c r="H609" s="64">
        <v>77820</v>
      </c>
      <c r="I609" s="65">
        <v>3</v>
      </c>
    </row>
    <row r="610" spans="1:9" x14ac:dyDescent="0.25">
      <c r="A610" s="59" t="s">
        <v>646</v>
      </c>
      <c r="B610" s="60" t="s">
        <v>117</v>
      </c>
      <c r="C610" s="59" t="s">
        <v>127</v>
      </c>
      <c r="D610" s="59" t="s">
        <v>114</v>
      </c>
      <c r="E610" s="66">
        <v>40505</v>
      </c>
      <c r="F610" s="62">
        <f t="shared" ca="1" si="9"/>
        <v>6</v>
      </c>
      <c r="G610" s="63" t="s">
        <v>124</v>
      </c>
      <c r="H610" s="64">
        <v>46230</v>
      </c>
      <c r="I610" s="65">
        <v>2</v>
      </c>
    </row>
    <row r="611" spans="1:9" x14ac:dyDescent="0.25">
      <c r="A611" s="59" t="s">
        <v>572</v>
      </c>
      <c r="B611" s="60" t="s">
        <v>123</v>
      </c>
      <c r="C611" s="59" t="s">
        <v>125</v>
      </c>
      <c r="D611" s="59" t="s">
        <v>116</v>
      </c>
      <c r="E611" s="61">
        <v>40508</v>
      </c>
      <c r="F611" s="62">
        <f t="shared" ca="1" si="9"/>
        <v>6</v>
      </c>
      <c r="G611" s="63"/>
      <c r="H611" s="64">
        <v>58130</v>
      </c>
      <c r="I611" s="65">
        <v>2</v>
      </c>
    </row>
    <row r="612" spans="1:9" x14ac:dyDescent="0.25">
      <c r="A612" s="59" t="s">
        <v>295</v>
      </c>
      <c r="B612" s="60" t="s">
        <v>122</v>
      </c>
      <c r="C612" s="59" t="s">
        <v>141</v>
      </c>
      <c r="D612" s="59" t="s">
        <v>118</v>
      </c>
      <c r="E612" s="61">
        <v>40515</v>
      </c>
      <c r="F612" s="62">
        <f t="shared" ca="1" si="9"/>
        <v>6</v>
      </c>
      <c r="G612" s="63"/>
      <c r="H612" s="64">
        <v>33508</v>
      </c>
      <c r="I612" s="65">
        <v>4</v>
      </c>
    </row>
    <row r="613" spans="1:9" x14ac:dyDescent="0.25">
      <c r="A613" s="59" t="s">
        <v>186</v>
      </c>
      <c r="B613" s="60" t="s">
        <v>122</v>
      </c>
      <c r="C613" s="59" t="s">
        <v>128</v>
      </c>
      <c r="D613" s="59" t="s">
        <v>114</v>
      </c>
      <c r="E613" s="66">
        <v>40516</v>
      </c>
      <c r="F613" s="62">
        <f t="shared" ca="1" si="9"/>
        <v>6</v>
      </c>
      <c r="G613" s="63" t="s">
        <v>124</v>
      </c>
      <c r="H613" s="64">
        <v>28625</v>
      </c>
      <c r="I613" s="65">
        <v>1</v>
      </c>
    </row>
    <row r="614" spans="1:9" x14ac:dyDescent="0.25">
      <c r="A614" s="59" t="s">
        <v>518</v>
      </c>
      <c r="B614" s="60" t="s">
        <v>120</v>
      </c>
      <c r="C614" s="59" t="s">
        <v>141</v>
      </c>
      <c r="D614" s="59" t="s">
        <v>112</v>
      </c>
      <c r="E614" s="61">
        <v>40521</v>
      </c>
      <c r="F614" s="62">
        <f t="shared" ca="1" si="9"/>
        <v>6</v>
      </c>
      <c r="G614" s="63" t="s">
        <v>124</v>
      </c>
      <c r="H614" s="64">
        <v>34330</v>
      </c>
      <c r="I614" s="65">
        <v>3</v>
      </c>
    </row>
    <row r="615" spans="1:9" x14ac:dyDescent="0.25">
      <c r="A615" s="59" t="s">
        <v>542</v>
      </c>
      <c r="B615" s="60" t="s">
        <v>120</v>
      </c>
      <c r="C615" s="59" t="s">
        <v>142</v>
      </c>
      <c r="D615" s="59" t="s">
        <v>116</v>
      </c>
      <c r="E615" s="61">
        <v>40523</v>
      </c>
      <c r="F615" s="62">
        <f t="shared" ca="1" si="9"/>
        <v>6</v>
      </c>
      <c r="G615" s="63"/>
      <c r="H615" s="64">
        <v>46570</v>
      </c>
      <c r="I615" s="65">
        <v>4</v>
      </c>
    </row>
    <row r="616" spans="1:9" x14ac:dyDescent="0.25">
      <c r="A616" s="59" t="s">
        <v>213</v>
      </c>
      <c r="B616" s="60" t="s">
        <v>122</v>
      </c>
      <c r="C616" s="59" t="s">
        <v>138</v>
      </c>
      <c r="D616" s="59" t="s">
        <v>112</v>
      </c>
      <c r="E616" s="61">
        <v>40525</v>
      </c>
      <c r="F616" s="62">
        <f t="shared" ca="1" si="9"/>
        <v>6</v>
      </c>
      <c r="G616" s="63" t="s">
        <v>115</v>
      </c>
      <c r="H616" s="64">
        <v>77950</v>
      </c>
      <c r="I616" s="65">
        <v>4</v>
      </c>
    </row>
    <row r="617" spans="1:9" x14ac:dyDescent="0.25">
      <c r="A617" s="59" t="s">
        <v>630</v>
      </c>
      <c r="B617" s="60" t="s">
        <v>123</v>
      </c>
      <c r="C617" s="59" t="s">
        <v>137</v>
      </c>
      <c r="D617" s="59" t="s">
        <v>112</v>
      </c>
      <c r="E617" s="61">
        <v>40533</v>
      </c>
      <c r="F617" s="62">
        <f t="shared" ca="1" si="9"/>
        <v>6</v>
      </c>
      <c r="G617" s="63" t="s">
        <v>76</v>
      </c>
      <c r="H617" s="64">
        <v>62180</v>
      </c>
      <c r="I617" s="65">
        <v>2</v>
      </c>
    </row>
    <row r="618" spans="1:9" x14ac:dyDescent="0.25">
      <c r="A618" s="59" t="s">
        <v>752</v>
      </c>
      <c r="B618" s="60" t="s">
        <v>119</v>
      </c>
      <c r="C618" s="59" t="s">
        <v>142</v>
      </c>
      <c r="D618" s="59" t="s">
        <v>112</v>
      </c>
      <c r="E618" s="66">
        <v>40536</v>
      </c>
      <c r="F618" s="62">
        <f t="shared" ca="1" si="9"/>
        <v>6</v>
      </c>
      <c r="G618" s="63" t="s">
        <v>124</v>
      </c>
      <c r="H618" s="64">
        <v>70730</v>
      </c>
      <c r="I618" s="65">
        <v>1</v>
      </c>
    </row>
    <row r="619" spans="1:9" x14ac:dyDescent="0.25">
      <c r="A619" s="59" t="s">
        <v>754</v>
      </c>
      <c r="B619" s="60" t="s">
        <v>119</v>
      </c>
      <c r="C619" s="59" t="s">
        <v>144</v>
      </c>
      <c r="D619" s="59" t="s">
        <v>118</v>
      </c>
      <c r="E619" s="61">
        <v>40543</v>
      </c>
      <c r="F619" s="62">
        <f t="shared" ca="1" si="9"/>
        <v>6</v>
      </c>
      <c r="G619" s="63"/>
      <c r="H619" s="64">
        <v>19044</v>
      </c>
      <c r="I619" s="65">
        <v>1</v>
      </c>
    </row>
    <row r="620" spans="1:9" x14ac:dyDescent="0.25">
      <c r="A620" s="59" t="s">
        <v>640</v>
      </c>
      <c r="B620" s="60" t="s">
        <v>117</v>
      </c>
      <c r="C620" s="59" t="s">
        <v>129</v>
      </c>
      <c r="D620" s="59" t="s">
        <v>116</v>
      </c>
      <c r="E620" s="61">
        <v>40550</v>
      </c>
      <c r="F620" s="62">
        <f t="shared" ca="1" si="9"/>
        <v>6</v>
      </c>
      <c r="G620" s="63"/>
      <c r="H620" s="64">
        <v>80050</v>
      </c>
      <c r="I620" s="65">
        <v>2</v>
      </c>
    </row>
    <row r="621" spans="1:9" x14ac:dyDescent="0.25">
      <c r="A621" s="59" t="s">
        <v>489</v>
      </c>
      <c r="B621" s="60" t="s">
        <v>120</v>
      </c>
      <c r="C621" s="59" t="s">
        <v>139</v>
      </c>
      <c r="D621" s="59" t="s">
        <v>112</v>
      </c>
      <c r="E621" s="61">
        <v>40551</v>
      </c>
      <c r="F621" s="62">
        <f t="shared" ca="1" si="9"/>
        <v>6</v>
      </c>
      <c r="G621" s="63" t="s">
        <v>113</v>
      </c>
      <c r="H621" s="64">
        <v>71730</v>
      </c>
      <c r="I621" s="65">
        <v>1</v>
      </c>
    </row>
    <row r="622" spans="1:9" x14ac:dyDescent="0.25">
      <c r="A622" s="59" t="s">
        <v>604</v>
      </c>
      <c r="B622" s="60" t="s">
        <v>123</v>
      </c>
      <c r="C622" s="59" t="s">
        <v>136</v>
      </c>
      <c r="D622" s="59" t="s">
        <v>112</v>
      </c>
      <c r="E622" s="61">
        <v>40552</v>
      </c>
      <c r="F622" s="62">
        <f t="shared" ca="1" si="9"/>
        <v>6</v>
      </c>
      <c r="G622" s="63" t="s">
        <v>113</v>
      </c>
      <c r="H622" s="64">
        <v>62740</v>
      </c>
      <c r="I622" s="65">
        <v>4</v>
      </c>
    </row>
    <row r="623" spans="1:9" x14ac:dyDescent="0.25">
      <c r="A623" s="59" t="s">
        <v>857</v>
      </c>
      <c r="B623" s="60" t="s">
        <v>110</v>
      </c>
      <c r="C623" s="59" t="s">
        <v>141</v>
      </c>
      <c r="D623" s="59" t="s">
        <v>118</v>
      </c>
      <c r="E623" s="61">
        <v>40561</v>
      </c>
      <c r="F623" s="62">
        <f t="shared" ca="1" si="9"/>
        <v>6</v>
      </c>
      <c r="G623" s="63"/>
      <c r="H623" s="64">
        <v>30468</v>
      </c>
      <c r="I623" s="65">
        <v>2</v>
      </c>
    </row>
    <row r="624" spans="1:9" x14ac:dyDescent="0.25">
      <c r="A624" s="59" t="s">
        <v>540</v>
      </c>
      <c r="B624" s="60" t="s">
        <v>120</v>
      </c>
      <c r="C624" s="59" t="s">
        <v>142</v>
      </c>
      <c r="D624" s="59" t="s">
        <v>116</v>
      </c>
      <c r="E624" s="66">
        <v>40563</v>
      </c>
      <c r="F624" s="62">
        <f t="shared" ca="1" si="9"/>
        <v>6</v>
      </c>
      <c r="G624" s="63"/>
      <c r="H624" s="64">
        <v>55510</v>
      </c>
      <c r="I624" s="65">
        <v>3</v>
      </c>
    </row>
    <row r="625" spans="1:9" x14ac:dyDescent="0.25">
      <c r="A625" s="59" t="s">
        <v>551</v>
      </c>
      <c r="B625" s="60" t="s">
        <v>120</v>
      </c>
      <c r="C625" s="59" t="s">
        <v>142</v>
      </c>
      <c r="D625" s="59" t="s">
        <v>112</v>
      </c>
      <c r="E625" s="61">
        <v>40568</v>
      </c>
      <c r="F625" s="62">
        <f t="shared" ca="1" si="9"/>
        <v>6</v>
      </c>
      <c r="G625" s="63" t="s">
        <v>113</v>
      </c>
      <c r="H625" s="64">
        <v>46390</v>
      </c>
      <c r="I625" s="65">
        <v>5</v>
      </c>
    </row>
    <row r="626" spans="1:9" x14ac:dyDescent="0.25">
      <c r="A626" s="59" t="s">
        <v>377</v>
      </c>
      <c r="B626" s="60" t="s">
        <v>120</v>
      </c>
      <c r="C626" s="59" t="s">
        <v>128</v>
      </c>
      <c r="D626" s="59" t="s">
        <v>114</v>
      </c>
      <c r="E626" s="61">
        <v>40572</v>
      </c>
      <c r="F626" s="62">
        <f t="shared" ca="1" si="9"/>
        <v>6</v>
      </c>
      <c r="G626" s="63" t="s">
        <v>124</v>
      </c>
      <c r="H626" s="64">
        <v>10520</v>
      </c>
      <c r="I626" s="65">
        <v>4</v>
      </c>
    </row>
    <row r="627" spans="1:9" x14ac:dyDescent="0.25">
      <c r="A627" s="59" t="s">
        <v>496</v>
      </c>
      <c r="B627" s="60" t="s">
        <v>120</v>
      </c>
      <c r="C627" s="59" t="s">
        <v>141</v>
      </c>
      <c r="D627" s="59" t="s">
        <v>112</v>
      </c>
      <c r="E627" s="61">
        <v>40574</v>
      </c>
      <c r="F627" s="62">
        <f t="shared" ca="1" si="9"/>
        <v>6</v>
      </c>
      <c r="G627" s="63" t="s">
        <v>124</v>
      </c>
      <c r="H627" s="64">
        <v>24840</v>
      </c>
      <c r="I627" s="65">
        <v>1</v>
      </c>
    </row>
    <row r="628" spans="1:9" x14ac:dyDescent="0.25">
      <c r="A628" s="59" t="s">
        <v>227</v>
      </c>
      <c r="B628" s="60" t="s">
        <v>122</v>
      </c>
      <c r="C628" s="59" t="s">
        <v>133</v>
      </c>
      <c r="D628" s="59" t="s">
        <v>118</v>
      </c>
      <c r="E628" s="61">
        <v>40574</v>
      </c>
      <c r="F628" s="62">
        <f t="shared" ca="1" si="9"/>
        <v>6</v>
      </c>
      <c r="G628" s="63"/>
      <c r="H628" s="64">
        <v>28424</v>
      </c>
      <c r="I628" s="65">
        <v>4</v>
      </c>
    </row>
    <row r="629" spans="1:9" x14ac:dyDescent="0.25">
      <c r="A629" s="59" t="s">
        <v>645</v>
      </c>
      <c r="B629" s="60" t="s">
        <v>117</v>
      </c>
      <c r="C629" s="59" t="s">
        <v>126</v>
      </c>
      <c r="D629" s="59" t="s">
        <v>112</v>
      </c>
      <c r="E629" s="61">
        <v>40575</v>
      </c>
      <c r="F629" s="62">
        <f t="shared" ca="1" si="9"/>
        <v>6</v>
      </c>
      <c r="G629" s="63" t="s">
        <v>76</v>
      </c>
      <c r="H629" s="64">
        <v>74710</v>
      </c>
      <c r="I629" s="65">
        <v>2</v>
      </c>
    </row>
    <row r="630" spans="1:9" x14ac:dyDescent="0.25">
      <c r="A630" s="59" t="s">
        <v>814</v>
      </c>
      <c r="B630" s="60" t="s">
        <v>110</v>
      </c>
      <c r="C630" s="59" t="s">
        <v>133</v>
      </c>
      <c r="D630" s="59" t="s">
        <v>112</v>
      </c>
      <c r="E630" s="61">
        <v>40578</v>
      </c>
      <c r="F630" s="62">
        <f t="shared" ca="1" si="9"/>
        <v>6</v>
      </c>
      <c r="G630" s="63" t="s">
        <v>113</v>
      </c>
      <c r="H630" s="64">
        <v>43820</v>
      </c>
      <c r="I630" s="65">
        <v>2</v>
      </c>
    </row>
    <row r="631" spans="1:9" x14ac:dyDescent="0.25">
      <c r="A631" s="59" t="s">
        <v>507</v>
      </c>
      <c r="B631" s="60" t="s">
        <v>120</v>
      </c>
      <c r="C631" s="59" t="s">
        <v>141</v>
      </c>
      <c r="D631" s="59" t="s">
        <v>112</v>
      </c>
      <c r="E631" s="61">
        <v>40581</v>
      </c>
      <c r="F631" s="62">
        <f t="shared" ca="1" si="9"/>
        <v>6</v>
      </c>
      <c r="G631" s="63" t="s">
        <v>59</v>
      </c>
      <c r="H631" s="64">
        <v>80260</v>
      </c>
      <c r="I631" s="65">
        <v>3</v>
      </c>
    </row>
    <row r="632" spans="1:9" x14ac:dyDescent="0.25">
      <c r="A632" s="59" t="s">
        <v>322</v>
      </c>
      <c r="B632" s="60" t="s">
        <v>122</v>
      </c>
      <c r="C632" s="59" t="s">
        <v>142</v>
      </c>
      <c r="D632" s="59" t="s">
        <v>112</v>
      </c>
      <c r="E632" s="61">
        <v>40584</v>
      </c>
      <c r="F632" s="62">
        <f t="shared" ca="1" si="9"/>
        <v>6</v>
      </c>
      <c r="G632" s="63" t="s">
        <v>113</v>
      </c>
      <c r="H632" s="64">
        <v>24200</v>
      </c>
      <c r="I632" s="65">
        <v>5</v>
      </c>
    </row>
    <row r="633" spans="1:9" x14ac:dyDescent="0.25">
      <c r="A633" s="59" t="s">
        <v>493</v>
      </c>
      <c r="B633" s="60" t="s">
        <v>120</v>
      </c>
      <c r="C633" s="59" t="s">
        <v>139</v>
      </c>
      <c r="D633" s="59" t="s">
        <v>112</v>
      </c>
      <c r="E633" s="61">
        <v>40585</v>
      </c>
      <c r="F633" s="62">
        <f t="shared" ca="1" si="9"/>
        <v>6</v>
      </c>
      <c r="G633" s="63" t="s">
        <v>113</v>
      </c>
      <c r="H633" s="64">
        <v>87950</v>
      </c>
      <c r="I633" s="65">
        <v>4</v>
      </c>
    </row>
    <row r="634" spans="1:9" x14ac:dyDescent="0.25">
      <c r="A634" s="59" t="s">
        <v>679</v>
      </c>
      <c r="B634" s="60" t="s">
        <v>117</v>
      </c>
      <c r="C634" s="59" t="s">
        <v>141</v>
      </c>
      <c r="D634" s="59" t="s">
        <v>116</v>
      </c>
      <c r="E634" s="61">
        <v>40587</v>
      </c>
      <c r="F634" s="62">
        <f t="shared" ca="1" si="9"/>
        <v>6</v>
      </c>
      <c r="G634" s="63"/>
      <c r="H634" s="64">
        <v>89450</v>
      </c>
      <c r="I634" s="65">
        <v>2</v>
      </c>
    </row>
    <row r="635" spans="1:9" x14ac:dyDescent="0.25">
      <c r="A635" s="59" t="s">
        <v>678</v>
      </c>
      <c r="B635" s="60" t="s">
        <v>117</v>
      </c>
      <c r="C635" s="59" t="s">
        <v>139</v>
      </c>
      <c r="D635" s="59" t="s">
        <v>116</v>
      </c>
      <c r="E635" s="61">
        <v>40591</v>
      </c>
      <c r="F635" s="62">
        <f t="shared" ca="1" si="9"/>
        <v>6</v>
      </c>
      <c r="G635" s="63"/>
      <c r="H635" s="64">
        <v>49070</v>
      </c>
      <c r="I635" s="65">
        <v>3</v>
      </c>
    </row>
    <row r="636" spans="1:9" x14ac:dyDescent="0.25">
      <c r="A636" s="79" t="s">
        <v>341</v>
      </c>
      <c r="B636" s="60" t="s">
        <v>110</v>
      </c>
      <c r="C636" s="79" t="s">
        <v>111</v>
      </c>
      <c r="D636" s="79" t="s">
        <v>114</v>
      </c>
      <c r="E636" s="80">
        <v>40595</v>
      </c>
      <c r="F636" s="62">
        <f t="shared" ca="1" si="9"/>
        <v>6</v>
      </c>
      <c r="G636" s="63" t="s">
        <v>115</v>
      </c>
      <c r="H636" s="64">
        <v>26795</v>
      </c>
      <c r="I636" s="65">
        <v>4</v>
      </c>
    </row>
    <row r="637" spans="1:9" x14ac:dyDescent="0.25">
      <c r="A637" s="59" t="s">
        <v>388</v>
      </c>
      <c r="B637" s="60" t="s">
        <v>120</v>
      </c>
      <c r="C637" s="59" t="s">
        <v>126</v>
      </c>
      <c r="D637" s="59" t="s">
        <v>112</v>
      </c>
      <c r="E637" s="61">
        <v>40596</v>
      </c>
      <c r="F637" s="62">
        <f t="shared" ca="1" si="9"/>
        <v>6</v>
      </c>
      <c r="G637" s="63" t="s">
        <v>59</v>
      </c>
      <c r="H637" s="64">
        <v>68910</v>
      </c>
      <c r="I637" s="65">
        <v>5</v>
      </c>
    </row>
    <row r="638" spans="1:9" x14ac:dyDescent="0.25">
      <c r="A638" s="59" t="s">
        <v>434</v>
      </c>
      <c r="B638" s="60" t="s">
        <v>120</v>
      </c>
      <c r="C638" s="59" t="s">
        <v>133</v>
      </c>
      <c r="D638" s="59" t="s">
        <v>112</v>
      </c>
      <c r="E638" s="66">
        <v>40603</v>
      </c>
      <c r="F638" s="62">
        <f t="shared" ca="1" si="9"/>
        <v>6</v>
      </c>
      <c r="G638" s="63" t="s">
        <v>59</v>
      </c>
      <c r="H638" s="64">
        <v>44260</v>
      </c>
      <c r="I638" s="65">
        <v>1</v>
      </c>
    </row>
    <row r="639" spans="1:9" x14ac:dyDescent="0.25">
      <c r="A639" s="59" t="s">
        <v>470</v>
      </c>
      <c r="B639" s="60" t="s">
        <v>120</v>
      </c>
      <c r="C639" s="59" t="s">
        <v>136</v>
      </c>
      <c r="D639" s="59" t="s">
        <v>118</v>
      </c>
      <c r="E639" s="61">
        <v>40610</v>
      </c>
      <c r="F639" s="62">
        <f t="shared" ca="1" si="9"/>
        <v>6</v>
      </c>
      <c r="G639" s="63"/>
      <c r="H639" s="64">
        <v>36844</v>
      </c>
      <c r="I639" s="65">
        <v>4</v>
      </c>
    </row>
    <row r="640" spans="1:9" x14ac:dyDescent="0.25">
      <c r="A640" s="59" t="s">
        <v>649</v>
      </c>
      <c r="B640" s="60" t="s">
        <v>117</v>
      </c>
      <c r="C640" s="59" t="s">
        <v>138</v>
      </c>
      <c r="D640" s="59" t="s">
        <v>116</v>
      </c>
      <c r="E640" s="66">
        <v>40620</v>
      </c>
      <c r="F640" s="62">
        <f t="shared" ca="1" si="9"/>
        <v>6</v>
      </c>
      <c r="G640" s="63"/>
      <c r="H640" s="64">
        <v>84300</v>
      </c>
      <c r="I640" s="65">
        <v>1</v>
      </c>
    </row>
    <row r="641" spans="1:9" x14ac:dyDescent="0.25">
      <c r="A641" s="59" t="s">
        <v>148</v>
      </c>
      <c r="B641" s="60" t="s">
        <v>122</v>
      </c>
      <c r="C641" s="59" t="s">
        <v>140</v>
      </c>
      <c r="D641" s="59" t="s">
        <v>112</v>
      </c>
      <c r="E641" s="61">
        <v>40624</v>
      </c>
      <c r="F641" s="62">
        <f t="shared" ca="1" si="9"/>
        <v>6</v>
      </c>
      <c r="G641" s="63" t="s">
        <v>76</v>
      </c>
      <c r="H641" s="64">
        <v>86500</v>
      </c>
      <c r="I641" s="65">
        <v>1</v>
      </c>
    </row>
    <row r="642" spans="1:9" x14ac:dyDescent="0.25">
      <c r="A642" s="59" t="s">
        <v>271</v>
      </c>
      <c r="B642" s="60" t="s">
        <v>122</v>
      </c>
      <c r="C642" s="59" t="s">
        <v>136</v>
      </c>
      <c r="D642" s="59" t="s">
        <v>114</v>
      </c>
      <c r="E642" s="61">
        <v>40624</v>
      </c>
      <c r="F642" s="62">
        <f t="shared" ref="F642:F705" ca="1" si="10">DATEDIF(E642,TODAY(),"Y")</f>
        <v>6</v>
      </c>
      <c r="G642" s="63" t="s">
        <v>59</v>
      </c>
      <c r="H642" s="64">
        <v>13090</v>
      </c>
      <c r="I642" s="65">
        <v>4</v>
      </c>
    </row>
    <row r="643" spans="1:9" x14ac:dyDescent="0.25">
      <c r="A643" s="59" t="s">
        <v>291</v>
      </c>
      <c r="B643" s="60" t="s">
        <v>122</v>
      </c>
      <c r="C643" s="59" t="s">
        <v>139</v>
      </c>
      <c r="D643" s="59" t="s">
        <v>112</v>
      </c>
      <c r="E643" s="61">
        <v>40625</v>
      </c>
      <c r="F643" s="62">
        <f t="shared" ca="1" si="10"/>
        <v>6</v>
      </c>
      <c r="G643" s="63" t="s">
        <v>76</v>
      </c>
      <c r="H643" s="64">
        <v>35320</v>
      </c>
      <c r="I643" s="65">
        <v>3</v>
      </c>
    </row>
    <row r="644" spans="1:9" x14ac:dyDescent="0.25">
      <c r="A644" s="59" t="s">
        <v>226</v>
      </c>
      <c r="B644" s="60" t="s">
        <v>122</v>
      </c>
      <c r="C644" s="59" t="s">
        <v>133</v>
      </c>
      <c r="D644" s="59" t="s">
        <v>112</v>
      </c>
      <c r="E644" s="61">
        <v>40634</v>
      </c>
      <c r="F644" s="62">
        <f t="shared" ca="1" si="10"/>
        <v>6</v>
      </c>
      <c r="G644" s="63" t="s">
        <v>113</v>
      </c>
      <c r="H644" s="64">
        <v>47440</v>
      </c>
      <c r="I644" s="65">
        <v>3</v>
      </c>
    </row>
    <row r="645" spans="1:9" x14ac:dyDescent="0.25">
      <c r="A645" s="59" t="s">
        <v>318</v>
      </c>
      <c r="B645" s="60" t="s">
        <v>122</v>
      </c>
      <c r="C645" s="59" t="s">
        <v>142</v>
      </c>
      <c r="D645" s="59" t="s">
        <v>112</v>
      </c>
      <c r="E645" s="61">
        <v>40637</v>
      </c>
      <c r="F645" s="62">
        <f t="shared" ca="1" si="10"/>
        <v>6</v>
      </c>
      <c r="G645" s="63" t="s">
        <v>113</v>
      </c>
      <c r="H645" s="64">
        <v>86640</v>
      </c>
      <c r="I645" s="65">
        <v>3</v>
      </c>
    </row>
    <row r="646" spans="1:9" x14ac:dyDescent="0.25">
      <c r="A646" s="59" t="s">
        <v>684</v>
      </c>
      <c r="B646" s="60" t="s">
        <v>117</v>
      </c>
      <c r="C646" s="59" t="s">
        <v>142</v>
      </c>
      <c r="D646" s="59" t="s">
        <v>116</v>
      </c>
      <c r="E646" s="66">
        <v>40638</v>
      </c>
      <c r="F646" s="62">
        <f t="shared" ca="1" si="10"/>
        <v>6</v>
      </c>
      <c r="G646" s="63"/>
      <c r="H646" s="64">
        <v>42990</v>
      </c>
      <c r="I646" s="65">
        <v>4</v>
      </c>
    </row>
    <row r="647" spans="1:9" x14ac:dyDescent="0.25">
      <c r="A647" s="59" t="s">
        <v>795</v>
      </c>
      <c r="B647" s="60" t="s">
        <v>110</v>
      </c>
      <c r="C647" s="59" t="s">
        <v>126</v>
      </c>
      <c r="D647" s="59" t="s">
        <v>112</v>
      </c>
      <c r="E647" s="61">
        <v>40653</v>
      </c>
      <c r="F647" s="62">
        <f t="shared" ca="1" si="10"/>
        <v>6</v>
      </c>
      <c r="G647" s="63" t="s">
        <v>76</v>
      </c>
      <c r="H647" s="64">
        <v>49810</v>
      </c>
      <c r="I647" s="65">
        <v>2</v>
      </c>
    </row>
    <row r="648" spans="1:9" x14ac:dyDescent="0.25">
      <c r="A648" s="59" t="s">
        <v>494</v>
      </c>
      <c r="B648" s="60" t="s">
        <v>120</v>
      </c>
      <c r="C648" s="59" t="s">
        <v>139</v>
      </c>
      <c r="D648" s="59" t="s">
        <v>114</v>
      </c>
      <c r="E648" s="61">
        <v>40654</v>
      </c>
      <c r="F648" s="62">
        <f t="shared" ca="1" si="10"/>
        <v>6</v>
      </c>
      <c r="G648" s="63" t="s">
        <v>76</v>
      </c>
      <c r="H648" s="64">
        <v>16015</v>
      </c>
      <c r="I648" s="65">
        <v>3</v>
      </c>
    </row>
    <row r="649" spans="1:9" x14ac:dyDescent="0.25">
      <c r="A649" s="59" t="s">
        <v>160</v>
      </c>
      <c r="B649" s="60" t="s">
        <v>122</v>
      </c>
      <c r="C649" s="59" t="s">
        <v>140</v>
      </c>
      <c r="D649" s="59" t="s">
        <v>112</v>
      </c>
      <c r="E649" s="61">
        <v>40666</v>
      </c>
      <c r="F649" s="62">
        <f t="shared" ca="1" si="10"/>
        <v>6</v>
      </c>
      <c r="G649" s="63" t="s">
        <v>113</v>
      </c>
      <c r="H649" s="64">
        <v>24090</v>
      </c>
      <c r="I649" s="65">
        <v>4</v>
      </c>
    </row>
    <row r="650" spans="1:9" x14ac:dyDescent="0.25">
      <c r="A650" s="59" t="s">
        <v>264</v>
      </c>
      <c r="B650" s="60" t="s">
        <v>122</v>
      </c>
      <c r="C650" s="59" t="s">
        <v>133</v>
      </c>
      <c r="D650" s="59" t="s">
        <v>116</v>
      </c>
      <c r="E650" s="66">
        <v>40680</v>
      </c>
      <c r="F650" s="62">
        <f t="shared" ca="1" si="10"/>
        <v>6</v>
      </c>
      <c r="G650" s="63"/>
      <c r="H650" s="64">
        <v>57110</v>
      </c>
      <c r="I650" s="65">
        <v>3</v>
      </c>
    </row>
    <row r="651" spans="1:9" x14ac:dyDescent="0.25">
      <c r="A651" s="59" t="s">
        <v>325</v>
      </c>
      <c r="B651" s="60" t="s">
        <v>122</v>
      </c>
      <c r="C651" s="59" t="s">
        <v>142</v>
      </c>
      <c r="D651" s="59" t="s">
        <v>112</v>
      </c>
      <c r="E651" s="66">
        <v>40680</v>
      </c>
      <c r="F651" s="62">
        <f t="shared" ca="1" si="10"/>
        <v>6</v>
      </c>
      <c r="G651" s="63" t="s">
        <v>113</v>
      </c>
      <c r="H651" s="64">
        <v>23030</v>
      </c>
      <c r="I651" s="65">
        <v>4</v>
      </c>
    </row>
    <row r="652" spans="1:9" x14ac:dyDescent="0.25">
      <c r="A652" s="59" t="s">
        <v>329</v>
      </c>
      <c r="B652" s="60" t="s">
        <v>122</v>
      </c>
      <c r="C652" s="59" t="s">
        <v>142</v>
      </c>
      <c r="D652" s="59" t="s">
        <v>112</v>
      </c>
      <c r="E652" s="66">
        <v>40680</v>
      </c>
      <c r="F652" s="62">
        <f t="shared" ca="1" si="10"/>
        <v>6</v>
      </c>
      <c r="G652" s="63" t="s">
        <v>76</v>
      </c>
      <c r="H652" s="64">
        <v>40260</v>
      </c>
      <c r="I652" s="65">
        <v>5</v>
      </c>
    </row>
    <row r="653" spans="1:9" x14ac:dyDescent="0.25">
      <c r="A653" s="59" t="s">
        <v>221</v>
      </c>
      <c r="B653" s="60" t="s">
        <v>122</v>
      </c>
      <c r="C653" s="59" t="s">
        <v>132</v>
      </c>
      <c r="D653" s="59" t="s">
        <v>112</v>
      </c>
      <c r="E653" s="61">
        <v>40690</v>
      </c>
      <c r="F653" s="62">
        <f t="shared" ca="1" si="10"/>
        <v>6</v>
      </c>
      <c r="G653" s="63" t="s">
        <v>113</v>
      </c>
      <c r="H653" s="64">
        <v>89140</v>
      </c>
      <c r="I653" s="65">
        <v>1</v>
      </c>
    </row>
    <row r="654" spans="1:9" x14ac:dyDescent="0.25">
      <c r="A654" s="59" t="s">
        <v>878</v>
      </c>
      <c r="B654" s="60" t="s">
        <v>110</v>
      </c>
      <c r="C654" s="59" t="s">
        <v>143</v>
      </c>
      <c r="D654" s="59" t="s">
        <v>116</v>
      </c>
      <c r="E654" s="61">
        <v>40692</v>
      </c>
      <c r="F654" s="62">
        <f t="shared" ca="1" si="10"/>
        <v>6</v>
      </c>
      <c r="G654" s="63"/>
      <c r="H654" s="64">
        <v>85510</v>
      </c>
      <c r="I654" s="65">
        <v>4</v>
      </c>
    </row>
    <row r="655" spans="1:9" x14ac:dyDescent="0.25">
      <c r="A655" s="59" t="s">
        <v>536</v>
      </c>
      <c r="B655" s="60" t="s">
        <v>120</v>
      </c>
      <c r="C655" s="59" t="s">
        <v>142</v>
      </c>
      <c r="D655" s="59" t="s">
        <v>114</v>
      </c>
      <c r="E655" s="61">
        <v>40696</v>
      </c>
      <c r="F655" s="62">
        <f t="shared" ca="1" si="10"/>
        <v>5</v>
      </c>
      <c r="G655" s="63" t="s">
        <v>124</v>
      </c>
      <c r="H655" s="64">
        <v>13455</v>
      </c>
      <c r="I655" s="65">
        <v>2</v>
      </c>
    </row>
    <row r="656" spans="1:9" x14ac:dyDescent="0.25">
      <c r="A656" s="59" t="s">
        <v>874</v>
      </c>
      <c r="B656" s="60" t="s">
        <v>110</v>
      </c>
      <c r="C656" s="59" t="s">
        <v>142</v>
      </c>
      <c r="D656" s="59" t="s">
        <v>116</v>
      </c>
      <c r="E656" s="61">
        <v>40706</v>
      </c>
      <c r="F656" s="62">
        <f t="shared" ca="1" si="10"/>
        <v>5</v>
      </c>
      <c r="G656" s="63"/>
      <c r="H656" s="64">
        <v>34680</v>
      </c>
      <c r="I656" s="65">
        <v>5</v>
      </c>
    </row>
    <row r="657" spans="1:9" x14ac:dyDescent="0.25">
      <c r="A657" s="59" t="s">
        <v>165</v>
      </c>
      <c r="B657" s="60" t="s">
        <v>122</v>
      </c>
      <c r="C657" s="59" t="s">
        <v>140</v>
      </c>
      <c r="D657" s="59" t="s">
        <v>116</v>
      </c>
      <c r="E657" s="61">
        <v>40707</v>
      </c>
      <c r="F657" s="62">
        <f t="shared" ca="1" si="10"/>
        <v>5</v>
      </c>
      <c r="G657" s="63"/>
      <c r="H657" s="64">
        <v>79380</v>
      </c>
      <c r="I657" s="65">
        <v>1</v>
      </c>
    </row>
    <row r="658" spans="1:9" x14ac:dyDescent="0.25">
      <c r="A658" s="59" t="s">
        <v>280</v>
      </c>
      <c r="B658" s="60" t="s">
        <v>122</v>
      </c>
      <c r="C658" s="59" t="s">
        <v>131</v>
      </c>
      <c r="D658" s="59" t="s">
        <v>112</v>
      </c>
      <c r="E658" s="61">
        <v>40710</v>
      </c>
      <c r="F658" s="62">
        <f t="shared" ca="1" si="10"/>
        <v>5</v>
      </c>
      <c r="G658" s="63" t="s">
        <v>124</v>
      </c>
      <c r="H658" s="64">
        <v>32140</v>
      </c>
      <c r="I658" s="65">
        <v>2</v>
      </c>
    </row>
    <row r="659" spans="1:9" x14ac:dyDescent="0.25">
      <c r="A659" s="59" t="s">
        <v>670</v>
      </c>
      <c r="B659" s="60" t="s">
        <v>117</v>
      </c>
      <c r="C659" s="59" t="s">
        <v>136</v>
      </c>
      <c r="D659" s="59" t="s">
        <v>112</v>
      </c>
      <c r="E659" s="61">
        <v>40712</v>
      </c>
      <c r="F659" s="62">
        <f t="shared" ca="1" si="10"/>
        <v>5</v>
      </c>
      <c r="G659" s="63" t="s">
        <v>113</v>
      </c>
      <c r="H659" s="64">
        <v>22900</v>
      </c>
      <c r="I659" s="65">
        <v>1</v>
      </c>
    </row>
    <row r="660" spans="1:9" x14ac:dyDescent="0.25">
      <c r="A660" s="59" t="s">
        <v>624</v>
      </c>
      <c r="B660" s="60" t="s">
        <v>123</v>
      </c>
      <c r="C660" s="59" t="s">
        <v>142</v>
      </c>
      <c r="D660" s="59" t="s">
        <v>116</v>
      </c>
      <c r="E660" s="61">
        <v>40718</v>
      </c>
      <c r="F660" s="62">
        <f t="shared" ca="1" si="10"/>
        <v>5</v>
      </c>
      <c r="G660" s="63"/>
      <c r="H660" s="64">
        <v>26020</v>
      </c>
      <c r="I660" s="65">
        <v>5</v>
      </c>
    </row>
    <row r="661" spans="1:9" x14ac:dyDescent="0.25">
      <c r="A661" s="59" t="s">
        <v>333</v>
      </c>
      <c r="B661" s="60" t="s">
        <v>122</v>
      </c>
      <c r="C661" s="59" t="s">
        <v>143</v>
      </c>
      <c r="D661" s="59" t="s">
        <v>116</v>
      </c>
      <c r="E661" s="61">
        <v>40719</v>
      </c>
      <c r="F661" s="62">
        <f t="shared" ca="1" si="10"/>
        <v>5</v>
      </c>
      <c r="G661" s="63"/>
      <c r="H661" s="64">
        <v>66132</v>
      </c>
      <c r="I661" s="65">
        <v>4</v>
      </c>
    </row>
    <row r="662" spans="1:9" x14ac:dyDescent="0.25">
      <c r="A662" s="59" t="s">
        <v>306</v>
      </c>
      <c r="B662" s="60" t="s">
        <v>122</v>
      </c>
      <c r="C662" s="59" t="s">
        <v>141</v>
      </c>
      <c r="D662" s="59" t="s">
        <v>116</v>
      </c>
      <c r="E662" s="61">
        <v>40726</v>
      </c>
      <c r="F662" s="62">
        <f t="shared" ca="1" si="10"/>
        <v>5</v>
      </c>
      <c r="G662" s="63"/>
      <c r="H662" s="64">
        <v>46650</v>
      </c>
      <c r="I662" s="65">
        <v>2</v>
      </c>
    </row>
    <row r="663" spans="1:9" x14ac:dyDescent="0.25">
      <c r="A663" s="59" t="s">
        <v>481</v>
      </c>
      <c r="B663" s="60" t="s">
        <v>120</v>
      </c>
      <c r="C663" s="59" t="s">
        <v>131</v>
      </c>
      <c r="D663" s="59" t="s">
        <v>116</v>
      </c>
      <c r="E663" s="61">
        <v>40729</v>
      </c>
      <c r="F663" s="62">
        <f t="shared" ca="1" si="10"/>
        <v>5</v>
      </c>
      <c r="G663" s="63"/>
      <c r="H663" s="64">
        <v>22320</v>
      </c>
      <c r="I663" s="65">
        <v>2</v>
      </c>
    </row>
    <row r="664" spans="1:9" x14ac:dyDescent="0.25">
      <c r="A664" s="59" t="s">
        <v>289</v>
      </c>
      <c r="B664" s="60" t="s">
        <v>122</v>
      </c>
      <c r="C664" s="59" t="s">
        <v>139</v>
      </c>
      <c r="D664" s="59" t="s">
        <v>112</v>
      </c>
      <c r="E664" s="61">
        <v>40745</v>
      </c>
      <c r="F664" s="62">
        <f t="shared" ca="1" si="10"/>
        <v>5</v>
      </c>
      <c r="G664" s="63" t="s">
        <v>113</v>
      </c>
      <c r="H664" s="64">
        <v>69400</v>
      </c>
      <c r="I664" s="65">
        <v>5</v>
      </c>
    </row>
    <row r="665" spans="1:9" x14ac:dyDescent="0.25">
      <c r="A665" s="59" t="s">
        <v>779</v>
      </c>
      <c r="B665" s="60" t="s">
        <v>110</v>
      </c>
      <c r="C665" s="59" t="s">
        <v>129</v>
      </c>
      <c r="D665" s="59" t="s">
        <v>112</v>
      </c>
      <c r="E665" s="61">
        <v>40752</v>
      </c>
      <c r="F665" s="62">
        <f t="shared" ca="1" si="10"/>
        <v>5</v>
      </c>
      <c r="G665" s="63" t="s">
        <v>124</v>
      </c>
      <c r="H665" s="64">
        <v>37620</v>
      </c>
      <c r="I665" s="65">
        <v>5</v>
      </c>
    </row>
    <row r="666" spans="1:9" x14ac:dyDescent="0.25">
      <c r="A666" s="59" t="s">
        <v>681</v>
      </c>
      <c r="B666" s="60" t="s">
        <v>117</v>
      </c>
      <c r="C666" s="59" t="s">
        <v>141</v>
      </c>
      <c r="D666" s="59" t="s">
        <v>112</v>
      </c>
      <c r="E666" s="61">
        <v>40759</v>
      </c>
      <c r="F666" s="62">
        <f t="shared" ca="1" si="10"/>
        <v>5</v>
      </c>
      <c r="G666" s="63" t="s">
        <v>113</v>
      </c>
      <c r="H666" s="64">
        <v>67920</v>
      </c>
      <c r="I666" s="65">
        <v>4</v>
      </c>
    </row>
    <row r="667" spans="1:9" x14ac:dyDescent="0.25">
      <c r="A667" s="59" t="s">
        <v>410</v>
      </c>
      <c r="B667" s="60" t="s">
        <v>120</v>
      </c>
      <c r="C667" s="59" t="s">
        <v>138</v>
      </c>
      <c r="D667" s="59" t="s">
        <v>112</v>
      </c>
      <c r="E667" s="61">
        <v>40762</v>
      </c>
      <c r="F667" s="62">
        <f t="shared" ca="1" si="10"/>
        <v>5</v>
      </c>
      <c r="G667" s="63" t="s">
        <v>59</v>
      </c>
      <c r="H667" s="64">
        <v>61470</v>
      </c>
      <c r="I667" s="65">
        <v>5</v>
      </c>
    </row>
    <row r="668" spans="1:9" x14ac:dyDescent="0.25">
      <c r="A668" s="59" t="s">
        <v>174</v>
      </c>
      <c r="B668" s="60" t="s">
        <v>122</v>
      </c>
      <c r="C668" s="59" t="s">
        <v>140</v>
      </c>
      <c r="D668" s="59" t="s">
        <v>112</v>
      </c>
      <c r="E668" s="61">
        <v>40765</v>
      </c>
      <c r="F668" s="62">
        <f t="shared" ca="1" si="10"/>
        <v>5</v>
      </c>
      <c r="G668" s="63" t="s">
        <v>59</v>
      </c>
      <c r="H668" s="64">
        <v>77740</v>
      </c>
      <c r="I668" s="65">
        <v>1</v>
      </c>
    </row>
    <row r="669" spans="1:9" x14ac:dyDescent="0.25">
      <c r="A669" s="59" t="s">
        <v>293</v>
      </c>
      <c r="B669" s="60" t="s">
        <v>122</v>
      </c>
      <c r="C669" s="59" t="s">
        <v>139</v>
      </c>
      <c r="D669" s="59" t="s">
        <v>112</v>
      </c>
      <c r="E669" s="61">
        <v>40765</v>
      </c>
      <c r="F669" s="62">
        <f t="shared" ca="1" si="10"/>
        <v>5</v>
      </c>
      <c r="G669" s="63" t="s">
        <v>124</v>
      </c>
      <c r="H669" s="64">
        <v>77720</v>
      </c>
      <c r="I669" s="65">
        <v>3</v>
      </c>
    </row>
    <row r="670" spans="1:9" x14ac:dyDescent="0.25">
      <c r="A670" s="59" t="s">
        <v>383</v>
      </c>
      <c r="B670" s="60" t="s">
        <v>120</v>
      </c>
      <c r="C670" s="59" t="s">
        <v>126</v>
      </c>
      <c r="D670" s="59" t="s">
        <v>114</v>
      </c>
      <c r="E670" s="61">
        <v>40777</v>
      </c>
      <c r="F670" s="62">
        <f t="shared" ca="1" si="10"/>
        <v>5</v>
      </c>
      <c r="G670" s="63" t="s">
        <v>115</v>
      </c>
      <c r="H670" s="64">
        <v>13800</v>
      </c>
      <c r="I670" s="65">
        <v>3</v>
      </c>
    </row>
    <row r="671" spans="1:9" x14ac:dyDescent="0.25">
      <c r="A671" s="79" t="s">
        <v>340</v>
      </c>
      <c r="B671" s="60" t="s">
        <v>122</v>
      </c>
      <c r="C671" s="79" t="s">
        <v>121</v>
      </c>
      <c r="D671" s="79" t="s">
        <v>114</v>
      </c>
      <c r="E671" s="80">
        <v>40779</v>
      </c>
      <c r="F671" s="62">
        <f t="shared" ca="1" si="10"/>
        <v>5</v>
      </c>
      <c r="G671" s="63" t="s">
        <v>115</v>
      </c>
      <c r="H671" s="64">
        <v>30445</v>
      </c>
      <c r="I671" s="65">
        <v>1</v>
      </c>
    </row>
    <row r="672" spans="1:9" x14ac:dyDescent="0.25">
      <c r="A672" s="79" t="s">
        <v>633</v>
      </c>
      <c r="B672" s="60" t="s">
        <v>123</v>
      </c>
      <c r="C672" s="79" t="s">
        <v>121</v>
      </c>
      <c r="D672" s="79" t="s">
        <v>118</v>
      </c>
      <c r="E672" s="80">
        <v>40787</v>
      </c>
      <c r="F672" s="62">
        <f t="shared" ca="1" si="10"/>
        <v>5</v>
      </c>
      <c r="G672" s="63" t="s">
        <v>113</v>
      </c>
      <c r="H672" s="64">
        <v>29070</v>
      </c>
      <c r="I672" s="65">
        <v>3</v>
      </c>
    </row>
    <row r="673" spans="1:9" x14ac:dyDescent="0.25">
      <c r="A673" s="59" t="s">
        <v>533</v>
      </c>
      <c r="B673" s="60" t="s">
        <v>120</v>
      </c>
      <c r="C673" s="59" t="s">
        <v>142</v>
      </c>
      <c r="D673" s="59" t="s">
        <v>116</v>
      </c>
      <c r="E673" s="61">
        <v>40800</v>
      </c>
      <c r="F673" s="62">
        <f t="shared" ca="1" si="10"/>
        <v>5</v>
      </c>
      <c r="G673" s="63"/>
      <c r="H673" s="64">
        <v>62480</v>
      </c>
      <c r="I673" s="65">
        <v>5</v>
      </c>
    </row>
    <row r="674" spans="1:9" x14ac:dyDescent="0.25">
      <c r="A674" s="59" t="s">
        <v>208</v>
      </c>
      <c r="B674" s="60" t="s">
        <v>122</v>
      </c>
      <c r="C674" s="59" t="s">
        <v>138</v>
      </c>
      <c r="D674" s="59" t="s">
        <v>114</v>
      </c>
      <c r="E674" s="61">
        <v>40807</v>
      </c>
      <c r="F674" s="62">
        <f t="shared" ca="1" si="10"/>
        <v>5</v>
      </c>
      <c r="G674" s="63" t="s">
        <v>115</v>
      </c>
      <c r="H674" s="64">
        <v>35045</v>
      </c>
      <c r="I674" s="65">
        <v>4</v>
      </c>
    </row>
    <row r="675" spans="1:9" x14ac:dyDescent="0.25">
      <c r="A675" s="59" t="s">
        <v>323</v>
      </c>
      <c r="B675" s="60" t="s">
        <v>122</v>
      </c>
      <c r="C675" s="59" t="s">
        <v>142</v>
      </c>
      <c r="D675" s="59" t="s">
        <v>116</v>
      </c>
      <c r="E675" s="61">
        <v>40811</v>
      </c>
      <c r="F675" s="62">
        <f t="shared" ca="1" si="10"/>
        <v>5</v>
      </c>
      <c r="G675" s="63"/>
      <c r="H675" s="64">
        <v>61134</v>
      </c>
      <c r="I675" s="65">
        <v>4</v>
      </c>
    </row>
    <row r="676" spans="1:9" x14ac:dyDescent="0.25">
      <c r="A676" s="59" t="s">
        <v>152</v>
      </c>
      <c r="B676" s="60" t="s">
        <v>122</v>
      </c>
      <c r="C676" s="59" t="s">
        <v>140</v>
      </c>
      <c r="D676" s="59" t="s">
        <v>112</v>
      </c>
      <c r="E676" s="61">
        <v>40815</v>
      </c>
      <c r="F676" s="62">
        <f t="shared" ca="1" si="10"/>
        <v>5</v>
      </c>
      <c r="G676" s="63" t="s">
        <v>115</v>
      </c>
      <c r="H676" s="64">
        <v>54500</v>
      </c>
      <c r="I676" s="65">
        <v>5</v>
      </c>
    </row>
    <row r="677" spans="1:9" x14ac:dyDescent="0.25">
      <c r="A677" s="59" t="s">
        <v>736</v>
      </c>
      <c r="B677" s="60" t="s">
        <v>119</v>
      </c>
      <c r="C677" s="59" t="s">
        <v>139</v>
      </c>
      <c r="D677" s="59" t="s">
        <v>112</v>
      </c>
      <c r="E677" s="61">
        <v>40818</v>
      </c>
      <c r="F677" s="62">
        <f t="shared" ca="1" si="10"/>
        <v>5</v>
      </c>
      <c r="G677" s="63" t="s">
        <v>59</v>
      </c>
      <c r="H677" s="64">
        <v>44560</v>
      </c>
      <c r="I677" s="65">
        <v>2</v>
      </c>
    </row>
    <row r="678" spans="1:9" x14ac:dyDescent="0.25">
      <c r="A678" s="59" t="s">
        <v>161</v>
      </c>
      <c r="B678" s="60" t="s">
        <v>122</v>
      </c>
      <c r="C678" s="59" t="s">
        <v>140</v>
      </c>
      <c r="D678" s="59" t="s">
        <v>116</v>
      </c>
      <c r="E678" s="61">
        <v>40820</v>
      </c>
      <c r="F678" s="62">
        <f t="shared" ca="1" si="10"/>
        <v>5</v>
      </c>
      <c r="G678" s="63"/>
      <c r="H678" s="64">
        <v>52750</v>
      </c>
      <c r="I678" s="65">
        <v>1</v>
      </c>
    </row>
    <row r="679" spans="1:9" x14ac:dyDescent="0.25">
      <c r="A679" s="59" t="s">
        <v>156</v>
      </c>
      <c r="B679" s="60" t="s">
        <v>122</v>
      </c>
      <c r="C679" s="59" t="s">
        <v>140</v>
      </c>
      <c r="D679" s="59" t="s">
        <v>112</v>
      </c>
      <c r="E679" s="61">
        <v>40831</v>
      </c>
      <c r="F679" s="62">
        <f t="shared" ca="1" si="10"/>
        <v>5</v>
      </c>
      <c r="G679" s="63" t="s">
        <v>59</v>
      </c>
      <c r="H679" s="64">
        <v>79400</v>
      </c>
      <c r="I679" s="65">
        <v>4</v>
      </c>
    </row>
    <row r="680" spans="1:9" x14ac:dyDescent="0.25">
      <c r="A680" s="59" t="s">
        <v>198</v>
      </c>
      <c r="B680" s="60" t="s">
        <v>122</v>
      </c>
      <c r="C680" s="59" t="s">
        <v>126</v>
      </c>
      <c r="D680" s="59" t="s">
        <v>112</v>
      </c>
      <c r="E680" s="61">
        <v>40832</v>
      </c>
      <c r="F680" s="62">
        <f t="shared" ca="1" si="10"/>
        <v>5</v>
      </c>
      <c r="G680" s="63" t="s">
        <v>124</v>
      </c>
      <c r="H680" s="64">
        <v>85920</v>
      </c>
      <c r="I680" s="65">
        <v>4</v>
      </c>
    </row>
    <row r="681" spans="1:9" x14ac:dyDescent="0.25">
      <c r="A681" s="59" t="s">
        <v>290</v>
      </c>
      <c r="B681" s="60" t="s">
        <v>122</v>
      </c>
      <c r="C681" s="59" t="s">
        <v>139</v>
      </c>
      <c r="D681" s="59" t="s">
        <v>112</v>
      </c>
      <c r="E681" s="61">
        <v>40841</v>
      </c>
      <c r="F681" s="62">
        <f t="shared" ca="1" si="10"/>
        <v>5</v>
      </c>
      <c r="G681" s="63" t="s">
        <v>113</v>
      </c>
      <c r="H681" s="64">
        <v>81530</v>
      </c>
      <c r="I681" s="65">
        <v>5</v>
      </c>
    </row>
    <row r="682" spans="1:9" x14ac:dyDescent="0.25">
      <c r="A682" s="59" t="s">
        <v>743</v>
      </c>
      <c r="B682" s="60" t="s">
        <v>119</v>
      </c>
      <c r="C682" s="59" t="s">
        <v>141</v>
      </c>
      <c r="D682" s="59" t="s">
        <v>112</v>
      </c>
      <c r="E682" s="61">
        <v>40853</v>
      </c>
      <c r="F682" s="62">
        <f t="shared" ca="1" si="10"/>
        <v>5</v>
      </c>
      <c r="G682" s="63" t="s">
        <v>124</v>
      </c>
      <c r="H682" s="64">
        <v>63050</v>
      </c>
      <c r="I682" s="65">
        <v>3</v>
      </c>
    </row>
    <row r="683" spans="1:9" x14ac:dyDescent="0.25">
      <c r="A683" s="59" t="s">
        <v>785</v>
      </c>
      <c r="B683" s="60" t="s">
        <v>110</v>
      </c>
      <c r="C683" s="59" t="s">
        <v>125</v>
      </c>
      <c r="D683" s="59" t="s">
        <v>112</v>
      </c>
      <c r="E683" s="61">
        <v>40856</v>
      </c>
      <c r="F683" s="62">
        <f t="shared" ca="1" si="10"/>
        <v>5</v>
      </c>
      <c r="G683" s="63" t="s">
        <v>115</v>
      </c>
      <c r="H683" s="64">
        <v>41350</v>
      </c>
      <c r="I683" s="65">
        <v>2</v>
      </c>
    </row>
    <row r="684" spans="1:9" x14ac:dyDescent="0.25">
      <c r="A684" s="59" t="s">
        <v>539</v>
      </c>
      <c r="B684" s="60" t="s">
        <v>120</v>
      </c>
      <c r="C684" s="59" t="s">
        <v>142</v>
      </c>
      <c r="D684" s="59" t="s">
        <v>116</v>
      </c>
      <c r="E684" s="61">
        <v>40867</v>
      </c>
      <c r="F684" s="62">
        <f t="shared" ca="1" si="10"/>
        <v>5</v>
      </c>
      <c r="G684" s="63"/>
      <c r="H684" s="64">
        <v>57500</v>
      </c>
      <c r="I684" s="65">
        <v>1</v>
      </c>
    </row>
    <row r="685" spans="1:9" x14ac:dyDescent="0.25">
      <c r="A685" s="59" t="s">
        <v>367</v>
      </c>
      <c r="B685" s="60" t="s">
        <v>120</v>
      </c>
      <c r="C685" s="59" t="s">
        <v>140</v>
      </c>
      <c r="D685" s="59" t="s">
        <v>112</v>
      </c>
      <c r="E685" s="61">
        <v>40878</v>
      </c>
      <c r="F685" s="62">
        <f t="shared" ca="1" si="10"/>
        <v>5</v>
      </c>
      <c r="G685" s="63" t="s">
        <v>76</v>
      </c>
      <c r="H685" s="64">
        <v>71680</v>
      </c>
      <c r="I685" s="65">
        <v>4</v>
      </c>
    </row>
    <row r="686" spans="1:9" x14ac:dyDescent="0.25">
      <c r="A686" s="59" t="s">
        <v>195</v>
      </c>
      <c r="B686" s="60" t="s">
        <v>122</v>
      </c>
      <c r="C686" s="59" t="s">
        <v>126</v>
      </c>
      <c r="D686" s="59" t="s">
        <v>112</v>
      </c>
      <c r="E686" s="61">
        <v>40880</v>
      </c>
      <c r="F686" s="62">
        <f t="shared" ca="1" si="10"/>
        <v>5</v>
      </c>
      <c r="G686" s="63" t="s">
        <v>115</v>
      </c>
      <c r="H686" s="64">
        <v>61400</v>
      </c>
      <c r="I686" s="65">
        <v>5</v>
      </c>
    </row>
    <row r="687" spans="1:9" x14ac:dyDescent="0.25">
      <c r="A687" s="59" t="s">
        <v>767</v>
      </c>
      <c r="B687" s="60" t="s">
        <v>110</v>
      </c>
      <c r="C687" s="59" t="s">
        <v>140</v>
      </c>
      <c r="D687" s="59" t="s">
        <v>116</v>
      </c>
      <c r="E687" s="61">
        <v>40883</v>
      </c>
      <c r="F687" s="62">
        <f t="shared" ca="1" si="10"/>
        <v>5</v>
      </c>
      <c r="G687" s="63"/>
      <c r="H687" s="64">
        <v>50840</v>
      </c>
      <c r="I687" s="65">
        <v>4</v>
      </c>
    </row>
    <row r="688" spans="1:9" x14ac:dyDescent="0.25">
      <c r="A688" s="59" t="s">
        <v>219</v>
      </c>
      <c r="B688" s="60" t="s">
        <v>122</v>
      </c>
      <c r="C688" s="59" t="s">
        <v>138</v>
      </c>
      <c r="D688" s="59" t="s">
        <v>112</v>
      </c>
      <c r="E688" s="61">
        <v>40883</v>
      </c>
      <c r="F688" s="62">
        <f t="shared" ca="1" si="10"/>
        <v>5</v>
      </c>
      <c r="G688" s="63" t="s">
        <v>113</v>
      </c>
      <c r="H688" s="64">
        <v>43580</v>
      </c>
      <c r="I688" s="65">
        <v>5</v>
      </c>
    </row>
    <row r="689" spans="1:9" x14ac:dyDescent="0.25">
      <c r="A689" s="59" t="s">
        <v>854</v>
      </c>
      <c r="B689" s="60" t="s">
        <v>110</v>
      </c>
      <c r="C689" s="59" t="s">
        <v>139</v>
      </c>
      <c r="D689" s="59" t="s">
        <v>112</v>
      </c>
      <c r="E689" s="61">
        <v>40893</v>
      </c>
      <c r="F689" s="62">
        <f t="shared" ca="1" si="10"/>
        <v>5</v>
      </c>
      <c r="G689" s="63" t="s">
        <v>124</v>
      </c>
      <c r="H689" s="64">
        <v>44620</v>
      </c>
      <c r="I689" s="65">
        <v>5</v>
      </c>
    </row>
    <row r="690" spans="1:9" x14ac:dyDescent="0.25">
      <c r="A690" s="59" t="s">
        <v>505</v>
      </c>
      <c r="B690" s="60" t="s">
        <v>120</v>
      </c>
      <c r="C690" s="59" t="s">
        <v>141</v>
      </c>
      <c r="D690" s="59" t="s">
        <v>112</v>
      </c>
      <c r="E690" s="61">
        <v>40909</v>
      </c>
      <c r="F690" s="62">
        <f t="shared" ca="1" si="10"/>
        <v>5</v>
      </c>
      <c r="G690" s="63" t="s">
        <v>113</v>
      </c>
      <c r="H690" s="64">
        <v>54830</v>
      </c>
      <c r="I690" s="65">
        <v>1</v>
      </c>
    </row>
    <row r="691" spans="1:9" x14ac:dyDescent="0.25">
      <c r="A691" s="59" t="s">
        <v>469</v>
      </c>
      <c r="B691" s="60" t="s">
        <v>120</v>
      </c>
      <c r="C691" s="59" t="s">
        <v>136</v>
      </c>
      <c r="D691" s="59" t="s">
        <v>112</v>
      </c>
      <c r="E691" s="61">
        <v>40911</v>
      </c>
      <c r="F691" s="62">
        <f t="shared" ca="1" si="10"/>
        <v>5</v>
      </c>
      <c r="G691" s="63" t="s">
        <v>115</v>
      </c>
      <c r="H691" s="64">
        <v>87120</v>
      </c>
      <c r="I691" s="65">
        <v>3</v>
      </c>
    </row>
    <row r="692" spans="1:9" x14ac:dyDescent="0.25">
      <c r="A692" s="59" t="s">
        <v>176</v>
      </c>
      <c r="B692" s="60" t="s">
        <v>122</v>
      </c>
      <c r="C692" s="59" t="s">
        <v>129</v>
      </c>
      <c r="D692" s="59" t="s">
        <v>112</v>
      </c>
      <c r="E692" s="61">
        <v>40918</v>
      </c>
      <c r="F692" s="62">
        <f t="shared" ca="1" si="10"/>
        <v>5</v>
      </c>
      <c r="G692" s="63" t="s">
        <v>59</v>
      </c>
      <c r="H692" s="64">
        <v>82500</v>
      </c>
      <c r="I692" s="65">
        <v>5</v>
      </c>
    </row>
    <row r="693" spans="1:9" x14ac:dyDescent="0.25">
      <c r="A693" s="59" t="s">
        <v>450</v>
      </c>
      <c r="B693" s="60" t="s">
        <v>120</v>
      </c>
      <c r="C693" s="59" t="s">
        <v>133</v>
      </c>
      <c r="D693" s="59" t="s">
        <v>112</v>
      </c>
      <c r="E693" s="61">
        <v>40918</v>
      </c>
      <c r="F693" s="62">
        <f t="shared" ca="1" si="10"/>
        <v>5</v>
      </c>
      <c r="G693" s="63" t="s">
        <v>134</v>
      </c>
      <c r="H693" s="64">
        <v>56900</v>
      </c>
      <c r="I693" s="65">
        <v>5</v>
      </c>
    </row>
    <row r="694" spans="1:9" x14ac:dyDescent="0.25">
      <c r="A694" s="59" t="s">
        <v>632</v>
      </c>
      <c r="B694" s="60" t="s">
        <v>123</v>
      </c>
      <c r="C694" s="59" t="s">
        <v>137</v>
      </c>
      <c r="D694" s="59" t="s">
        <v>112</v>
      </c>
      <c r="E694" s="61">
        <v>40922</v>
      </c>
      <c r="F694" s="62">
        <f t="shared" ca="1" si="10"/>
        <v>5</v>
      </c>
      <c r="G694" s="63" t="s">
        <v>113</v>
      </c>
      <c r="H694" s="64">
        <v>39110</v>
      </c>
      <c r="I694" s="65">
        <v>5</v>
      </c>
    </row>
    <row r="695" spans="1:9" x14ac:dyDescent="0.25">
      <c r="A695" s="59" t="s">
        <v>807</v>
      </c>
      <c r="B695" s="60" t="s">
        <v>110</v>
      </c>
      <c r="C695" s="59" t="s">
        <v>138</v>
      </c>
      <c r="D695" s="59" t="s">
        <v>112</v>
      </c>
      <c r="E695" s="61">
        <v>40925</v>
      </c>
      <c r="F695" s="62">
        <f t="shared" ca="1" si="10"/>
        <v>5</v>
      </c>
      <c r="G695" s="63" t="s">
        <v>124</v>
      </c>
      <c r="H695" s="64">
        <v>43190</v>
      </c>
      <c r="I695" s="65">
        <v>2</v>
      </c>
    </row>
    <row r="696" spans="1:9" x14ac:dyDescent="0.25">
      <c r="A696" s="59" t="s">
        <v>380</v>
      </c>
      <c r="B696" s="60" t="s">
        <v>120</v>
      </c>
      <c r="C696" s="59" t="s">
        <v>126</v>
      </c>
      <c r="D696" s="59" t="s">
        <v>118</v>
      </c>
      <c r="E696" s="61">
        <v>40925</v>
      </c>
      <c r="F696" s="62">
        <f t="shared" ca="1" si="10"/>
        <v>5</v>
      </c>
      <c r="G696" s="63"/>
      <c r="H696" s="64">
        <v>14568</v>
      </c>
      <c r="I696" s="65">
        <v>3</v>
      </c>
    </row>
    <row r="697" spans="1:9" x14ac:dyDescent="0.25">
      <c r="A697" s="59" t="s">
        <v>228</v>
      </c>
      <c r="B697" s="60" t="s">
        <v>122</v>
      </c>
      <c r="C697" s="59" t="s">
        <v>133</v>
      </c>
      <c r="D697" s="59" t="s">
        <v>112</v>
      </c>
      <c r="E697" s="61">
        <v>40936</v>
      </c>
      <c r="F697" s="62">
        <f t="shared" ca="1" si="10"/>
        <v>5</v>
      </c>
      <c r="G697" s="63" t="s">
        <v>113</v>
      </c>
      <c r="H697" s="64">
        <v>52940</v>
      </c>
      <c r="I697" s="65">
        <v>4</v>
      </c>
    </row>
    <row r="698" spans="1:9" x14ac:dyDescent="0.25">
      <c r="A698" s="59" t="s">
        <v>809</v>
      </c>
      <c r="B698" s="60" t="s">
        <v>110</v>
      </c>
      <c r="C698" s="59" t="s">
        <v>138</v>
      </c>
      <c r="D698" s="59" t="s">
        <v>112</v>
      </c>
      <c r="E698" s="61">
        <v>40941</v>
      </c>
      <c r="F698" s="62">
        <f t="shared" ca="1" si="10"/>
        <v>5</v>
      </c>
      <c r="G698" s="63" t="s">
        <v>113</v>
      </c>
      <c r="H698" s="64">
        <v>26360</v>
      </c>
      <c r="I698" s="65">
        <v>1</v>
      </c>
    </row>
    <row r="699" spans="1:9" x14ac:dyDescent="0.25">
      <c r="A699" s="59" t="s">
        <v>769</v>
      </c>
      <c r="B699" s="60" t="s">
        <v>110</v>
      </c>
      <c r="C699" s="59" t="s">
        <v>140</v>
      </c>
      <c r="D699" s="59" t="s">
        <v>116</v>
      </c>
      <c r="E699" s="61">
        <v>40943</v>
      </c>
      <c r="F699" s="62">
        <f t="shared" ca="1" si="10"/>
        <v>5</v>
      </c>
      <c r="G699" s="63"/>
      <c r="H699" s="64">
        <v>47590</v>
      </c>
      <c r="I699" s="65">
        <v>3</v>
      </c>
    </row>
    <row r="700" spans="1:9" x14ac:dyDescent="0.25">
      <c r="A700" s="59" t="s">
        <v>415</v>
      </c>
      <c r="B700" s="60" t="s">
        <v>120</v>
      </c>
      <c r="C700" s="59" t="s">
        <v>138</v>
      </c>
      <c r="D700" s="59" t="s">
        <v>112</v>
      </c>
      <c r="E700" s="61">
        <v>40947</v>
      </c>
      <c r="F700" s="62">
        <f t="shared" ca="1" si="10"/>
        <v>5</v>
      </c>
      <c r="G700" s="63" t="s">
        <v>113</v>
      </c>
      <c r="H700" s="64">
        <v>79770</v>
      </c>
      <c r="I700" s="65">
        <v>4</v>
      </c>
    </row>
    <row r="701" spans="1:9" x14ac:dyDescent="0.25">
      <c r="A701" s="59" t="s">
        <v>239</v>
      </c>
      <c r="B701" s="60" t="s">
        <v>122</v>
      </c>
      <c r="C701" s="59" t="s">
        <v>133</v>
      </c>
      <c r="D701" s="59" t="s">
        <v>112</v>
      </c>
      <c r="E701" s="61">
        <v>40953</v>
      </c>
      <c r="F701" s="62">
        <f t="shared" ca="1" si="10"/>
        <v>5</v>
      </c>
      <c r="G701" s="63" t="s">
        <v>76</v>
      </c>
      <c r="H701" s="64">
        <v>60380</v>
      </c>
      <c r="I701" s="65">
        <v>4</v>
      </c>
    </row>
    <row r="702" spans="1:9" x14ac:dyDescent="0.25">
      <c r="A702" s="67" t="s">
        <v>766</v>
      </c>
      <c r="B702" s="68" t="s">
        <v>110</v>
      </c>
      <c r="C702" s="67" t="s">
        <v>140</v>
      </c>
      <c r="D702" s="67" t="s">
        <v>116</v>
      </c>
      <c r="E702" s="69">
        <v>40963</v>
      </c>
      <c r="F702" s="70">
        <f t="shared" ca="1" si="10"/>
        <v>5</v>
      </c>
      <c r="G702" s="71"/>
      <c r="H702" s="72">
        <v>60550</v>
      </c>
      <c r="I702" s="68">
        <v>2</v>
      </c>
    </row>
    <row r="703" spans="1:9" x14ac:dyDescent="0.25">
      <c r="A703" s="59" t="s">
        <v>770</v>
      </c>
      <c r="B703" s="60" t="s">
        <v>110</v>
      </c>
      <c r="C703" s="59" t="s">
        <v>140</v>
      </c>
      <c r="D703" s="59" t="s">
        <v>114</v>
      </c>
      <c r="E703" s="61">
        <v>40976</v>
      </c>
      <c r="F703" s="62">
        <f t="shared" ca="1" si="10"/>
        <v>5</v>
      </c>
      <c r="G703" s="63" t="s">
        <v>113</v>
      </c>
      <c r="H703" s="64">
        <v>46380</v>
      </c>
      <c r="I703" s="65">
        <v>3</v>
      </c>
    </row>
    <row r="704" spans="1:9" x14ac:dyDescent="0.25">
      <c r="A704" s="59" t="s">
        <v>644</v>
      </c>
      <c r="B704" s="60" t="s">
        <v>117</v>
      </c>
      <c r="C704" s="59" t="s">
        <v>126</v>
      </c>
      <c r="D704" s="59" t="s">
        <v>116</v>
      </c>
      <c r="E704" s="61">
        <v>40983</v>
      </c>
      <c r="F704" s="62">
        <f t="shared" ca="1" si="10"/>
        <v>5</v>
      </c>
      <c r="G704" s="63"/>
      <c r="H704" s="64">
        <v>64460</v>
      </c>
      <c r="I704" s="65">
        <v>1</v>
      </c>
    </row>
    <row r="705" spans="1:9" x14ac:dyDescent="0.25">
      <c r="A705" s="59" t="s">
        <v>541</v>
      </c>
      <c r="B705" s="60" t="s">
        <v>120</v>
      </c>
      <c r="C705" s="59" t="s">
        <v>142</v>
      </c>
      <c r="D705" s="59" t="s">
        <v>112</v>
      </c>
      <c r="E705" s="61">
        <v>40986</v>
      </c>
      <c r="F705" s="62">
        <f t="shared" ca="1" si="10"/>
        <v>5</v>
      </c>
      <c r="G705" s="63" t="s">
        <v>115</v>
      </c>
      <c r="H705" s="64">
        <v>46550</v>
      </c>
      <c r="I705" s="65">
        <v>4</v>
      </c>
    </row>
    <row r="706" spans="1:9" x14ac:dyDescent="0.25">
      <c r="A706" s="59" t="s">
        <v>504</v>
      </c>
      <c r="B706" s="60" t="s">
        <v>120</v>
      </c>
      <c r="C706" s="59" t="s">
        <v>141</v>
      </c>
      <c r="D706" s="59" t="s">
        <v>112</v>
      </c>
      <c r="E706" s="61">
        <v>40990</v>
      </c>
      <c r="F706" s="62">
        <f t="shared" ref="F706:F742" ca="1" si="11">DATEDIF(E706,TODAY(),"Y")</f>
        <v>5</v>
      </c>
      <c r="G706" s="63" t="s">
        <v>113</v>
      </c>
      <c r="H706" s="64">
        <v>65571</v>
      </c>
      <c r="I706" s="65">
        <v>3</v>
      </c>
    </row>
    <row r="707" spans="1:9" x14ac:dyDescent="0.25">
      <c r="A707" s="59" t="s">
        <v>468</v>
      </c>
      <c r="B707" s="60" t="s">
        <v>120</v>
      </c>
      <c r="C707" s="59" t="s">
        <v>136</v>
      </c>
      <c r="D707" s="59" t="s">
        <v>112</v>
      </c>
      <c r="E707" s="61">
        <v>41000</v>
      </c>
      <c r="F707" s="62">
        <f t="shared" ca="1" si="11"/>
        <v>5</v>
      </c>
      <c r="G707" s="63" t="s">
        <v>115</v>
      </c>
      <c r="H707" s="64">
        <v>60560</v>
      </c>
      <c r="I707" s="65">
        <v>4</v>
      </c>
    </row>
    <row r="708" spans="1:9" x14ac:dyDescent="0.25">
      <c r="A708" s="59" t="s">
        <v>847</v>
      </c>
      <c r="B708" s="60" t="s">
        <v>110</v>
      </c>
      <c r="C708" s="59" t="s">
        <v>136</v>
      </c>
      <c r="D708" s="59" t="s">
        <v>112</v>
      </c>
      <c r="E708" s="61">
        <v>41007</v>
      </c>
      <c r="F708" s="62">
        <f t="shared" ca="1" si="11"/>
        <v>5</v>
      </c>
      <c r="G708" s="63" t="s">
        <v>113</v>
      </c>
      <c r="H708" s="64">
        <v>37020</v>
      </c>
      <c r="I708" s="65">
        <v>2</v>
      </c>
    </row>
    <row r="709" spans="1:9" x14ac:dyDescent="0.25">
      <c r="A709" s="59" t="s">
        <v>851</v>
      </c>
      <c r="B709" s="60" t="s">
        <v>110</v>
      </c>
      <c r="C709" s="59" t="s">
        <v>131</v>
      </c>
      <c r="D709" s="59" t="s">
        <v>114</v>
      </c>
      <c r="E709" s="61">
        <v>41014</v>
      </c>
      <c r="F709" s="62">
        <f t="shared" ca="1" si="11"/>
        <v>5</v>
      </c>
      <c r="G709" s="63" t="s">
        <v>113</v>
      </c>
      <c r="H709" s="64">
        <v>34110</v>
      </c>
      <c r="I709" s="65">
        <v>4</v>
      </c>
    </row>
    <row r="710" spans="1:9" x14ac:dyDescent="0.25">
      <c r="A710" s="59" t="s">
        <v>513</v>
      </c>
      <c r="B710" s="60" t="s">
        <v>120</v>
      </c>
      <c r="C710" s="59" t="s">
        <v>141</v>
      </c>
      <c r="D710" s="59" t="s">
        <v>112</v>
      </c>
      <c r="E710" s="61">
        <v>41016</v>
      </c>
      <c r="F710" s="62">
        <f t="shared" ca="1" si="11"/>
        <v>5</v>
      </c>
      <c r="G710" s="63" t="s">
        <v>113</v>
      </c>
      <c r="H710" s="64">
        <v>68470</v>
      </c>
      <c r="I710" s="65">
        <v>4</v>
      </c>
    </row>
    <row r="711" spans="1:9" x14ac:dyDescent="0.25">
      <c r="A711" s="59" t="s">
        <v>373</v>
      </c>
      <c r="B711" s="60" t="s">
        <v>120</v>
      </c>
      <c r="C711" s="59" t="s">
        <v>125</v>
      </c>
      <c r="D711" s="59" t="s">
        <v>112</v>
      </c>
      <c r="E711" s="61">
        <v>41018</v>
      </c>
      <c r="F711" s="62">
        <f t="shared" ca="1" si="11"/>
        <v>5</v>
      </c>
      <c r="G711" s="63" t="s">
        <v>113</v>
      </c>
      <c r="H711" s="64">
        <v>46220</v>
      </c>
      <c r="I711" s="65">
        <v>3</v>
      </c>
    </row>
    <row r="712" spans="1:9" x14ac:dyDescent="0.25">
      <c r="A712" s="59" t="s">
        <v>819</v>
      </c>
      <c r="B712" s="60" t="s">
        <v>110</v>
      </c>
      <c r="C712" s="59" t="s">
        <v>133</v>
      </c>
      <c r="D712" s="59" t="s">
        <v>112</v>
      </c>
      <c r="E712" s="61">
        <v>41025</v>
      </c>
      <c r="F712" s="62">
        <f t="shared" ca="1" si="11"/>
        <v>5</v>
      </c>
      <c r="G712" s="63" t="s">
        <v>124</v>
      </c>
      <c r="H712" s="64">
        <v>58910</v>
      </c>
      <c r="I712" s="65">
        <v>1</v>
      </c>
    </row>
    <row r="713" spans="1:9" x14ac:dyDescent="0.25">
      <c r="A713" s="59" t="s">
        <v>236</v>
      </c>
      <c r="B713" s="60" t="s">
        <v>122</v>
      </c>
      <c r="C713" s="59" t="s">
        <v>133</v>
      </c>
      <c r="D713" s="59" t="s">
        <v>112</v>
      </c>
      <c r="E713" s="61">
        <v>41026</v>
      </c>
      <c r="F713" s="62">
        <f t="shared" ca="1" si="11"/>
        <v>5</v>
      </c>
      <c r="G713" s="63" t="s">
        <v>124</v>
      </c>
      <c r="H713" s="64">
        <v>26190</v>
      </c>
      <c r="I713" s="65">
        <v>5</v>
      </c>
    </row>
    <row r="714" spans="1:9" x14ac:dyDescent="0.25">
      <c r="A714" s="59" t="s">
        <v>560</v>
      </c>
      <c r="B714" s="60" t="s">
        <v>120</v>
      </c>
      <c r="C714" s="59" t="s">
        <v>137</v>
      </c>
      <c r="D714" s="59" t="s">
        <v>112</v>
      </c>
      <c r="E714" s="61">
        <v>41046</v>
      </c>
      <c r="F714" s="62">
        <f t="shared" ca="1" si="11"/>
        <v>5</v>
      </c>
      <c r="G714" s="63" t="s">
        <v>113</v>
      </c>
      <c r="H714" s="64">
        <v>48550</v>
      </c>
      <c r="I714" s="65">
        <v>5</v>
      </c>
    </row>
    <row r="715" spans="1:9" x14ac:dyDescent="0.25">
      <c r="A715" s="59" t="s">
        <v>393</v>
      </c>
      <c r="B715" s="60" t="s">
        <v>120</v>
      </c>
      <c r="C715" s="59" t="s">
        <v>126</v>
      </c>
      <c r="D715" s="59" t="s">
        <v>112</v>
      </c>
      <c r="E715" s="61">
        <v>41051</v>
      </c>
      <c r="F715" s="62">
        <f t="shared" ca="1" si="11"/>
        <v>5</v>
      </c>
      <c r="G715" s="63" t="s">
        <v>115</v>
      </c>
      <c r="H715" s="64">
        <v>31830</v>
      </c>
      <c r="I715" s="65">
        <v>3</v>
      </c>
    </row>
    <row r="716" spans="1:9" x14ac:dyDescent="0.25">
      <c r="A716" s="59" t="s">
        <v>594</v>
      </c>
      <c r="B716" s="60" t="s">
        <v>123</v>
      </c>
      <c r="C716" s="59" t="s">
        <v>133</v>
      </c>
      <c r="D716" s="59" t="s">
        <v>118</v>
      </c>
      <c r="E716" s="61">
        <v>41056</v>
      </c>
      <c r="F716" s="62">
        <f t="shared" ca="1" si="11"/>
        <v>5</v>
      </c>
      <c r="G716" s="63"/>
      <c r="H716" s="64">
        <v>22344</v>
      </c>
      <c r="I716" s="65">
        <v>4</v>
      </c>
    </row>
    <row r="717" spans="1:9" x14ac:dyDescent="0.25">
      <c r="A717" s="59" t="s">
        <v>669</v>
      </c>
      <c r="B717" s="60" t="s">
        <v>117</v>
      </c>
      <c r="C717" s="59" t="s">
        <v>136</v>
      </c>
      <c r="D717" s="59" t="s">
        <v>112</v>
      </c>
      <c r="E717" s="61">
        <v>41070</v>
      </c>
      <c r="F717" s="62">
        <f t="shared" ca="1" si="11"/>
        <v>4</v>
      </c>
      <c r="G717" s="63" t="s">
        <v>115</v>
      </c>
      <c r="H717" s="64">
        <v>73930</v>
      </c>
      <c r="I717" s="65">
        <v>1</v>
      </c>
    </row>
    <row r="718" spans="1:9" x14ac:dyDescent="0.25">
      <c r="A718" s="59" t="s">
        <v>432</v>
      </c>
      <c r="B718" s="60" t="s">
        <v>120</v>
      </c>
      <c r="C718" s="59" t="s">
        <v>133</v>
      </c>
      <c r="D718" s="59" t="s">
        <v>116</v>
      </c>
      <c r="E718" s="61">
        <v>41079</v>
      </c>
      <c r="F718" s="62">
        <f t="shared" ca="1" si="11"/>
        <v>4</v>
      </c>
      <c r="G718" s="63"/>
      <c r="H718" s="64">
        <v>32190</v>
      </c>
      <c r="I718" s="65">
        <v>3</v>
      </c>
    </row>
    <row r="719" spans="1:9" x14ac:dyDescent="0.25">
      <c r="A719" s="59" t="s">
        <v>789</v>
      </c>
      <c r="B719" s="60" t="s">
        <v>110</v>
      </c>
      <c r="C719" s="59" t="s">
        <v>126</v>
      </c>
      <c r="D719" s="59" t="s">
        <v>112</v>
      </c>
      <c r="E719" s="61">
        <v>41091</v>
      </c>
      <c r="F719" s="62">
        <f t="shared" ca="1" si="11"/>
        <v>4</v>
      </c>
      <c r="G719" s="63" t="s">
        <v>113</v>
      </c>
      <c r="H719" s="64">
        <v>71150</v>
      </c>
      <c r="I719" s="65">
        <v>2</v>
      </c>
    </row>
    <row r="720" spans="1:9" x14ac:dyDescent="0.25">
      <c r="A720" s="59" t="s">
        <v>869</v>
      </c>
      <c r="B720" s="60" t="s">
        <v>110</v>
      </c>
      <c r="C720" s="59" t="s">
        <v>142</v>
      </c>
      <c r="D720" s="59" t="s">
        <v>116</v>
      </c>
      <c r="E720" s="61">
        <v>41094</v>
      </c>
      <c r="F720" s="62">
        <f t="shared" ca="1" si="11"/>
        <v>4</v>
      </c>
      <c r="G720" s="63"/>
      <c r="H720" s="64">
        <v>59128</v>
      </c>
      <c r="I720" s="65">
        <v>4</v>
      </c>
    </row>
    <row r="721" spans="1:9" x14ac:dyDescent="0.25">
      <c r="A721" s="59" t="s">
        <v>315</v>
      </c>
      <c r="B721" s="60" t="s">
        <v>122</v>
      </c>
      <c r="C721" s="59" t="s">
        <v>142</v>
      </c>
      <c r="D721" s="59" t="s">
        <v>112</v>
      </c>
      <c r="E721" s="61">
        <v>41111</v>
      </c>
      <c r="F721" s="62">
        <f t="shared" ca="1" si="11"/>
        <v>4</v>
      </c>
      <c r="G721" s="63" t="s">
        <v>115</v>
      </c>
      <c r="H721" s="64">
        <v>62780</v>
      </c>
      <c r="I721" s="65">
        <v>3</v>
      </c>
    </row>
    <row r="722" spans="1:9" x14ac:dyDescent="0.25">
      <c r="A722" s="59" t="s">
        <v>417</v>
      </c>
      <c r="B722" s="60" t="s">
        <v>120</v>
      </c>
      <c r="C722" s="59" t="s">
        <v>138</v>
      </c>
      <c r="D722" s="59" t="s">
        <v>116</v>
      </c>
      <c r="E722" s="61">
        <v>41116</v>
      </c>
      <c r="F722" s="62">
        <f t="shared" ca="1" si="11"/>
        <v>4</v>
      </c>
      <c r="G722" s="63"/>
      <c r="H722" s="64">
        <v>32650</v>
      </c>
      <c r="I722" s="65">
        <v>1</v>
      </c>
    </row>
    <row r="723" spans="1:9" x14ac:dyDescent="0.25">
      <c r="A723" s="59" t="s">
        <v>246</v>
      </c>
      <c r="B723" s="60" t="s">
        <v>122</v>
      </c>
      <c r="C723" s="59" t="s">
        <v>133</v>
      </c>
      <c r="D723" s="59" t="s">
        <v>116</v>
      </c>
      <c r="E723" s="61">
        <v>41124</v>
      </c>
      <c r="F723" s="62">
        <f t="shared" ca="1" si="11"/>
        <v>4</v>
      </c>
      <c r="G723" s="63"/>
      <c r="H723" s="64">
        <v>49530</v>
      </c>
      <c r="I723" s="65">
        <v>2</v>
      </c>
    </row>
    <row r="724" spans="1:9" x14ac:dyDescent="0.25">
      <c r="A724" s="59" t="s">
        <v>877</v>
      </c>
      <c r="B724" s="60" t="s">
        <v>110</v>
      </c>
      <c r="C724" s="59" t="s">
        <v>142</v>
      </c>
      <c r="D724" s="59" t="s">
        <v>116</v>
      </c>
      <c r="E724" s="61">
        <v>41125</v>
      </c>
      <c r="F724" s="62">
        <f t="shared" ca="1" si="11"/>
        <v>4</v>
      </c>
      <c r="G724" s="63"/>
      <c r="H724" s="64">
        <v>70300</v>
      </c>
      <c r="I724" s="65">
        <v>3</v>
      </c>
    </row>
    <row r="725" spans="1:9" x14ac:dyDescent="0.25">
      <c r="A725" s="59" t="s">
        <v>368</v>
      </c>
      <c r="B725" s="60" t="s">
        <v>120</v>
      </c>
      <c r="C725" s="59" t="s">
        <v>129</v>
      </c>
      <c r="D725" s="59" t="s">
        <v>112</v>
      </c>
      <c r="E725" s="61">
        <v>41128</v>
      </c>
      <c r="F725" s="62">
        <f t="shared" ca="1" si="11"/>
        <v>4</v>
      </c>
      <c r="G725" s="63" t="s">
        <v>124</v>
      </c>
      <c r="H725" s="64">
        <v>82760</v>
      </c>
      <c r="I725" s="65">
        <v>4</v>
      </c>
    </row>
    <row r="726" spans="1:9" x14ac:dyDescent="0.25">
      <c r="A726" s="59" t="s">
        <v>564</v>
      </c>
      <c r="B726" s="60" t="s">
        <v>120</v>
      </c>
      <c r="C726" s="59" t="s">
        <v>121</v>
      </c>
      <c r="D726" s="59" t="s">
        <v>112</v>
      </c>
      <c r="E726" s="61">
        <v>41136</v>
      </c>
      <c r="F726" s="62">
        <f t="shared" ca="1" si="11"/>
        <v>4</v>
      </c>
      <c r="G726" s="63" t="s">
        <v>113</v>
      </c>
      <c r="H726" s="64">
        <v>79760</v>
      </c>
      <c r="I726" s="65">
        <v>5</v>
      </c>
    </row>
    <row r="727" spans="1:9" x14ac:dyDescent="0.25">
      <c r="A727" s="59" t="s">
        <v>601</v>
      </c>
      <c r="B727" s="60" t="s">
        <v>123</v>
      </c>
      <c r="C727" s="59" t="s">
        <v>135</v>
      </c>
      <c r="D727" s="59" t="s">
        <v>112</v>
      </c>
      <c r="E727" s="61">
        <v>41137</v>
      </c>
      <c r="F727" s="62">
        <f t="shared" ca="1" si="11"/>
        <v>4</v>
      </c>
      <c r="G727" s="63" t="s">
        <v>113</v>
      </c>
      <c r="H727" s="64">
        <v>39160</v>
      </c>
      <c r="I727" s="65">
        <v>3</v>
      </c>
    </row>
    <row r="728" spans="1:9" x14ac:dyDescent="0.25">
      <c r="A728" s="79" t="s">
        <v>639</v>
      </c>
      <c r="B728" s="60" t="s">
        <v>117</v>
      </c>
      <c r="C728" s="79" t="s">
        <v>111</v>
      </c>
      <c r="D728" s="79" t="s">
        <v>118</v>
      </c>
      <c r="E728" s="80">
        <v>41151</v>
      </c>
      <c r="F728" s="62">
        <f t="shared" ca="1" si="11"/>
        <v>4</v>
      </c>
      <c r="G728" s="63"/>
      <c r="H728" s="64">
        <v>35680</v>
      </c>
      <c r="I728" s="65">
        <v>3</v>
      </c>
    </row>
    <row r="729" spans="1:9" x14ac:dyDescent="0.25">
      <c r="A729" s="59" t="s">
        <v>311</v>
      </c>
      <c r="B729" s="60" t="s">
        <v>122</v>
      </c>
      <c r="C729" s="59" t="s">
        <v>141</v>
      </c>
      <c r="D729" s="59" t="s">
        <v>112</v>
      </c>
      <c r="E729" s="61">
        <v>41157</v>
      </c>
      <c r="F729" s="62">
        <f t="shared" ca="1" si="11"/>
        <v>4</v>
      </c>
      <c r="G729" s="63" t="s">
        <v>76</v>
      </c>
      <c r="H729" s="64">
        <v>86240</v>
      </c>
      <c r="I729" s="65">
        <v>1</v>
      </c>
    </row>
    <row r="730" spans="1:9" x14ac:dyDescent="0.25">
      <c r="A730" s="59" t="s">
        <v>606</v>
      </c>
      <c r="B730" s="60" t="s">
        <v>123</v>
      </c>
      <c r="C730" s="59" t="s">
        <v>131</v>
      </c>
      <c r="D730" s="59" t="s">
        <v>112</v>
      </c>
      <c r="E730" s="61">
        <v>41177</v>
      </c>
      <c r="F730" s="62">
        <f t="shared" ca="1" si="11"/>
        <v>4</v>
      </c>
      <c r="G730" s="63" t="s">
        <v>113</v>
      </c>
      <c r="H730" s="64">
        <v>64510</v>
      </c>
      <c r="I730" s="65">
        <v>3</v>
      </c>
    </row>
    <row r="731" spans="1:9" x14ac:dyDescent="0.25">
      <c r="A731" s="59" t="s">
        <v>413</v>
      </c>
      <c r="B731" s="60" t="s">
        <v>120</v>
      </c>
      <c r="C731" s="59" t="s">
        <v>138</v>
      </c>
      <c r="D731" s="59" t="s">
        <v>112</v>
      </c>
      <c r="E731" s="61">
        <v>41183</v>
      </c>
      <c r="F731" s="62">
        <f t="shared" ca="1" si="11"/>
        <v>4</v>
      </c>
      <c r="G731" s="63" t="s">
        <v>76</v>
      </c>
      <c r="H731" s="64">
        <v>75370</v>
      </c>
      <c r="I731" s="65">
        <v>2</v>
      </c>
    </row>
    <row r="732" spans="1:9" x14ac:dyDescent="0.25">
      <c r="A732" s="59" t="s">
        <v>216</v>
      </c>
      <c r="B732" s="60" t="s">
        <v>122</v>
      </c>
      <c r="C732" s="59" t="s">
        <v>138</v>
      </c>
      <c r="D732" s="59" t="s">
        <v>112</v>
      </c>
      <c r="E732" s="61">
        <v>41186</v>
      </c>
      <c r="F732" s="62">
        <f t="shared" ca="1" si="11"/>
        <v>4</v>
      </c>
      <c r="G732" s="63" t="s">
        <v>76</v>
      </c>
      <c r="H732" s="64">
        <v>46910</v>
      </c>
      <c r="I732" s="65">
        <v>3</v>
      </c>
    </row>
    <row r="733" spans="1:9" x14ac:dyDescent="0.25">
      <c r="A733" s="59" t="s">
        <v>741</v>
      </c>
      <c r="B733" s="60" t="s">
        <v>119</v>
      </c>
      <c r="C733" s="59" t="s">
        <v>141</v>
      </c>
      <c r="D733" s="59" t="s">
        <v>114</v>
      </c>
      <c r="E733" s="61">
        <v>41195</v>
      </c>
      <c r="F733" s="62">
        <f t="shared" ca="1" si="11"/>
        <v>4</v>
      </c>
      <c r="G733" s="63" t="s">
        <v>124</v>
      </c>
      <c r="H733" s="64">
        <v>25885</v>
      </c>
      <c r="I733" s="65">
        <v>5</v>
      </c>
    </row>
    <row r="734" spans="1:9" x14ac:dyDescent="0.25">
      <c r="A734" s="59" t="s">
        <v>391</v>
      </c>
      <c r="B734" s="60" t="s">
        <v>120</v>
      </c>
      <c r="C734" s="59" t="s">
        <v>126</v>
      </c>
      <c r="D734" s="59" t="s">
        <v>112</v>
      </c>
      <c r="E734" s="61">
        <v>41200</v>
      </c>
      <c r="F734" s="62">
        <f t="shared" ca="1" si="11"/>
        <v>4</v>
      </c>
      <c r="G734" s="63" t="s">
        <v>124</v>
      </c>
      <c r="H734" s="64">
        <v>71670</v>
      </c>
      <c r="I734" s="65">
        <v>4</v>
      </c>
    </row>
    <row r="735" spans="1:9" x14ac:dyDescent="0.25">
      <c r="A735" s="59" t="s">
        <v>558</v>
      </c>
      <c r="B735" s="60" t="s">
        <v>120</v>
      </c>
      <c r="C735" s="59" t="s">
        <v>137</v>
      </c>
      <c r="D735" s="59" t="s">
        <v>112</v>
      </c>
      <c r="E735" s="61">
        <v>41209</v>
      </c>
      <c r="F735" s="62">
        <f t="shared" ca="1" si="11"/>
        <v>4</v>
      </c>
      <c r="G735" s="63" t="s">
        <v>115</v>
      </c>
      <c r="H735" s="64">
        <v>87980</v>
      </c>
      <c r="I735" s="65">
        <v>1</v>
      </c>
    </row>
    <row r="736" spans="1:9" x14ac:dyDescent="0.25">
      <c r="A736" s="59" t="s">
        <v>512</v>
      </c>
      <c r="B736" s="60" t="s">
        <v>120</v>
      </c>
      <c r="C736" s="59" t="s">
        <v>141</v>
      </c>
      <c r="D736" s="59" t="s">
        <v>116</v>
      </c>
      <c r="E736" s="61">
        <v>41219</v>
      </c>
      <c r="F736" s="62">
        <f t="shared" ca="1" si="11"/>
        <v>4</v>
      </c>
      <c r="G736" s="63"/>
      <c r="H736" s="64">
        <v>55690</v>
      </c>
      <c r="I736" s="65">
        <v>2</v>
      </c>
    </row>
    <row r="737" spans="1:9" x14ac:dyDescent="0.25">
      <c r="A737" s="59" t="s">
        <v>750</v>
      </c>
      <c r="B737" s="60" t="s">
        <v>119</v>
      </c>
      <c r="C737" s="59" t="s">
        <v>142</v>
      </c>
      <c r="D737" s="59" t="s">
        <v>112</v>
      </c>
      <c r="E737" s="61">
        <v>41226</v>
      </c>
      <c r="F737" s="62">
        <f t="shared" ca="1" si="11"/>
        <v>4</v>
      </c>
      <c r="G737" s="63" t="s">
        <v>59</v>
      </c>
      <c r="H737" s="64">
        <v>32160</v>
      </c>
      <c r="I737" s="65">
        <v>3</v>
      </c>
    </row>
    <row r="738" spans="1:9" x14ac:dyDescent="0.25">
      <c r="A738" s="59" t="s">
        <v>675</v>
      </c>
      <c r="B738" s="60" t="s">
        <v>117</v>
      </c>
      <c r="C738" s="59" t="s">
        <v>131</v>
      </c>
      <c r="D738" s="59" t="s">
        <v>112</v>
      </c>
      <c r="E738" s="61">
        <v>41228</v>
      </c>
      <c r="F738" s="62">
        <f t="shared" ca="1" si="11"/>
        <v>4</v>
      </c>
      <c r="G738" s="63" t="s">
        <v>124</v>
      </c>
      <c r="H738" s="64">
        <v>46340</v>
      </c>
      <c r="I738" s="65">
        <v>5</v>
      </c>
    </row>
    <row r="739" spans="1:9" x14ac:dyDescent="0.25">
      <c r="A739" s="59" t="s">
        <v>416</v>
      </c>
      <c r="B739" s="60" t="s">
        <v>120</v>
      </c>
      <c r="C739" s="59" t="s">
        <v>138</v>
      </c>
      <c r="D739" s="59" t="s">
        <v>112</v>
      </c>
      <c r="E739" s="61">
        <v>41233</v>
      </c>
      <c r="F739" s="62">
        <f t="shared" ca="1" si="11"/>
        <v>4</v>
      </c>
      <c r="G739" s="63" t="s">
        <v>115</v>
      </c>
      <c r="H739" s="64">
        <v>68010</v>
      </c>
      <c r="I739" s="65">
        <v>1</v>
      </c>
    </row>
    <row r="740" spans="1:9" x14ac:dyDescent="0.25">
      <c r="A740" s="59" t="s">
        <v>168</v>
      </c>
      <c r="B740" s="60" t="s">
        <v>122</v>
      </c>
      <c r="C740" s="59" t="s">
        <v>140</v>
      </c>
      <c r="D740" s="59" t="s">
        <v>116</v>
      </c>
      <c r="E740" s="61">
        <v>41254</v>
      </c>
      <c r="F740" s="62">
        <f t="shared" ca="1" si="11"/>
        <v>4</v>
      </c>
      <c r="G740" s="63"/>
      <c r="H740" s="64">
        <v>44720</v>
      </c>
      <c r="I740" s="65">
        <v>2</v>
      </c>
    </row>
    <row r="741" spans="1:9" x14ac:dyDescent="0.25">
      <c r="A741" s="59" t="s">
        <v>284</v>
      </c>
      <c r="B741" s="60" t="s">
        <v>122</v>
      </c>
      <c r="C741" s="59" t="s">
        <v>131</v>
      </c>
      <c r="D741" s="59" t="s">
        <v>116</v>
      </c>
      <c r="E741" s="61">
        <v>41254</v>
      </c>
      <c r="F741" s="62">
        <f t="shared" ca="1" si="11"/>
        <v>4</v>
      </c>
      <c r="G741" s="63"/>
      <c r="H741" s="64">
        <v>81070</v>
      </c>
      <c r="I741" s="65">
        <v>5</v>
      </c>
    </row>
    <row r="742" spans="1:9" x14ac:dyDescent="0.25">
      <c r="A742" s="59" t="s">
        <v>316</v>
      </c>
      <c r="B742" s="60" t="s">
        <v>122</v>
      </c>
      <c r="C742" s="59" t="s">
        <v>142</v>
      </c>
      <c r="D742" s="59" t="s">
        <v>112</v>
      </c>
      <c r="E742" s="61">
        <v>41262</v>
      </c>
      <c r="F742" s="62">
        <f t="shared" ca="1" si="11"/>
        <v>4</v>
      </c>
      <c r="G742" s="63" t="s">
        <v>115</v>
      </c>
      <c r="H742" s="64">
        <v>59490</v>
      </c>
      <c r="I742" s="65">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topLeftCell="A10" workbookViewId="0">
      <selection activeCell="D24" sqref="D24"/>
    </sheetView>
  </sheetViews>
  <sheetFormatPr defaultRowHeight="15" x14ac:dyDescent="0.25"/>
  <cols>
    <col min="1" max="1" width="11.5703125" customWidth="1"/>
    <col min="2" max="2" width="41" bestFit="1" customWidth="1"/>
    <col min="3" max="3" width="33.7109375" bestFit="1" customWidth="1"/>
  </cols>
  <sheetData>
    <row r="1" spans="1:3" ht="16.5" thickBot="1" x14ac:dyDescent="0.3">
      <c r="A1" s="250" t="s">
        <v>1269</v>
      </c>
      <c r="B1" s="251" t="s">
        <v>1270</v>
      </c>
      <c r="C1" s="252" t="s">
        <v>1271</v>
      </c>
    </row>
    <row r="2" spans="1:3" ht="15.75" thickBot="1" x14ac:dyDescent="0.3">
      <c r="A2" s="253">
        <v>1</v>
      </c>
      <c r="B2" s="254" t="s">
        <v>1272</v>
      </c>
      <c r="C2" s="255" t="s">
        <v>1273</v>
      </c>
    </row>
    <row r="3" spans="1:3" ht="15.75" thickBot="1" x14ac:dyDescent="0.3">
      <c r="A3" s="253">
        <v>2</v>
      </c>
      <c r="B3" s="254" t="s">
        <v>1274</v>
      </c>
      <c r="C3" s="255" t="s">
        <v>1275</v>
      </c>
    </row>
    <row r="4" spans="1:3" ht="15.75" thickBot="1" x14ac:dyDescent="0.3">
      <c r="A4" s="253">
        <v>3</v>
      </c>
      <c r="B4" s="254" t="s">
        <v>1276</v>
      </c>
      <c r="C4" s="255" t="s">
        <v>1321</v>
      </c>
    </row>
    <row r="5" spans="1:3" ht="15.75" thickBot="1" x14ac:dyDescent="0.3">
      <c r="A5" s="253">
        <v>4</v>
      </c>
      <c r="B5" s="254" t="s">
        <v>1277</v>
      </c>
      <c r="C5" s="255" t="s">
        <v>1322</v>
      </c>
    </row>
    <row r="6" spans="1:3" ht="15.75" thickBot="1" x14ac:dyDescent="0.3">
      <c r="A6" s="253">
        <v>5</v>
      </c>
      <c r="B6" s="254" t="s">
        <v>1278</v>
      </c>
      <c r="C6" s="255" t="s">
        <v>1323</v>
      </c>
    </row>
    <row r="7" spans="1:3" ht="15.75" thickBot="1" x14ac:dyDescent="0.3">
      <c r="A7" s="253">
        <v>6</v>
      </c>
      <c r="B7" s="254" t="s">
        <v>1279</v>
      </c>
      <c r="C7" s="255" t="s">
        <v>1324</v>
      </c>
    </row>
    <row r="8" spans="1:3" ht="15.75" thickBot="1" x14ac:dyDescent="0.3">
      <c r="A8" s="253">
        <v>7</v>
      </c>
      <c r="B8" s="254" t="s">
        <v>1280</v>
      </c>
      <c r="C8" s="255" t="s">
        <v>1281</v>
      </c>
    </row>
    <row r="9" spans="1:3" ht="15.75" thickBot="1" x14ac:dyDescent="0.3">
      <c r="A9" s="253">
        <v>8</v>
      </c>
      <c r="B9" s="254" t="s">
        <v>1282</v>
      </c>
      <c r="C9" s="255" t="s">
        <v>1283</v>
      </c>
    </row>
    <row r="10" spans="1:3" ht="15.75" thickBot="1" x14ac:dyDescent="0.3">
      <c r="A10" s="253">
        <v>9</v>
      </c>
      <c r="B10" s="254" t="s">
        <v>1284</v>
      </c>
      <c r="C10" s="255" t="s">
        <v>1325</v>
      </c>
    </row>
    <row r="11" spans="1:3" ht="15.75" thickBot="1" x14ac:dyDescent="0.3">
      <c r="A11" s="253">
        <v>10</v>
      </c>
      <c r="B11" s="254" t="s">
        <v>1285</v>
      </c>
      <c r="C11" s="255" t="s">
        <v>1286</v>
      </c>
    </row>
    <row r="12" spans="1:3" ht="15.75" thickBot="1" x14ac:dyDescent="0.3">
      <c r="A12" s="253">
        <v>11</v>
      </c>
      <c r="B12" s="254" t="s">
        <v>1287</v>
      </c>
      <c r="C12" s="255" t="s">
        <v>1288</v>
      </c>
    </row>
    <row r="13" spans="1:3" ht="15.75" thickBot="1" x14ac:dyDescent="0.3">
      <c r="A13" s="253">
        <v>12</v>
      </c>
      <c r="B13" s="254" t="s">
        <v>1289</v>
      </c>
      <c r="C13" s="255" t="s">
        <v>1290</v>
      </c>
    </row>
    <row r="14" spans="1:3" ht="15.75" thickBot="1" x14ac:dyDescent="0.3">
      <c r="A14" s="253">
        <v>13</v>
      </c>
      <c r="B14" s="254" t="s">
        <v>1291</v>
      </c>
      <c r="C14" s="255" t="s">
        <v>1292</v>
      </c>
    </row>
    <row r="15" spans="1:3" ht="15.75" thickBot="1" x14ac:dyDescent="0.3">
      <c r="A15" s="253">
        <v>14</v>
      </c>
      <c r="B15" s="254" t="s">
        <v>1293</v>
      </c>
      <c r="C15" s="255" t="s">
        <v>1294</v>
      </c>
    </row>
    <row r="16" spans="1:3" ht="15.75" thickBot="1" x14ac:dyDescent="0.3">
      <c r="A16" s="253">
        <v>15</v>
      </c>
      <c r="B16" s="254" t="s">
        <v>1295</v>
      </c>
      <c r="C16" s="255" t="s">
        <v>1326</v>
      </c>
    </row>
    <row r="17" spans="1:3" ht="15.75" thickBot="1" x14ac:dyDescent="0.3">
      <c r="A17" s="253">
        <v>16</v>
      </c>
      <c r="B17" s="254" t="s">
        <v>1296</v>
      </c>
      <c r="C17" s="255" t="s">
        <v>1327</v>
      </c>
    </row>
    <row r="18" spans="1:3" ht="15.75" thickBot="1" x14ac:dyDescent="0.3">
      <c r="A18" s="253">
        <v>17</v>
      </c>
      <c r="B18" s="254" t="s">
        <v>1297</v>
      </c>
      <c r="C18" s="255" t="s">
        <v>1298</v>
      </c>
    </row>
    <row r="19" spans="1:3" ht="15.75" thickBot="1" x14ac:dyDescent="0.3">
      <c r="A19" s="253">
        <v>18</v>
      </c>
      <c r="B19" s="254" t="s">
        <v>1299</v>
      </c>
      <c r="C19" s="255" t="s">
        <v>1300</v>
      </c>
    </row>
    <row r="20" spans="1:3" ht="15.75" thickBot="1" x14ac:dyDescent="0.3">
      <c r="A20" s="253">
        <v>19</v>
      </c>
      <c r="B20" s="254" t="s">
        <v>1301</v>
      </c>
      <c r="C20" s="255" t="s">
        <v>1328</v>
      </c>
    </row>
    <row r="21" spans="1:3" ht="15.75" thickBot="1" x14ac:dyDescent="0.3">
      <c r="A21" s="253">
        <v>20</v>
      </c>
      <c r="B21" s="254" t="s">
        <v>1302</v>
      </c>
      <c r="C21" s="255" t="s">
        <v>1303</v>
      </c>
    </row>
    <row r="22" spans="1:3" ht="15.75" thickBot="1" x14ac:dyDescent="0.3">
      <c r="A22" s="253">
        <v>21</v>
      </c>
      <c r="B22" s="254" t="s">
        <v>1304</v>
      </c>
      <c r="C22" s="255" t="s">
        <v>1305</v>
      </c>
    </row>
    <row r="23" spans="1:3" ht="15.75" thickBot="1" x14ac:dyDescent="0.3">
      <c r="A23" s="253">
        <v>22</v>
      </c>
      <c r="B23" s="254" t="s">
        <v>1306</v>
      </c>
      <c r="C23" s="255" t="s">
        <v>1329</v>
      </c>
    </row>
    <row r="24" spans="1:3" ht="15.75" thickBot="1" x14ac:dyDescent="0.3">
      <c r="A24" s="253">
        <v>23</v>
      </c>
      <c r="B24" s="254" t="s">
        <v>1307</v>
      </c>
      <c r="C24" s="255" t="s">
        <v>1308</v>
      </c>
    </row>
    <row r="25" spans="1:3" ht="15.75" thickBot="1" x14ac:dyDescent="0.3">
      <c r="A25" s="253">
        <v>24</v>
      </c>
      <c r="B25" s="254" t="s">
        <v>1309</v>
      </c>
      <c r="C25" s="255" t="s">
        <v>1310</v>
      </c>
    </row>
    <row r="26" spans="1:3" ht="15.75" thickBot="1" x14ac:dyDescent="0.3">
      <c r="A26" s="253">
        <v>25</v>
      </c>
      <c r="B26" s="254" t="s">
        <v>1330</v>
      </c>
      <c r="C26" s="255" t="s">
        <v>1311</v>
      </c>
    </row>
    <row r="27" spans="1:3" ht="15.75" thickBot="1" x14ac:dyDescent="0.3">
      <c r="A27" s="253">
        <v>26</v>
      </c>
      <c r="B27" s="254" t="s">
        <v>1331</v>
      </c>
      <c r="C27" s="255" t="s">
        <v>1312</v>
      </c>
    </row>
    <row r="28" spans="1:3" ht="15.75" thickBot="1" x14ac:dyDescent="0.3">
      <c r="A28" s="253">
        <v>27</v>
      </c>
      <c r="B28" s="254" t="s">
        <v>1313</v>
      </c>
      <c r="C28" s="255" t="s">
        <v>1314</v>
      </c>
    </row>
    <row r="29" spans="1:3" ht="15.75" thickBot="1" x14ac:dyDescent="0.3">
      <c r="A29" s="253">
        <v>28</v>
      </c>
      <c r="B29" s="254" t="s">
        <v>1315</v>
      </c>
      <c r="C29" s="255" t="s">
        <v>1316</v>
      </c>
    </row>
    <row r="30" spans="1:3" ht="15.75" thickBot="1" x14ac:dyDescent="0.3">
      <c r="A30" s="253">
        <v>29</v>
      </c>
      <c r="B30" s="254" t="s">
        <v>1317</v>
      </c>
      <c r="C30" s="255" t="s">
        <v>1318</v>
      </c>
    </row>
    <row r="31" spans="1:3" ht="15.75" thickBot="1" x14ac:dyDescent="0.3">
      <c r="A31" s="253">
        <v>30</v>
      </c>
      <c r="B31" s="254" t="s">
        <v>1319</v>
      </c>
      <c r="C31" s="255" t="s">
        <v>1320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fitToPage="1"/>
  </sheetPr>
  <dimension ref="A1:AJ60"/>
  <sheetViews>
    <sheetView topLeftCell="AB2" zoomScale="160" zoomScaleNormal="160" zoomScalePageLayoutView="175" workbookViewId="0">
      <selection activeCell="AF4" sqref="AF4"/>
    </sheetView>
  </sheetViews>
  <sheetFormatPr defaultColWidth="9.140625" defaultRowHeight="15" x14ac:dyDescent="0.25"/>
  <cols>
    <col min="1" max="1" width="24.140625" style="6" bestFit="1" customWidth="1"/>
    <col min="2" max="2" width="10.5703125" style="6" bestFit="1" customWidth="1"/>
    <col min="3" max="3" width="3.85546875" style="6" bestFit="1" customWidth="1"/>
    <col min="4" max="5" width="10.5703125" style="6" bestFit="1" customWidth="1"/>
    <col min="6" max="6" width="11.140625" style="6" bestFit="1" customWidth="1"/>
    <col min="7" max="7" width="9.42578125" style="6" bestFit="1" customWidth="1"/>
    <col min="8" max="8" width="6" style="6" bestFit="1" customWidth="1"/>
    <col min="9" max="9" width="9.42578125" style="30" bestFit="1" customWidth="1"/>
    <col min="10" max="10" width="14.85546875" style="6" bestFit="1" customWidth="1"/>
    <col min="11" max="11" width="8" style="7" bestFit="1" customWidth="1"/>
    <col min="12" max="12" width="17.42578125" style="6" bestFit="1" customWidth="1"/>
    <col min="13" max="13" width="6.7109375" style="6" bestFit="1" customWidth="1"/>
    <col min="14" max="14" width="3.5703125" style="6" bestFit="1" customWidth="1"/>
    <col min="15" max="15" width="4" style="6" bestFit="1" customWidth="1"/>
    <col min="16" max="16" width="7.5703125" style="6" bestFit="1" customWidth="1"/>
    <col min="17" max="17" width="12" style="6" bestFit="1" customWidth="1"/>
    <col min="18" max="18" width="4" style="6" bestFit="1" customWidth="1"/>
    <col min="19" max="19" width="7.5703125" style="6" bestFit="1" customWidth="1"/>
    <col min="20" max="20" width="6" style="6" bestFit="1" customWidth="1"/>
    <col min="21" max="21" width="8.42578125" style="6" bestFit="1" customWidth="1"/>
    <col min="22" max="22" width="9.140625" style="6"/>
    <col min="23" max="23" width="15.42578125" style="6" bestFit="1" customWidth="1"/>
    <col min="24" max="24" width="16.85546875" style="6" customWidth="1"/>
    <col min="25" max="25" width="9.140625" style="7" bestFit="1" customWidth="1"/>
    <col min="26" max="27" width="9.140625" style="6"/>
    <col min="28" max="28" width="6.42578125" style="7" customWidth="1"/>
    <col min="29" max="32" width="6.42578125" style="6" customWidth="1"/>
    <col min="33" max="33" width="8.85546875" style="6" bestFit="1" customWidth="1"/>
    <col min="34" max="34" width="9.140625" style="6"/>
    <col min="35" max="35" width="17.5703125" style="6" bestFit="1" customWidth="1"/>
    <col min="36" max="36" width="33.42578125" style="13" customWidth="1"/>
    <col min="37" max="37" width="9.140625" style="6"/>
    <col min="38" max="38" width="16.140625" style="6" customWidth="1"/>
    <col min="39" max="16384" width="9.140625" style="6"/>
  </cols>
  <sheetData>
    <row r="1" spans="1:36" s="1" customFormat="1" ht="25.5" customHeight="1" thickBot="1" x14ac:dyDescent="0.3">
      <c r="A1" s="1" t="s">
        <v>0</v>
      </c>
      <c r="B1" s="2">
        <v>140</v>
      </c>
      <c r="C1" s="3" t="s">
        <v>1</v>
      </c>
      <c r="F1" s="1" t="s">
        <v>2</v>
      </c>
      <c r="G1" s="4"/>
      <c r="H1" s="2" t="s">
        <v>3</v>
      </c>
      <c r="I1" s="5" t="s">
        <v>4</v>
      </c>
      <c r="J1" s="2" t="s">
        <v>5</v>
      </c>
      <c r="K1" s="2"/>
      <c r="L1" s="1" t="s">
        <v>6</v>
      </c>
      <c r="R1" s="269">
        <f>IF(AND(R9&lt;=24,R14&gt;615),"Too Big",IF(AND(R9&lt;=24,R14&gt;473),4,IF(AND(R9&lt;=24,R14&gt;343),3,IF(AND(R9&lt;=24,R14&gt;213),2,IF(AND(R9&lt;=24,R14&gt;83),1,0)))))</f>
        <v>1</v>
      </c>
      <c r="T1" s="1" t="e">
        <v>#N/A</v>
      </c>
      <c r="X1" s="36" t="s">
        <v>50</v>
      </c>
      <c r="Y1" s="229" t="s">
        <v>51</v>
      </c>
      <c r="AB1" s="302" t="s">
        <v>60</v>
      </c>
      <c r="AC1" s="303" t="s">
        <v>61</v>
      </c>
      <c r="AD1" s="303" t="s">
        <v>62</v>
      </c>
      <c r="AE1" s="303" t="s">
        <v>63</v>
      </c>
      <c r="AF1" s="303" t="s">
        <v>64</v>
      </c>
      <c r="AG1" s="303" t="s">
        <v>1238</v>
      </c>
      <c r="AJ1" s="297"/>
    </row>
    <row r="2" spans="1:36" x14ac:dyDescent="0.25">
      <c r="B2" s="7"/>
      <c r="G2" s="8"/>
      <c r="H2" s="7">
        <v>1</v>
      </c>
      <c r="I2" s="270">
        <f t="shared" ref="I2:I16" si="0">($E$5*H2%)+$E$5</f>
        <v>0.26041166666666671</v>
      </c>
      <c r="J2" s="271">
        <f t="shared" ref="J2:J16" si="1">I2+$E$6</f>
        <v>2.5783333333333491E-3</v>
      </c>
      <c r="L2" s="7" t="s">
        <v>7</v>
      </c>
      <c r="M2" s="7" t="s">
        <v>8</v>
      </c>
      <c r="O2" s="9">
        <v>5</v>
      </c>
      <c r="P2" s="273">
        <f>IF($B$61&lt;=120,$B$61*19350,"Too Many!")</f>
        <v>0</v>
      </c>
      <c r="Q2" s="10" t="s">
        <v>9</v>
      </c>
      <c r="X2" s="39" t="s">
        <v>56</v>
      </c>
      <c r="Y2" s="230" t="s">
        <v>57</v>
      </c>
      <c r="AB2" s="299" t="s">
        <v>68</v>
      </c>
      <c r="AC2" s="300">
        <v>9838755</v>
      </c>
      <c r="AD2" s="300">
        <v>1261421</v>
      </c>
      <c r="AE2" s="300">
        <v>8507661</v>
      </c>
      <c r="AF2" s="300"/>
      <c r="AG2" s="300"/>
      <c r="AH2" s="13"/>
      <c r="AI2" s="311">
        <v>23</v>
      </c>
      <c r="AJ2" s="6"/>
    </row>
    <row r="3" spans="1:36" x14ac:dyDescent="0.25">
      <c r="A3" s="6" t="s">
        <v>10</v>
      </c>
      <c r="B3" s="11">
        <v>65</v>
      </c>
      <c r="D3" s="6" t="s">
        <v>11</v>
      </c>
      <c r="E3" s="7" t="s">
        <v>12</v>
      </c>
      <c r="F3" s="7"/>
      <c r="G3" s="7" t="s">
        <v>13</v>
      </c>
      <c r="H3" s="7">
        <v>2</v>
      </c>
      <c r="I3" s="270">
        <f t="shared" si="0"/>
        <v>0.26299</v>
      </c>
      <c r="J3" s="271">
        <f t="shared" si="1"/>
        <v>5.1566666666666428E-3</v>
      </c>
      <c r="K3" s="7" t="s">
        <v>14</v>
      </c>
      <c r="L3" s="7">
        <v>200</v>
      </c>
      <c r="M3" s="272">
        <f>L3/2.54</f>
        <v>78.740157480314963</v>
      </c>
      <c r="N3" s="7" t="s">
        <v>15</v>
      </c>
      <c r="O3" s="9">
        <v>834</v>
      </c>
      <c r="P3" s="273">
        <f>IF($B$62&lt;=6150,($B$62*90)+((O3/10)*200), "Too Many!")</f>
        <v>16680</v>
      </c>
      <c r="Q3" s="10"/>
      <c r="X3" s="39"/>
      <c r="Y3" s="230" t="s">
        <v>59</v>
      </c>
      <c r="AB3" s="299" t="s">
        <v>72</v>
      </c>
      <c r="AC3" s="300">
        <v>3037169</v>
      </c>
      <c r="AD3" s="300">
        <v>5457536</v>
      </c>
      <c r="AE3" s="300">
        <v>1154227</v>
      </c>
      <c r="AF3" s="300"/>
      <c r="AG3" s="300"/>
      <c r="AH3" s="13"/>
      <c r="AI3" s="311">
        <v>23</v>
      </c>
      <c r="AJ3" s="309">
        <v>324</v>
      </c>
    </row>
    <row r="4" spans="1:36" ht="15.75" thickBot="1" x14ac:dyDescent="0.3">
      <c r="A4" s="6" t="s">
        <v>16</v>
      </c>
      <c r="B4" s="12">
        <v>0.34</v>
      </c>
      <c r="G4" s="13"/>
      <c r="H4" s="7">
        <v>3</v>
      </c>
      <c r="I4" s="270">
        <f t="shared" si="0"/>
        <v>0.26556833333333335</v>
      </c>
      <c r="J4" s="271">
        <f t="shared" si="1"/>
        <v>7.7349999999999919E-3</v>
      </c>
      <c r="L4" s="7"/>
      <c r="M4" s="7"/>
      <c r="N4" s="7"/>
      <c r="O4" s="14">
        <v>1</v>
      </c>
      <c r="P4" s="274">
        <f>65000+6600</f>
        <v>71600</v>
      </c>
      <c r="Q4" s="10"/>
      <c r="S4" s="6" t="b">
        <v>1</v>
      </c>
      <c r="T4" s="6" t="e">
        <v>#N/A</v>
      </c>
      <c r="U4" s="1"/>
      <c r="X4" s="39"/>
      <c r="Y4" s="230" t="s">
        <v>67</v>
      </c>
      <c r="AB4" s="299" t="s">
        <v>74</v>
      </c>
      <c r="AC4" s="300">
        <v>8441978</v>
      </c>
      <c r="AD4" s="300">
        <v>5497307</v>
      </c>
      <c r="AE4" s="300"/>
      <c r="AF4" s="300"/>
      <c r="AG4" s="301"/>
      <c r="AI4" s="311">
        <v>23</v>
      </c>
      <c r="AJ4" s="309">
        <v>32</v>
      </c>
    </row>
    <row r="5" spans="1:36" ht="15.75" thickBot="1" x14ac:dyDescent="0.3">
      <c r="A5" s="6" t="s">
        <v>17</v>
      </c>
      <c r="B5" s="15"/>
      <c r="E5" s="271">
        <f>(B1*B4/12000)*B3</f>
        <v>0.25783333333333336</v>
      </c>
      <c r="F5" s="6" t="s">
        <v>18</v>
      </c>
      <c r="G5" s="275">
        <f>B7*E5+B3</f>
        <v>14804.000000000002</v>
      </c>
      <c r="H5" s="7">
        <v>4</v>
      </c>
      <c r="I5" s="270">
        <f t="shared" si="0"/>
        <v>0.2681466666666667</v>
      </c>
      <c r="J5" s="271">
        <f t="shared" si="1"/>
        <v>1.0313333333333341E-2</v>
      </c>
      <c r="L5" s="7" t="s">
        <v>8</v>
      </c>
      <c r="M5" s="7" t="s">
        <v>7</v>
      </c>
      <c r="N5" s="7"/>
      <c r="O5" s="276">
        <f>IF(AND(O2&lt;=24,O7&gt;615),"Too Big",IF(AND(O2&lt;=24,O7&gt;473),4,IF(AND(O2&lt;=24,O7&gt;343),3,IF(AND(O2&lt;=24,O7&gt;213),2,IF(AND(O2&lt;=24,O7&gt;83),1,0)))))</f>
        <v>1</v>
      </c>
      <c r="P5" s="273">
        <f>SUM(O2*19900)</f>
        <v>99500</v>
      </c>
      <c r="Q5" s="10"/>
      <c r="S5" s="6" t="b">
        <v>0</v>
      </c>
      <c r="X5" s="39" t="s">
        <v>71</v>
      </c>
      <c r="Y5" s="230" t="s">
        <v>57</v>
      </c>
      <c r="AB5" s="299" t="s">
        <v>76</v>
      </c>
      <c r="AC5" s="300">
        <v>8101831</v>
      </c>
      <c r="AD5" s="300">
        <v>5797279</v>
      </c>
      <c r="AE5" s="300"/>
      <c r="AF5" s="300"/>
      <c r="AG5" s="301"/>
      <c r="AI5" s="311">
        <v>23</v>
      </c>
      <c r="AJ5" s="309">
        <v>423</v>
      </c>
    </row>
    <row r="6" spans="1:36" x14ac:dyDescent="0.25">
      <c r="B6" s="7"/>
      <c r="D6" s="6" t="s">
        <v>19</v>
      </c>
      <c r="E6" s="278">
        <f>E7-E5</f>
        <v>-0.25783333333333336</v>
      </c>
      <c r="F6" s="16"/>
      <c r="H6" s="7">
        <v>5</v>
      </c>
      <c r="I6" s="270">
        <f t="shared" si="0"/>
        <v>0.27072500000000005</v>
      </c>
      <c r="J6" s="271">
        <f t="shared" si="1"/>
        <v>1.289166666666669E-2</v>
      </c>
      <c r="K6" s="7" t="s">
        <v>20</v>
      </c>
      <c r="L6" s="7">
        <v>0.185</v>
      </c>
      <c r="M6" s="272">
        <f>L6*2.54</f>
        <v>0.46989999999999998</v>
      </c>
      <c r="N6" s="7" t="s">
        <v>14</v>
      </c>
      <c r="O6" s="277">
        <f>IF(AND(O2&gt;120),"Too Big",IF(AND(O2&gt;96),4,IF(AND(O2&gt;72),3,IF(AND(O2&gt;48),2,IF(AND(O2&gt;24),1,0)))))</f>
        <v>0</v>
      </c>
      <c r="P6" s="273">
        <f>SUM((O6)*48400)</f>
        <v>0</v>
      </c>
      <c r="Q6" s="10"/>
      <c r="U6" s="1"/>
      <c r="X6" s="39"/>
      <c r="Y6" s="230" t="s">
        <v>59</v>
      </c>
      <c r="AB6" s="299" t="s">
        <v>79</v>
      </c>
      <c r="AC6" s="300">
        <v>4685451</v>
      </c>
      <c r="AD6" s="300">
        <v>6709728</v>
      </c>
      <c r="AE6" s="300">
        <v>4477325</v>
      </c>
      <c r="AF6" s="300">
        <v>3055225</v>
      </c>
      <c r="AG6" s="300">
        <v>9194762</v>
      </c>
      <c r="AJ6" s="310">
        <v>4</v>
      </c>
    </row>
    <row r="7" spans="1:36" x14ac:dyDescent="0.25">
      <c r="A7" s="6" t="s">
        <v>21</v>
      </c>
      <c r="B7" s="279">
        <f>(43350/B1)*12000/B3</f>
        <v>57164.835164835167</v>
      </c>
      <c r="D7" s="6" t="s">
        <v>22</v>
      </c>
      <c r="E7" s="17"/>
      <c r="F7" s="18" t="s">
        <v>23</v>
      </c>
      <c r="G7" s="275">
        <f>E7*B7</f>
        <v>0</v>
      </c>
      <c r="H7" s="7">
        <v>6</v>
      </c>
      <c r="I7" s="270">
        <f t="shared" si="0"/>
        <v>0.27330333333333334</v>
      </c>
      <c r="J7" s="271">
        <f t="shared" si="1"/>
        <v>1.5469999999999984E-2</v>
      </c>
      <c r="O7" s="277">
        <f>ROUNDUP(O3/10,0)</f>
        <v>84</v>
      </c>
      <c r="P7" s="273">
        <f>(O7-10)*800</f>
        <v>59200</v>
      </c>
      <c r="Q7" s="10" t="s">
        <v>24</v>
      </c>
      <c r="X7" s="39"/>
      <c r="Y7" s="230" t="s">
        <v>67</v>
      </c>
      <c r="AB7" s="299" t="s">
        <v>82</v>
      </c>
      <c r="AC7" s="300">
        <v>1381318</v>
      </c>
      <c r="AD7" s="300">
        <v>6062089</v>
      </c>
      <c r="AE7" s="300"/>
      <c r="AF7" s="300"/>
      <c r="AG7" s="301"/>
      <c r="AJ7" s="309">
        <v>32</v>
      </c>
    </row>
    <row r="8" spans="1:36" x14ac:dyDescent="0.25">
      <c r="A8" s="6" t="s">
        <v>25</v>
      </c>
      <c r="B8" s="19">
        <v>17</v>
      </c>
      <c r="D8" s="7" t="s">
        <v>26</v>
      </c>
      <c r="E8" s="6" t="s">
        <v>27</v>
      </c>
      <c r="F8" s="20">
        <v>74426</v>
      </c>
      <c r="H8" s="7">
        <v>7</v>
      </c>
      <c r="I8" s="270">
        <f t="shared" si="0"/>
        <v>0.27588166666666669</v>
      </c>
      <c r="J8" s="271">
        <f t="shared" si="1"/>
        <v>1.8048333333333333E-2</v>
      </c>
      <c r="L8" s="6" t="s">
        <v>28</v>
      </c>
      <c r="T8" s="6" t="s">
        <v>29</v>
      </c>
      <c r="U8" s="21" t="e">
        <f>if</f>
        <v>#NAME?</v>
      </c>
      <c r="W8" s="29"/>
      <c r="X8" s="39"/>
      <c r="Y8" s="230" t="s">
        <v>78</v>
      </c>
      <c r="AB8" s="299" t="s">
        <v>86</v>
      </c>
      <c r="AC8" s="300">
        <v>3034449</v>
      </c>
      <c r="AD8" s="300">
        <v>3048989</v>
      </c>
      <c r="AE8" s="300"/>
      <c r="AF8" s="300"/>
      <c r="AG8" s="301"/>
      <c r="AJ8" s="309">
        <v>42</v>
      </c>
    </row>
    <row r="9" spans="1:36" x14ac:dyDescent="0.25">
      <c r="B9" s="7"/>
      <c r="D9" s="7" t="s">
        <v>30</v>
      </c>
      <c r="E9" s="6" t="s">
        <v>31</v>
      </c>
      <c r="F9" s="281">
        <f>F8/B7</f>
        <v>1.3019542483660129</v>
      </c>
      <c r="H9" s="7">
        <v>8</v>
      </c>
      <c r="I9" s="270">
        <f t="shared" si="0"/>
        <v>0.27846000000000004</v>
      </c>
      <c r="J9" s="271">
        <f t="shared" si="1"/>
        <v>2.0626666666666682E-2</v>
      </c>
      <c r="K9" s="7" t="s">
        <v>32</v>
      </c>
      <c r="L9" s="278">
        <f>E5</f>
        <v>0.25783333333333336</v>
      </c>
      <c r="M9" s="6" t="s">
        <v>33</v>
      </c>
      <c r="Q9" s="22" t="s">
        <v>9</v>
      </c>
      <c r="R9" s="23">
        <v>5</v>
      </c>
      <c r="S9" s="285">
        <f>IF($B$61&lt;=120,$B$61*19350,"Too Many!")</f>
        <v>0</v>
      </c>
      <c r="X9" s="39" t="s">
        <v>81</v>
      </c>
      <c r="Y9" s="230" t="s">
        <v>57</v>
      </c>
      <c r="AB9" s="299" t="s">
        <v>87</v>
      </c>
      <c r="AC9" s="300">
        <v>5572628</v>
      </c>
      <c r="AD9" s="300">
        <v>3689029</v>
      </c>
      <c r="AE9" s="300">
        <v>6115934</v>
      </c>
      <c r="AF9" s="300">
        <v>2786042</v>
      </c>
      <c r="AG9" s="300"/>
      <c r="AI9" s="13"/>
      <c r="AJ9" s="309">
        <v>4</v>
      </c>
    </row>
    <row r="10" spans="1:36" x14ac:dyDescent="0.25">
      <c r="A10" s="6" t="s">
        <v>34</v>
      </c>
      <c r="B10" s="280">
        <f>B7/B8</f>
        <v>3362.6373626373629</v>
      </c>
      <c r="C10" s="19"/>
      <c r="D10" s="19" t="s">
        <v>35</v>
      </c>
      <c r="E10" s="6" t="s">
        <v>31</v>
      </c>
      <c r="F10" s="282">
        <f>CEILING(F9,1)</f>
        <v>2</v>
      </c>
      <c r="H10" s="7">
        <v>9</v>
      </c>
      <c r="I10" s="270">
        <f t="shared" si="0"/>
        <v>0.28103833333333333</v>
      </c>
      <c r="J10" s="271">
        <f t="shared" si="1"/>
        <v>2.3204999999999976E-2</v>
      </c>
      <c r="K10" s="7" t="s">
        <v>36</v>
      </c>
      <c r="L10" s="283">
        <f>F8</f>
        <v>74426</v>
      </c>
      <c r="M10" s="6" t="s">
        <v>37</v>
      </c>
      <c r="Q10" s="22"/>
      <c r="R10" s="23">
        <v>834</v>
      </c>
      <c r="S10" s="285">
        <f>IF($B$62&lt;=6150,($B$62*90)+((R10/10)*200), "Too Many!")</f>
        <v>16680</v>
      </c>
      <c r="X10" s="39"/>
      <c r="Y10" s="230" t="s">
        <v>67</v>
      </c>
      <c r="AA10" s="29"/>
      <c r="AB10" s="299" t="s">
        <v>89</v>
      </c>
      <c r="AC10" s="300">
        <v>9353702</v>
      </c>
      <c r="AD10" s="300">
        <v>3920036</v>
      </c>
      <c r="AE10" s="300"/>
      <c r="AF10" s="300"/>
      <c r="AG10" s="301"/>
      <c r="AI10" s="298"/>
      <c r="AJ10" s="6"/>
    </row>
    <row r="11" spans="1:36" x14ac:dyDescent="0.25">
      <c r="A11" s="6" t="s">
        <v>25</v>
      </c>
      <c r="B11" s="19">
        <v>18</v>
      </c>
      <c r="C11" s="13"/>
      <c r="D11" s="24" t="s">
        <v>38</v>
      </c>
      <c r="F11" s="283">
        <f>F10*B7</f>
        <v>114329.67032967033</v>
      </c>
      <c r="G11" s="25"/>
      <c r="H11" s="7">
        <v>10</v>
      </c>
      <c r="I11" s="270">
        <f t="shared" si="0"/>
        <v>0.28361666666666668</v>
      </c>
      <c r="J11" s="271">
        <f t="shared" si="1"/>
        <v>2.5783333333333325E-2</v>
      </c>
      <c r="K11" s="7" t="s">
        <v>39</v>
      </c>
      <c r="L11" s="284">
        <f>L9*L10</f>
        <v>19189.503666666667</v>
      </c>
      <c r="M11" s="6" t="s">
        <v>40</v>
      </c>
      <c r="Q11" s="22"/>
      <c r="R11" s="26">
        <v>1</v>
      </c>
      <c r="S11" s="286">
        <f>65000+6600</f>
        <v>71600</v>
      </c>
      <c r="X11" s="39"/>
      <c r="Y11" s="230" t="s">
        <v>78</v>
      </c>
      <c r="AB11" s="299" t="s">
        <v>90</v>
      </c>
      <c r="AC11" s="300">
        <v>8061840</v>
      </c>
      <c r="AD11" s="300">
        <v>3715931</v>
      </c>
      <c r="AE11" s="300">
        <v>5321286</v>
      </c>
      <c r="AF11" s="300">
        <v>9412448</v>
      </c>
      <c r="AG11" s="300">
        <v>4397089</v>
      </c>
    </row>
    <row r="12" spans="1:36" x14ac:dyDescent="0.25">
      <c r="B12" s="7"/>
      <c r="C12" s="20"/>
      <c r="D12" s="24" t="s">
        <v>41</v>
      </c>
      <c r="E12" s="13" t="s">
        <v>42</v>
      </c>
      <c r="H12" s="7">
        <v>11</v>
      </c>
      <c r="I12" s="270">
        <f t="shared" si="0"/>
        <v>0.28619500000000003</v>
      </c>
      <c r="J12" s="271">
        <f t="shared" si="1"/>
        <v>2.8361666666666674E-2</v>
      </c>
      <c r="K12" s="7" t="s">
        <v>39</v>
      </c>
      <c r="L12" s="284">
        <f>E7*L10</f>
        <v>0</v>
      </c>
      <c r="M12" s="6" t="s">
        <v>43</v>
      </c>
      <c r="Q12" s="22"/>
      <c r="S12" s="285">
        <f>SUM(R9*19900)</f>
        <v>99500</v>
      </c>
      <c r="X12" s="39" t="s">
        <v>88</v>
      </c>
      <c r="Y12" s="230" t="s">
        <v>57</v>
      </c>
      <c r="AB12" s="299" t="s">
        <v>92</v>
      </c>
      <c r="AC12" s="300">
        <v>7368972</v>
      </c>
      <c r="AD12" s="300">
        <v>2941924</v>
      </c>
      <c r="AE12" s="300">
        <v>7209301</v>
      </c>
      <c r="AF12" s="300"/>
      <c r="AG12" s="300"/>
      <c r="AH12" s="13"/>
      <c r="AJ12" s="6"/>
    </row>
    <row r="13" spans="1:36" x14ac:dyDescent="0.25">
      <c r="A13" s="6" t="s">
        <v>34</v>
      </c>
      <c r="B13" s="280">
        <f>B7/B11</f>
        <v>3175.8241758241761</v>
      </c>
      <c r="D13" s="287">
        <f>($B$7*$B$3)/12000*$B$1+AVERAGE(B16,B22,B28,B33)*0.05</f>
        <v>43358.125</v>
      </c>
      <c r="E13" s="288">
        <f>D13+(B8*60)</f>
        <v>44378.125</v>
      </c>
      <c r="F13" s="27" t="e">
        <f>NA()</f>
        <v>#N/A</v>
      </c>
      <c r="H13" s="7">
        <v>12</v>
      </c>
      <c r="I13" s="270">
        <f t="shared" si="0"/>
        <v>0.28877333333333338</v>
      </c>
      <c r="J13" s="271">
        <f t="shared" si="1"/>
        <v>3.0940000000000023E-2</v>
      </c>
      <c r="Q13" s="22"/>
      <c r="R13" s="290">
        <f>IF(AND(R9&gt;120),"Too Big",IF(AND(R9&gt;96),4,IF(AND(R9&gt;72),3,IF(AND(R9&gt;48),2,IF(AND(R9&gt;24),1,0)))))</f>
        <v>0</v>
      </c>
      <c r="S13" s="285">
        <f>SUM((R13)*48400)</f>
        <v>0</v>
      </c>
      <c r="X13" s="39"/>
      <c r="Y13" s="230" t="s">
        <v>59</v>
      </c>
      <c r="AB13" s="299" t="s">
        <v>57</v>
      </c>
      <c r="AC13" s="300">
        <v>5639178</v>
      </c>
      <c r="AD13" s="300">
        <v>9493424</v>
      </c>
      <c r="AE13" s="300">
        <v>8015645</v>
      </c>
      <c r="AF13" s="300"/>
      <c r="AG13" s="300"/>
      <c r="AH13" s="13"/>
      <c r="AJ13" s="6"/>
    </row>
    <row r="14" spans="1:36" x14ac:dyDescent="0.25">
      <c r="A14" s="6" t="s">
        <v>44</v>
      </c>
      <c r="B14" s="28"/>
      <c r="H14" s="7">
        <v>13</v>
      </c>
      <c r="I14" s="270">
        <f t="shared" si="0"/>
        <v>0.29135166666666668</v>
      </c>
      <c r="J14" s="271">
        <f t="shared" si="1"/>
        <v>3.3518333333333317E-2</v>
      </c>
      <c r="Q14" s="22" t="s">
        <v>24</v>
      </c>
      <c r="R14" s="290">
        <f>ROUNDUP(R10/10,0)</f>
        <v>84</v>
      </c>
      <c r="S14" s="285">
        <f>(R14-10)*800</f>
        <v>59200</v>
      </c>
      <c r="X14" s="39"/>
      <c r="Y14" s="230" t="s">
        <v>67</v>
      </c>
      <c r="AB14" s="299" t="s">
        <v>59</v>
      </c>
      <c r="AC14" s="300">
        <v>1052394</v>
      </c>
      <c r="AD14" s="300">
        <v>7558322</v>
      </c>
      <c r="AE14" s="300"/>
      <c r="AF14" s="300"/>
      <c r="AG14" s="301"/>
      <c r="AJ14" s="6"/>
    </row>
    <row r="15" spans="1:36" x14ac:dyDescent="0.25">
      <c r="A15" s="29" t="s">
        <v>45</v>
      </c>
      <c r="D15" s="29" t="s">
        <v>46</v>
      </c>
      <c r="H15" s="7">
        <v>14</v>
      </c>
      <c r="I15" s="270">
        <f t="shared" si="0"/>
        <v>0.29393000000000002</v>
      </c>
      <c r="J15" s="271">
        <f t="shared" si="1"/>
        <v>3.6096666666666666E-2</v>
      </c>
      <c r="X15" s="39"/>
      <c r="Y15" s="230" t="s">
        <v>78</v>
      </c>
      <c r="AB15" s="299" t="s">
        <v>98</v>
      </c>
      <c r="AC15" s="300">
        <v>8912738</v>
      </c>
      <c r="AD15" s="300">
        <v>8533036</v>
      </c>
      <c r="AE15" s="300">
        <v>1260120</v>
      </c>
      <c r="AF15" s="300">
        <v>5057782</v>
      </c>
      <c r="AG15" s="300">
        <v>7606566</v>
      </c>
    </row>
    <row r="16" spans="1:36" x14ac:dyDescent="0.25">
      <c r="A16" s="6" t="s">
        <v>47</v>
      </c>
      <c r="B16" s="7">
        <v>140</v>
      </c>
      <c r="D16" s="6" t="s">
        <v>47</v>
      </c>
      <c r="E16" s="7">
        <v>140</v>
      </c>
      <c r="F16" s="27" t="e">
        <f>NA()</f>
        <v>#N/A</v>
      </c>
      <c r="H16" s="7">
        <v>15</v>
      </c>
      <c r="I16" s="270">
        <f t="shared" si="0"/>
        <v>0.29650833333333337</v>
      </c>
      <c r="J16" s="271">
        <f t="shared" si="1"/>
        <v>3.8675000000000015E-2</v>
      </c>
      <c r="S16" s="6">
        <v>10</v>
      </c>
      <c r="X16" s="39" t="s">
        <v>97</v>
      </c>
      <c r="Y16" s="230" t="s">
        <v>57</v>
      </c>
      <c r="AB16" s="299" t="s">
        <v>99</v>
      </c>
      <c r="AC16" s="300">
        <v>1324330</v>
      </c>
      <c r="AD16" s="300">
        <v>3936871</v>
      </c>
      <c r="AE16" s="300">
        <v>7352691</v>
      </c>
      <c r="AF16" s="300"/>
      <c r="AG16" s="300"/>
      <c r="AH16" s="13"/>
      <c r="AJ16" s="6"/>
    </row>
    <row r="17" spans="1:25" ht="15.75" thickBot="1" x14ac:dyDescent="0.3">
      <c r="A17" s="6" t="s">
        <v>48</v>
      </c>
      <c r="B17" s="7">
        <v>72</v>
      </c>
      <c r="D17" s="6" t="s">
        <v>48</v>
      </c>
      <c r="E17" s="7">
        <v>66</v>
      </c>
      <c r="X17" s="39"/>
      <c r="Y17" s="230" t="s">
        <v>59</v>
      </c>
    </row>
    <row r="18" spans="1:25" x14ac:dyDescent="0.25">
      <c r="A18" s="6" t="s">
        <v>27</v>
      </c>
      <c r="B18" s="19">
        <v>12144</v>
      </c>
      <c r="D18" s="6" t="s">
        <v>27</v>
      </c>
      <c r="E18" s="19">
        <v>43056</v>
      </c>
      <c r="J18" s="31"/>
      <c r="K18" s="32"/>
      <c r="L18" s="33" t="s">
        <v>49</v>
      </c>
      <c r="M18" s="34"/>
      <c r="Q18" s="278">
        <f t="shared" ref="Q18:Q30" si="2">J3</f>
        <v>5.1566666666666428E-3</v>
      </c>
      <c r="T18" s="35"/>
      <c r="X18" s="39"/>
      <c r="Y18" s="230" t="s">
        <v>67</v>
      </c>
    </row>
    <row r="19" spans="1:25" x14ac:dyDescent="0.25">
      <c r="A19" s="6" t="s">
        <v>52</v>
      </c>
      <c r="B19" s="280">
        <f>(B17*B18/12000)*B16</f>
        <v>10200.960000000001</v>
      </c>
      <c r="C19" s="6" t="s">
        <v>53</v>
      </c>
      <c r="D19" s="6" t="s">
        <v>52</v>
      </c>
      <c r="E19" s="280">
        <f>(E17*E18/12000)*E16</f>
        <v>33153.119999999995</v>
      </c>
      <c r="F19" s="6" t="s">
        <v>53</v>
      </c>
      <c r="G19" s="283">
        <f>B19+E19</f>
        <v>43354.079999999994</v>
      </c>
      <c r="H19" s="7" t="s">
        <v>54</v>
      </c>
      <c r="J19" s="37" t="s">
        <v>55</v>
      </c>
      <c r="L19" s="291">
        <f>D13/B7</f>
        <v>0.7584754661668589</v>
      </c>
      <c r="M19" s="38" t="s">
        <v>53</v>
      </c>
      <c r="Q19" s="278">
        <f t="shared" si="2"/>
        <v>7.7349999999999919E-3</v>
      </c>
      <c r="T19" s="35"/>
      <c r="X19" s="39"/>
      <c r="Y19" s="230" t="s">
        <v>78</v>
      </c>
    </row>
    <row r="20" spans="1:25" x14ac:dyDescent="0.25">
      <c r="B20" s="40"/>
      <c r="J20" s="37" t="s">
        <v>58</v>
      </c>
      <c r="L20" s="291">
        <f>L19*1000</f>
        <v>758.47546616685895</v>
      </c>
      <c r="M20" s="38" t="s">
        <v>53</v>
      </c>
      <c r="Q20" s="278">
        <f t="shared" si="2"/>
        <v>1.0313333333333341E-2</v>
      </c>
      <c r="T20" s="35"/>
    </row>
    <row r="21" spans="1:25" x14ac:dyDescent="0.25">
      <c r="A21" s="29" t="s">
        <v>65</v>
      </c>
      <c r="D21" s="29" t="s">
        <v>66</v>
      </c>
      <c r="J21" s="37"/>
      <c r="L21" s="13"/>
      <c r="M21" s="38"/>
      <c r="Q21" s="278">
        <f t="shared" si="2"/>
        <v>1.289166666666669E-2</v>
      </c>
      <c r="T21" s="35"/>
    </row>
    <row r="22" spans="1:25" x14ac:dyDescent="0.25">
      <c r="A22" s="6" t="s">
        <v>47</v>
      </c>
      <c r="B22" s="7">
        <v>190</v>
      </c>
      <c r="D22" s="6" t="s">
        <v>47</v>
      </c>
      <c r="E22" s="7">
        <v>190</v>
      </c>
      <c r="G22" s="6">
        <v>1</v>
      </c>
      <c r="H22" s="289" t="b">
        <f>G22=1</f>
        <v>1</v>
      </c>
      <c r="J22" s="37" t="s">
        <v>69</v>
      </c>
      <c r="L22" s="20">
        <v>17</v>
      </c>
      <c r="M22" s="38" t="s">
        <v>70</v>
      </c>
      <c r="Q22" s="278">
        <f t="shared" si="2"/>
        <v>1.5469999999999984E-2</v>
      </c>
      <c r="T22" s="35"/>
    </row>
    <row r="23" spans="1:25" x14ac:dyDescent="0.25">
      <c r="A23" s="6" t="s">
        <v>48</v>
      </c>
      <c r="B23" s="7">
        <v>26.25</v>
      </c>
      <c r="D23" s="6" t="s">
        <v>48</v>
      </c>
      <c r="E23" s="7">
        <v>24.5</v>
      </c>
      <c r="G23" s="6">
        <v>1</v>
      </c>
      <c r="H23" s="289" t="b">
        <f>G23=1</f>
        <v>1</v>
      </c>
      <c r="J23" s="41" t="s">
        <v>73</v>
      </c>
      <c r="L23" s="292">
        <f>B7/L22</f>
        <v>3362.6373626373629</v>
      </c>
      <c r="M23" s="38" t="s">
        <v>37</v>
      </c>
      <c r="Q23" s="278">
        <f t="shared" si="2"/>
        <v>1.8048333333333333E-2</v>
      </c>
      <c r="T23" s="35"/>
    </row>
    <row r="24" spans="1:25" ht="15.75" thickBot="1" x14ac:dyDescent="0.3">
      <c r="A24" s="6" t="s">
        <v>27</v>
      </c>
      <c r="B24" s="19">
        <v>8000</v>
      </c>
      <c r="D24" s="6" t="s">
        <v>27</v>
      </c>
      <c r="E24" s="19">
        <v>3000</v>
      </c>
      <c r="J24" s="42" t="s">
        <v>75</v>
      </c>
      <c r="K24" s="43"/>
      <c r="L24" s="293">
        <f>L23*L19</f>
        <v>2550.4779411764707</v>
      </c>
      <c r="M24" s="44" t="s">
        <v>53</v>
      </c>
      <c r="Q24" s="278">
        <f t="shared" si="2"/>
        <v>2.0626666666666682E-2</v>
      </c>
      <c r="T24" s="35"/>
    </row>
    <row r="25" spans="1:25" x14ac:dyDescent="0.25">
      <c r="A25" s="6" t="s">
        <v>52</v>
      </c>
      <c r="B25" s="280">
        <f>(B23*B24/12000)*B22</f>
        <v>3325</v>
      </c>
      <c r="C25" s="6" t="s">
        <v>53</v>
      </c>
      <c r="D25" s="6" t="s">
        <v>52</v>
      </c>
      <c r="E25" s="280">
        <f>(E23*E24/12000)*E22</f>
        <v>1163.75</v>
      </c>
      <c r="F25" s="6" t="s">
        <v>53</v>
      </c>
      <c r="G25" s="283">
        <f>B25+E25</f>
        <v>4488.75</v>
      </c>
      <c r="H25" s="7" t="s">
        <v>77</v>
      </c>
      <c r="J25" s="7"/>
      <c r="Q25" s="278">
        <f t="shared" si="2"/>
        <v>2.3204999999999976E-2</v>
      </c>
      <c r="T25" s="35"/>
    </row>
    <row r="26" spans="1:25" ht="15.75" thickBot="1" x14ac:dyDescent="0.3">
      <c r="F26" s="29" t="s">
        <v>80</v>
      </c>
      <c r="G26" s="294">
        <f>SUM(G19:G25)</f>
        <v>47844.829999999994</v>
      </c>
      <c r="Q26" s="278">
        <f t="shared" si="2"/>
        <v>2.5783333333333325E-2</v>
      </c>
      <c r="T26" s="35"/>
    </row>
    <row r="27" spans="1:25" ht="15.75" thickBot="1" x14ac:dyDescent="0.3">
      <c r="A27" s="29" t="s">
        <v>83</v>
      </c>
      <c r="D27" s="29" t="s">
        <v>84</v>
      </c>
      <c r="J27" s="45" t="s">
        <v>85</v>
      </c>
      <c r="K27" s="294">
        <f>G26+G37</f>
        <v>57938.16333333333</v>
      </c>
      <c r="L27" s="295">
        <f>MAX(L11,K27)</f>
        <v>57938.16333333333</v>
      </c>
      <c r="Q27" s="278">
        <f t="shared" si="2"/>
        <v>2.8361666666666674E-2</v>
      </c>
      <c r="T27" s="35"/>
    </row>
    <row r="28" spans="1:25" x14ac:dyDescent="0.25">
      <c r="A28" s="6" t="s">
        <v>47</v>
      </c>
      <c r="B28" s="7">
        <v>160</v>
      </c>
      <c r="D28" s="6" t="s">
        <v>47</v>
      </c>
      <c r="E28" s="7">
        <v>160</v>
      </c>
      <c r="Q28" s="278">
        <f t="shared" si="2"/>
        <v>3.0940000000000023E-2</v>
      </c>
      <c r="T28" s="35"/>
    </row>
    <row r="29" spans="1:25" x14ac:dyDescent="0.25">
      <c r="A29" s="6" t="s">
        <v>48</v>
      </c>
      <c r="B29" s="7">
        <v>21.25</v>
      </c>
      <c r="D29" s="6" t="s">
        <v>48</v>
      </c>
      <c r="E29" s="7">
        <v>27.75</v>
      </c>
      <c r="Q29" s="278">
        <f t="shared" si="2"/>
        <v>3.3518333333333317E-2</v>
      </c>
      <c r="T29" s="35"/>
    </row>
    <row r="30" spans="1:25" x14ac:dyDescent="0.25">
      <c r="A30" s="6" t="s">
        <v>27</v>
      </c>
      <c r="B30" s="19">
        <v>4000</v>
      </c>
      <c r="D30" s="6" t="s">
        <v>27</v>
      </c>
      <c r="E30" s="19">
        <v>14000</v>
      </c>
      <c r="Q30" s="278">
        <f t="shared" si="2"/>
        <v>3.6096666666666666E-2</v>
      </c>
      <c r="T30" s="35"/>
    </row>
    <row r="31" spans="1:25" x14ac:dyDescent="0.25">
      <c r="A31" s="6" t="s">
        <v>52</v>
      </c>
      <c r="B31" s="280">
        <f>(B29*B30/12000)*B28</f>
        <v>1133.3333333333333</v>
      </c>
      <c r="C31" s="6" t="s">
        <v>53</v>
      </c>
      <c r="D31" s="6" t="s">
        <v>52</v>
      </c>
      <c r="E31" s="280">
        <f>(E29*E30/12000)*E28</f>
        <v>5180</v>
      </c>
      <c r="F31" s="6" t="s">
        <v>53</v>
      </c>
      <c r="G31" s="283">
        <f>B31+E31</f>
        <v>6313.333333333333</v>
      </c>
      <c r="H31" s="7" t="s">
        <v>91</v>
      </c>
      <c r="K31" s="6"/>
    </row>
    <row r="32" spans="1:25" x14ac:dyDescent="0.25">
      <c r="A32" s="29" t="s">
        <v>93</v>
      </c>
      <c r="D32" s="29" t="s">
        <v>94</v>
      </c>
      <c r="J32" s="6" t="s">
        <v>95</v>
      </c>
      <c r="K32" s="296" t="str">
        <f>J32&amp;J33</f>
        <v>ac</v>
      </c>
    </row>
    <row r="33" spans="1:12" x14ac:dyDescent="0.25">
      <c r="A33" s="6" t="s">
        <v>47</v>
      </c>
      <c r="B33" s="7">
        <v>160</v>
      </c>
      <c r="D33" s="6" t="s">
        <v>47</v>
      </c>
      <c r="E33" s="7">
        <v>160</v>
      </c>
      <c r="I33" s="6"/>
      <c r="J33" s="6" t="s">
        <v>96</v>
      </c>
      <c r="K33" s="6"/>
    </row>
    <row r="34" spans="1:12" x14ac:dyDescent="0.25">
      <c r="A34" s="6" t="s">
        <v>48</v>
      </c>
      <c r="B34" s="7">
        <v>26.25</v>
      </c>
      <c r="D34" s="6" t="s">
        <v>48</v>
      </c>
      <c r="E34" s="7">
        <v>24.5</v>
      </c>
      <c r="I34" s="6"/>
      <c r="J34" s="6" t="s">
        <v>96</v>
      </c>
      <c r="K34" s="6"/>
    </row>
    <row r="35" spans="1:12" x14ac:dyDescent="0.25">
      <c r="A35" s="6" t="s">
        <v>27</v>
      </c>
      <c r="B35" s="19">
        <v>8000</v>
      </c>
      <c r="D35" s="6" t="s">
        <v>27</v>
      </c>
      <c r="E35" s="19">
        <v>3000</v>
      </c>
      <c r="I35" s="6"/>
      <c r="K35" s="6"/>
    </row>
    <row r="36" spans="1:12" x14ac:dyDescent="0.25">
      <c r="A36" s="6" t="s">
        <v>52</v>
      </c>
      <c r="B36" s="280">
        <f>(B34*B35/12000)*B33</f>
        <v>2800</v>
      </c>
      <c r="C36" s="6" t="s">
        <v>53</v>
      </c>
      <c r="D36" s="6" t="s">
        <v>52</v>
      </c>
      <c r="E36" s="280">
        <f>(E34*E35/12000)*E33</f>
        <v>980</v>
      </c>
      <c r="F36" s="6" t="s">
        <v>53</v>
      </c>
      <c r="G36" s="283">
        <f>B36+E36</f>
        <v>3780</v>
      </c>
      <c r="H36" s="7" t="s">
        <v>100</v>
      </c>
      <c r="I36" s="6"/>
      <c r="K36" s="6"/>
      <c r="L36" s="289" t="str">
        <f>J34&amp;J32</f>
        <v>ca</v>
      </c>
    </row>
    <row r="37" spans="1:12" x14ac:dyDescent="0.25">
      <c r="F37" s="29" t="s">
        <v>80</v>
      </c>
      <c r="G37" s="294">
        <f>SUM(G31:G36)</f>
        <v>10093.333333333332</v>
      </c>
      <c r="I37" s="6"/>
      <c r="K37" s="6"/>
    </row>
    <row r="39" spans="1:12" x14ac:dyDescent="0.25">
      <c r="D39" s="46"/>
      <c r="E39" s="46"/>
      <c r="F39" s="46"/>
    </row>
    <row r="40" spans="1:12" x14ac:dyDescent="0.25">
      <c r="I40" s="6"/>
      <c r="K40" s="6"/>
    </row>
    <row r="41" spans="1:12" x14ac:dyDescent="0.25">
      <c r="I41" s="6"/>
      <c r="K41" s="6"/>
    </row>
    <row r="42" spans="1:12" x14ac:dyDescent="0.25">
      <c r="I42" s="6"/>
      <c r="K42" s="6"/>
    </row>
    <row r="43" spans="1:12" x14ac:dyDescent="0.25">
      <c r="I43" s="6"/>
      <c r="K43" s="6"/>
    </row>
    <row r="44" spans="1:12" x14ac:dyDescent="0.25">
      <c r="I44" s="6"/>
      <c r="K44" s="6"/>
    </row>
    <row r="45" spans="1:12" x14ac:dyDescent="0.25">
      <c r="I45" s="6"/>
      <c r="K45" s="6"/>
    </row>
    <row r="46" spans="1:12" x14ac:dyDescent="0.25">
      <c r="D46" s="10"/>
      <c r="E46" s="9"/>
      <c r="F46" s="47"/>
      <c r="I46" s="6"/>
      <c r="K46" s="6"/>
    </row>
    <row r="47" spans="1:12" x14ac:dyDescent="0.25">
      <c r="D47" s="10"/>
      <c r="E47" s="9"/>
      <c r="F47" s="48"/>
      <c r="I47" s="6"/>
      <c r="K47" s="6"/>
    </row>
    <row r="48" spans="1:12" x14ac:dyDescent="0.25">
      <c r="D48" s="10"/>
      <c r="E48" s="9"/>
      <c r="F48" s="48"/>
      <c r="I48" s="6"/>
      <c r="K48" s="6"/>
    </row>
    <row r="49" spans="4:11" x14ac:dyDescent="0.25">
      <c r="D49" s="10"/>
      <c r="E49" s="9"/>
      <c r="F49" s="49"/>
      <c r="I49" s="6"/>
      <c r="K49" s="6"/>
    </row>
    <row r="50" spans="4:11" x14ac:dyDescent="0.25">
      <c r="D50" s="10"/>
      <c r="E50" s="9"/>
      <c r="F50" s="50"/>
      <c r="I50" s="6"/>
      <c r="K50" s="6"/>
    </row>
    <row r="51" spans="4:11" x14ac:dyDescent="0.25">
      <c r="D51" s="10"/>
      <c r="E51" s="9"/>
      <c r="F51" s="50"/>
      <c r="I51" s="6"/>
      <c r="K51" s="6"/>
    </row>
    <row r="52" spans="4:11" x14ac:dyDescent="0.25">
      <c r="D52" s="10"/>
      <c r="E52" s="9"/>
      <c r="F52" s="50"/>
      <c r="I52" s="6"/>
      <c r="K52" s="6"/>
    </row>
    <row r="53" spans="4:11" x14ac:dyDescent="0.25">
      <c r="D53" s="10"/>
      <c r="E53" s="9"/>
      <c r="F53" s="50"/>
      <c r="I53" s="6"/>
      <c r="K53" s="6"/>
    </row>
    <row r="54" spans="4:11" x14ac:dyDescent="0.25">
      <c r="D54" s="10"/>
      <c r="E54" s="9"/>
      <c r="F54" s="51"/>
      <c r="I54" s="6"/>
      <c r="K54" s="6"/>
    </row>
    <row r="55" spans="4:11" x14ac:dyDescent="0.25">
      <c r="D55" s="10"/>
      <c r="E55" s="9"/>
      <c r="F55" s="48"/>
      <c r="I55" s="6"/>
      <c r="K55" s="6"/>
    </row>
    <row r="56" spans="4:11" x14ac:dyDescent="0.25">
      <c r="D56" s="10"/>
      <c r="E56" s="9"/>
      <c r="F56" s="49"/>
      <c r="I56" s="6"/>
      <c r="K56" s="6"/>
    </row>
    <row r="57" spans="4:11" x14ac:dyDescent="0.25">
      <c r="D57" s="10"/>
      <c r="E57" s="9"/>
      <c r="F57" s="9"/>
      <c r="I57" s="6"/>
      <c r="K57" s="6"/>
    </row>
    <row r="58" spans="4:11" x14ac:dyDescent="0.25">
      <c r="D58" s="10"/>
      <c r="E58" s="9"/>
      <c r="F58" s="52"/>
      <c r="I58" s="6"/>
      <c r="K58" s="6"/>
    </row>
    <row r="59" spans="4:11" x14ac:dyDescent="0.25">
      <c r="D59" s="10"/>
      <c r="E59" s="9"/>
      <c r="F59" s="52"/>
      <c r="I59" s="6"/>
      <c r="K59" s="6"/>
    </row>
    <row r="60" spans="4:11" x14ac:dyDescent="0.25">
      <c r="D60" s="10"/>
      <c r="E60" s="9"/>
      <c r="F60" s="52"/>
      <c r="I60" s="6"/>
      <c r="K60" s="6"/>
    </row>
  </sheetData>
  <autoFilter ref="X1:Y19"/>
  <pageMargins left="0.25" right="0.25" top="0.5" bottom="0.5" header="0.5" footer="0.5"/>
  <pageSetup scale="51" orientation="landscape" horizontalDpi="360" verticalDpi="300"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zoomScale="150" zoomScaleNormal="150" workbookViewId="0">
      <selection activeCell="A2" sqref="A2"/>
    </sheetView>
  </sheetViews>
  <sheetFormatPr defaultRowHeight="15" x14ac:dyDescent="0.25"/>
  <cols>
    <col min="1" max="2" width="11.140625" customWidth="1"/>
    <col min="3" max="4" width="13.42578125" customWidth="1"/>
    <col min="5" max="5" width="14.85546875" customWidth="1"/>
    <col min="7" max="7" width="15.140625" bestFit="1" customWidth="1"/>
    <col min="9" max="9" width="21.140625" style="233" customWidth="1"/>
    <col min="11" max="11" width="18.5703125" style="233" customWidth="1"/>
    <col min="14" max="14" width="18.5703125" style="233" customWidth="1"/>
  </cols>
  <sheetData>
    <row r="1" spans="1:14" x14ac:dyDescent="0.25">
      <c r="A1" s="155" t="s">
        <v>1173</v>
      </c>
      <c r="B1" s="156"/>
      <c r="C1" s="157"/>
      <c r="E1" s="155" t="s">
        <v>1174</v>
      </c>
      <c r="G1" s="155" t="s">
        <v>1174</v>
      </c>
      <c r="I1" s="233" t="s">
        <v>1332</v>
      </c>
      <c r="K1" s="233" t="s">
        <v>1332</v>
      </c>
      <c r="N1" s="233" t="s">
        <v>1332</v>
      </c>
    </row>
    <row r="2" spans="1:14" x14ac:dyDescent="0.25">
      <c r="A2" s="231">
        <v>11</v>
      </c>
      <c r="B2" s="231">
        <v>11</v>
      </c>
      <c r="C2" s="157"/>
      <c r="D2" s="157"/>
      <c r="E2" s="232">
        <v>9873024181</v>
      </c>
      <c r="F2" s="157"/>
      <c r="G2" s="232">
        <v>9873024181</v>
      </c>
      <c r="I2" s="233">
        <v>42247</v>
      </c>
      <c r="K2" s="233">
        <v>42247</v>
      </c>
      <c r="N2" s="233">
        <v>42247</v>
      </c>
    </row>
    <row r="3" spans="1:14" x14ac:dyDescent="0.25">
      <c r="A3" s="157">
        <v>223</v>
      </c>
      <c r="B3" s="231">
        <v>223</v>
      </c>
      <c r="C3" s="157"/>
      <c r="D3" s="157"/>
      <c r="E3" s="232">
        <v>9650102543</v>
      </c>
      <c r="F3" s="157"/>
      <c r="G3" s="232">
        <v>9650102543</v>
      </c>
      <c r="I3" s="233">
        <v>42582</v>
      </c>
      <c r="K3" s="233">
        <v>42582</v>
      </c>
      <c r="N3" s="233">
        <v>42582</v>
      </c>
    </row>
    <row r="4" spans="1:14" x14ac:dyDescent="0.25">
      <c r="A4" s="157">
        <v>1</v>
      </c>
      <c r="B4" s="231">
        <v>1</v>
      </c>
      <c r="C4" s="157"/>
      <c r="D4" s="157"/>
      <c r="E4" s="232">
        <v>9650102543</v>
      </c>
      <c r="F4" s="157"/>
      <c r="G4" s="232">
        <v>9650102543</v>
      </c>
      <c r="I4" s="233">
        <v>42216</v>
      </c>
      <c r="K4" s="233">
        <v>42216</v>
      </c>
      <c r="N4" s="233">
        <v>42216</v>
      </c>
    </row>
    <row r="5" spans="1:14" x14ac:dyDescent="0.25">
      <c r="A5" s="157">
        <v>2</v>
      </c>
      <c r="B5" s="231">
        <v>2</v>
      </c>
      <c r="C5" s="157"/>
      <c r="D5" s="157"/>
      <c r="E5" s="232">
        <v>9355344755</v>
      </c>
      <c r="F5" s="157"/>
      <c r="G5" s="232">
        <v>9355344755</v>
      </c>
      <c r="I5" s="233">
        <v>41851</v>
      </c>
      <c r="K5" s="233">
        <v>41851</v>
      </c>
      <c r="N5" s="233">
        <v>41851</v>
      </c>
    </row>
    <row r="6" spans="1:14" x14ac:dyDescent="0.25">
      <c r="A6" s="157">
        <v>3</v>
      </c>
      <c r="B6" s="231">
        <v>3</v>
      </c>
      <c r="C6" s="157"/>
      <c r="D6" s="157"/>
      <c r="E6" s="232">
        <v>9355344755</v>
      </c>
      <c r="F6" s="157"/>
      <c r="G6" s="232">
        <v>9355344755</v>
      </c>
      <c r="I6" s="233">
        <v>42521</v>
      </c>
      <c r="K6" s="233">
        <v>42521</v>
      </c>
      <c r="N6" s="233">
        <v>42521</v>
      </c>
    </row>
    <row r="7" spans="1:14" x14ac:dyDescent="0.25">
      <c r="A7" s="157">
        <v>4</v>
      </c>
      <c r="B7" s="231">
        <v>4</v>
      </c>
      <c r="C7" s="157"/>
      <c r="D7" s="157"/>
      <c r="E7" s="232">
        <v>9891947700</v>
      </c>
      <c r="F7" s="157"/>
      <c r="G7" s="232">
        <v>9891947700</v>
      </c>
      <c r="I7" s="233">
        <v>42155</v>
      </c>
      <c r="K7" s="233">
        <v>42155</v>
      </c>
      <c r="N7" s="233">
        <v>42155</v>
      </c>
    </row>
    <row r="8" spans="1:14" x14ac:dyDescent="0.25">
      <c r="A8" s="157">
        <v>7667</v>
      </c>
      <c r="B8" s="231">
        <v>7667</v>
      </c>
      <c r="C8" s="157"/>
      <c r="D8" s="157"/>
      <c r="E8" s="232">
        <v>9891947700</v>
      </c>
      <c r="F8" s="157"/>
      <c r="G8" s="232">
        <v>9891947700</v>
      </c>
      <c r="I8" s="233">
        <v>42460</v>
      </c>
      <c r="K8" s="233">
        <v>42460</v>
      </c>
      <c r="N8" s="233">
        <v>42460</v>
      </c>
    </row>
    <row r="9" spans="1:14" x14ac:dyDescent="0.25">
      <c r="A9" s="157">
        <v>98</v>
      </c>
      <c r="B9" s="231">
        <v>98</v>
      </c>
      <c r="C9" s="157"/>
      <c r="D9" s="157"/>
      <c r="E9" s="232">
        <v>7503070030</v>
      </c>
      <c r="F9" s="157"/>
      <c r="G9" s="232">
        <v>7503070030</v>
      </c>
      <c r="I9" s="233">
        <v>42094</v>
      </c>
      <c r="K9" s="233">
        <v>42094</v>
      </c>
      <c r="N9" s="233">
        <v>42094</v>
      </c>
    </row>
    <row r="10" spans="1:14" x14ac:dyDescent="0.25">
      <c r="A10" s="157">
        <v>23</v>
      </c>
      <c r="B10" s="231">
        <v>23</v>
      </c>
      <c r="C10" s="157"/>
      <c r="D10" s="157"/>
      <c r="E10" s="232">
        <v>9716722310</v>
      </c>
      <c r="F10" s="157"/>
      <c r="G10" s="232">
        <v>9716722310</v>
      </c>
      <c r="I10" s="233">
        <v>42369</v>
      </c>
      <c r="K10" s="233">
        <v>42369</v>
      </c>
      <c r="N10" s="233">
        <v>42369</v>
      </c>
    </row>
    <row r="11" spans="1:14" x14ac:dyDescent="0.25">
      <c r="A11" s="228"/>
      <c r="B11" s="157"/>
      <c r="C11" s="157"/>
      <c r="D11" s="157"/>
      <c r="E11" s="232">
        <v>9716722310</v>
      </c>
      <c r="F11" s="157"/>
      <c r="G11" s="232">
        <v>9716722310</v>
      </c>
      <c r="I11" s="233">
        <v>42004</v>
      </c>
      <c r="K11" s="233">
        <v>42004</v>
      </c>
      <c r="N11" s="233">
        <v>42004</v>
      </c>
    </row>
    <row r="12" spans="1:14" x14ac:dyDescent="0.25">
      <c r="A12" s="228"/>
      <c r="B12" s="157"/>
      <c r="C12" s="157"/>
      <c r="D12" s="157"/>
      <c r="E12" s="232">
        <v>9716722310</v>
      </c>
      <c r="F12" s="157"/>
      <c r="G12" s="232">
        <v>9716722310</v>
      </c>
      <c r="I12" s="233">
        <v>42308</v>
      </c>
      <c r="K12" s="233">
        <v>42308</v>
      </c>
      <c r="N12" s="233">
        <v>42308</v>
      </c>
    </row>
    <row r="13" spans="1:14" x14ac:dyDescent="0.25">
      <c r="A13" s="228"/>
      <c r="B13" s="157"/>
      <c r="C13" s="157"/>
      <c r="D13" s="157"/>
      <c r="E13" s="232">
        <v>750307003</v>
      </c>
      <c r="F13" s="157"/>
      <c r="G13" s="232">
        <v>750307003</v>
      </c>
      <c r="I13" s="233">
        <v>41943</v>
      </c>
      <c r="K13" s="233">
        <v>41943</v>
      </c>
      <c r="N13" s="233">
        <v>41943</v>
      </c>
    </row>
    <row r="14" spans="1:14" x14ac:dyDescent="0.25">
      <c r="I14" s="233">
        <v>42400</v>
      </c>
      <c r="K14" s="233">
        <v>42400</v>
      </c>
      <c r="N14" s="233">
        <v>42400</v>
      </c>
    </row>
    <row r="15" spans="1:14" x14ac:dyDescent="0.25">
      <c r="I15" s="233">
        <v>42035</v>
      </c>
      <c r="K15" s="233">
        <v>42035</v>
      </c>
      <c r="N15" s="233">
        <v>42035</v>
      </c>
    </row>
    <row r="16" spans="1:14" x14ac:dyDescent="0.25">
      <c r="I16" s="233">
        <v>42277</v>
      </c>
      <c r="K16" s="233">
        <v>42277</v>
      </c>
      <c r="N16" s="233">
        <v>42277</v>
      </c>
    </row>
    <row r="17" spans="9:14" x14ac:dyDescent="0.25">
      <c r="I17" s="233">
        <v>42612</v>
      </c>
      <c r="K17" s="233">
        <v>42612</v>
      </c>
      <c r="N17" s="233">
        <v>42612</v>
      </c>
    </row>
    <row r="18" spans="9:14" x14ac:dyDescent="0.25">
      <c r="I18" s="233">
        <v>42581</v>
      </c>
      <c r="K18" s="233">
        <v>42581</v>
      </c>
      <c r="N18" s="233">
        <v>42581</v>
      </c>
    </row>
    <row r="19" spans="9:14" x14ac:dyDescent="0.25">
      <c r="I19" s="233">
        <v>42215</v>
      </c>
      <c r="K19" s="233">
        <v>42215</v>
      </c>
      <c r="N19" s="233">
        <v>42215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1"/>
    <pageSetUpPr autoPageBreaks="0"/>
  </sheetPr>
  <dimension ref="A1:R18"/>
  <sheetViews>
    <sheetView zoomScale="130" zoomScaleNormal="130" zoomScaleSheetLayoutView="100" zoomScalePageLayoutView="115" workbookViewId="0">
      <selection activeCell="R12" sqref="R12"/>
    </sheetView>
  </sheetViews>
  <sheetFormatPr defaultColWidth="19.85546875" defaultRowHeight="15" x14ac:dyDescent="0.25"/>
  <cols>
    <col min="1" max="1" width="8.42578125" style="102" bestFit="1" customWidth="1"/>
    <col min="2" max="2" width="7" style="102" bestFit="1" customWidth="1"/>
    <col min="3" max="6" width="6" style="102" bestFit="1" customWidth="1"/>
    <col min="7" max="7" width="5.42578125" style="102" customWidth="1"/>
    <col min="8" max="8" width="6" style="102" bestFit="1" customWidth="1"/>
    <col min="9" max="9" width="4.5703125" style="102" bestFit="1" customWidth="1"/>
    <col min="10" max="10" width="6.140625" style="102" bestFit="1" customWidth="1"/>
    <col min="11" max="13" width="4.5703125" style="102" bestFit="1" customWidth="1"/>
    <col min="14" max="14" width="11.5703125" style="102" customWidth="1"/>
    <col min="15" max="16" width="6.5703125" style="102" customWidth="1"/>
    <col min="17" max="17" width="6.28515625" style="102" bestFit="1" customWidth="1"/>
    <col min="18" max="28" width="19.85546875" style="102"/>
    <col min="29" max="29" width="19.85546875" style="102" customWidth="1"/>
    <col min="30" max="16384" width="19.85546875" style="102"/>
  </cols>
  <sheetData>
    <row r="1" spans="1:18" x14ac:dyDescent="0.25">
      <c r="A1" s="240"/>
      <c r="B1" s="241" t="s">
        <v>1252</v>
      </c>
      <c r="C1" s="241" t="s">
        <v>1253</v>
      </c>
      <c r="D1" s="241" t="s">
        <v>1254</v>
      </c>
      <c r="E1" s="241" t="s">
        <v>1255</v>
      </c>
      <c r="F1" s="241" t="s">
        <v>1256</v>
      </c>
      <c r="G1" s="242"/>
      <c r="H1" s="243"/>
      <c r="I1" s="244" t="s">
        <v>1252</v>
      </c>
      <c r="J1" s="244" t="s">
        <v>1253</v>
      </c>
      <c r="K1" s="244" t="s">
        <v>1254</v>
      </c>
      <c r="L1" s="244" t="s">
        <v>1255</v>
      </c>
      <c r="M1" s="244" t="s">
        <v>1256</v>
      </c>
      <c r="R1" s="249" t="s">
        <v>101</v>
      </c>
    </row>
    <row r="2" spans="1:18" x14ac:dyDescent="0.25">
      <c r="A2" s="240" t="s">
        <v>1257</v>
      </c>
      <c r="B2" s="102">
        <v>41</v>
      </c>
      <c r="C2" s="102">
        <v>69</v>
      </c>
      <c r="D2" s="102">
        <v>109</v>
      </c>
      <c r="E2" s="102">
        <v>95</v>
      </c>
      <c r="F2" s="102">
        <v>71</v>
      </c>
      <c r="G2" s="245"/>
      <c r="H2" s="246" t="s">
        <v>1258</v>
      </c>
      <c r="I2" s="102">
        <v>63.888000000000019</v>
      </c>
      <c r="J2" s="102">
        <v>73.205000000000013</v>
      </c>
      <c r="K2" s="102">
        <v>69.212000000000018</v>
      </c>
      <c r="L2" s="102">
        <v>83.853000000000023</v>
      </c>
      <c r="M2" s="102">
        <v>83.853000000000023</v>
      </c>
      <c r="R2" s="79" t="s">
        <v>170</v>
      </c>
    </row>
    <row r="3" spans="1:18" x14ac:dyDescent="0.25">
      <c r="A3" s="240" t="s">
        <v>1259</v>
      </c>
      <c r="B3" s="102">
        <v>47</v>
      </c>
      <c r="C3" s="102">
        <v>71</v>
      </c>
      <c r="D3" s="102">
        <v>105</v>
      </c>
      <c r="E3" s="102">
        <v>113</v>
      </c>
      <c r="F3" s="102">
        <v>101</v>
      </c>
      <c r="G3" s="245"/>
      <c r="H3" s="246" t="s">
        <v>1260</v>
      </c>
      <c r="I3" s="102">
        <v>66.550000000000026</v>
      </c>
      <c r="J3" s="102">
        <v>70.543000000000021</v>
      </c>
      <c r="K3" s="102">
        <v>67.881000000000014</v>
      </c>
      <c r="L3" s="102">
        <v>83.853000000000023</v>
      </c>
      <c r="M3" s="102">
        <v>74.53600000000003</v>
      </c>
      <c r="R3" s="79" t="s">
        <v>164</v>
      </c>
    </row>
    <row r="4" spans="1:18" x14ac:dyDescent="0.25">
      <c r="A4" s="240" t="s">
        <v>1261</v>
      </c>
      <c r="B4" s="102">
        <v>99</v>
      </c>
      <c r="C4" s="102">
        <v>75</v>
      </c>
      <c r="D4" s="102">
        <v>73</v>
      </c>
      <c r="E4" s="102">
        <v>103</v>
      </c>
      <c r="F4" s="102">
        <v>49</v>
      </c>
      <c r="G4" s="245"/>
      <c r="H4" s="246" t="s">
        <v>1262</v>
      </c>
      <c r="I4" s="102">
        <v>85.184000000000026</v>
      </c>
      <c r="J4" s="102">
        <v>67.881000000000014</v>
      </c>
      <c r="K4" s="102">
        <v>73.205000000000013</v>
      </c>
      <c r="L4" s="102">
        <v>66.550000000000026</v>
      </c>
      <c r="M4" s="102">
        <v>78.529000000000025</v>
      </c>
      <c r="R4" s="79" t="s">
        <v>145</v>
      </c>
    </row>
    <row r="5" spans="1:18" x14ac:dyDescent="0.25">
      <c r="A5" s="240" t="s">
        <v>1263</v>
      </c>
      <c r="B5" s="102">
        <v>99</v>
      </c>
      <c r="C5" s="102">
        <v>107</v>
      </c>
      <c r="D5" s="102">
        <v>89</v>
      </c>
      <c r="E5" s="102">
        <v>71</v>
      </c>
      <c r="F5" s="102">
        <v>53</v>
      </c>
      <c r="G5" s="245"/>
      <c r="H5" s="246" t="s">
        <v>1264</v>
      </c>
      <c r="I5" s="102">
        <v>66.550000000000026</v>
      </c>
      <c r="J5" s="102">
        <v>81.191000000000031</v>
      </c>
      <c r="K5" s="102">
        <v>78.529000000000025</v>
      </c>
      <c r="L5" s="102">
        <v>83.853000000000023</v>
      </c>
      <c r="M5" s="102">
        <v>82.52200000000002</v>
      </c>
      <c r="R5" s="79" t="s">
        <v>176</v>
      </c>
    </row>
    <row r="6" spans="1:18" x14ac:dyDescent="0.25">
      <c r="A6" s="240" t="s">
        <v>1265</v>
      </c>
      <c r="B6" s="102">
        <v>41</v>
      </c>
      <c r="C6" s="102">
        <v>79</v>
      </c>
      <c r="D6" s="102">
        <v>113</v>
      </c>
      <c r="E6" s="102">
        <v>107</v>
      </c>
      <c r="F6" s="102">
        <v>71</v>
      </c>
      <c r="G6" s="245"/>
      <c r="H6" s="246" t="s">
        <v>1266</v>
      </c>
      <c r="I6" s="102">
        <v>61.226000000000006</v>
      </c>
      <c r="J6" s="102">
        <v>85.184000000000026</v>
      </c>
      <c r="K6" s="102">
        <v>77.198000000000008</v>
      </c>
      <c r="L6" s="102">
        <v>75.867000000000019</v>
      </c>
      <c r="M6" s="102">
        <v>65.219000000000023</v>
      </c>
      <c r="R6" s="79" t="s">
        <v>177</v>
      </c>
    </row>
    <row r="7" spans="1:18" x14ac:dyDescent="0.25">
      <c r="A7" s="240" t="s">
        <v>1267</v>
      </c>
      <c r="B7" s="102">
        <v>85</v>
      </c>
      <c r="C7" s="102">
        <v>63</v>
      </c>
      <c r="D7" s="102">
        <v>53</v>
      </c>
      <c r="E7" s="102">
        <v>81</v>
      </c>
      <c r="F7" s="102">
        <v>91</v>
      </c>
      <c r="G7" s="245"/>
      <c r="H7" s="246" t="s">
        <v>1268</v>
      </c>
      <c r="I7" s="102">
        <v>77.198000000000008</v>
      </c>
      <c r="J7" s="102">
        <v>70.543000000000021</v>
      </c>
      <c r="K7" s="102">
        <v>78.529000000000025</v>
      </c>
      <c r="L7" s="102">
        <v>78.529000000000025</v>
      </c>
      <c r="M7" s="102">
        <v>71.874000000000024</v>
      </c>
      <c r="R7" s="79" t="s">
        <v>180</v>
      </c>
    </row>
    <row r="8" spans="1:18" x14ac:dyDescent="0.25">
      <c r="R8" s="79" t="s">
        <v>179</v>
      </c>
    </row>
    <row r="9" spans="1:18" x14ac:dyDescent="0.25">
      <c r="R9" s="79" t="s">
        <v>189</v>
      </c>
    </row>
    <row r="10" spans="1:18" x14ac:dyDescent="0.25">
      <c r="I10" s="108"/>
      <c r="J10" s="247"/>
    </row>
    <row r="11" spans="1:18" x14ac:dyDescent="0.25">
      <c r="E11" s="108"/>
      <c r="I11" s="108"/>
      <c r="J11" s="247"/>
      <c r="N11" s="248"/>
    </row>
    <row r="12" spans="1:18" x14ac:dyDescent="0.25">
      <c r="E12" s="108"/>
      <c r="I12" s="108"/>
      <c r="J12" s="247"/>
      <c r="O12" s="120"/>
    </row>
    <row r="13" spans="1:18" x14ac:dyDescent="0.25">
      <c r="E13" s="108"/>
      <c r="I13" s="108"/>
      <c r="J13" s="120"/>
    </row>
    <row r="14" spans="1:18" x14ac:dyDescent="0.25">
      <c r="E14" s="108"/>
      <c r="I14" s="108"/>
      <c r="J14" s="247"/>
    </row>
    <row r="15" spans="1:18" x14ac:dyDescent="0.25">
      <c r="E15" s="108"/>
      <c r="I15" s="108"/>
      <c r="J15" s="247"/>
    </row>
    <row r="16" spans="1:18" x14ac:dyDescent="0.25">
      <c r="E16" s="108"/>
    </row>
    <row r="17" spans="5:5" x14ac:dyDescent="0.25">
      <c r="E17" s="108"/>
    </row>
    <row r="18" spans="5:5" x14ac:dyDescent="0.25">
      <c r="E18" s="248"/>
    </row>
  </sheetData>
  <pageMargins left="0.75" right="0.75" top="1" bottom="1" header="0.5" footer="0.5"/>
  <pageSetup orientation="portrait" r:id="rId1"/>
  <headerFooter alignWithMargins="0">
    <oddHeader>&amp;L&amp;"Calibri,Regular"&amp;K000000&amp;G&amp;C&amp;"Calibri,Regular"&amp;K000000Employee Data and Sales Stats&amp;R&amp;"Calibri,Regular"&amp;K000000&amp;G</oddHeader>
  </headerFooter>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112"/>
  <sheetViews>
    <sheetView tabSelected="1" zoomScale="150" zoomScaleNormal="150" workbookViewId="0">
      <selection activeCell="D5" sqref="D5"/>
    </sheetView>
  </sheetViews>
  <sheetFormatPr defaultRowHeight="15" x14ac:dyDescent="0.25"/>
  <cols>
    <col min="1" max="1" width="19.5703125" bestFit="1" customWidth="1"/>
    <col min="2" max="2" width="8.28515625" bestFit="1" customWidth="1"/>
    <col min="3" max="3" width="27.28515625" bestFit="1" customWidth="1"/>
    <col min="4" max="4" width="9.7109375" bestFit="1" customWidth="1"/>
    <col min="5" max="5" width="10.42578125" bestFit="1" customWidth="1"/>
    <col min="6" max="8" width="8.42578125" bestFit="1" customWidth="1"/>
    <col min="9" max="9" width="10" bestFit="1" customWidth="1"/>
    <col min="23" max="23" width="9.140625" style="235"/>
    <col min="24" max="24" width="19.5703125" style="235" bestFit="1" customWidth="1"/>
    <col min="25" max="25" width="8.28515625" style="235" bestFit="1" customWidth="1"/>
    <col min="26" max="26" width="27.28515625" style="235" bestFit="1" customWidth="1"/>
    <col min="27" max="27" width="9.7109375" style="235" bestFit="1" customWidth="1"/>
    <col min="28" max="28" width="10.42578125" style="235" bestFit="1" customWidth="1"/>
    <col min="29" max="29" width="5.85546875" style="235" bestFit="1" customWidth="1"/>
    <col min="30" max="31" width="8.42578125" style="235" bestFit="1" customWidth="1"/>
    <col min="32" max="32" width="10" style="235" bestFit="1" customWidth="1"/>
  </cols>
  <sheetData>
    <row r="1" spans="1:32" x14ac:dyDescent="0.25">
      <c r="A1" s="249" t="s">
        <v>101</v>
      </c>
      <c r="B1" s="304" t="s">
        <v>102</v>
      </c>
      <c r="C1" s="305" t="s">
        <v>103</v>
      </c>
      <c r="D1" s="305" t="s">
        <v>104</v>
      </c>
      <c r="E1" s="306" t="s">
        <v>105</v>
      </c>
      <c r="F1" s="307" t="s">
        <v>106</v>
      </c>
      <c r="G1" s="305" t="s">
        <v>107</v>
      </c>
      <c r="H1" s="308" t="s">
        <v>108</v>
      </c>
      <c r="I1" s="304" t="s">
        <v>109</v>
      </c>
      <c r="W1"/>
      <c r="X1" s="53" t="s">
        <v>101</v>
      </c>
      <c r="Y1" s="54" t="s">
        <v>102</v>
      </c>
      <c r="Z1" s="55" t="s">
        <v>103</v>
      </c>
      <c r="AA1" s="55" t="s">
        <v>104</v>
      </c>
      <c r="AB1" s="56" t="s">
        <v>105</v>
      </c>
      <c r="AC1" s="57" t="s">
        <v>106</v>
      </c>
      <c r="AD1" s="55" t="s">
        <v>107</v>
      </c>
      <c r="AE1" s="58" t="s">
        <v>108</v>
      </c>
      <c r="AF1" s="54" t="s">
        <v>109</v>
      </c>
    </row>
    <row r="2" spans="1:32" x14ac:dyDescent="0.25">
      <c r="A2" s="79" t="s">
        <v>170</v>
      </c>
      <c r="B2" s="60" t="s">
        <v>122</v>
      </c>
      <c r="C2" s="79" t="s">
        <v>140</v>
      </c>
      <c r="D2" s="79" t="s">
        <v>112</v>
      </c>
      <c r="E2" s="80">
        <v>36393</v>
      </c>
      <c r="F2" s="62">
        <f t="shared" ref="F2:F65" ca="1" si="0">DATEDIF(E2,TODAY(),"Y")</f>
        <v>17</v>
      </c>
      <c r="G2" s="93" t="s">
        <v>124</v>
      </c>
      <c r="H2" s="64">
        <v>65910</v>
      </c>
      <c r="I2" s="60">
        <v>5</v>
      </c>
      <c r="W2"/>
      <c r="X2" s="79" t="s">
        <v>495</v>
      </c>
      <c r="Y2" s="60" t="s">
        <v>120</v>
      </c>
      <c r="Z2" s="79" t="s">
        <v>141</v>
      </c>
      <c r="AA2" s="79" t="s">
        <v>112</v>
      </c>
      <c r="AB2" s="80">
        <v>36526</v>
      </c>
      <c r="AC2" s="62">
        <f t="shared" ref="AC2:AC65" ca="1" si="1">DATEDIF(AB2,TODAY(),"Y")</f>
        <v>17</v>
      </c>
      <c r="AD2" s="93" t="s">
        <v>113</v>
      </c>
      <c r="AE2" s="64">
        <v>29260</v>
      </c>
      <c r="AF2" s="60">
        <v>4</v>
      </c>
    </row>
    <row r="3" spans="1:32" x14ac:dyDescent="0.25">
      <c r="A3" s="79" t="s">
        <v>164</v>
      </c>
      <c r="B3" s="60" t="s">
        <v>122</v>
      </c>
      <c r="C3" s="79" t="s">
        <v>140</v>
      </c>
      <c r="D3" s="79" t="s">
        <v>112</v>
      </c>
      <c r="E3" s="80">
        <v>39047</v>
      </c>
      <c r="F3" s="62">
        <f t="shared" ca="1" si="0"/>
        <v>10</v>
      </c>
      <c r="G3" s="93" t="s">
        <v>124</v>
      </c>
      <c r="H3" s="64">
        <v>65880</v>
      </c>
      <c r="I3" s="60">
        <v>5</v>
      </c>
      <c r="W3"/>
      <c r="X3" s="79" t="s">
        <v>294</v>
      </c>
      <c r="Y3" s="60" t="s">
        <v>122</v>
      </c>
      <c r="Z3" s="79" t="s">
        <v>141</v>
      </c>
      <c r="AA3" s="79" t="s">
        <v>112</v>
      </c>
      <c r="AB3" s="80">
        <v>39137</v>
      </c>
      <c r="AC3" s="62">
        <f t="shared" ca="1" si="1"/>
        <v>10</v>
      </c>
      <c r="AD3" s="93" t="s">
        <v>113</v>
      </c>
      <c r="AE3" s="64">
        <v>39000</v>
      </c>
      <c r="AF3" s="60">
        <v>5</v>
      </c>
    </row>
    <row r="4" spans="1:32" x14ac:dyDescent="0.25">
      <c r="A4" s="79" t="s">
        <v>145</v>
      </c>
      <c r="B4" s="60" t="s">
        <v>122</v>
      </c>
      <c r="C4" s="79" t="s">
        <v>140</v>
      </c>
      <c r="D4" s="79" t="s">
        <v>112</v>
      </c>
      <c r="E4" s="80">
        <v>39335</v>
      </c>
      <c r="F4" s="62">
        <f t="shared" ca="1" si="0"/>
        <v>9</v>
      </c>
      <c r="G4" s="93" t="s">
        <v>113</v>
      </c>
      <c r="H4" s="64">
        <v>62688</v>
      </c>
      <c r="I4" s="60">
        <v>2</v>
      </c>
      <c r="W4"/>
      <c r="X4" s="79" t="s">
        <v>276</v>
      </c>
      <c r="Y4" s="60" t="s">
        <v>122</v>
      </c>
      <c r="Z4" s="79" t="s">
        <v>131</v>
      </c>
      <c r="AA4" s="79" t="s">
        <v>112</v>
      </c>
      <c r="AB4" s="80">
        <v>40198</v>
      </c>
      <c r="AC4" s="62">
        <f t="shared" ca="1" si="1"/>
        <v>7</v>
      </c>
      <c r="AD4" s="93" t="s">
        <v>76</v>
      </c>
      <c r="AE4" s="64">
        <v>49260</v>
      </c>
      <c r="AF4" s="60">
        <v>3</v>
      </c>
    </row>
    <row r="5" spans="1:32" x14ac:dyDescent="0.25">
      <c r="A5" s="79" t="s">
        <v>176</v>
      </c>
      <c r="B5" s="60" t="s">
        <v>122</v>
      </c>
      <c r="C5" s="79" t="s">
        <v>129</v>
      </c>
      <c r="D5" s="79" t="s">
        <v>112</v>
      </c>
      <c r="E5" s="80">
        <v>40918</v>
      </c>
      <c r="F5" s="62">
        <f t="shared" ca="1" si="0"/>
        <v>5</v>
      </c>
      <c r="G5" s="93" t="s">
        <v>59</v>
      </c>
      <c r="H5" s="64">
        <v>82500</v>
      </c>
      <c r="I5" s="60">
        <v>5</v>
      </c>
      <c r="W5"/>
      <c r="X5" s="79" t="s">
        <v>496</v>
      </c>
      <c r="Y5" s="60" t="s">
        <v>120</v>
      </c>
      <c r="Z5" s="79" t="s">
        <v>141</v>
      </c>
      <c r="AA5" s="79" t="s">
        <v>112</v>
      </c>
      <c r="AB5" s="80">
        <v>40574</v>
      </c>
      <c r="AC5" s="62">
        <f t="shared" ca="1" si="1"/>
        <v>6</v>
      </c>
      <c r="AD5" s="93" t="s">
        <v>124</v>
      </c>
      <c r="AE5" s="64">
        <v>24840</v>
      </c>
      <c r="AF5" s="60">
        <v>1</v>
      </c>
    </row>
    <row r="6" spans="1:32" x14ac:dyDescent="0.25">
      <c r="A6" s="79" t="s">
        <v>177</v>
      </c>
      <c r="B6" s="60" t="s">
        <v>122</v>
      </c>
      <c r="C6" s="79" t="s">
        <v>129</v>
      </c>
      <c r="D6" s="79" t="s">
        <v>116</v>
      </c>
      <c r="E6" s="80">
        <v>39024</v>
      </c>
      <c r="F6" s="62">
        <f t="shared" ca="1" si="0"/>
        <v>10</v>
      </c>
      <c r="G6" s="93"/>
      <c r="H6" s="64">
        <v>76020</v>
      </c>
      <c r="I6" s="60">
        <v>1</v>
      </c>
      <c r="W6"/>
      <c r="X6" s="79" t="s">
        <v>856</v>
      </c>
      <c r="Y6" s="60" t="s">
        <v>110</v>
      </c>
      <c r="Z6" s="79" t="s">
        <v>141</v>
      </c>
      <c r="AA6" s="79" t="s">
        <v>112</v>
      </c>
      <c r="AB6" s="80">
        <v>36290</v>
      </c>
      <c r="AC6" s="62">
        <f t="shared" ca="1" si="1"/>
        <v>18</v>
      </c>
      <c r="AD6" s="93" t="s">
        <v>124</v>
      </c>
      <c r="AE6" s="64">
        <v>39000</v>
      </c>
      <c r="AF6" s="60">
        <v>3</v>
      </c>
    </row>
    <row r="7" spans="1:32" x14ac:dyDescent="0.25">
      <c r="A7" s="79" t="s">
        <v>180</v>
      </c>
      <c r="B7" s="60" t="s">
        <v>122</v>
      </c>
      <c r="C7" s="79" t="s">
        <v>129</v>
      </c>
      <c r="D7" s="79" t="s">
        <v>116</v>
      </c>
      <c r="E7" s="80">
        <v>35959</v>
      </c>
      <c r="F7" s="62">
        <f t="shared" ca="1" si="0"/>
        <v>18</v>
      </c>
      <c r="G7" s="93"/>
      <c r="H7" s="64">
        <v>64470</v>
      </c>
      <c r="I7" s="60">
        <v>3</v>
      </c>
      <c r="W7"/>
      <c r="X7" s="79" t="s">
        <v>835</v>
      </c>
      <c r="Y7" s="60" t="s">
        <v>110</v>
      </c>
      <c r="Z7" s="79" t="s">
        <v>135</v>
      </c>
      <c r="AA7" s="79" t="s">
        <v>116</v>
      </c>
      <c r="AB7" s="80">
        <v>36765</v>
      </c>
      <c r="AC7" s="62">
        <f t="shared" ca="1" si="1"/>
        <v>16</v>
      </c>
      <c r="AD7" s="93"/>
      <c r="AE7" s="64">
        <v>74500</v>
      </c>
      <c r="AF7" s="60">
        <v>4</v>
      </c>
    </row>
    <row r="8" spans="1:32" x14ac:dyDescent="0.25">
      <c r="A8" s="79" t="s">
        <v>179</v>
      </c>
      <c r="B8" s="60" t="s">
        <v>122</v>
      </c>
      <c r="C8" s="79" t="s">
        <v>129</v>
      </c>
      <c r="D8" s="79" t="s">
        <v>112</v>
      </c>
      <c r="E8" s="80">
        <v>37113</v>
      </c>
      <c r="F8" s="62">
        <f t="shared" ca="1" si="0"/>
        <v>15</v>
      </c>
      <c r="G8" s="93" t="s">
        <v>59</v>
      </c>
      <c r="H8" s="64">
        <v>61150</v>
      </c>
      <c r="I8" s="60">
        <v>4</v>
      </c>
      <c r="W8"/>
      <c r="X8" s="79" t="s">
        <v>223</v>
      </c>
      <c r="Y8" s="60" t="s">
        <v>122</v>
      </c>
      <c r="Z8" s="79" t="s">
        <v>133</v>
      </c>
      <c r="AA8" s="79" t="s">
        <v>112</v>
      </c>
      <c r="AB8" s="80">
        <v>38807</v>
      </c>
      <c r="AC8" s="62">
        <f t="shared" ca="1" si="1"/>
        <v>11</v>
      </c>
      <c r="AD8" s="93" t="s">
        <v>113</v>
      </c>
      <c r="AE8" s="64">
        <v>79730</v>
      </c>
      <c r="AF8" s="60">
        <v>2</v>
      </c>
    </row>
    <row r="9" spans="1:32" x14ac:dyDescent="0.25">
      <c r="A9" s="79" t="s">
        <v>189</v>
      </c>
      <c r="B9" s="60" t="s">
        <v>122</v>
      </c>
      <c r="C9" s="79" t="s">
        <v>126</v>
      </c>
      <c r="D9" s="79" t="s">
        <v>116</v>
      </c>
      <c r="E9" s="80">
        <v>35848</v>
      </c>
      <c r="F9" s="62">
        <f t="shared" ca="1" si="0"/>
        <v>19</v>
      </c>
      <c r="G9" s="93"/>
      <c r="H9" s="64">
        <v>85480</v>
      </c>
      <c r="I9" s="60">
        <v>5</v>
      </c>
      <c r="W9"/>
      <c r="X9" s="79" t="s">
        <v>176</v>
      </c>
      <c r="Y9" s="60" t="s">
        <v>122</v>
      </c>
      <c r="Z9" s="79" t="s">
        <v>129</v>
      </c>
      <c r="AA9" s="79" t="s">
        <v>112</v>
      </c>
      <c r="AB9" s="80">
        <v>40918</v>
      </c>
      <c r="AC9" s="62">
        <f t="shared" ca="1" si="1"/>
        <v>5</v>
      </c>
      <c r="AD9" s="93" t="s">
        <v>59</v>
      </c>
      <c r="AE9" s="64">
        <v>82500</v>
      </c>
      <c r="AF9" s="60">
        <v>5</v>
      </c>
    </row>
    <row r="10" spans="1:32" x14ac:dyDescent="0.25">
      <c r="A10" s="79" t="s">
        <v>175</v>
      </c>
      <c r="B10" s="60" t="s">
        <v>122</v>
      </c>
      <c r="C10" s="79" t="s">
        <v>140</v>
      </c>
      <c r="D10" s="79" t="s">
        <v>112</v>
      </c>
      <c r="E10" s="80">
        <v>37138</v>
      </c>
      <c r="F10" s="62">
        <f t="shared" ca="1" si="0"/>
        <v>15</v>
      </c>
      <c r="G10" s="93" t="s">
        <v>113</v>
      </c>
      <c r="H10" s="64">
        <v>29130</v>
      </c>
      <c r="I10" s="60">
        <v>1</v>
      </c>
      <c r="W10"/>
      <c r="X10" s="79" t="s">
        <v>208</v>
      </c>
      <c r="Y10" s="60" t="s">
        <v>122</v>
      </c>
      <c r="Z10" s="79" t="s">
        <v>138</v>
      </c>
      <c r="AA10" s="79" t="s">
        <v>114</v>
      </c>
      <c r="AB10" s="80">
        <v>40807</v>
      </c>
      <c r="AC10" s="62">
        <f t="shared" ca="1" si="1"/>
        <v>5</v>
      </c>
      <c r="AD10" s="93" t="s">
        <v>115</v>
      </c>
      <c r="AE10" s="64">
        <v>35045</v>
      </c>
      <c r="AF10" s="60">
        <v>4</v>
      </c>
    </row>
    <row r="11" spans="1:32" x14ac:dyDescent="0.25">
      <c r="A11" s="79" t="s">
        <v>766</v>
      </c>
      <c r="B11" s="60" t="s">
        <v>110</v>
      </c>
      <c r="C11" s="79" t="s">
        <v>140</v>
      </c>
      <c r="D11" s="79" t="s">
        <v>116</v>
      </c>
      <c r="E11" s="80">
        <v>40963</v>
      </c>
      <c r="F11" s="62">
        <f t="shared" ca="1" si="0"/>
        <v>5</v>
      </c>
      <c r="G11" s="93"/>
      <c r="H11" s="64">
        <v>60550</v>
      </c>
      <c r="I11" s="60">
        <v>2</v>
      </c>
      <c r="W11"/>
      <c r="X11" s="79" t="s">
        <v>679</v>
      </c>
      <c r="Y11" s="60" t="s">
        <v>117</v>
      </c>
      <c r="Z11" s="79" t="s">
        <v>141</v>
      </c>
      <c r="AA11" s="79" t="s">
        <v>116</v>
      </c>
      <c r="AB11" s="80">
        <v>40587</v>
      </c>
      <c r="AC11" s="62">
        <f t="shared" ca="1" si="1"/>
        <v>6</v>
      </c>
      <c r="AD11" s="93"/>
      <c r="AE11" s="64">
        <v>89450</v>
      </c>
      <c r="AF11" s="60">
        <v>2</v>
      </c>
    </row>
    <row r="12" spans="1:32" x14ac:dyDescent="0.25">
      <c r="A12" s="79" t="s">
        <v>165</v>
      </c>
      <c r="B12" s="60" t="s">
        <v>122</v>
      </c>
      <c r="C12" s="79" t="s">
        <v>140</v>
      </c>
      <c r="D12" s="79" t="s">
        <v>116</v>
      </c>
      <c r="E12" s="80">
        <v>40707</v>
      </c>
      <c r="F12" s="62">
        <f t="shared" ca="1" si="0"/>
        <v>5</v>
      </c>
      <c r="G12" s="93"/>
      <c r="H12" s="64">
        <v>79380</v>
      </c>
      <c r="I12" s="60">
        <v>1</v>
      </c>
      <c r="W12"/>
      <c r="X12" s="79" t="s">
        <v>698</v>
      </c>
      <c r="Y12" s="60" t="s">
        <v>119</v>
      </c>
      <c r="Z12" s="79" t="s">
        <v>140</v>
      </c>
      <c r="AA12" s="79" t="s">
        <v>116</v>
      </c>
      <c r="AB12" s="80">
        <v>36375</v>
      </c>
      <c r="AC12" s="62">
        <f t="shared" ca="1" si="1"/>
        <v>17</v>
      </c>
      <c r="AD12" s="93"/>
      <c r="AE12" s="64">
        <v>71300</v>
      </c>
      <c r="AF12" s="60">
        <v>5</v>
      </c>
    </row>
    <row r="13" spans="1:32" x14ac:dyDescent="0.25">
      <c r="A13" s="79" t="s">
        <v>153</v>
      </c>
      <c r="B13" s="60" t="s">
        <v>122</v>
      </c>
      <c r="C13" s="79" t="s">
        <v>140</v>
      </c>
      <c r="D13" s="79" t="s">
        <v>116</v>
      </c>
      <c r="E13" s="80">
        <v>39809</v>
      </c>
      <c r="F13" s="62">
        <f t="shared" ca="1" si="0"/>
        <v>8</v>
      </c>
      <c r="G13" s="93"/>
      <c r="H13" s="64">
        <v>58650</v>
      </c>
      <c r="I13" s="60">
        <v>4</v>
      </c>
      <c r="W13"/>
      <c r="X13" s="79" t="s">
        <v>344</v>
      </c>
      <c r="Y13" s="60" t="s">
        <v>120</v>
      </c>
      <c r="Z13" s="79" t="s">
        <v>140</v>
      </c>
      <c r="AA13" s="79" t="s">
        <v>118</v>
      </c>
      <c r="AB13" s="80">
        <v>36028</v>
      </c>
      <c r="AC13" s="62">
        <f t="shared" ca="1" si="1"/>
        <v>18</v>
      </c>
      <c r="AD13" s="93"/>
      <c r="AE13" s="64">
        <v>16688</v>
      </c>
      <c r="AF13" s="60">
        <v>3</v>
      </c>
    </row>
    <row r="14" spans="1:32" x14ac:dyDescent="0.25">
      <c r="A14" s="79" t="s">
        <v>169</v>
      </c>
      <c r="B14" s="60" t="s">
        <v>122</v>
      </c>
      <c r="C14" s="79" t="s">
        <v>140</v>
      </c>
      <c r="D14" s="79" t="s">
        <v>116</v>
      </c>
      <c r="E14" s="80">
        <v>36297</v>
      </c>
      <c r="F14" s="62">
        <f t="shared" ca="1" si="0"/>
        <v>18</v>
      </c>
      <c r="G14" s="93"/>
      <c r="H14" s="64">
        <v>57990</v>
      </c>
      <c r="I14" s="60">
        <v>5</v>
      </c>
      <c r="W14"/>
      <c r="X14" s="79" t="s">
        <v>713</v>
      </c>
      <c r="Y14" s="60" t="s">
        <v>119</v>
      </c>
      <c r="Z14" s="79" t="s">
        <v>138</v>
      </c>
      <c r="AA14" s="79" t="s">
        <v>114</v>
      </c>
      <c r="AB14" s="234">
        <v>40393</v>
      </c>
      <c r="AC14" s="62">
        <f t="shared" ca="1" si="1"/>
        <v>6</v>
      </c>
      <c r="AD14" s="93" t="s">
        <v>113</v>
      </c>
      <c r="AE14" s="64">
        <v>16925</v>
      </c>
      <c r="AF14" s="60">
        <v>1</v>
      </c>
    </row>
    <row r="15" spans="1:32" x14ac:dyDescent="0.25">
      <c r="A15" s="79" t="s">
        <v>161</v>
      </c>
      <c r="B15" s="60" t="s">
        <v>122</v>
      </c>
      <c r="C15" s="79" t="s">
        <v>140</v>
      </c>
      <c r="D15" s="79" t="s">
        <v>116</v>
      </c>
      <c r="E15" s="80">
        <v>40820</v>
      </c>
      <c r="F15" s="62">
        <f t="shared" ca="1" si="0"/>
        <v>5</v>
      </c>
      <c r="G15" s="93"/>
      <c r="H15" s="64">
        <v>52750</v>
      </c>
      <c r="I15" s="60">
        <v>1</v>
      </c>
      <c r="W15"/>
      <c r="X15" s="79" t="s">
        <v>519</v>
      </c>
      <c r="Y15" s="60" t="s">
        <v>120</v>
      </c>
      <c r="Z15" s="79" t="s">
        <v>142</v>
      </c>
      <c r="AA15" s="79" t="s">
        <v>116</v>
      </c>
      <c r="AB15" s="80">
        <v>35826</v>
      </c>
      <c r="AC15" s="62">
        <f t="shared" ca="1" si="1"/>
        <v>19</v>
      </c>
      <c r="AD15" s="93"/>
      <c r="AE15" s="64">
        <v>45030</v>
      </c>
      <c r="AF15" s="60">
        <v>3</v>
      </c>
    </row>
    <row r="16" spans="1:32" x14ac:dyDescent="0.25">
      <c r="A16" s="79" t="s">
        <v>166</v>
      </c>
      <c r="B16" s="60" t="s">
        <v>122</v>
      </c>
      <c r="C16" s="79" t="s">
        <v>140</v>
      </c>
      <c r="D16" s="79" t="s">
        <v>112</v>
      </c>
      <c r="E16" s="80">
        <v>36673</v>
      </c>
      <c r="F16" s="62">
        <f t="shared" ca="1" si="0"/>
        <v>17</v>
      </c>
      <c r="G16" s="93" t="s">
        <v>76</v>
      </c>
      <c r="H16" s="64">
        <v>48330</v>
      </c>
      <c r="I16" s="60">
        <v>1</v>
      </c>
      <c r="W16"/>
      <c r="X16" s="79" t="s">
        <v>557</v>
      </c>
      <c r="Y16" s="60" t="s">
        <v>120</v>
      </c>
      <c r="Z16" s="79" t="s">
        <v>137</v>
      </c>
      <c r="AA16" s="79" t="s">
        <v>112</v>
      </c>
      <c r="AB16" s="80">
        <v>40235</v>
      </c>
      <c r="AC16" s="62">
        <f t="shared" ca="1" si="1"/>
        <v>7</v>
      </c>
      <c r="AD16" s="93" t="s">
        <v>124</v>
      </c>
      <c r="AE16" s="64">
        <v>22860</v>
      </c>
      <c r="AF16" s="60">
        <v>5</v>
      </c>
    </row>
    <row r="17" spans="1:32" x14ac:dyDescent="0.25">
      <c r="A17" s="79" t="s">
        <v>762</v>
      </c>
      <c r="B17" s="60" t="s">
        <v>110</v>
      </c>
      <c r="C17" s="79" t="s">
        <v>140</v>
      </c>
      <c r="D17" s="79" t="s">
        <v>116</v>
      </c>
      <c r="E17" s="80">
        <v>36086</v>
      </c>
      <c r="F17" s="62">
        <f t="shared" ca="1" si="0"/>
        <v>18</v>
      </c>
      <c r="G17" s="93"/>
      <c r="H17" s="64">
        <v>47520</v>
      </c>
      <c r="I17" s="60">
        <v>1</v>
      </c>
      <c r="W17"/>
      <c r="X17" s="79" t="s">
        <v>345</v>
      </c>
      <c r="Y17" s="60" t="s">
        <v>120</v>
      </c>
      <c r="Z17" s="79" t="s">
        <v>140</v>
      </c>
      <c r="AA17" s="79" t="s">
        <v>112</v>
      </c>
      <c r="AB17" s="80">
        <v>40477</v>
      </c>
      <c r="AC17" s="62">
        <f t="shared" ca="1" si="1"/>
        <v>6</v>
      </c>
      <c r="AD17" s="93" t="s">
        <v>59</v>
      </c>
      <c r="AE17" s="64">
        <v>63206</v>
      </c>
      <c r="AF17" s="60">
        <v>1</v>
      </c>
    </row>
    <row r="18" spans="1:32" x14ac:dyDescent="0.25">
      <c r="A18" s="79" t="s">
        <v>880</v>
      </c>
      <c r="B18" s="60" t="s">
        <v>110</v>
      </c>
      <c r="C18" s="79" t="s">
        <v>137</v>
      </c>
      <c r="D18" s="79" t="s">
        <v>116</v>
      </c>
      <c r="E18" s="80">
        <v>36047</v>
      </c>
      <c r="F18" s="62">
        <f t="shared" ca="1" si="0"/>
        <v>18</v>
      </c>
      <c r="G18" s="93"/>
      <c r="H18" s="64">
        <v>72480</v>
      </c>
      <c r="I18" s="60">
        <v>2</v>
      </c>
      <c r="W18"/>
      <c r="X18" s="79" t="s">
        <v>421</v>
      </c>
      <c r="Y18" s="60" t="s">
        <v>120</v>
      </c>
      <c r="Z18" s="79" t="s">
        <v>133</v>
      </c>
      <c r="AA18" s="79" t="s">
        <v>118</v>
      </c>
      <c r="AB18" s="80">
        <v>35982</v>
      </c>
      <c r="AC18" s="62">
        <f t="shared" ca="1" si="1"/>
        <v>18</v>
      </c>
      <c r="AD18" s="93"/>
      <c r="AE18" s="64">
        <v>8904</v>
      </c>
      <c r="AF18" s="60">
        <v>3</v>
      </c>
    </row>
    <row r="19" spans="1:32" x14ac:dyDescent="0.25">
      <c r="A19" s="79" t="s">
        <v>148</v>
      </c>
      <c r="B19" s="60" t="s">
        <v>122</v>
      </c>
      <c r="C19" s="79" t="s">
        <v>140</v>
      </c>
      <c r="D19" s="79" t="s">
        <v>112</v>
      </c>
      <c r="E19" s="80">
        <v>40624</v>
      </c>
      <c r="F19" s="62">
        <f t="shared" ca="1" si="0"/>
        <v>6</v>
      </c>
      <c r="G19" s="93" t="s">
        <v>76</v>
      </c>
      <c r="H19" s="64">
        <v>86500</v>
      </c>
      <c r="I19" s="60">
        <v>1</v>
      </c>
      <c r="W19"/>
      <c r="X19" s="79" t="s">
        <v>346</v>
      </c>
      <c r="Y19" s="60" t="s">
        <v>120</v>
      </c>
      <c r="Z19" s="79" t="s">
        <v>140</v>
      </c>
      <c r="AA19" s="79" t="s">
        <v>112</v>
      </c>
      <c r="AB19" s="80">
        <v>37701</v>
      </c>
      <c r="AC19" s="62">
        <f t="shared" ca="1" si="1"/>
        <v>14</v>
      </c>
      <c r="AD19" s="93" t="s">
        <v>115</v>
      </c>
      <c r="AE19" s="64">
        <v>23560</v>
      </c>
      <c r="AF19" s="60">
        <v>3</v>
      </c>
    </row>
    <row r="20" spans="1:32" x14ac:dyDescent="0.25">
      <c r="A20" s="79" t="s">
        <v>156</v>
      </c>
      <c r="B20" s="60" t="s">
        <v>122</v>
      </c>
      <c r="C20" s="79" t="s">
        <v>140</v>
      </c>
      <c r="D20" s="79" t="s">
        <v>112</v>
      </c>
      <c r="E20" s="80">
        <v>40831</v>
      </c>
      <c r="F20" s="62">
        <f t="shared" ca="1" si="0"/>
        <v>5</v>
      </c>
      <c r="G20" s="93" t="s">
        <v>59</v>
      </c>
      <c r="H20" s="64">
        <v>79400</v>
      </c>
      <c r="I20" s="60">
        <v>4</v>
      </c>
      <c r="W20"/>
      <c r="X20" s="79" t="s">
        <v>145</v>
      </c>
      <c r="Y20" s="60" t="s">
        <v>122</v>
      </c>
      <c r="Z20" s="79" t="s">
        <v>140</v>
      </c>
      <c r="AA20" s="79" t="s">
        <v>112</v>
      </c>
      <c r="AB20" s="80">
        <v>39335</v>
      </c>
      <c r="AC20" s="62">
        <f t="shared" ca="1" si="1"/>
        <v>9</v>
      </c>
      <c r="AD20" s="93" t="s">
        <v>113</v>
      </c>
      <c r="AE20" s="64">
        <v>62688</v>
      </c>
      <c r="AF20" s="60">
        <v>2</v>
      </c>
    </row>
    <row r="21" spans="1:32" x14ac:dyDescent="0.25">
      <c r="A21" s="79" t="s">
        <v>174</v>
      </c>
      <c r="B21" s="60" t="s">
        <v>122</v>
      </c>
      <c r="C21" s="79" t="s">
        <v>140</v>
      </c>
      <c r="D21" s="79" t="s">
        <v>112</v>
      </c>
      <c r="E21" s="80">
        <v>40765</v>
      </c>
      <c r="F21" s="62">
        <f t="shared" ca="1" si="0"/>
        <v>5</v>
      </c>
      <c r="G21" s="93" t="s">
        <v>59</v>
      </c>
      <c r="H21" s="64">
        <v>77740</v>
      </c>
      <c r="I21" s="60">
        <v>1</v>
      </c>
      <c r="W21"/>
      <c r="X21" s="79" t="s">
        <v>295</v>
      </c>
      <c r="Y21" s="60" t="s">
        <v>122</v>
      </c>
      <c r="Z21" s="79" t="s">
        <v>141</v>
      </c>
      <c r="AA21" s="79" t="s">
        <v>118</v>
      </c>
      <c r="AB21" s="80">
        <v>40515</v>
      </c>
      <c r="AC21" s="62">
        <f t="shared" ca="1" si="1"/>
        <v>6</v>
      </c>
      <c r="AD21" s="93"/>
      <c r="AE21" s="64">
        <v>33508</v>
      </c>
      <c r="AF21" s="60">
        <v>4</v>
      </c>
    </row>
    <row r="22" spans="1:32" x14ac:dyDescent="0.25">
      <c r="A22" s="79" t="s">
        <v>159</v>
      </c>
      <c r="B22" s="60" t="s">
        <v>122</v>
      </c>
      <c r="C22" s="79" t="s">
        <v>140</v>
      </c>
      <c r="D22" s="79" t="s">
        <v>112</v>
      </c>
      <c r="E22" s="80">
        <v>39282</v>
      </c>
      <c r="F22" s="62">
        <f t="shared" ca="1" si="0"/>
        <v>9</v>
      </c>
      <c r="G22" s="93" t="s">
        <v>59</v>
      </c>
      <c r="H22" s="64">
        <v>69420</v>
      </c>
      <c r="I22" s="60">
        <v>2</v>
      </c>
      <c r="W22"/>
      <c r="X22" s="79" t="s">
        <v>146</v>
      </c>
      <c r="Y22" s="60" t="s">
        <v>122</v>
      </c>
      <c r="Z22" s="79" t="s">
        <v>140</v>
      </c>
      <c r="AA22" s="79" t="s">
        <v>112</v>
      </c>
      <c r="AB22" s="80">
        <v>39174</v>
      </c>
      <c r="AC22" s="62">
        <f t="shared" ca="1" si="1"/>
        <v>10</v>
      </c>
      <c r="AD22" s="93" t="s">
        <v>113</v>
      </c>
      <c r="AE22" s="64">
        <v>23320</v>
      </c>
      <c r="AF22" s="60">
        <v>4</v>
      </c>
    </row>
    <row r="23" spans="1:32" x14ac:dyDescent="0.25">
      <c r="A23" s="79" t="s">
        <v>155</v>
      </c>
      <c r="B23" s="60" t="s">
        <v>122</v>
      </c>
      <c r="C23" s="79" t="s">
        <v>140</v>
      </c>
      <c r="D23" s="79" t="s">
        <v>112</v>
      </c>
      <c r="E23" s="80">
        <v>36536</v>
      </c>
      <c r="F23" s="62">
        <f t="shared" ca="1" si="0"/>
        <v>17</v>
      </c>
      <c r="G23" s="93" t="s">
        <v>113</v>
      </c>
      <c r="H23" s="64">
        <v>62400</v>
      </c>
      <c r="I23" s="60">
        <v>4</v>
      </c>
      <c r="W23"/>
      <c r="X23" s="79" t="s">
        <v>224</v>
      </c>
      <c r="Y23" s="60" t="s">
        <v>122</v>
      </c>
      <c r="Z23" s="79" t="s">
        <v>133</v>
      </c>
      <c r="AA23" s="79" t="s">
        <v>116</v>
      </c>
      <c r="AB23" s="80">
        <v>40462</v>
      </c>
      <c r="AC23" s="62">
        <f t="shared" ca="1" si="1"/>
        <v>6</v>
      </c>
      <c r="AD23" s="93"/>
      <c r="AE23" s="64">
        <v>52940</v>
      </c>
      <c r="AF23" s="60">
        <v>4</v>
      </c>
    </row>
    <row r="24" spans="1:32" x14ac:dyDescent="0.25">
      <c r="A24" s="79" t="s">
        <v>171</v>
      </c>
      <c r="B24" s="60" t="s">
        <v>122</v>
      </c>
      <c r="C24" s="79" t="s">
        <v>140</v>
      </c>
      <c r="D24" s="79" t="s">
        <v>116</v>
      </c>
      <c r="E24" s="80">
        <v>37404</v>
      </c>
      <c r="F24" s="62">
        <f t="shared" ca="1" si="0"/>
        <v>15</v>
      </c>
      <c r="G24" s="93"/>
      <c r="H24" s="64">
        <v>60070</v>
      </c>
      <c r="I24" s="60">
        <v>3</v>
      </c>
      <c r="O24" s="53" t="s">
        <v>101</v>
      </c>
      <c r="P24" s="54" t="s">
        <v>102</v>
      </c>
      <c r="Q24" s="55" t="s">
        <v>103</v>
      </c>
      <c r="R24" s="55" t="s">
        <v>104</v>
      </c>
      <c r="S24" s="56" t="s">
        <v>105</v>
      </c>
      <c r="T24" s="57" t="s">
        <v>106</v>
      </c>
      <c r="W24"/>
      <c r="X24" s="79" t="s">
        <v>753</v>
      </c>
      <c r="Y24" s="60" t="s">
        <v>119</v>
      </c>
      <c r="Z24" s="79" t="s">
        <v>143</v>
      </c>
      <c r="AA24" s="79" t="s">
        <v>112</v>
      </c>
      <c r="AB24" s="80">
        <v>37684</v>
      </c>
      <c r="AC24" s="62">
        <f t="shared" ca="1" si="1"/>
        <v>14</v>
      </c>
      <c r="AD24" s="93" t="s">
        <v>124</v>
      </c>
      <c r="AE24" s="64">
        <v>42800</v>
      </c>
      <c r="AF24" s="60">
        <v>5</v>
      </c>
    </row>
    <row r="25" spans="1:32" x14ac:dyDescent="0.25">
      <c r="A25" s="79" t="s">
        <v>167</v>
      </c>
      <c r="B25" s="60" t="s">
        <v>122</v>
      </c>
      <c r="C25" s="79" t="s">
        <v>140</v>
      </c>
      <c r="D25" s="79" t="s">
        <v>116</v>
      </c>
      <c r="E25" s="80">
        <v>39592</v>
      </c>
      <c r="F25" s="62">
        <f t="shared" ca="1" si="0"/>
        <v>9</v>
      </c>
      <c r="G25" s="93"/>
      <c r="H25" s="64">
        <v>56650</v>
      </c>
      <c r="I25" s="60">
        <v>1</v>
      </c>
      <c r="O25" s="59" t="s">
        <v>495</v>
      </c>
      <c r="P25" s="60" t="s">
        <v>120</v>
      </c>
      <c r="Q25" s="59" t="s">
        <v>141</v>
      </c>
      <c r="R25" s="59" t="s">
        <v>112</v>
      </c>
      <c r="S25" s="61">
        <v>36526</v>
      </c>
      <c r="T25" s="62">
        <f t="shared" ref="T25:T40" ca="1" si="2">DATEDIF(S25,TODAY(),"Y")</f>
        <v>17</v>
      </c>
      <c r="W25"/>
      <c r="X25" s="79" t="s">
        <v>640</v>
      </c>
      <c r="Y25" s="60" t="s">
        <v>117</v>
      </c>
      <c r="Z25" s="79" t="s">
        <v>129</v>
      </c>
      <c r="AA25" s="79" t="s">
        <v>116</v>
      </c>
      <c r="AB25" s="80">
        <v>40550</v>
      </c>
      <c r="AC25" s="62">
        <f t="shared" ca="1" si="1"/>
        <v>6</v>
      </c>
      <c r="AD25" s="93"/>
      <c r="AE25" s="64">
        <v>80050</v>
      </c>
      <c r="AF25" s="60">
        <v>2</v>
      </c>
    </row>
    <row r="26" spans="1:32" x14ac:dyDescent="0.25">
      <c r="A26" s="79" t="s">
        <v>162</v>
      </c>
      <c r="B26" s="60" t="s">
        <v>122</v>
      </c>
      <c r="C26" s="79" t="s">
        <v>140</v>
      </c>
      <c r="D26" s="79" t="s">
        <v>112</v>
      </c>
      <c r="E26" s="80">
        <v>36088</v>
      </c>
      <c r="F26" s="62">
        <f t="shared" ca="1" si="0"/>
        <v>18</v>
      </c>
      <c r="G26" s="93" t="s">
        <v>59</v>
      </c>
      <c r="H26" s="64">
        <v>54580</v>
      </c>
      <c r="I26" s="60">
        <v>4</v>
      </c>
      <c r="O26" s="59" t="s">
        <v>294</v>
      </c>
      <c r="P26" s="60" t="s">
        <v>122</v>
      </c>
      <c r="Q26" s="59" t="s">
        <v>141</v>
      </c>
      <c r="R26" s="59" t="s">
        <v>112</v>
      </c>
      <c r="S26" s="61">
        <v>39137</v>
      </c>
      <c r="T26" s="62">
        <f t="shared" ca="1" si="2"/>
        <v>10</v>
      </c>
      <c r="W26"/>
      <c r="X26" s="79" t="s">
        <v>738</v>
      </c>
      <c r="Y26" s="60" t="s">
        <v>119</v>
      </c>
      <c r="Z26" s="79" t="s">
        <v>141</v>
      </c>
      <c r="AA26" s="79" t="s">
        <v>112</v>
      </c>
      <c r="AB26" s="80">
        <v>36514</v>
      </c>
      <c r="AC26" s="62">
        <f t="shared" ca="1" si="1"/>
        <v>17</v>
      </c>
      <c r="AD26" s="93" t="s">
        <v>124</v>
      </c>
      <c r="AE26" s="64">
        <v>48250</v>
      </c>
      <c r="AF26" s="60">
        <v>3</v>
      </c>
    </row>
    <row r="27" spans="1:32" x14ac:dyDescent="0.25">
      <c r="A27" s="79" t="s">
        <v>152</v>
      </c>
      <c r="B27" s="60" t="s">
        <v>122</v>
      </c>
      <c r="C27" s="79" t="s">
        <v>140</v>
      </c>
      <c r="D27" s="79" t="s">
        <v>112</v>
      </c>
      <c r="E27" s="80">
        <v>40815</v>
      </c>
      <c r="F27" s="62">
        <f t="shared" ca="1" si="0"/>
        <v>5</v>
      </c>
      <c r="G27" s="93" t="s">
        <v>115</v>
      </c>
      <c r="H27" s="64">
        <v>54500</v>
      </c>
      <c r="I27" s="60">
        <v>5</v>
      </c>
      <c r="O27" s="59" t="s">
        <v>276</v>
      </c>
      <c r="P27" s="60" t="s">
        <v>122</v>
      </c>
      <c r="Q27" s="59" t="s">
        <v>131</v>
      </c>
      <c r="R27" s="59" t="s">
        <v>112</v>
      </c>
      <c r="S27" s="61">
        <v>40198</v>
      </c>
      <c r="T27" s="62">
        <f t="shared" ca="1" si="2"/>
        <v>7</v>
      </c>
      <c r="W27"/>
      <c r="X27" s="79" t="s">
        <v>558</v>
      </c>
      <c r="Y27" s="60" t="s">
        <v>120</v>
      </c>
      <c r="Z27" s="79" t="s">
        <v>137</v>
      </c>
      <c r="AA27" s="79" t="s">
        <v>112</v>
      </c>
      <c r="AB27" s="80">
        <v>41209</v>
      </c>
      <c r="AC27" s="62">
        <f t="shared" ca="1" si="1"/>
        <v>4</v>
      </c>
      <c r="AD27" s="93" t="s">
        <v>115</v>
      </c>
      <c r="AE27" s="64">
        <v>87980</v>
      </c>
      <c r="AF27" s="60">
        <v>1</v>
      </c>
    </row>
    <row r="28" spans="1:32" x14ac:dyDescent="0.25">
      <c r="A28" s="79" t="s">
        <v>158</v>
      </c>
      <c r="B28" s="60" t="s">
        <v>122</v>
      </c>
      <c r="C28" s="79" t="s">
        <v>140</v>
      </c>
      <c r="D28" s="79" t="s">
        <v>112</v>
      </c>
      <c r="E28" s="80">
        <v>40137</v>
      </c>
      <c r="F28" s="62">
        <f t="shared" ca="1" si="0"/>
        <v>7</v>
      </c>
      <c r="G28" s="93" t="s">
        <v>113</v>
      </c>
      <c r="H28" s="64">
        <v>54190</v>
      </c>
      <c r="I28" s="60">
        <v>4</v>
      </c>
      <c r="O28" s="59" t="s">
        <v>496</v>
      </c>
      <c r="P28" s="60" t="s">
        <v>120</v>
      </c>
      <c r="Q28" s="59" t="s">
        <v>141</v>
      </c>
      <c r="R28" s="59" t="s">
        <v>112</v>
      </c>
      <c r="S28" s="61">
        <v>40574</v>
      </c>
      <c r="T28" s="62">
        <f t="shared" ca="1" si="2"/>
        <v>6</v>
      </c>
      <c r="W28"/>
      <c r="X28" s="79" t="s">
        <v>578</v>
      </c>
      <c r="Y28" s="60" t="s">
        <v>123</v>
      </c>
      <c r="Z28" s="79" t="s">
        <v>138</v>
      </c>
      <c r="AA28" s="79" t="s">
        <v>112</v>
      </c>
      <c r="AB28" s="80">
        <v>39085</v>
      </c>
      <c r="AC28" s="62">
        <f t="shared" ca="1" si="1"/>
        <v>10</v>
      </c>
      <c r="AD28" s="93" t="s">
        <v>113</v>
      </c>
      <c r="AE28" s="64">
        <v>87030</v>
      </c>
      <c r="AF28" s="60">
        <v>3</v>
      </c>
    </row>
    <row r="29" spans="1:32" x14ac:dyDescent="0.25">
      <c r="A29" s="79" t="s">
        <v>172</v>
      </c>
      <c r="B29" s="60" t="s">
        <v>122</v>
      </c>
      <c r="C29" s="79" t="s">
        <v>140</v>
      </c>
      <c r="D29" s="79" t="s">
        <v>112</v>
      </c>
      <c r="E29" s="80">
        <v>39673</v>
      </c>
      <c r="F29" s="62">
        <f t="shared" ca="1" si="0"/>
        <v>8</v>
      </c>
      <c r="G29" s="93" t="s">
        <v>113</v>
      </c>
      <c r="H29" s="64">
        <v>48080</v>
      </c>
      <c r="I29" s="60">
        <v>2</v>
      </c>
      <c r="O29" s="59" t="s">
        <v>856</v>
      </c>
      <c r="P29" s="60" t="s">
        <v>110</v>
      </c>
      <c r="Q29" s="59" t="s">
        <v>141</v>
      </c>
      <c r="R29" s="59" t="s">
        <v>112</v>
      </c>
      <c r="S29" s="61">
        <v>36290</v>
      </c>
      <c r="T29" s="62">
        <f t="shared" ca="1" si="2"/>
        <v>18</v>
      </c>
      <c r="W29"/>
      <c r="X29" s="79" t="s">
        <v>209</v>
      </c>
      <c r="Y29" s="60" t="s">
        <v>122</v>
      </c>
      <c r="Z29" s="79" t="s">
        <v>138</v>
      </c>
      <c r="AA29" s="79" t="s">
        <v>118</v>
      </c>
      <c r="AB29" s="80">
        <v>37711</v>
      </c>
      <c r="AC29" s="62">
        <f t="shared" ca="1" si="1"/>
        <v>14</v>
      </c>
      <c r="AD29" s="93"/>
      <c r="AE29" s="64">
        <v>21648</v>
      </c>
      <c r="AF29" s="60">
        <v>2</v>
      </c>
    </row>
    <row r="30" spans="1:32" x14ac:dyDescent="0.25">
      <c r="A30" s="79" t="s">
        <v>147</v>
      </c>
      <c r="B30" s="60" t="s">
        <v>122</v>
      </c>
      <c r="C30" s="79" t="s">
        <v>140</v>
      </c>
      <c r="D30" s="79" t="s">
        <v>112</v>
      </c>
      <c r="E30" s="80">
        <v>40332</v>
      </c>
      <c r="F30" s="62">
        <f t="shared" ca="1" si="0"/>
        <v>6</v>
      </c>
      <c r="G30" s="93" t="s">
        <v>113</v>
      </c>
      <c r="H30" s="64">
        <v>47340</v>
      </c>
      <c r="I30" s="60">
        <v>2</v>
      </c>
      <c r="O30" s="59" t="s">
        <v>835</v>
      </c>
      <c r="P30" s="60" t="s">
        <v>110</v>
      </c>
      <c r="Q30" s="59" t="s">
        <v>135</v>
      </c>
      <c r="R30" s="59" t="s">
        <v>116</v>
      </c>
      <c r="S30" s="61">
        <v>36765</v>
      </c>
      <c r="T30" s="62">
        <f t="shared" ca="1" si="2"/>
        <v>16</v>
      </c>
      <c r="W30"/>
      <c r="X30" s="79" t="s">
        <v>422</v>
      </c>
      <c r="Y30" s="60" t="s">
        <v>120</v>
      </c>
      <c r="Z30" s="79" t="s">
        <v>133</v>
      </c>
      <c r="AA30" s="79" t="s">
        <v>112</v>
      </c>
      <c r="AB30" s="80">
        <v>36332</v>
      </c>
      <c r="AC30" s="62">
        <f t="shared" ca="1" si="1"/>
        <v>17</v>
      </c>
      <c r="AD30" s="93" t="s">
        <v>59</v>
      </c>
      <c r="AE30" s="64">
        <v>37760</v>
      </c>
      <c r="AF30" s="60">
        <v>2</v>
      </c>
    </row>
    <row r="31" spans="1:32" x14ac:dyDescent="0.25">
      <c r="A31" s="79" t="s">
        <v>150</v>
      </c>
      <c r="B31" s="60" t="s">
        <v>122</v>
      </c>
      <c r="C31" s="79" t="s">
        <v>140</v>
      </c>
      <c r="D31" s="79" t="s">
        <v>112</v>
      </c>
      <c r="E31" s="80">
        <v>36195</v>
      </c>
      <c r="F31" s="62">
        <f t="shared" ca="1" si="0"/>
        <v>18</v>
      </c>
      <c r="G31" s="93" t="s">
        <v>59</v>
      </c>
      <c r="H31" s="64">
        <v>46360</v>
      </c>
      <c r="I31" s="60">
        <v>5</v>
      </c>
      <c r="O31" s="59" t="s">
        <v>223</v>
      </c>
      <c r="P31" s="60" t="s">
        <v>122</v>
      </c>
      <c r="Q31" s="59" t="s">
        <v>133</v>
      </c>
      <c r="R31" s="59" t="s">
        <v>112</v>
      </c>
      <c r="S31" s="61">
        <v>38807</v>
      </c>
      <c r="T31" s="62">
        <f t="shared" ca="1" si="2"/>
        <v>11</v>
      </c>
      <c r="W31"/>
      <c r="X31" s="79" t="s">
        <v>760</v>
      </c>
      <c r="Y31" s="60" t="s">
        <v>110</v>
      </c>
      <c r="Z31" s="79" t="s">
        <v>140</v>
      </c>
      <c r="AA31" s="79" t="s">
        <v>112</v>
      </c>
      <c r="AB31" s="80">
        <v>40264</v>
      </c>
      <c r="AC31" s="62">
        <f t="shared" ca="1" si="1"/>
        <v>7</v>
      </c>
      <c r="AD31" s="93" t="s">
        <v>76</v>
      </c>
      <c r="AE31" s="64">
        <v>29760</v>
      </c>
      <c r="AF31" s="60">
        <v>2</v>
      </c>
    </row>
    <row r="32" spans="1:32" x14ac:dyDescent="0.25">
      <c r="A32" s="79" t="s">
        <v>168</v>
      </c>
      <c r="B32" s="60" t="s">
        <v>122</v>
      </c>
      <c r="C32" s="79" t="s">
        <v>140</v>
      </c>
      <c r="D32" s="79" t="s">
        <v>116</v>
      </c>
      <c r="E32" s="80">
        <v>41254</v>
      </c>
      <c r="F32" s="62">
        <f t="shared" ca="1" si="0"/>
        <v>4</v>
      </c>
      <c r="G32" s="93"/>
      <c r="H32" s="64">
        <v>44720</v>
      </c>
      <c r="I32" s="60">
        <v>2</v>
      </c>
      <c r="O32" s="59" t="s">
        <v>176</v>
      </c>
      <c r="P32" s="60" t="s">
        <v>122</v>
      </c>
      <c r="Q32" s="59" t="s">
        <v>129</v>
      </c>
      <c r="R32" s="59" t="s">
        <v>112</v>
      </c>
      <c r="S32" s="61">
        <v>40918</v>
      </c>
      <c r="T32" s="62">
        <f t="shared" ca="1" si="2"/>
        <v>5</v>
      </c>
      <c r="W32"/>
      <c r="X32" s="79" t="s">
        <v>296</v>
      </c>
      <c r="Y32" s="60" t="s">
        <v>122</v>
      </c>
      <c r="Z32" s="79" t="s">
        <v>141</v>
      </c>
      <c r="AA32" s="79" t="s">
        <v>118</v>
      </c>
      <c r="AB32" s="80">
        <v>35861</v>
      </c>
      <c r="AC32" s="62">
        <f t="shared" ca="1" si="1"/>
        <v>19</v>
      </c>
      <c r="AD32" s="93"/>
      <c r="AE32" s="64">
        <v>12836</v>
      </c>
      <c r="AF32" s="60">
        <v>5</v>
      </c>
    </row>
    <row r="33" spans="1:32" x14ac:dyDescent="0.25">
      <c r="A33" s="79" t="s">
        <v>173</v>
      </c>
      <c r="B33" s="60" t="s">
        <v>122</v>
      </c>
      <c r="C33" s="79" t="s">
        <v>140</v>
      </c>
      <c r="D33" s="79" t="s">
        <v>116</v>
      </c>
      <c r="E33" s="234">
        <v>40404</v>
      </c>
      <c r="F33" s="62">
        <f t="shared" ca="1" si="0"/>
        <v>6</v>
      </c>
      <c r="G33" s="93"/>
      <c r="H33" s="64">
        <v>39550</v>
      </c>
      <c r="I33" s="60">
        <v>5</v>
      </c>
      <c r="O33" s="59" t="s">
        <v>208</v>
      </c>
      <c r="P33" s="60" t="s">
        <v>122</v>
      </c>
      <c r="Q33" s="59" t="s">
        <v>138</v>
      </c>
      <c r="R33" s="59" t="s">
        <v>114</v>
      </c>
      <c r="S33" s="61">
        <v>40807</v>
      </c>
      <c r="T33" s="62">
        <f t="shared" ca="1" si="2"/>
        <v>5</v>
      </c>
      <c r="W33"/>
      <c r="X33" s="79" t="s">
        <v>403</v>
      </c>
      <c r="Y33" s="60" t="s">
        <v>120</v>
      </c>
      <c r="Z33" s="79" t="s">
        <v>130</v>
      </c>
      <c r="AA33" s="79" t="s">
        <v>112</v>
      </c>
      <c r="AB33" s="80">
        <v>39683</v>
      </c>
      <c r="AC33" s="62">
        <f t="shared" ca="1" si="1"/>
        <v>8</v>
      </c>
      <c r="AD33" s="93" t="s">
        <v>113</v>
      </c>
      <c r="AE33" s="64">
        <v>47350</v>
      </c>
      <c r="AF33" s="60">
        <v>5</v>
      </c>
    </row>
    <row r="34" spans="1:32" x14ac:dyDescent="0.25">
      <c r="A34" s="79" t="s">
        <v>163</v>
      </c>
      <c r="B34" s="60" t="s">
        <v>122</v>
      </c>
      <c r="C34" s="79" t="s">
        <v>140</v>
      </c>
      <c r="D34" s="79" t="s">
        <v>112</v>
      </c>
      <c r="E34" s="80">
        <v>35990</v>
      </c>
      <c r="F34" s="62">
        <f t="shared" ca="1" si="0"/>
        <v>18</v>
      </c>
      <c r="G34" s="93" t="s">
        <v>76</v>
      </c>
      <c r="H34" s="64">
        <v>36890</v>
      </c>
      <c r="I34" s="60">
        <v>1</v>
      </c>
      <c r="O34" s="59" t="s">
        <v>679</v>
      </c>
      <c r="P34" s="60" t="s">
        <v>117</v>
      </c>
      <c r="Q34" s="59" t="s">
        <v>141</v>
      </c>
      <c r="R34" s="59" t="s">
        <v>116</v>
      </c>
      <c r="S34" s="61">
        <v>40587</v>
      </c>
      <c r="T34" s="62">
        <f t="shared" ca="1" si="2"/>
        <v>6</v>
      </c>
      <c r="W34"/>
      <c r="X34" s="79" t="s">
        <v>463</v>
      </c>
      <c r="Y34" s="60" t="s">
        <v>120</v>
      </c>
      <c r="Z34" s="79" t="s">
        <v>136</v>
      </c>
      <c r="AA34" s="79" t="s">
        <v>112</v>
      </c>
      <c r="AB34" s="80">
        <v>36116</v>
      </c>
      <c r="AC34" s="62">
        <f t="shared" ca="1" si="1"/>
        <v>18</v>
      </c>
      <c r="AD34" s="93" t="s">
        <v>76</v>
      </c>
      <c r="AE34" s="64">
        <v>49770</v>
      </c>
      <c r="AF34" s="60">
        <v>1</v>
      </c>
    </row>
    <row r="35" spans="1:32" x14ac:dyDescent="0.25">
      <c r="A35" s="79" t="s">
        <v>157</v>
      </c>
      <c r="B35" s="60" t="s">
        <v>122</v>
      </c>
      <c r="C35" s="79" t="s">
        <v>140</v>
      </c>
      <c r="D35" s="79" t="s">
        <v>118</v>
      </c>
      <c r="E35" s="80">
        <v>36380</v>
      </c>
      <c r="F35" s="62">
        <f t="shared" ca="1" si="0"/>
        <v>17</v>
      </c>
      <c r="G35" s="93"/>
      <c r="H35" s="64">
        <v>36052</v>
      </c>
      <c r="I35" s="60">
        <v>5</v>
      </c>
      <c r="O35" s="59" t="s">
        <v>698</v>
      </c>
      <c r="P35" s="60" t="s">
        <v>119</v>
      </c>
      <c r="Q35" s="59" t="s">
        <v>140</v>
      </c>
      <c r="R35" s="59" t="s">
        <v>116</v>
      </c>
      <c r="S35" s="61">
        <v>36375</v>
      </c>
      <c r="T35" s="62">
        <f t="shared" ca="1" si="2"/>
        <v>17</v>
      </c>
      <c r="W35"/>
      <c r="X35" s="79" t="s">
        <v>520</v>
      </c>
      <c r="Y35" s="60" t="s">
        <v>120</v>
      </c>
      <c r="Z35" s="79" t="s">
        <v>142</v>
      </c>
      <c r="AA35" s="79" t="s">
        <v>112</v>
      </c>
      <c r="AB35" s="80">
        <v>36549</v>
      </c>
      <c r="AC35" s="62">
        <f t="shared" ca="1" si="1"/>
        <v>17</v>
      </c>
      <c r="AD35" s="93" t="s">
        <v>124</v>
      </c>
      <c r="AE35" s="64">
        <v>35460</v>
      </c>
      <c r="AF35" s="60">
        <v>1</v>
      </c>
    </row>
    <row r="36" spans="1:32" x14ac:dyDescent="0.25">
      <c r="A36" s="79" t="s">
        <v>154</v>
      </c>
      <c r="B36" s="60" t="s">
        <v>122</v>
      </c>
      <c r="C36" s="79" t="s">
        <v>140</v>
      </c>
      <c r="D36" s="79" t="s">
        <v>116</v>
      </c>
      <c r="E36" s="80">
        <v>39109</v>
      </c>
      <c r="F36" s="62">
        <f t="shared" ca="1" si="0"/>
        <v>10</v>
      </c>
      <c r="G36" s="93"/>
      <c r="H36" s="64">
        <v>33120</v>
      </c>
      <c r="I36" s="60">
        <v>2</v>
      </c>
      <c r="O36" s="59" t="s">
        <v>344</v>
      </c>
      <c r="P36" s="60" t="s">
        <v>120</v>
      </c>
      <c r="Q36" s="59" t="s">
        <v>140</v>
      </c>
      <c r="R36" s="59" t="s">
        <v>118</v>
      </c>
      <c r="S36" s="61">
        <v>36028</v>
      </c>
      <c r="T36" s="62">
        <f t="shared" ca="1" si="2"/>
        <v>18</v>
      </c>
      <c r="W36"/>
      <c r="X36" s="79" t="s">
        <v>811</v>
      </c>
      <c r="Y36" s="60" t="s">
        <v>110</v>
      </c>
      <c r="Z36" s="79" t="s">
        <v>133</v>
      </c>
      <c r="AA36" s="79" t="s">
        <v>112</v>
      </c>
      <c r="AB36" s="80">
        <v>39655</v>
      </c>
      <c r="AC36" s="62">
        <f t="shared" ca="1" si="1"/>
        <v>8</v>
      </c>
      <c r="AD36" s="93" t="s">
        <v>76</v>
      </c>
      <c r="AE36" s="64">
        <v>34480</v>
      </c>
      <c r="AF36" s="60">
        <v>3</v>
      </c>
    </row>
    <row r="37" spans="1:32" x14ac:dyDescent="0.25">
      <c r="A37" s="79" t="s">
        <v>149</v>
      </c>
      <c r="B37" s="60" t="s">
        <v>122</v>
      </c>
      <c r="C37" s="79" t="s">
        <v>140</v>
      </c>
      <c r="D37" s="79" t="s">
        <v>114</v>
      </c>
      <c r="E37" s="80">
        <v>40166</v>
      </c>
      <c r="F37" s="62">
        <f t="shared" ca="1" si="0"/>
        <v>7</v>
      </c>
      <c r="G37" s="93" t="s">
        <v>76</v>
      </c>
      <c r="H37" s="64">
        <v>25245</v>
      </c>
      <c r="I37" s="60">
        <v>5</v>
      </c>
      <c r="O37" s="59" t="s">
        <v>713</v>
      </c>
      <c r="P37" s="60" t="s">
        <v>119</v>
      </c>
      <c r="Q37" s="59" t="s">
        <v>138</v>
      </c>
      <c r="R37" s="59" t="s">
        <v>114</v>
      </c>
      <c r="S37" s="66">
        <v>40393</v>
      </c>
      <c r="T37" s="62">
        <f t="shared" ca="1" si="2"/>
        <v>6</v>
      </c>
      <c r="W37"/>
      <c r="X37" s="79" t="s">
        <v>736</v>
      </c>
      <c r="Y37" s="60" t="s">
        <v>119</v>
      </c>
      <c r="Z37" s="79" t="s">
        <v>139</v>
      </c>
      <c r="AA37" s="79" t="s">
        <v>112</v>
      </c>
      <c r="AB37" s="80">
        <v>40818</v>
      </c>
      <c r="AC37" s="62">
        <f t="shared" ca="1" si="1"/>
        <v>5</v>
      </c>
      <c r="AD37" s="93" t="s">
        <v>59</v>
      </c>
      <c r="AE37" s="64">
        <v>44560</v>
      </c>
      <c r="AF37" s="60">
        <v>2</v>
      </c>
    </row>
    <row r="38" spans="1:32" x14ac:dyDescent="0.25">
      <c r="A38" s="79" t="s">
        <v>160</v>
      </c>
      <c r="B38" s="60" t="s">
        <v>122</v>
      </c>
      <c r="C38" s="79" t="s">
        <v>140</v>
      </c>
      <c r="D38" s="79" t="s">
        <v>112</v>
      </c>
      <c r="E38" s="80">
        <v>40666</v>
      </c>
      <c r="F38" s="62">
        <f t="shared" ca="1" si="0"/>
        <v>6</v>
      </c>
      <c r="G38" s="93" t="s">
        <v>113</v>
      </c>
      <c r="H38" s="64">
        <v>24090</v>
      </c>
      <c r="I38" s="60">
        <v>4</v>
      </c>
      <c r="O38" s="59" t="s">
        <v>519</v>
      </c>
      <c r="P38" s="60" t="s">
        <v>120</v>
      </c>
      <c r="Q38" s="59" t="s">
        <v>142</v>
      </c>
      <c r="R38" s="59" t="s">
        <v>116</v>
      </c>
      <c r="S38" s="61">
        <v>35826</v>
      </c>
      <c r="T38" s="62">
        <f t="shared" ca="1" si="2"/>
        <v>19</v>
      </c>
      <c r="W38"/>
      <c r="X38" s="79" t="s">
        <v>489</v>
      </c>
      <c r="Y38" s="60" t="s">
        <v>120</v>
      </c>
      <c r="Z38" s="79" t="s">
        <v>139</v>
      </c>
      <c r="AA38" s="79" t="s">
        <v>112</v>
      </c>
      <c r="AB38" s="80">
        <v>40551</v>
      </c>
      <c r="AC38" s="62">
        <f t="shared" ca="1" si="1"/>
        <v>6</v>
      </c>
      <c r="AD38" s="93" t="s">
        <v>113</v>
      </c>
      <c r="AE38" s="64">
        <v>71730</v>
      </c>
      <c r="AF38" s="60">
        <v>1</v>
      </c>
    </row>
    <row r="39" spans="1:32" x14ac:dyDescent="0.25">
      <c r="A39" s="79" t="s">
        <v>146</v>
      </c>
      <c r="B39" s="60" t="s">
        <v>122</v>
      </c>
      <c r="C39" s="79" t="s">
        <v>140</v>
      </c>
      <c r="D39" s="79" t="s">
        <v>112</v>
      </c>
      <c r="E39" s="80">
        <v>39174</v>
      </c>
      <c r="F39" s="62">
        <f t="shared" ca="1" si="0"/>
        <v>10</v>
      </c>
      <c r="G39" s="93" t="s">
        <v>113</v>
      </c>
      <c r="H39" s="64">
        <v>23320</v>
      </c>
      <c r="I39" s="60">
        <v>4</v>
      </c>
      <c r="O39" s="59" t="s">
        <v>557</v>
      </c>
      <c r="P39" s="60" t="s">
        <v>120</v>
      </c>
      <c r="Q39" s="59" t="s">
        <v>137</v>
      </c>
      <c r="R39" s="59" t="s">
        <v>112</v>
      </c>
      <c r="S39" s="61">
        <v>40235</v>
      </c>
      <c r="T39" s="62">
        <f t="shared" ca="1" si="2"/>
        <v>7</v>
      </c>
      <c r="W39"/>
      <c r="X39" s="79" t="s">
        <v>477</v>
      </c>
      <c r="Y39" s="60" t="s">
        <v>120</v>
      </c>
      <c r="Z39" s="79" t="s">
        <v>131</v>
      </c>
      <c r="AA39" s="79" t="s">
        <v>116</v>
      </c>
      <c r="AB39" s="80">
        <v>37641</v>
      </c>
      <c r="AC39" s="62">
        <f t="shared" ca="1" si="1"/>
        <v>14</v>
      </c>
      <c r="AD39" s="93"/>
      <c r="AE39" s="64">
        <v>31970</v>
      </c>
      <c r="AF39" s="60">
        <v>5</v>
      </c>
    </row>
    <row r="40" spans="1:32" x14ac:dyDescent="0.25">
      <c r="A40" s="79" t="s">
        <v>151</v>
      </c>
      <c r="B40" s="60" t="s">
        <v>122</v>
      </c>
      <c r="C40" s="79" t="s">
        <v>140</v>
      </c>
      <c r="D40" s="79" t="s">
        <v>114</v>
      </c>
      <c r="E40" s="80">
        <v>37249</v>
      </c>
      <c r="F40" s="62">
        <f t="shared" ca="1" si="0"/>
        <v>15</v>
      </c>
      <c r="G40" s="93" t="s">
        <v>76</v>
      </c>
      <c r="H40" s="64">
        <v>12545</v>
      </c>
      <c r="I40" s="60">
        <v>4</v>
      </c>
      <c r="O40" s="59" t="s">
        <v>345</v>
      </c>
      <c r="P40" s="60" t="s">
        <v>120</v>
      </c>
      <c r="Q40" s="59" t="s">
        <v>140</v>
      </c>
      <c r="R40" s="59" t="s">
        <v>112</v>
      </c>
      <c r="S40" s="61">
        <v>40477</v>
      </c>
      <c r="T40" s="62">
        <f t="shared" ca="1" si="2"/>
        <v>6</v>
      </c>
      <c r="W40"/>
      <c r="X40" s="79" t="s">
        <v>423</v>
      </c>
      <c r="Y40" s="60" t="s">
        <v>120</v>
      </c>
      <c r="Z40" s="79" t="s">
        <v>133</v>
      </c>
      <c r="AA40" s="79" t="s">
        <v>112</v>
      </c>
      <c r="AB40" s="80">
        <v>37068</v>
      </c>
      <c r="AC40" s="62">
        <f t="shared" ca="1" si="1"/>
        <v>15</v>
      </c>
      <c r="AD40" s="93" t="s">
        <v>115</v>
      </c>
      <c r="AE40" s="64">
        <v>66010</v>
      </c>
      <c r="AF40" s="60">
        <v>5</v>
      </c>
    </row>
    <row r="41" spans="1:32" x14ac:dyDescent="0.25">
      <c r="A41" s="79" t="s">
        <v>178</v>
      </c>
      <c r="B41" s="60" t="s">
        <v>122</v>
      </c>
      <c r="C41" s="79" t="s">
        <v>129</v>
      </c>
      <c r="D41" s="79" t="s">
        <v>112</v>
      </c>
      <c r="E41" s="80">
        <v>36077</v>
      </c>
      <c r="F41" s="62">
        <f t="shared" ca="1" si="0"/>
        <v>18</v>
      </c>
      <c r="G41" s="93" t="s">
        <v>124</v>
      </c>
      <c r="H41" s="64">
        <v>50110</v>
      </c>
      <c r="I41" s="60">
        <v>1</v>
      </c>
      <c r="W41"/>
      <c r="X41" s="79" t="s">
        <v>805</v>
      </c>
      <c r="Y41" s="60" t="s">
        <v>110</v>
      </c>
      <c r="Z41" s="79" t="s">
        <v>138</v>
      </c>
      <c r="AA41" s="79" t="s">
        <v>114</v>
      </c>
      <c r="AB41" s="80">
        <v>37470</v>
      </c>
      <c r="AC41" s="62">
        <f t="shared" ca="1" si="1"/>
        <v>14</v>
      </c>
      <c r="AD41" s="93" t="s">
        <v>113</v>
      </c>
      <c r="AE41" s="64">
        <v>33810</v>
      </c>
      <c r="AF41" s="60">
        <v>5</v>
      </c>
    </row>
    <row r="42" spans="1:32" x14ac:dyDescent="0.25">
      <c r="A42" s="79" t="s">
        <v>181</v>
      </c>
      <c r="B42" s="60" t="s">
        <v>122</v>
      </c>
      <c r="C42" s="79" t="s">
        <v>129</v>
      </c>
      <c r="D42" s="79" t="s">
        <v>114</v>
      </c>
      <c r="E42" s="80">
        <v>36357</v>
      </c>
      <c r="F42" s="62">
        <f t="shared" ca="1" si="0"/>
        <v>17</v>
      </c>
      <c r="G42" s="93" t="s">
        <v>76</v>
      </c>
      <c r="H42" s="64">
        <v>42905</v>
      </c>
      <c r="I42" s="60">
        <v>1</v>
      </c>
      <c r="W42"/>
      <c r="X42" s="79" t="s">
        <v>654</v>
      </c>
      <c r="Y42" s="60" t="s">
        <v>117</v>
      </c>
      <c r="Z42" s="79" t="s">
        <v>133</v>
      </c>
      <c r="AA42" s="79" t="s">
        <v>114</v>
      </c>
      <c r="AB42" s="80">
        <v>35807</v>
      </c>
      <c r="AC42" s="62">
        <f t="shared" ca="1" si="1"/>
        <v>19</v>
      </c>
      <c r="AD42" s="93" t="s">
        <v>113</v>
      </c>
      <c r="AE42" s="64">
        <v>48835</v>
      </c>
      <c r="AF42" s="60">
        <v>5</v>
      </c>
    </row>
    <row r="43" spans="1:32" x14ac:dyDescent="0.25">
      <c r="A43" s="79" t="s">
        <v>183</v>
      </c>
      <c r="B43" s="60" t="s">
        <v>122</v>
      </c>
      <c r="C43" s="79" t="s">
        <v>125</v>
      </c>
      <c r="D43" s="79" t="s">
        <v>112</v>
      </c>
      <c r="E43" s="80">
        <v>38746</v>
      </c>
      <c r="F43" s="62">
        <f t="shared" ca="1" si="0"/>
        <v>11</v>
      </c>
      <c r="G43" s="93" t="s">
        <v>124</v>
      </c>
      <c r="H43" s="64">
        <v>49360</v>
      </c>
      <c r="I43" s="60">
        <v>2</v>
      </c>
      <c r="W43"/>
      <c r="X43" s="79" t="s">
        <v>147</v>
      </c>
      <c r="Y43" s="60" t="s">
        <v>122</v>
      </c>
      <c r="Z43" s="79" t="s">
        <v>140</v>
      </c>
      <c r="AA43" s="79" t="s">
        <v>112</v>
      </c>
      <c r="AB43" s="80">
        <v>40332</v>
      </c>
      <c r="AC43" s="62">
        <f t="shared" ca="1" si="1"/>
        <v>6</v>
      </c>
      <c r="AD43" s="93" t="s">
        <v>113</v>
      </c>
      <c r="AE43" s="64">
        <v>47340</v>
      </c>
      <c r="AF43" s="60">
        <v>2</v>
      </c>
    </row>
    <row r="44" spans="1:32" x14ac:dyDescent="0.25">
      <c r="A44" s="79" t="s">
        <v>182</v>
      </c>
      <c r="B44" s="60" t="s">
        <v>122</v>
      </c>
      <c r="C44" s="79" t="s">
        <v>125</v>
      </c>
      <c r="D44" s="79" t="s">
        <v>114</v>
      </c>
      <c r="E44" s="80">
        <v>40152</v>
      </c>
      <c r="F44" s="62">
        <f t="shared" ca="1" si="0"/>
        <v>7</v>
      </c>
      <c r="G44" s="93" t="s">
        <v>124</v>
      </c>
      <c r="H44" s="64">
        <v>28680</v>
      </c>
      <c r="I44" s="60">
        <v>1</v>
      </c>
      <c r="W44"/>
      <c r="X44" s="79" t="s">
        <v>744</v>
      </c>
      <c r="Y44" s="60" t="s">
        <v>119</v>
      </c>
      <c r="Z44" s="79" t="s">
        <v>142</v>
      </c>
      <c r="AA44" s="79" t="s">
        <v>114</v>
      </c>
      <c r="AB44" s="80">
        <v>40410</v>
      </c>
      <c r="AC44" s="62">
        <f t="shared" ca="1" si="1"/>
        <v>6</v>
      </c>
      <c r="AD44" s="93" t="s">
        <v>124</v>
      </c>
      <c r="AE44" s="64">
        <v>38105</v>
      </c>
      <c r="AF44" s="60">
        <v>2</v>
      </c>
    </row>
    <row r="45" spans="1:32" x14ac:dyDescent="0.25">
      <c r="A45" s="79" t="s">
        <v>184</v>
      </c>
      <c r="B45" s="60" t="s">
        <v>122</v>
      </c>
      <c r="C45" s="79" t="s">
        <v>125</v>
      </c>
      <c r="D45" s="79" t="s">
        <v>118</v>
      </c>
      <c r="E45" s="80">
        <v>38961</v>
      </c>
      <c r="F45" s="62">
        <f t="shared" ca="1" si="0"/>
        <v>10</v>
      </c>
      <c r="G45" s="93"/>
      <c r="H45" s="64">
        <v>20028</v>
      </c>
      <c r="I45" s="60">
        <v>4</v>
      </c>
      <c r="W45"/>
      <c r="X45" s="79" t="s">
        <v>521</v>
      </c>
      <c r="Y45" s="60" t="s">
        <v>120</v>
      </c>
      <c r="Z45" s="79" t="s">
        <v>142</v>
      </c>
      <c r="AA45" s="79" t="s">
        <v>112</v>
      </c>
      <c r="AB45" s="80">
        <v>36672</v>
      </c>
      <c r="AC45" s="62">
        <f t="shared" ca="1" si="1"/>
        <v>17</v>
      </c>
      <c r="AD45" s="93" t="s">
        <v>115</v>
      </c>
      <c r="AE45" s="64">
        <v>65320</v>
      </c>
      <c r="AF45" s="60">
        <v>5</v>
      </c>
    </row>
    <row r="46" spans="1:32" x14ac:dyDescent="0.25">
      <c r="A46" s="79" t="s">
        <v>185</v>
      </c>
      <c r="B46" s="60" t="s">
        <v>122</v>
      </c>
      <c r="C46" s="79" t="s">
        <v>128</v>
      </c>
      <c r="D46" s="79" t="s">
        <v>112</v>
      </c>
      <c r="E46" s="80">
        <v>36249</v>
      </c>
      <c r="F46" s="62">
        <f t="shared" ca="1" si="0"/>
        <v>18</v>
      </c>
      <c r="G46" s="93" t="s">
        <v>113</v>
      </c>
      <c r="H46" s="64">
        <v>49860</v>
      </c>
      <c r="I46" s="60">
        <v>2</v>
      </c>
      <c r="W46"/>
      <c r="X46" s="79" t="s">
        <v>373</v>
      </c>
      <c r="Y46" s="60" t="s">
        <v>120</v>
      </c>
      <c r="Z46" s="79" t="s">
        <v>125</v>
      </c>
      <c r="AA46" s="79" t="s">
        <v>112</v>
      </c>
      <c r="AB46" s="80">
        <v>41018</v>
      </c>
      <c r="AC46" s="62">
        <f t="shared" ca="1" si="1"/>
        <v>5</v>
      </c>
      <c r="AD46" s="93" t="s">
        <v>113</v>
      </c>
      <c r="AE46" s="64">
        <v>46220</v>
      </c>
      <c r="AF46" s="60">
        <v>3</v>
      </c>
    </row>
    <row r="47" spans="1:32" x14ac:dyDescent="0.25">
      <c r="A47" s="79" t="s">
        <v>186</v>
      </c>
      <c r="B47" s="60" t="s">
        <v>122</v>
      </c>
      <c r="C47" s="79" t="s">
        <v>128</v>
      </c>
      <c r="D47" s="79" t="s">
        <v>114</v>
      </c>
      <c r="E47" s="234">
        <v>40516</v>
      </c>
      <c r="F47" s="62">
        <f t="shared" ca="1" si="0"/>
        <v>6</v>
      </c>
      <c r="G47" s="93" t="s">
        <v>124</v>
      </c>
      <c r="H47" s="64">
        <v>28625</v>
      </c>
      <c r="I47" s="60">
        <v>1</v>
      </c>
      <c r="W47"/>
      <c r="X47" s="79" t="s">
        <v>786</v>
      </c>
      <c r="Y47" s="60" t="s">
        <v>110</v>
      </c>
      <c r="Z47" s="79" t="s">
        <v>126</v>
      </c>
      <c r="AA47" s="79" t="s">
        <v>112</v>
      </c>
      <c r="AB47" s="80">
        <v>37960</v>
      </c>
      <c r="AC47" s="62">
        <f t="shared" ca="1" si="1"/>
        <v>13</v>
      </c>
      <c r="AD47" s="93" t="s">
        <v>113</v>
      </c>
      <c r="AE47" s="64">
        <v>66890</v>
      </c>
      <c r="AF47" s="60">
        <v>5</v>
      </c>
    </row>
    <row r="48" spans="1:32" x14ac:dyDescent="0.25">
      <c r="A48" s="79" t="s">
        <v>187</v>
      </c>
      <c r="B48" s="60" t="s">
        <v>122</v>
      </c>
      <c r="C48" s="79" t="s">
        <v>128</v>
      </c>
      <c r="D48" s="79" t="s">
        <v>118</v>
      </c>
      <c r="E48" s="234">
        <v>40313</v>
      </c>
      <c r="F48" s="62">
        <f t="shared" ca="1" si="0"/>
        <v>7</v>
      </c>
      <c r="G48" s="93"/>
      <c r="H48" s="64">
        <v>27484</v>
      </c>
      <c r="I48" s="60">
        <v>4</v>
      </c>
      <c r="W48"/>
      <c r="X48" s="79" t="s">
        <v>584</v>
      </c>
      <c r="Y48" s="60" t="s">
        <v>123</v>
      </c>
      <c r="Z48" s="79" t="s">
        <v>133</v>
      </c>
      <c r="AA48" s="79" t="s">
        <v>116</v>
      </c>
      <c r="AB48" s="80">
        <v>39378</v>
      </c>
      <c r="AC48" s="62">
        <f t="shared" ca="1" si="1"/>
        <v>9</v>
      </c>
      <c r="AD48" s="93"/>
      <c r="AE48" s="64">
        <v>35460</v>
      </c>
      <c r="AF48" s="60">
        <v>3</v>
      </c>
    </row>
    <row r="49" spans="1:32" x14ac:dyDescent="0.25">
      <c r="A49" s="79" t="s">
        <v>188</v>
      </c>
      <c r="B49" s="60" t="s">
        <v>122</v>
      </c>
      <c r="C49" s="79" t="s">
        <v>128</v>
      </c>
      <c r="D49" s="79" t="s">
        <v>112</v>
      </c>
      <c r="E49" s="80">
        <v>38736</v>
      </c>
      <c r="F49" s="62">
        <f t="shared" ca="1" si="0"/>
        <v>11</v>
      </c>
      <c r="G49" s="93" t="s">
        <v>124</v>
      </c>
      <c r="H49" s="64">
        <v>22920</v>
      </c>
      <c r="I49" s="60">
        <v>3</v>
      </c>
      <c r="W49"/>
      <c r="X49" s="79" t="s">
        <v>647</v>
      </c>
      <c r="Y49" s="60" t="s">
        <v>117</v>
      </c>
      <c r="Z49" s="79" t="s">
        <v>138</v>
      </c>
      <c r="AA49" s="79" t="s">
        <v>112</v>
      </c>
      <c r="AB49" s="80">
        <v>40370</v>
      </c>
      <c r="AC49" s="62">
        <f t="shared" ca="1" si="1"/>
        <v>6</v>
      </c>
      <c r="AD49" s="93" t="s">
        <v>113</v>
      </c>
      <c r="AE49" s="64">
        <v>66840</v>
      </c>
      <c r="AF49" s="60">
        <v>4</v>
      </c>
    </row>
    <row r="50" spans="1:32" x14ac:dyDescent="0.25">
      <c r="A50" s="79" t="s">
        <v>198</v>
      </c>
      <c r="B50" s="60" t="s">
        <v>122</v>
      </c>
      <c r="C50" s="79" t="s">
        <v>126</v>
      </c>
      <c r="D50" s="79" t="s">
        <v>112</v>
      </c>
      <c r="E50" s="80">
        <v>40832</v>
      </c>
      <c r="F50" s="62">
        <f t="shared" ca="1" si="0"/>
        <v>5</v>
      </c>
      <c r="G50" s="93" t="s">
        <v>124</v>
      </c>
      <c r="H50" s="64">
        <v>85920</v>
      </c>
      <c r="I50" s="60">
        <v>4</v>
      </c>
      <c r="W50"/>
      <c r="X50" s="79" t="s">
        <v>716</v>
      </c>
      <c r="Y50" s="60" t="s">
        <v>119</v>
      </c>
      <c r="Z50" s="79" t="s">
        <v>133</v>
      </c>
      <c r="AA50" s="79" t="s">
        <v>116</v>
      </c>
      <c r="AB50" s="80">
        <v>40473</v>
      </c>
      <c r="AC50" s="62">
        <f t="shared" ca="1" si="1"/>
        <v>6</v>
      </c>
      <c r="AD50" s="93"/>
      <c r="AE50" s="64">
        <v>28260</v>
      </c>
      <c r="AF50" s="60">
        <v>5</v>
      </c>
    </row>
    <row r="51" spans="1:32" x14ac:dyDescent="0.25">
      <c r="A51" s="79" t="s">
        <v>191</v>
      </c>
      <c r="B51" s="60" t="s">
        <v>122</v>
      </c>
      <c r="C51" s="79" t="s">
        <v>126</v>
      </c>
      <c r="D51" s="79" t="s">
        <v>112</v>
      </c>
      <c r="E51" s="80">
        <v>40501</v>
      </c>
      <c r="F51" s="62">
        <f t="shared" ca="1" si="0"/>
        <v>6</v>
      </c>
      <c r="G51" s="93" t="s">
        <v>59</v>
      </c>
      <c r="H51" s="64">
        <v>77820</v>
      </c>
      <c r="I51" s="60">
        <v>3</v>
      </c>
      <c r="W51"/>
      <c r="X51" s="79" t="s">
        <v>655</v>
      </c>
      <c r="Y51" s="60" t="s">
        <v>117</v>
      </c>
      <c r="Z51" s="79" t="s">
        <v>133</v>
      </c>
      <c r="AA51" s="79" t="s">
        <v>116</v>
      </c>
      <c r="AB51" s="80">
        <v>39144</v>
      </c>
      <c r="AC51" s="62">
        <f t="shared" ca="1" si="1"/>
        <v>10</v>
      </c>
      <c r="AD51" s="93"/>
      <c r="AE51" s="64">
        <v>64430</v>
      </c>
      <c r="AF51" s="60">
        <v>4</v>
      </c>
    </row>
    <row r="52" spans="1:32" x14ac:dyDescent="0.25">
      <c r="A52" s="79" t="s">
        <v>190</v>
      </c>
      <c r="B52" s="60" t="s">
        <v>122</v>
      </c>
      <c r="C52" s="79" t="s">
        <v>126</v>
      </c>
      <c r="D52" s="79" t="s">
        <v>112</v>
      </c>
      <c r="E52" s="80">
        <v>40200</v>
      </c>
      <c r="F52" s="62">
        <f t="shared" ca="1" si="0"/>
        <v>7</v>
      </c>
      <c r="G52" s="93" t="s">
        <v>59</v>
      </c>
      <c r="H52" s="64">
        <v>77350</v>
      </c>
      <c r="I52" s="60">
        <v>5</v>
      </c>
      <c r="W52"/>
      <c r="X52" s="79" t="s">
        <v>210</v>
      </c>
      <c r="Y52" s="60" t="s">
        <v>122</v>
      </c>
      <c r="Z52" s="79" t="s">
        <v>138</v>
      </c>
      <c r="AA52" s="79" t="s">
        <v>112</v>
      </c>
      <c r="AB52" s="80">
        <v>38227</v>
      </c>
      <c r="AC52" s="62">
        <f t="shared" ca="1" si="1"/>
        <v>12</v>
      </c>
      <c r="AD52" s="93" t="s">
        <v>124</v>
      </c>
      <c r="AE52" s="64">
        <v>86200</v>
      </c>
      <c r="AF52" s="60">
        <v>3</v>
      </c>
    </row>
    <row r="53" spans="1:32" x14ac:dyDescent="0.25">
      <c r="A53" s="79" t="s">
        <v>201</v>
      </c>
      <c r="B53" s="60" t="s">
        <v>122</v>
      </c>
      <c r="C53" s="79" t="s">
        <v>126</v>
      </c>
      <c r="D53" s="79" t="s">
        <v>116</v>
      </c>
      <c r="E53" s="80">
        <v>38792</v>
      </c>
      <c r="F53" s="62">
        <f t="shared" ca="1" si="0"/>
        <v>11</v>
      </c>
      <c r="G53" s="93"/>
      <c r="H53" s="64">
        <v>74740</v>
      </c>
      <c r="I53" s="60">
        <v>5</v>
      </c>
      <c r="W53"/>
      <c r="X53" s="79" t="s">
        <v>464</v>
      </c>
      <c r="Y53" s="60" t="s">
        <v>120</v>
      </c>
      <c r="Z53" s="79" t="s">
        <v>136</v>
      </c>
      <c r="AA53" s="79" t="s">
        <v>114</v>
      </c>
      <c r="AB53" s="80">
        <v>39457</v>
      </c>
      <c r="AC53" s="62">
        <f t="shared" ca="1" si="1"/>
        <v>9</v>
      </c>
      <c r="AD53" s="93" t="s">
        <v>113</v>
      </c>
      <c r="AE53" s="64">
        <v>31255</v>
      </c>
      <c r="AF53" s="60">
        <v>5</v>
      </c>
    </row>
    <row r="54" spans="1:32" x14ac:dyDescent="0.25">
      <c r="A54" s="79" t="s">
        <v>197</v>
      </c>
      <c r="B54" s="60" t="s">
        <v>122</v>
      </c>
      <c r="C54" s="79" t="s">
        <v>126</v>
      </c>
      <c r="D54" s="79" t="s">
        <v>112</v>
      </c>
      <c r="E54" s="80">
        <v>37241</v>
      </c>
      <c r="F54" s="62">
        <f t="shared" ca="1" si="0"/>
        <v>15</v>
      </c>
      <c r="G54" s="93" t="s">
        <v>113</v>
      </c>
      <c r="H54" s="64">
        <v>71950</v>
      </c>
      <c r="I54" s="60">
        <v>5</v>
      </c>
      <c r="W54"/>
      <c r="X54" s="79" t="s">
        <v>739</v>
      </c>
      <c r="Y54" s="60" t="s">
        <v>119</v>
      </c>
      <c r="Z54" s="79" t="s">
        <v>141</v>
      </c>
      <c r="AA54" s="79" t="s">
        <v>112</v>
      </c>
      <c r="AB54" s="80">
        <v>37625</v>
      </c>
      <c r="AC54" s="62">
        <f t="shared" ca="1" si="1"/>
        <v>14</v>
      </c>
      <c r="AD54" s="93" t="s">
        <v>124</v>
      </c>
      <c r="AE54" s="64">
        <v>82490</v>
      </c>
      <c r="AF54" s="60">
        <v>5</v>
      </c>
    </row>
    <row r="55" spans="1:32" x14ac:dyDescent="0.25">
      <c r="A55" s="79" t="s">
        <v>196</v>
      </c>
      <c r="B55" s="60" t="s">
        <v>122</v>
      </c>
      <c r="C55" s="79" t="s">
        <v>126</v>
      </c>
      <c r="D55" s="79" t="s">
        <v>116</v>
      </c>
      <c r="E55" s="80">
        <v>35902</v>
      </c>
      <c r="F55" s="62">
        <f t="shared" ca="1" si="0"/>
        <v>19</v>
      </c>
      <c r="G55" s="93"/>
      <c r="H55" s="64">
        <v>63340</v>
      </c>
      <c r="I55" s="60">
        <v>3</v>
      </c>
      <c r="W55"/>
      <c r="X55" s="79" t="s">
        <v>812</v>
      </c>
      <c r="Y55" s="60" t="s">
        <v>110</v>
      </c>
      <c r="Z55" s="79" t="s">
        <v>133</v>
      </c>
      <c r="AA55" s="79" t="s">
        <v>116</v>
      </c>
      <c r="AB55" s="80">
        <v>39538</v>
      </c>
      <c r="AC55" s="62">
        <f t="shared" ca="1" si="1"/>
        <v>9</v>
      </c>
      <c r="AD55" s="93"/>
      <c r="AE55" s="64">
        <v>62780</v>
      </c>
      <c r="AF55" s="60">
        <v>4</v>
      </c>
    </row>
    <row r="56" spans="1:32" x14ac:dyDescent="0.25">
      <c r="A56" s="79" t="s">
        <v>192</v>
      </c>
      <c r="B56" s="60" t="s">
        <v>122</v>
      </c>
      <c r="C56" s="79" t="s">
        <v>126</v>
      </c>
      <c r="D56" s="79" t="s">
        <v>112</v>
      </c>
      <c r="E56" s="80">
        <v>37176</v>
      </c>
      <c r="F56" s="62">
        <f t="shared" ca="1" si="0"/>
        <v>15</v>
      </c>
      <c r="G56" s="93" t="s">
        <v>59</v>
      </c>
      <c r="H56" s="64">
        <v>62790</v>
      </c>
      <c r="I56" s="60">
        <v>2</v>
      </c>
      <c r="W56"/>
      <c r="X56" s="79" t="s">
        <v>868</v>
      </c>
      <c r="Y56" s="60" t="s">
        <v>110</v>
      </c>
      <c r="Z56" s="79" t="s">
        <v>142</v>
      </c>
      <c r="AA56" s="79" t="s">
        <v>116</v>
      </c>
      <c r="AB56" s="80">
        <v>36193</v>
      </c>
      <c r="AC56" s="62">
        <f t="shared" ca="1" si="1"/>
        <v>18</v>
      </c>
      <c r="AD56" s="93"/>
      <c r="AE56" s="64">
        <v>58250</v>
      </c>
      <c r="AF56" s="60">
        <v>2</v>
      </c>
    </row>
    <row r="57" spans="1:32" x14ac:dyDescent="0.25">
      <c r="A57" s="79" t="s">
        <v>195</v>
      </c>
      <c r="B57" s="60" t="s">
        <v>122</v>
      </c>
      <c r="C57" s="79" t="s">
        <v>126</v>
      </c>
      <c r="D57" s="79" t="s">
        <v>112</v>
      </c>
      <c r="E57" s="80">
        <v>40880</v>
      </c>
      <c r="F57" s="62">
        <f t="shared" ca="1" si="0"/>
        <v>5</v>
      </c>
      <c r="G57" s="93" t="s">
        <v>115</v>
      </c>
      <c r="H57" s="64">
        <v>61400</v>
      </c>
      <c r="I57" s="60">
        <v>5</v>
      </c>
      <c r="W57"/>
      <c r="X57" s="79" t="s">
        <v>781</v>
      </c>
      <c r="Y57" s="60" t="s">
        <v>110</v>
      </c>
      <c r="Z57" s="79" t="s">
        <v>125</v>
      </c>
      <c r="AA57" s="79" t="s">
        <v>112</v>
      </c>
      <c r="AB57" s="80">
        <v>40106</v>
      </c>
      <c r="AC57" s="62">
        <f t="shared" ca="1" si="1"/>
        <v>7</v>
      </c>
      <c r="AD57" s="93" t="s">
        <v>115</v>
      </c>
      <c r="AE57" s="64">
        <v>51180</v>
      </c>
      <c r="AF57" s="60">
        <v>3</v>
      </c>
    </row>
    <row r="58" spans="1:32" x14ac:dyDescent="0.25">
      <c r="A58" s="79" t="s">
        <v>194</v>
      </c>
      <c r="B58" s="60" t="s">
        <v>122</v>
      </c>
      <c r="C58" s="79" t="s">
        <v>126</v>
      </c>
      <c r="D58" s="79" t="s">
        <v>116</v>
      </c>
      <c r="E58" s="80">
        <v>39803</v>
      </c>
      <c r="F58" s="62">
        <f t="shared" ca="1" si="0"/>
        <v>8</v>
      </c>
      <c r="G58" s="93"/>
      <c r="H58" s="64">
        <v>42940</v>
      </c>
      <c r="I58" s="60">
        <v>1</v>
      </c>
      <c r="W58"/>
      <c r="X58" s="79" t="s">
        <v>616</v>
      </c>
      <c r="Y58" s="60" t="s">
        <v>123</v>
      </c>
      <c r="Z58" s="79" t="s">
        <v>142</v>
      </c>
      <c r="AA58" s="79" t="s">
        <v>116</v>
      </c>
      <c r="AB58" s="80">
        <v>39272</v>
      </c>
      <c r="AC58" s="62">
        <f t="shared" ca="1" si="1"/>
        <v>9</v>
      </c>
      <c r="AD58" s="93"/>
      <c r="AE58" s="64">
        <v>35240</v>
      </c>
      <c r="AF58" s="60">
        <v>3</v>
      </c>
    </row>
    <row r="59" spans="1:32" x14ac:dyDescent="0.25">
      <c r="A59" s="79" t="s">
        <v>200</v>
      </c>
      <c r="B59" s="60" t="s">
        <v>122</v>
      </c>
      <c r="C59" s="79" t="s">
        <v>126</v>
      </c>
      <c r="D59" s="79" t="s">
        <v>112</v>
      </c>
      <c r="E59" s="80">
        <v>40085</v>
      </c>
      <c r="F59" s="62">
        <f t="shared" ca="1" si="0"/>
        <v>7</v>
      </c>
      <c r="G59" s="93" t="s">
        <v>113</v>
      </c>
      <c r="H59" s="64">
        <v>41490</v>
      </c>
      <c r="I59" s="60">
        <v>5</v>
      </c>
      <c r="W59"/>
      <c r="X59" s="79" t="s">
        <v>497</v>
      </c>
      <c r="Y59" s="60" t="s">
        <v>120</v>
      </c>
      <c r="Z59" s="79" t="s">
        <v>141</v>
      </c>
      <c r="AA59" s="79" t="s">
        <v>112</v>
      </c>
      <c r="AB59" s="80">
        <v>38784</v>
      </c>
      <c r="AC59" s="62">
        <f t="shared" ca="1" si="1"/>
        <v>11</v>
      </c>
      <c r="AD59" s="93" t="s">
        <v>113</v>
      </c>
      <c r="AE59" s="64">
        <v>78710</v>
      </c>
      <c r="AF59" s="60">
        <v>4</v>
      </c>
    </row>
    <row r="60" spans="1:32" x14ac:dyDescent="0.25">
      <c r="A60" s="79" t="s">
        <v>203</v>
      </c>
      <c r="B60" s="60" t="s">
        <v>122</v>
      </c>
      <c r="C60" s="79" t="s">
        <v>126</v>
      </c>
      <c r="D60" s="79" t="s">
        <v>112</v>
      </c>
      <c r="E60" s="80">
        <v>40274</v>
      </c>
      <c r="F60" s="62">
        <f t="shared" ca="1" si="0"/>
        <v>7</v>
      </c>
      <c r="G60" s="93" t="s">
        <v>115</v>
      </c>
      <c r="H60" s="64">
        <v>38730</v>
      </c>
      <c r="I60" s="60">
        <v>1</v>
      </c>
      <c r="W60"/>
      <c r="X60" s="79" t="s">
        <v>668</v>
      </c>
      <c r="Y60" s="60" t="s">
        <v>117</v>
      </c>
      <c r="Z60" s="79" t="s">
        <v>136</v>
      </c>
      <c r="AA60" s="79" t="s">
        <v>112</v>
      </c>
      <c r="AB60" s="80">
        <v>40395</v>
      </c>
      <c r="AC60" s="62">
        <f t="shared" ca="1" si="1"/>
        <v>6</v>
      </c>
      <c r="AD60" s="93" t="s">
        <v>113</v>
      </c>
      <c r="AE60" s="64">
        <v>57560</v>
      </c>
      <c r="AF60" s="60">
        <v>4</v>
      </c>
    </row>
    <row r="61" spans="1:32" x14ac:dyDescent="0.25">
      <c r="A61" s="79" t="s">
        <v>193</v>
      </c>
      <c r="B61" s="60" t="s">
        <v>122</v>
      </c>
      <c r="C61" s="79" t="s">
        <v>126</v>
      </c>
      <c r="D61" s="79" t="s">
        <v>112</v>
      </c>
      <c r="E61" s="80">
        <v>39215</v>
      </c>
      <c r="F61" s="62">
        <f t="shared" ca="1" si="0"/>
        <v>10</v>
      </c>
      <c r="G61" s="93" t="s">
        <v>113</v>
      </c>
      <c r="H61" s="64">
        <v>31910</v>
      </c>
      <c r="I61" s="60">
        <v>5</v>
      </c>
      <c r="W61"/>
      <c r="X61" s="79" t="s">
        <v>374</v>
      </c>
      <c r="Y61" s="60" t="s">
        <v>120</v>
      </c>
      <c r="Z61" s="79" t="s">
        <v>125</v>
      </c>
      <c r="AA61" s="79" t="s">
        <v>114</v>
      </c>
      <c r="AB61" s="80">
        <v>39417</v>
      </c>
      <c r="AC61" s="62">
        <f t="shared" ca="1" si="1"/>
        <v>9</v>
      </c>
      <c r="AD61" s="93" t="s">
        <v>59</v>
      </c>
      <c r="AE61" s="64">
        <v>46095</v>
      </c>
      <c r="AF61" s="60">
        <v>3</v>
      </c>
    </row>
    <row r="62" spans="1:32" x14ac:dyDescent="0.25">
      <c r="A62" s="79" t="s">
        <v>202</v>
      </c>
      <c r="B62" s="60" t="s">
        <v>122</v>
      </c>
      <c r="C62" s="79" t="s">
        <v>126</v>
      </c>
      <c r="D62" s="79" t="s">
        <v>114</v>
      </c>
      <c r="E62" s="80">
        <v>39279</v>
      </c>
      <c r="F62" s="62">
        <f t="shared" ca="1" si="0"/>
        <v>9</v>
      </c>
      <c r="G62" s="93" t="s">
        <v>113</v>
      </c>
      <c r="H62" s="64">
        <v>26890</v>
      </c>
      <c r="I62" s="60">
        <v>3</v>
      </c>
      <c r="W62"/>
      <c r="X62" s="79" t="s">
        <v>787</v>
      </c>
      <c r="Y62" s="60" t="s">
        <v>110</v>
      </c>
      <c r="Z62" s="79" t="s">
        <v>126</v>
      </c>
      <c r="AA62" s="79" t="s">
        <v>116</v>
      </c>
      <c r="AB62" s="80">
        <v>39040</v>
      </c>
      <c r="AC62" s="62">
        <f t="shared" ca="1" si="1"/>
        <v>10</v>
      </c>
      <c r="AD62" s="93"/>
      <c r="AE62" s="64">
        <v>62150</v>
      </c>
      <c r="AF62" s="60">
        <v>4</v>
      </c>
    </row>
    <row r="63" spans="1:32" x14ac:dyDescent="0.25">
      <c r="A63" s="79" t="s">
        <v>199</v>
      </c>
      <c r="B63" s="60" t="s">
        <v>122</v>
      </c>
      <c r="C63" s="79" t="s">
        <v>126</v>
      </c>
      <c r="D63" s="79" t="s">
        <v>114</v>
      </c>
      <c r="E63" s="80">
        <v>35842</v>
      </c>
      <c r="F63" s="62">
        <f t="shared" ca="1" si="0"/>
        <v>19</v>
      </c>
      <c r="G63" s="93" t="s">
        <v>76</v>
      </c>
      <c r="H63" s="64">
        <v>23380</v>
      </c>
      <c r="I63" s="60">
        <v>4</v>
      </c>
      <c r="W63"/>
      <c r="X63" s="79" t="s">
        <v>653</v>
      </c>
      <c r="Y63" s="60" t="s">
        <v>117</v>
      </c>
      <c r="Z63" s="79" t="s">
        <v>132</v>
      </c>
      <c r="AA63" s="79" t="s">
        <v>116</v>
      </c>
      <c r="AB63" s="80">
        <v>40263</v>
      </c>
      <c r="AC63" s="62">
        <f t="shared" ca="1" si="1"/>
        <v>7</v>
      </c>
      <c r="AD63" s="93" t="s">
        <v>59</v>
      </c>
      <c r="AE63" s="64">
        <v>71190</v>
      </c>
      <c r="AF63" s="60">
        <v>4</v>
      </c>
    </row>
    <row r="64" spans="1:32" x14ac:dyDescent="0.25">
      <c r="A64" s="79" t="s">
        <v>204</v>
      </c>
      <c r="B64" s="60" t="s">
        <v>122</v>
      </c>
      <c r="C64" s="79" t="s">
        <v>127</v>
      </c>
      <c r="D64" s="79" t="s">
        <v>112</v>
      </c>
      <c r="E64" s="80">
        <v>39492</v>
      </c>
      <c r="F64" s="62">
        <f t="shared" ca="1" si="0"/>
        <v>9</v>
      </c>
      <c r="G64" s="93" t="s">
        <v>113</v>
      </c>
      <c r="H64" s="64">
        <v>36630</v>
      </c>
      <c r="I64" s="60">
        <v>4</v>
      </c>
      <c r="W64"/>
      <c r="X64" s="79" t="s">
        <v>761</v>
      </c>
      <c r="Y64" s="60" t="s">
        <v>110</v>
      </c>
      <c r="Z64" s="79" t="s">
        <v>140</v>
      </c>
      <c r="AA64" s="79" t="s">
        <v>118</v>
      </c>
      <c r="AB64" s="80">
        <v>35946</v>
      </c>
      <c r="AC64" s="62">
        <f t="shared" ca="1" si="1"/>
        <v>18</v>
      </c>
      <c r="AD64" s="93"/>
      <c r="AE64" s="64">
        <v>14332</v>
      </c>
      <c r="AF64" s="60">
        <v>5</v>
      </c>
    </row>
    <row r="65" spans="1:32" x14ac:dyDescent="0.25">
      <c r="A65" s="79" t="s">
        <v>205</v>
      </c>
      <c r="B65" s="60" t="s">
        <v>122</v>
      </c>
      <c r="C65" s="79" t="s">
        <v>127</v>
      </c>
      <c r="D65" s="79" t="s">
        <v>116</v>
      </c>
      <c r="E65" s="80">
        <v>39529</v>
      </c>
      <c r="F65" s="62">
        <f t="shared" ca="1" si="0"/>
        <v>9</v>
      </c>
      <c r="G65" s="93"/>
      <c r="H65" s="64">
        <v>35620</v>
      </c>
      <c r="I65" s="60">
        <v>4</v>
      </c>
      <c r="W65"/>
      <c r="X65" s="79" t="s">
        <v>869</v>
      </c>
      <c r="Y65" s="60" t="s">
        <v>110</v>
      </c>
      <c r="Z65" s="79" t="s">
        <v>142</v>
      </c>
      <c r="AA65" s="79" t="s">
        <v>116</v>
      </c>
      <c r="AB65" s="80">
        <v>41094</v>
      </c>
      <c r="AC65" s="62">
        <f t="shared" ca="1" si="1"/>
        <v>4</v>
      </c>
      <c r="AD65" s="93"/>
      <c r="AE65" s="64">
        <v>59128</v>
      </c>
      <c r="AF65" s="60">
        <v>4</v>
      </c>
    </row>
    <row r="66" spans="1:32" x14ac:dyDescent="0.25">
      <c r="A66" s="79" t="s">
        <v>206</v>
      </c>
      <c r="B66" s="60" t="s">
        <v>122</v>
      </c>
      <c r="C66" s="79" t="s">
        <v>130</v>
      </c>
      <c r="D66" s="79" t="s">
        <v>112</v>
      </c>
      <c r="E66" s="80">
        <v>40442</v>
      </c>
      <c r="F66" s="62">
        <f t="shared" ref="F66:F129" ca="1" si="3">DATEDIF(E66,TODAY(),"Y")</f>
        <v>6</v>
      </c>
      <c r="G66" s="93" t="s">
        <v>113</v>
      </c>
      <c r="H66" s="64">
        <v>66740</v>
      </c>
      <c r="I66" s="60">
        <v>2</v>
      </c>
      <c r="W66"/>
      <c r="X66" s="79" t="s">
        <v>629</v>
      </c>
      <c r="Y66" s="60" t="s">
        <v>123</v>
      </c>
      <c r="Z66" s="79" t="s">
        <v>137</v>
      </c>
      <c r="AA66" s="79" t="s">
        <v>114</v>
      </c>
      <c r="AB66" s="80">
        <v>40263</v>
      </c>
      <c r="AC66" s="62">
        <f t="shared" ref="AC66:AC129" ca="1" si="4">DATEDIF(AB66,TODAY(),"Y")</f>
        <v>7</v>
      </c>
      <c r="AD66" s="93" t="s">
        <v>113</v>
      </c>
      <c r="AE66" s="64">
        <v>49405</v>
      </c>
      <c r="AF66" s="60">
        <v>4</v>
      </c>
    </row>
    <row r="67" spans="1:32" x14ac:dyDescent="0.25">
      <c r="A67" s="79" t="s">
        <v>207</v>
      </c>
      <c r="B67" s="60" t="s">
        <v>122</v>
      </c>
      <c r="C67" s="79" t="s">
        <v>130</v>
      </c>
      <c r="D67" s="79" t="s">
        <v>116</v>
      </c>
      <c r="E67" s="80">
        <v>38854</v>
      </c>
      <c r="F67" s="62">
        <f t="shared" ca="1" si="3"/>
        <v>11</v>
      </c>
      <c r="G67" s="93"/>
      <c r="H67" s="64">
        <v>44820</v>
      </c>
      <c r="I67" s="60">
        <v>4</v>
      </c>
      <c r="W67"/>
      <c r="X67" s="79" t="s">
        <v>762</v>
      </c>
      <c r="Y67" s="60" t="s">
        <v>110</v>
      </c>
      <c r="Z67" s="79" t="s">
        <v>140</v>
      </c>
      <c r="AA67" s="79" t="s">
        <v>116</v>
      </c>
      <c r="AB67" s="80">
        <v>36086</v>
      </c>
      <c r="AC67" s="62">
        <f t="shared" ca="1" si="4"/>
        <v>18</v>
      </c>
      <c r="AD67" s="93"/>
      <c r="AE67" s="64">
        <v>47520</v>
      </c>
      <c r="AF67" s="60">
        <v>1</v>
      </c>
    </row>
    <row r="68" spans="1:32" x14ac:dyDescent="0.25">
      <c r="A68" s="79" t="s">
        <v>210</v>
      </c>
      <c r="B68" s="60" t="s">
        <v>122</v>
      </c>
      <c r="C68" s="79" t="s">
        <v>138</v>
      </c>
      <c r="D68" s="79" t="s">
        <v>112</v>
      </c>
      <c r="E68" s="80">
        <v>38227</v>
      </c>
      <c r="F68" s="62">
        <f t="shared" ca="1" si="3"/>
        <v>12</v>
      </c>
      <c r="G68" s="93" t="s">
        <v>124</v>
      </c>
      <c r="H68" s="64">
        <v>86200</v>
      </c>
      <c r="I68" s="60">
        <v>3</v>
      </c>
      <c r="W68"/>
      <c r="X68" s="79" t="s">
        <v>424</v>
      </c>
      <c r="Y68" s="60" t="s">
        <v>120</v>
      </c>
      <c r="Z68" s="79" t="s">
        <v>133</v>
      </c>
      <c r="AA68" s="79" t="s">
        <v>114</v>
      </c>
      <c r="AB68" s="80">
        <v>36604</v>
      </c>
      <c r="AC68" s="62">
        <f t="shared" ca="1" si="4"/>
        <v>17</v>
      </c>
      <c r="AD68" s="93" t="s">
        <v>124</v>
      </c>
      <c r="AE68" s="64">
        <v>46710</v>
      </c>
      <c r="AF68" s="60">
        <v>3</v>
      </c>
    </row>
    <row r="69" spans="1:32" x14ac:dyDescent="0.25">
      <c r="A69" s="79" t="s">
        <v>213</v>
      </c>
      <c r="B69" s="60" t="s">
        <v>122</v>
      </c>
      <c r="C69" s="79" t="s">
        <v>138</v>
      </c>
      <c r="D69" s="79" t="s">
        <v>112</v>
      </c>
      <c r="E69" s="80">
        <v>40525</v>
      </c>
      <c r="F69" s="62">
        <f t="shared" ca="1" si="3"/>
        <v>6</v>
      </c>
      <c r="G69" s="93" t="s">
        <v>115</v>
      </c>
      <c r="H69" s="64">
        <v>77950</v>
      </c>
      <c r="I69" s="60">
        <v>4</v>
      </c>
      <c r="W69"/>
      <c r="X69" s="79" t="s">
        <v>813</v>
      </c>
      <c r="Y69" s="60" t="s">
        <v>110</v>
      </c>
      <c r="Z69" s="79" t="s">
        <v>133</v>
      </c>
      <c r="AA69" s="79" t="s">
        <v>112</v>
      </c>
      <c r="AB69" s="80">
        <v>38798</v>
      </c>
      <c r="AC69" s="62">
        <f t="shared" ca="1" si="4"/>
        <v>11</v>
      </c>
      <c r="AD69" s="93" t="s">
        <v>124</v>
      </c>
      <c r="AE69" s="64">
        <v>73144</v>
      </c>
      <c r="AF69" s="60">
        <v>5</v>
      </c>
    </row>
    <row r="70" spans="1:32" x14ac:dyDescent="0.25">
      <c r="A70" s="79" t="s">
        <v>217</v>
      </c>
      <c r="B70" s="60" t="s">
        <v>122</v>
      </c>
      <c r="C70" s="79" t="s">
        <v>138</v>
      </c>
      <c r="D70" s="79" t="s">
        <v>112</v>
      </c>
      <c r="E70" s="80">
        <v>35969</v>
      </c>
      <c r="F70" s="62">
        <f t="shared" ca="1" si="3"/>
        <v>18</v>
      </c>
      <c r="G70" s="93" t="s">
        <v>113</v>
      </c>
      <c r="H70" s="64">
        <v>74530</v>
      </c>
      <c r="I70" s="60">
        <v>5</v>
      </c>
      <c r="W70"/>
      <c r="X70" s="79" t="s">
        <v>425</v>
      </c>
      <c r="Y70" s="60" t="s">
        <v>120</v>
      </c>
      <c r="Z70" s="79" t="s">
        <v>133</v>
      </c>
      <c r="AA70" s="79" t="s">
        <v>116</v>
      </c>
      <c r="AB70" s="80">
        <v>35972</v>
      </c>
      <c r="AC70" s="62">
        <f t="shared" ca="1" si="4"/>
        <v>18</v>
      </c>
      <c r="AD70" s="93"/>
      <c r="AE70" s="64">
        <v>71710</v>
      </c>
      <c r="AF70" s="60">
        <v>5</v>
      </c>
    </row>
    <row r="71" spans="1:32" x14ac:dyDescent="0.25">
      <c r="A71" s="79" t="s">
        <v>218</v>
      </c>
      <c r="B71" s="60" t="s">
        <v>122</v>
      </c>
      <c r="C71" s="79" t="s">
        <v>138</v>
      </c>
      <c r="D71" s="79" t="s">
        <v>112</v>
      </c>
      <c r="E71" s="80">
        <v>39224</v>
      </c>
      <c r="F71" s="62">
        <f t="shared" ca="1" si="3"/>
        <v>10</v>
      </c>
      <c r="G71" s="93" t="s">
        <v>124</v>
      </c>
      <c r="H71" s="64">
        <v>73030</v>
      </c>
      <c r="I71" s="60">
        <v>5</v>
      </c>
      <c r="W71"/>
      <c r="X71" s="79" t="s">
        <v>225</v>
      </c>
      <c r="Y71" s="60" t="s">
        <v>122</v>
      </c>
      <c r="Z71" s="79" t="s">
        <v>133</v>
      </c>
      <c r="AA71" s="79" t="s">
        <v>112</v>
      </c>
      <c r="AB71" s="80">
        <v>39696</v>
      </c>
      <c r="AC71" s="62">
        <f t="shared" ca="1" si="4"/>
        <v>8</v>
      </c>
      <c r="AD71" s="93" t="s">
        <v>113</v>
      </c>
      <c r="AE71" s="64">
        <v>69320</v>
      </c>
      <c r="AF71" s="60">
        <v>3</v>
      </c>
    </row>
    <row r="72" spans="1:32" x14ac:dyDescent="0.25">
      <c r="A72" s="79" t="s">
        <v>216</v>
      </c>
      <c r="B72" s="60" t="s">
        <v>122</v>
      </c>
      <c r="C72" s="79" t="s">
        <v>138</v>
      </c>
      <c r="D72" s="79" t="s">
        <v>112</v>
      </c>
      <c r="E72" s="80">
        <v>41186</v>
      </c>
      <c r="F72" s="62">
        <f t="shared" ca="1" si="3"/>
        <v>4</v>
      </c>
      <c r="G72" s="93" t="s">
        <v>76</v>
      </c>
      <c r="H72" s="64">
        <v>46910</v>
      </c>
      <c r="I72" s="60">
        <v>3</v>
      </c>
      <c r="W72"/>
      <c r="X72" s="79" t="s">
        <v>555</v>
      </c>
      <c r="Y72" s="60" t="s">
        <v>120</v>
      </c>
      <c r="Z72" s="79" t="s">
        <v>144</v>
      </c>
      <c r="AA72" s="79" t="s">
        <v>116</v>
      </c>
      <c r="AB72" s="80">
        <v>39639</v>
      </c>
      <c r="AC72" s="62">
        <f t="shared" ca="1" si="4"/>
        <v>8</v>
      </c>
      <c r="AD72" s="93"/>
      <c r="AE72" s="64">
        <v>64720</v>
      </c>
      <c r="AF72" s="60">
        <v>5</v>
      </c>
    </row>
    <row r="73" spans="1:32" x14ac:dyDescent="0.25">
      <c r="A73" s="79" t="s">
        <v>219</v>
      </c>
      <c r="B73" s="60" t="s">
        <v>122</v>
      </c>
      <c r="C73" s="79" t="s">
        <v>138</v>
      </c>
      <c r="D73" s="79" t="s">
        <v>112</v>
      </c>
      <c r="E73" s="80">
        <v>40883</v>
      </c>
      <c r="F73" s="62">
        <f t="shared" ca="1" si="3"/>
        <v>5</v>
      </c>
      <c r="G73" s="93" t="s">
        <v>113</v>
      </c>
      <c r="H73" s="64">
        <v>43580</v>
      </c>
      <c r="I73" s="60">
        <v>5</v>
      </c>
      <c r="W73"/>
      <c r="X73" s="79" t="s">
        <v>226</v>
      </c>
      <c r="Y73" s="60" t="s">
        <v>122</v>
      </c>
      <c r="Z73" s="79" t="s">
        <v>133</v>
      </c>
      <c r="AA73" s="79" t="s">
        <v>112</v>
      </c>
      <c r="AB73" s="80">
        <v>40634</v>
      </c>
      <c r="AC73" s="62">
        <f t="shared" ca="1" si="4"/>
        <v>6</v>
      </c>
      <c r="AD73" s="93" t="s">
        <v>113</v>
      </c>
      <c r="AE73" s="64">
        <v>47440</v>
      </c>
      <c r="AF73" s="60">
        <v>3</v>
      </c>
    </row>
    <row r="74" spans="1:32" x14ac:dyDescent="0.25">
      <c r="A74" s="79" t="s">
        <v>211</v>
      </c>
      <c r="B74" s="60" t="s">
        <v>122</v>
      </c>
      <c r="C74" s="79" t="s">
        <v>138</v>
      </c>
      <c r="D74" s="79" t="s">
        <v>118</v>
      </c>
      <c r="E74" s="80">
        <v>36329</v>
      </c>
      <c r="F74" s="62">
        <f t="shared" ca="1" si="3"/>
        <v>17</v>
      </c>
      <c r="G74" s="93"/>
      <c r="H74" s="64">
        <v>39764</v>
      </c>
      <c r="I74" s="60">
        <v>1</v>
      </c>
      <c r="W74"/>
      <c r="X74" s="79" t="s">
        <v>498</v>
      </c>
      <c r="Y74" s="60" t="s">
        <v>120</v>
      </c>
      <c r="Z74" s="79" t="s">
        <v>141</v>
      </c>
      <c r="AA74" s="79" t="s">
        <v>116</v>
      </c>
      <c r="AB74" s="80">
        <v>39720</v>
      </c>
      <c r="AC74" s="62">
        <f t="shared" ca="1" si="4"/>
        <v>8</v>
      </c>
      <c r="AD74" s="93"/>
      <c r="AE74" s="64">
        <v>43320</v>
      </c>
      <c r="AF74" s="60">
        <v>5</v>
      </c>
    </row>
    <row r="75" spans="1:32" x14ac:dyDescent="0.25">
      <c r="A75" s="79" t="s">
        <v>208</v>
      </c>
      <c r="B75" s="60" t="s">
        <v>122</v>
      </c>
      <c r="C75" s="79" t="s">
        <v>138</v>
      </c>
      <c r="D75" s="79" t="s">
        <v>114</v>
      </c>
      <c r="E75" s="80">
        <v>40807</v>
      </c>
      <c r="F75" s="62">
        <f t="shared" ca="1" si="3"/>
        <v>5</v>
      </c>
      <c r="G75" s="93" t="s">
        <v>115</v>
      </c>
      <c r="H75" s="64">
        <v>35045</v>
      </c>
      <c r="I75" s="60">
        <v>4</v>
      </c>
      <c r="W75"/>
      <c r="X75" s="79" t="s">
        <v>340</v>
      </c>
      <c r="Y75" s="60" t="s">
        <v>122</v>
      </c>
      <c r="Z75" s="79" t="s">
        <v>121</v>
      </c>
      <c r="AA75" s="79" t="s">
        <v>114</v>
      </c>
      <c r="AB75" s="80">
        <v>40779</v>
      </c>
      <c r="AC75" s="62">
        <f t="shared" ca="1" si="4"/>
        <v>5</v>
      </c>
      <c r="AD75" s="93" t="s">
        <v>115</v>
      </c>
      <c r="AE75" s="64">
        <v>30445</v>
      </c>
      <c r="AF75" s="60">
        <v>1</v>
      </c>
    </row>
    <row r="76" spans="1:32" x14ac:dyDescent="0.25">
      <c r="A76" s="79" t="s">
        <v>215</v>
      </c>
      <c r="B76" s="60" t="s">
        <v>122</v>
      </c>
      <c r="C76" s="79" t="s">
        <v>138</v>
      </c>
      <c r="D76" s="79" t="s">
        <v>116</v>
      </c>
      <c r="E76" s="80">
        <v>36623</v>
      </c>
      <c r="F76" s="62">
        <f t="shared" ca="1" si="3"/>
        <v>17</v>
      </c>
      <c r="G76" s="93"/>
      <c r="H76" s="64">
        <v>30300</v>
      </c>
      <c r="I76" s="60">
        <v>1</v>
      </c>
      <c r="W76"/>
      <c r="X76" s="79" t="s">
        <v>814</v>
      </c>
      <c r="Y76" s="60" t="s">
        <v>110</v>
      </c>
      <c r="Z76" s="79" t="s">
        <v>133</v>
      </c>
      <c r="AA76" s="79" t="s">
        <v>112</v>
      </c>
      <c r="AB76" s="80">
        <v>40578</v>
      </c>
      <c r="AC76" s="62">
        <f t="shared" ca="1" si="4"/>
        <v>6</v>
      </c>
      <c r="AD76" s="93" t="s">
        <v>113</v>
      </c>
      <c r="AE76" s="64">
        <v>43820</v>
      </c>
      <c r="AF76" s="60">
        <v>2</v>
      </c>
    </row>
    <row r="77" spans="1:32" x14ac:dyDescent="0.25">
      <c r="A77" s="79" t="s">
        <v>214</v>
      </c>
      <c r="B77" s="60" t="s">
        <v>122</v>
      </c>
      <c r="C77" s="79" t="s">
        <v>138</v>
      </c>
      <c r="D77" s="79" t="s">
        <v>112</v>
      </c>
      <c r="E77" s="80">
        <v>39284</v>
      </c>
      <c r="F77" s="62">
        <f t="shared" ca="1" si="3"/>
        <v>9</v>
      </c>
      <c r="G77" s="93" t="s">
        <v>113</v>
      </c>
      <c r="H77" s="64">
        <v>25830</v>
      </c>
      <c r="I77" s="60">
        <v>5</v>
      </c>
      <c r="W77"/>
      <c r="X77" s="79" t="s">
        <v>189</v>
      </c>
      <c r="Y77" s="60" t="s">
        <v>122</v>
      </c>
      <c r="Z77" s="79" t="s">
        <v>126</v>
      </c>
      <c r="AA77" s="79" t="s">
        <v>116</v>
      </c>
      <c r="AB77" s="80">
        <v>35848</v>
      </c>
      <c r="AC77" s="62">
        <f t="shared" ca="1" si="4"/>
        <v>19</v>
      </c>
      <c r="AD77" s="93"/>
      <c r="AE77" s="64">
        <v>85480</v>
      </c>
      <c r="AF77" s="60">
        <v>5</v>
      </c>
    </row>
    <row r="78" spans="1:32" x14ac:dyDescent="0.25">
      <c r="A78" s="79" t="s">
        <v>209</v>
      </c>
      <c r="B78" s="60" t="s">
        <v>122</v>
      </c>
      <c r="C78" s="79" t="s">
        <v>138</v>
      </c>
      <c r="D78" s="79" t="s">
        <v>118</v>
      </c>
      <c r="E78" s="80">
        <v>37711</v>
      </c>
      <c r="F78" s="62">
        <f t="shared" ca="1" si="3"/>
        <v>14</v>
      </c>
      <c r="G78" s="93"/>
      <c r="H78" s="64">
        <v>21648</v>
      </c>
      <c r="I78" s="60">
        <v>2</v>
      </c>
      <c r="W78"/>
      <c r="X78" s="79" t="s">
        <v>656</v>
      </c>
      <c r="Y78" s="60" t="s">
        <v>117</v>
      </c>
      <c r="Z78" s="79" t="s">
        <v>133</v>
      </c>
      <c r="AA78" s="79" t="s">
        <v>112</v>
      </c>
      <c r="AB78" s="80">
        <v>40424</v>
      </c>
      <c r="AC78" s="62">
        <f t="shared" ca="1" si="4"/>
        <v>6</v>
      </c>
      <c r="AD78" s="93" t="s">
        <v>59</v>
      </c>
      <c r="AE78" s="64">
        <v>39520</v>
      </c>
      <c r="AF78" s="60">
        <v>5</v>
      </c>
    </row>
    <row r="79" spans="1:32" x14ac:dyDescent="0.25">
      <c r="A79" s="79" t="s">
        <v>212</v>
      </c>
      <c r="B79" s="60" t="s">
        <v>122</v>
      </c>
      <c r="C79" s="79" t="s">
        <v>138</v>
      </c>
      <c r="D79" s="79" t="s">
        <v>118</v>
      </c>
      <c r="E79" s="234">
        <v>40452</v>
      </c>
      <c r="F79" s="62">
        <f t="shared" ca="1" si="3"/>
        <v>6</v>
      </c>
      <c r="G79" s="93"/>
      <c r="H79" s="64">
        <v>9180</v>
      </c>
      <c r="I79" s="60">
        <v>3</v>
      </c>
      <c r="W79"/>
      <c r="X79" s="79" t="s">
        <v>837</v>
      </c>
      <c r="Y79" s="60" t="s">
        <v>110</v>
      </c>
      <c r="Z79" s="79" t="s">
        <v>136</v>
      </c>
      <c r="AA79" s="79" t="s">
        <v>114</v>
      </c>
      <c r="AB79" s="80">
        <v>39098</v>
      </c>
      <c r="AC79" s="62">
        <f t="shared" ca="1" si="4"/>
        <v>10</v>
      </c>
      <c r="AD79" s="93" t="s">
        <v>124</v>
      </c>
      <c r="AE79" s="64">
        <v>47705</v>
      </c>
      <c r="AF79" s="60">
        <v>5</v>
      </c>
    </row>
    <row r="80" spans="1:32" x14ac:dyDescent="0.25">
      <c r="A80" s="79" t="s">
        <v>222</v>
      </c>
      <c r="B80" s="60" t="s">
        <v>122</v>
      </c>
      <c r="C80" s="79" t="s">
        <v>132</v>
      </c>
      <c r="D80" s="79" t="s">
        <v>114</v>
      </c>
      <c r="E80" s="80">
        <v>39515</v>
      </c>
      <c r="F80" s="62">
        <f t="shared" ca="1" si="3"/>
        <v>9</v>
      </c>
      <c r="G80" s="93" t="s">
        <v>59</v>
      </c>
      <c r="H80" s="64">
        <v>89780</v>
      </c>
      <c r="I80" s="60">
        <v>4</v>
      </c>
      <c r="W80"/>
      <c r="X80" s="79" t="s">
        <v>522</v>
      </c>
      <c r="Y80" s="60" t="s">
        <v>120</v>
      </c>
      <c r="Z80" s="79" t="s">
        <v>142</v>
      </c>
      <c r="AA80" s="79" t="s">
        <v>118</v>
      </c>
      <c r="AB80" s="80">
        <v>40360</v>
      </c>
      <c r="AC80" s="62">
        <f t="shared" ca="1" si="4"/>
        <v>6</v>
      </c>
      <c r="AD80" s="93"/>
      <c r="AE80" s="64">
        <v>33752</v>
      </c>
      <c r="AF80" s="60">
        <v>3</v>
      </c>
    </row>
    <row r="81" spans="1:32" x14ac:dyDescent="0.25">
      <c r="A81" s="79" t="s">
        <v>221</v>
      </c>
      <c r="B81" s="60" t="s">
        <v>122</v>
      </c>
      <c r="C81" s="79" t="s">
        <v>132</v>
      </c>
      <c r="D81" s="79" t="s">
        <v>112</v>
      </c>
      <c r="E81" s="80">
        <v>40690</v>
      </c>
      <c r="F81" s="62">
        <f t="shared" ca="1" si="3"/>
        <v>6</v>
      </c>
      <c r="G81" s="93" t="s">
        <v>113</v>
      </c>
      <c r="H81" s="64">
        <v>89140</v>
      </c>
      <c r="I81" s="60">
        <v>1</v>
      </c>
      <c r="W81"/>
      <c r="X81" s="79" t="s">
        <v>585</v>
      </c>
      <c r="Y81" s="60" t="s">
        <v>123</v>
      </c>
      <c r="Z81" s="79" t="s">
        <v>133</v>
      </c>
      <c r="AA81" s="79" t="s">
        <v>116</v>
      </c>
      <c r="AB81" s="80">
        <v>36704</v>
      </c>
      <c r="AC81" s="62">
        <f t="shared" ca="1" si="4"/>
        <v>16</v>
      </c>
      <c r="AD81" s="93"/>
      <c r="AE81" s="64">
        <v>57760</v>
      </c>
      <c r="AF81" s="60">
        <v>3</v>
      </c>
    </row>
    <row r="82" spans="1:32" x14ac:dyDescent="0.25">
      <c r="A82" s="79" t="s">
        <v>220</v>
      </c>
      <c r="B82" s="60" t="s">
        <v>122</v>
      </c>
      <c r="C82" s="79" t="s">
        <v>132</v>
      </c>
      <c r="D82" s="79" t="s">
        <v>118</v>
      </c>
      <c r="E82" s="80">
        <v>36519</v>
      </c>
      <c r="F82" s="62">
        <f t="shared" ca="1" si="3"/>
        <v>17</v>
      </c>
      <c r="G82" s="93" t="s">
        <v>124</v>
      </c>
      <c r="H82" s="64">
        <v>61860</v>
      </c>
      <c r="I82" s="60">
        <v>5</v>
      </c>
      <c r="W82"/>
      <c r="X82" s="79" t="s">
        <v>297</v>
      </c>
      <c r="Y82" s="60" t="s">
        <v>122</v>
      </c>
      <c r="Z82" s="79" t="s">
        <v>141</v>
      </c>
      <c r="AA82" s="79" t="s">
        <v>118</v>
      </c>
      <c r="AB82" s="80">
        <v>39293</v>
      </c>
      <c r="AC82" s="62">
        <f t="shared" ca="1" si="4"/>
        <v>9</v>
      </c>
      <c r="AD82" s="93"/>
      <c r="AE82" s="64">
        <v>26484</v>
      </c>
      <c r="AF82" s="60">
        <v>5</v>
      </c>
    </row>
    <row r="83" spans="1:32" x14ac:dyDescent="0.25">
      <c r="A83" s="79" t="s">
        <v>250</v>
      </c>
      <c r="B83" s="60" t="s">
        <v>122</v>
      </c>
      <c r="C83" s="79" t="s">
        <v>133</v>
      </c>
      <c r="D83" s="79" t="s">
        <v>112</v>
      </c>
      <c r="E83" s="80">
        <v>36101</v>
      </c>
      <c r="F83" s="62">
        <f t="shared" ca="1" si="3"/>
        <v>18</v>
      </c>
      <c r="G83" s="93" t="s">
        <v>113</v>
      </c>
      <c r="H83" s="64">
        <v>88240</v>
      </c>
      <c r="I83" s="60">
        <v>5</v>
      </c>
      <c r="W83"/>
      <c r="X83" s="79" t="s">
        <v>630</v>
      </c>
      <c r="Y83" s="60" t="s">
        <v>123</v>
      </c>
      <c r="Z83" s="79" t="s">
        <v>137</v>
      </c>
      <c r="AA83" s="79" t="s">
        <v>112</v>
      </c>
      <c r="AB83" s="80">
        <v>40533</v>
      </c>
      <c r="AC83" s="62">
        <f t="shared" ca="1" si="4"/>
        <v>6</v>
      </c>
      <c r="AD83" s="93" t="s">
        <v>76</v>
      </c>
      <c r="AE83" s="64">
        <v>62180</v>
      </c>
      <c r="AF83" s="60">
        <v>2</v>
      </c>
    </row>
    <row r="84" spans="1:32" x14ac:dyDescent="0.25">
      <c r="A84" s="79" t="s">
        <v>260</v>
      </c>
      <c r="B84" s="60" t="s">
        <v>122</v>
      </c>
      <c r="C84" s="79" t="s">
        <v>133</v>
      </c>
      <c r="D84" s="79" t="s">
        <v>112</v>
      </c>
      <c r="E84" s="80">
        <v>40269</v>
      </c>
      <c r="F84" s="62">
        <f t="shared" ca="1" si="3"/>
        <v>7</v>
      </c>
      <c r="G84" s="93" t="s">
        <v>124</v>
      </c>
      <c r="H84" s="64">
        <v>86260</v>
      </c>
      <c r="I84" s="60">
        <v>3</v>
      </c>
      <c r="W84"/>
      <c r="X84" s="79" t="s">
        <v>465</v>
      </c>
      <c r="Y84" s="60" t="s">
        <v>120</v>
      </c>
      <c r="Z84" s="79" t="s">
        <v>136</v>
      </c>
      <c r="AA84" s="79" t="s">
        <v>112</v>
      </c>
      <c r="AB84" s="80">
        <v>36463</v>
      </c>
      <c r="AC84" s="62">
        <f t="shared" ca="1" si="4"/>
        <v>17</v>
      </c>
      <c r="AD84" s="93" t="s">
        <v>113</v>
      </c>
      <c r="AE84" s="64">
        <v>44220</v>
      </c>
      <c r="AF84" s="60">
        <v>3</v>
      </c>
    </row>
    <row r="85" spans="1:32" x14ac:dyDescent="0.25">
      <c r="A85" s="79" t="s">
        <v>253</v>
      </c>
      <c r="B85" s="60" t="s">
        <v>122</v>
      </c>
      <c r="C85" s="79" t="s">
        <v>133</v>
      </c>
      <c r="D85" s="79" t="s">
        <v>116</v>
      </c>
      <c r="E85" s="80">
        <v>39545</v>
      </c>
      <c r="F85" s="62">
        <f t="shared" ca="1" si="3"/>
        <v>9</v>
      </c>
      <c r="G85" s="93"/>
      <c r="H85" s="64">
        <v>84170</v>
      </c>
      <c r="I85" s="60">
        <v>2</v>
      </c>
      <c r="W85"/>
      <c r="X85" s="79" t="s">
        <v>523</v>
      </c>
      <c r="Y85" s="60" t="s">
        <v>120</v>
      </c>
      <c r="Z85" s="79" t="s">
        <v>142</v>
      </c>
      <c r="AA85" s="79" t="s">
        <v>116</v>
      </c>
      <c r="AB85" s="80">
        <v>39648</v>
      </c>
      <c r="AC85" s="62">
        <f t="shared" ca="1" si="4"/>
        <v>8</v>
      </c>
      <c r="AD85" s="93"/>
      <c r="AE85" s="64">
        <v>45105</v>
      </c>
      <c r="AF85" s="60">
        <v>1</v>
      </c>
    </row>
    <row r="86" spans="1:32" x14ac:dyDescent="0.25">
      <c r="A86" s="79" t="s">
        <v>238</v>
      </c>
      <c r="B86" s="60" t="s">
        <v>122</v>
      </c>
      <c r="C86" s="79" t="s">
        <v>133</v>
      </c>
      <c r="D86" s="79" t="s">
        <v>112</v>
      </c>
      <c r="E86" s="80">
        <v>39264</v>
      </c>
      <c r="F86" s="62">
        <f t="shared" ca="1" si="3"/>
        <v>9</v>
      </c>
      <c r="G86" s="93" t="s">
        <v>124</v>
      </c>
      <c r="H86" s="64">
        <v>81980</v>
      </c>
      <c r="I86" s="60">
        <v>2</v>
      </c>
      <c r="W86"/>
      <c r="X86" s="79" t="s">
        <v>669</v>
      </c>
      <c r="Y86" s="60" t="s">
        <v>117</v>
      </c>
      <c r="Z86" s="79" t="s">
        <v>136</v>
      </c>
      <c r="AA86" s="79" t="s">
        <v>112</v>
      </c>
      <c r="AB86" s="80">
        <v>41070</v>
      </c>
      <c r="AC86" s="62">
        <f t="shared" ca="1" si="4"/>
        <v>4</v>
      </c>
      <c r="AD86" s="93" t="s">
        <v>115</v>
      </c>
      <c r="AE86" s="64">
        <v>73930</v>
      </c>
      <c r="AF86" s="60">
        <v>1</v>
      </c>
    </row>
    <row r="87" spans="1:32" x14ac:dyDescent="0.25">
      <c r="A87" s="79" t="s">
        <v>223</v>
      </c>
      <c r="B87" s="60" t="s">
        <v>122</v>
      </c>
      <c r="C87" s="79" t="s">
        <v>133</v>
      </c>
      <c r="D87" s="79" t="s">
        <v>112</v>
      </c>
      <c r="E87" s="80">
        <v>38807</v>
      </c>
      <c r="F87" s="62">
        <f t="shared" ca="1" si="3"/>
        <v>11</v>
      </c>
      <c r="G87" s="93" t="s">
        <v>113</v>
      </c>
      <c r="H87" s="64">
        <v>79730</v>
      </c>
      <c r="I87" s="60">
        <v>2</v>
      </c>
      <c r="W87"/>
      <c r="X87" s="79" t="s">
        <v>380</v>
      </c>
      <c r="Y87" s="60" t="s">
        <v>120</v>
      </c>
      <c r="Z87" s="79" t="s">
        <v>126</v>
      </c>
      <c r="AA87" s="79" t="s">
        <v>118</v>
      </c>
      <c r="AB87" s="80">
        <v>40925</v>
      </c>
      <c r="AC87" s="62">
        <f t="shared" ca="1" si="4"/>
        <v>5</v>
      </c>
      <c r="AD87" s="93"/>
      <c r="AE87" s="64">
        <v>14568</v>
      </c>
      <c r="AF87" s="60">
        <v>3</v>
      </c>
    </row>
    <row r="88" spans="1:32" x14ac:dyDescent="0.25">
      <c r="A88" s="79" t="s">
        <v>251</v>
      </c>
      <c r="B88" s="60" t="s">
        <v>122</v>
      </c>
      <c r="C88" s="79" t="s">
        <v>133</v>
      </c>
      <c r="D88" s="79" t="s">
        <v>112</v>
      </c>
      <c r="E88" s="80">
        <v>36535</v>
      </c>
      <c r="F88" s="62">
        <f t="shared" ca="1" si="3"/>
        <v>17</v>
      </c>
      <c r="G88" s="93" t="s">
        <v>113</v>
      </c>
      <c r="H88" s="64">
        <v>76192</v>
      </c>
      <c r="I88" s="60">
        <v>4</v>
      </c>
      <c r="W88"/>
      <c r="X88" s="79" t="s">
        <v>426</v>
      </c>
      <c r="Y88" s="60" t="s">
        <v>120</v>
      </c>
      <c r="Z88" s="79" t="s">
        <v>133</v>
      </c>
      <c r="AA88" s="79" t="s">
        <v>112</v>
      </c>
      <c r="AB88" s="80">
        <v>35932</v>
      </c>
      <c r="AC88" s="62">
        <f t="shared" ca="1" si="4"/>
        <v>19</v>
      </c>
      <c r="AD88" s="93" t="s">
        <v>124</v>
      </c>
      <c r="AE88" s="64">
        <v>89740</v>
      </c>
      <c r="AF88" s="60">
        <v>5</v>
      </c>
    </row>
    <row r="89" spans="1:32" x14ac:dyDescent="0.25">
      <c r="A89" s="79" t="s">
        <v>231</v>
      </c>
      <c r="B89" s="60" t="s">
        <v>122</v>
      </c>
      <c r="C89" s="79" t="s">
        <v>133</v>
      </c>
      <c r="D89" s="79" t="s">
        <v>112</v>
      </c>
      <c r="E89" s="80">
        <v>37943</v>
      </c>
      <c r="F89" s="62">
        <f t="shared" ca="1" si="3"/>
        <v>13</v>
      </c>
      <c r="G89" s="93" t="s">
        <v>113</v>
      </c>
      <c r="H89" s="64">
        <v>75176</v>
      </c>
      <c r="I89" s="60">
        <v>3</v>
      </c>
      <c r="W89"/>
      <c r="X89" s="79" t="s">
        <v>693</v>
      </c>
      <c r="Y89" s="60" t="s">
        <v>117</v>
      </c>
      <c r="Z89" s="79" t="s">
        <v>137</v>
      </c>
      <c r="AA89" s="79" t="s">
        <v>116</v>
      </c>
      <c r="AB89" s="80">
        <v>39011</v>
      </c>
      <c r="AC89" s="62">
        <f t="shared" ca="1" si="4"/>
        <v>10</v>
      </c>
      <c r="AD89" s="93"/>
      <c r="AE89" s="64">
        <v>86470</v>
      </c>
      <c r="AF89" s="60">
        <v>4</v>
      </c>
    </row>
    <row r="90" spans="1:32" x14ac:dyDescent="0.25">
      <c r="A90" s="79" t="s">
        <v>262</v>
      </c>
      <c r="B90" s="60" t="s">
        <v>122</v>
      </c>
      <c r="C90" s="79" t="s">
        <v>133</v>
      </c>
      <c r="D90" s="79" t="s">
        <v>112</v>
      </c>
      <c r="E90" s="80">
        <v>36009</v>
      </c>
      <c r="F90" s="62">
        <f t="shared" ca="1" si="3"/>
        <v>18</v>
      </c>
      <c r="G90" s="93" t="s">
        <v>113</v>
      </c>
      <c r="H90" s="64">
        <v>75120</v>
      </c>
      <c r="I90" s="60">
        <v>5</v>
      </c>
      <c r="W90"/>
      <c r="X90" s="79" t="s">
        <v>148</v>
      </c>
      <c r="Y90" s="60" t="s">
        <v>122</v>
      </c>
      <c r="Z90" s="79" t="s">
        <v>140</v>
      </c>
      <c r="AA90" s="79" t="s">
        <v>112</v>
      </c>
      <c r="AB90" s="80">
        <v>40624</v>
      </c>
      <c r="AC90" s="62">
        <f t="shared" ca="1" si="4"/>
        <v>6</v>
      </c>
      <c r="AD90" s="93" t="s">
        <v>76</v>
      </c>
      <c r="AE90" s="64">
        <v>86500</v>
      </c>
      <c r="AF90" s="60">
        <v>1</v>
      </c>
    </row>
    <row r="91" spans="1:32" x14ac:dyDescent="0.25">
      <c r="A91" s="79" t="s">
        <v>255</v>
      </c>
      <c r="B91" s="60" t="s">
        <v>122</v>
      </c>
      <c r="C91" s="79" t="s">
        <v>133</v>
      </c>
      <c r="D91" s="79" t="s">
        <v>116</v>
      </c>
      <c r="E91" s="80">
        <v>39092</v>
      </c>
      <c r="F91" s="62">
        <f t="shared" ca="1" si="3"/>
        <v>10</v>
      </c>
      <c r="G91" s="93"/>
      <c r="H91" s="64">
        <v>73990</v>
      </c>
      <c r="I91" s="60">
        <v>3</v>
      </c>
      <c r="W91"/>
      <c r="X91" s="79" t="s">
        <v>227</v>
      </c>
      <c r="Y91" s="60" t="s">
        <v>122</v>
      </c>
      <c r="Z91" s="79" t="s">
        <v>133</v>
      </c>
      <c r="AA91" s="79" t="s">
        <v>118</v>
      </c>
      <c r="AB91" s="80">
        <v>40574</v>
      </c>
      <c r="AC91" s="62">
        <f t="shared" ca="1" si="4"/>
        <v>6</v>
      </c>
      <c r="AD91" s="93"/>
      <c r="AE91" s="64">
        <v>28424</v>
      </c>
      <c r="AF91" s="60">
        <v>4</v>
      </c>
    </row>
    <row r="92" spans="1:32" x14ac:dyDescent="0.25">
      <c r="A92" s="79" t="s">
        <v>248</v>
      </c>
      <c r="B92" s="60" t="s">
        <v>122</v>
      </c>
      <c r="C92" s="79" t="s">
        <v>133</v>
      </c>
      <c r="D92" s="79" t="s">
        <v>112</v>
      </c>
      <c r="E92" s="80">
        <v>39390</v>
      </c>
      <c r="F92" s="62">
        <f t="shared" ca="1" si="3"/>
        <v>9</v>
      </c>
      <c r="G92" s="93" t="s">
        <v>59</v>
      </c>
      <c r="H92" s="64">
        <v>71490</v>
      </c>
      <c r="I92" s="60">
        <v>5</v>
      </c>
      <c r="W92"/>
      <c r="X92" s="79" t="s">
        <v>882</v>
      </c>
      <c r="Y92" s="60" t="s">
        <v>110</v>
      </c>
      <c r="Z92" s="79" t="s">
        <v>121</v>
      </c>
      <c r="AA92" s="79" t="s">
        <v>112</v>
      </c>
      <c r="AB92" s="80">
        <v>39704</v>
      </c>
      <c r="AC92" s="62">
        <f t="shared" ca="1" si="4"/>
        <v>8</v>
      </c>
      <c r="AD92" s="93" t="s">
        <v>76</v>
      </c>
      <c r="AE92" s="64">
        <v>58290</v>
      </c>
      <c r="AF92" s="60">
        <v>5</v>
      </c>
    </row>
    <row r="93" spans="1:32" x14ac:dyDescent="0.25">
      <c r="A93" s="79" t="s">
        <v>225</v>
      </c>
      <c r="B93" s="60" t="s">
        <v>122</v>
      </c>
      <c r="C93" s="79" t="s">
        <v>133</v>
      </c>
      <c r="D93" s="79" t="s">
        <v>112</v>
      </c>
      <c r="E93" s="80">
        <v>39696</v>
      </c>
      <c r="F93" s="62">
        <f t="shared" ca="1" si="3"/>
        <v>8</v>
      </c>
      <c r="G93" s="93" t="s">
        <v>113</v>
      </c>
      <c r="H93" s="64">
        <v>69320</v>
      </c>
      <c r="I93" s="60">
        <v>3</v>
      </c>
      <c r="W93"/>
      <c r="X93" s="79" t="s">
        <v>602</v>
      </c>
      <c r="Y93" s="60" t="s">
        <v>123</v>
      </c>
      <c r="Z93" s="79" t="s">
        <v>136</v>
      </c>
      <c r="AA93" s="79" t="s">
        <v>116</v>
      </c>
      <c r="AB93" s="80">
        <v>39330</v>
      </c>
      <c r="AC93" s="62">
        <f t="shared" ca="1" si="4"/>
        <v>9</v>
      </c>
      <c r="AD93" s="93"/>
      <c r="AE93" s="64">
        <v>81930</v>
      </c>
      <c r="AF93" s="60">
        <v>5</v>
      </c>
    </row>
    <row r="94" spans="1:32" x14ac:dyDescent="0.25">
      <c r="A94" s="79" t="s">
        <v>261</v>
      </c>
      <c r="B94" s="60" t="s">
        <v>122</v>
      </c>
      <c r="C94" s="79" t="s">
        <v>133</v>
      </c>
      <c r="D94" s="79" t="s">
        <v>112</v>
      </c>
      <c r="E94" s="80">
        <v>37509</v>
      </c>
      <c r="F94" s="62">
        <f t="shared" ca="1" si="3"/>
        <v>14</v>
      </c>
      <c r="G94" s="93" t="s">
        <v>124</v>
      </c>
      <c r="H94" s="64">
        <v>69080</v>
      </c>
      <c r="I94" s="60">
        <v>3</v>
      </c>
      <c r="W94"/>
      <c r="X94" s="79" t="s">
        <v>657</v>
      </c>
      <c r="Y94" s="60" t="s">
        <v>117</v>
      </c>
      <c r="Z94" s="79" t="s">
        <v>133</v>
      </c>
      <c r="AA94" s="79" t="s">
        <v>112</v>
      </c>
      <c r="AB94" s="80">
        <v>36198</v>
      </c>
      <c r="AC94" s="62">
        <f t="shared" ca="1" si="4"/>
        <v>18</v>
      </c>
      <c r="AD94" s="93" t="s">
        <v>76</v>
      </c>
      <c r="AE94" s="64">
        <v>81400</v>
      </c>
      <c r="AF94" s="60">
        <v>2</v>
      </c>
    </row>
    <row r="95" spans="1:32" x14ac:dyDescent="0.25">
      <c r="A95" s="79" t="s">
        <v>229</v>
      </c>
      <c r="B95" s="60" t="s">
        <v>122</v>
      </c>
      <c r="C95" s="79" t="s">
        <v>133</v>
      </c>
      <c r="D95" s="79" t="s">
        <v>116</v>
      </c>
      <c r="E95" s="80">
        <v>35992</v>
      </c>
      <c r="F95" s="62">
        <f t="shared" ca="1" si="3"/>
        <v>18</v>
      </c>
      <c r="G95" s="93"/>
      <c r="H95" s="64">
        <v>68260</v>
      </c>
      <c r="I95" s="60">
        <v>5</v>
      </c>
      <c r="W95"/>
      <c r="X95" s="79" t="s">
        <v>756</v>
      </c>
      <c r="Y95" s="60" t="s">
        <v>119</v>
      </c>
      <c r="Z95" s="79" t="s">
        <v>137</v>
      </c>
      <c r="AA95" s="79" t="s">
        <v>118</v>
      </c>
      <c r="AB95" s="80">
        <v>37827</v>
      </c>
      <c r="AC95" s="62">
        <f t="shared" ca="1" si="4"/>
        <v>13</v>
      </c>
      <c r="AD95" s="93"/>
      <c r="AE95" s="64">
        <v>11044</v>
      </c>
      <c r="AF95" s="60">
        <v>2</v>
      </c>
    </row>
    <row r="96" spans="1:32" x14ac:dyDescent="0.25">
      <c r="A96" s="79" t="s">
        <v>252</v>
      </c>
      <c r="B96" s="60" t="s">
        <v>122</v>
      </c>
      <c r="C96" s="79" t="s">
        <v>133</v>
      </c>
      <c r="D96" s="79" t="s">
        <v>116</v>
      </c>
      <c r="E96" s="80">
        <v>40492</v>
      </c>
      <c r="F96" s="62">
        <f t="shared" ca="1" si="3"/>
        <v>6</v>
      </c>
      <c r="G96" s="93"/>
      <c r="H96" s="64">
        <v>66010</v>
      </c>
      <c r="I96" s="60">
        <v>2</v>
      </c>
      <c r="W96"/>
      <c r="X96" s="79" t="s">
        <v>149</v>
      </c>
      <c r="Y96" s="60" t="s">
        <v>122</v>
      </c>
      <c r="Z96" s="79" t="s">
        <v>140</v>
      </c>
      <c r="AA96" s="79" t="s">
        <v>114</v>
      </c>
      <c r="AB96" s="80">
        <v>40166</v>
      </c>
      <c r="AC96" s="62">
        <f t="shared" ca="1" si="4"/>
        <v>7</v>
      </c>
      <c r="AD96" s="93" t="s">
        <v>76</v>
      </c>
      <c r="AE96" s="64">
        <v>25245</v>
      </c>
      <c r="AF96" s="60">
        <v>5</v>
      </c>
    </row>
    <row r="97" spans="1:32" x14ac:dyDescent="0.25">
      <c r="A97" s="79" t="s">
        <v>242</v>
      </c>
      <c r="B97" s="60" t="s">
        <v>122</v>
      </c>
      <c r="C97" s="79" t="s">
        <v>133</v>
      </c>
      <c r="D97" s="79" t="s">
        <v>112</v>
      </c>
      <c r="E97" s="80">
        <v>37436</v>
      </c>
      <c r="F97" s="62">
        <f t="shared" ca="1" si="3"/>
        <v>14</v>
      </c>
      <c r="G97" s="93" t="s">
        <v>59</v>
      </c>
      <c r="H97" s="64">
        <v>64130</v>
      </c>
      <c r="I97" s="60">
        <v>1</v>
      </c>
      <c r="W97"/>
      <c r="X97" s="79" t="s">
        <v>347</v>
      </c>
      <c r="Y97" s="60" t="s">
        <v>120</v>
      </c>
      <c r="Z97" s="79" t="s">
        <v>140</v>
      </c>
      <c r="AA97" s="79" t="s">
        <v>112</v>
      </c>
      <c r="AB97" s="80">
        <v>39262</v>
      </c>
      <c r="AC97" s="62">
        <f t="shared" ca="1" si="4"/>
        <v>9</v>
      </c>
      <c r="AD97" s="93" t="s">
        <v>76</v>
      </c>
      <c r="AE97" s="64">
        <v>63440</v>
      </c>
      <c r="AF97" s="60">
        <v>3</v>
      </c>
    </row>
    <row r="98" spans="1:32" x14ac:dyDescent="0.25">
      <c r="A98" s="79" t="s">
        <v>244</v>
      </c>
      <c r="B98" s="60" t="s">
        <v>122</v>
      </c>
      <c r="C98" s="79" t="s">
        <v>133</v>
      </c>
      <c r="D98" s="79" t="s">
        <v>116</v>
      </c>
      <c r="E98" s="80">
        <v>39539</v>
      </c>
      <c r="F98" s="62">
        <f t="shared" ca="1" si="3"/>
        <v>9</v>
      </c>
      <c r="G98" s="93"/>
      <c r="H98" s="64">
        <v>63310</v>
      </c>
      <c r="I98" s="60">
        <v>3</v>
      </c>
      <c r="W98"/>
      <c r="X98" s="79" t="s">
        <v>266</v>
      </c>
      <c r="Y98" s="60" t="s">
        <v>122</v>
      </c>
      <c r="Z98" s="79" t="s">
        <v>136</v>
      </c>
      <c r="AA98" s="79" t="s">
        <v>112</v>
      </c>
      <c r="AB98" s="80">
        <v>36456</v>
      </c>
      <c r="AC98" s="62">
        <f t="shared" ca="1" si="4"/>
        <v>17</v>
      </c>
      <c r="AD98" s="93" t="s">
        <v>124</v>
      </c>
      <c r="AE98" s="64">
        <v>43460</v>
      </c>
      <c r="AF98" s="60">
        <v>5</v>
      </c>
    </row>
    <row r="99" spans="1:32" x14ac:dyDescent="0.25">
      <c r="A99" s="79" t="s">
        <v>263</v>
      </c>
      <c r="B99" s="60" t="s">
        <v>122</v>
      </c>
      <c r="C99" s="79" t="s">
        <v>133</v>
      </c>
      <c r="D99" s="79" t="s">
        <v>112</v>
      </c>
      <c r="E99" s="80">
        <v>37331</v>
      </c>
      <c r="F99" s="62">
        <f t="shared" ca="1" si="3"/>
        <v>15</v>
      </c>
      <c r="G99" s="93" t="s">
        <v>124</v>
      </c>
      <c r="H99" s="64">
        <v>62750</v>
      </c>
      <c r="I99" s="60">
        <v>3</v>
      </c>
      <c r="W99"/>
      <c r="X99" s="79" t="s">
        <v>478</v>
      </c>
      <c r="Y99" s="60" t="s">
        <v>120</v>
      </c>
      <c r="Z99" s="79" t="s">
        <v>131</v>
      </c>
      <c r="AA99" s="79" t="s">
        <v>114</v>
      </c>
      <c r="AB99" s="80">
        <v>40184</v>
      </c>
      <c r="AC99" s="62">
        <f t="shared" ca="1" si="4"/>
        <v>7</v>
      </c>
      <c r="AD99" s="93" t="s">
        <v>76</v>
      </c>
      <c r="AE99" s="64">
        <v>21220</v>
      </c>
      <c r="AF99" s="60">
        <v>3</v>
      </c>
    </row>
    <row r="100" spans="1:32" x14ac:dyDescent="0.25">
      <c r="A100" s="79" t="s">
        <v>265</v>
      </c>
      <c r="B100" s="60" t="s">
        <v>122</v>
      </c>
      <c r="C100" s="79" t="s">
        <v>133</v>
      </c>
      <c r="D100" s="79" t="s">
        <v>112</v>
      </c>
      <c r="E100" s="80">
        <v>36273</v>
      </c>
      <c r="F100" s="62">
        <f t="shared" ca="1" si="3"/>
        <v>18</v>
      </c>
      <c r="G100" s="93" t="s">
        <v>124</v>
      </c>
      <c r="H100" s="64">
        <v>61330</v>
      </c>
      <c r="I100" s="60">
        <v>4</v>
      </c>
      <c r="W100"/>
      <c r="X100" s="79" t="s">
        <v>586</v>
      </c>
      <c r="Y100" s="60" t="s">
        <v>123</v>
      </c>
      <c r="Z100" s="79" t="s">
        <v>133</v>
      </c>
      <c r="AA100" s="79" t="s">
        <v>112</v>
      </c>
      <c r="AB100" s="80">
        <v>39181</v>
      </c>
      <c r="AC100" s="62">
        <f t="shared" ca="1" si="4"/>
        <v>10</v>
      </c>
      <c r="AD100" s="93" t="s">
        <v>124</v>
      </c>
      <c r="AE100" s="64">
        <v>23330</v>
      </c>
      <c r="AF100" s="60">
        <v>4</v>
      </c>
    </row>
    <row r="101" spans="1:32" x14ac:dyDescent="0.25">
      <c r="A101" s="79" t="s">
        <v>239</v>
      </c>
      <c r="B101" s="60" t="s">
        <v>122</v>
      </c>
      <c r="C101" s="79" t="s">
        <v>133</v>
      </c>
      <c r="D101" s="79" t="s">
        <v>112</v>
      </c>
      <c r="E101" s="80">
        <v>40953</v>
      </c>
      <c r="F101" s="62">
        <f t="shared" ca="1" si="3"/>
        <v>5</v>
      </c>
      <c r="G101" s="93" t="s">
        <v>76</v>
      </c>
      <c r="H101" s="64">
        <v>60380</v>
      </c>
      <c r="I101" s="60">
        <v>4</v>
      </c>
      <c r="W101"/>
      <c r="X101" s="79" t="s">
        <v>717</v>
      </c>
      <c r="Y101" s="60" t="s">
        <v>119</v>
      </c>
      <c r="Z101" s="79" t="s">
        <v>133</v>
      </c>
      <c r="AA101" s="79" t="s">
        <v>116</v>
      </c>
      <c r="AB101" s="80">
        <v>39785</v>
      </c>
      <c r="AC101" s="62">
        <f t="shared" ca="1" si="4"/>
        <v>8</v>
      </c>
      <c r="AD101" s="93"/>
      <c r="AE101" s="64">
        <v>80690</v>
      </c>
      <c r="AF101" s="60">
        <v>3</v>
      </c>
    </row>
    <row r="102" spans="1:32" x14ac:dyDescent="0.25">
      <c r="A102" s="79" t="s">
        <v>249</v>
      </c>
      <c r="B102" s="60" t="s">
        <v>122</v>
      </c>
      <c r="C102" s="79" t="s">
        <v>133</v>
      </c>
      <c r="D102" s="79" t="s">
        <v>112</v>
      </c>
      <c r="E102" s="80">
        <v>38876</v>
      </c>
      <c r="F102" s="62">
        <f t="shared" ca="1" si="3"/>
        <v>10</v>
      </c>
      <c r="G102" s="93" t="s">
        <v>113</v>
      </c>
      <c r="H102" s="64">
        <v>60280</v>
      </c>
      <c r="I102" s="60">
        <v>1</v>
      </c>
      <c r="W102"/>
      <c r="X102" s="79" t="s">
        <v>348</v>
      </c>
      <c r="Y102" s="60" t="s">
        <v>120</v>
      </c>
      <c r="Z102" s="79" t="s">
        <v>140</v>
      </c>
      <c r="AA102" s="79" t="s">
        <v>116</v>
      </c>
      <c r="AB102" s="80">
        <v>36787</v>
      </c>
      <c r="AC102" s="62">
        <f t="shared" ca="1" si="4"/>
        <v>16</v>
      </c>
      <c r="AD102" s="93"/>
      <c r="AE102" s="64">
        <v>89640</v>
      </c>
      <c r="AF102" s="60">
        <v>4</v>
      </c>
    </row>
    <row r="103" spans="1:32" x14ac:dyDescent="0.25">
      <c r="A103" s="79" t="s">
        <v>258</v>
      </c>
      <c r="B103" s="60" t="s">
        <v>122</v>
      </c>
      <c r="C103" s="79" t="s">
        <v>133</v>
      </c>
      <c r="D103" s="79" t="s">
        <v>112</v>
      </c>
      <c r="E103" s="80">
        <v>38982</v>
      </c>
      <c r="F103" s="62">
        <f t="shared" ca="1" si="3"/>
        <v>10</v>
      </c>
      <c r="G103" s="93" t="s">
        <v>113</v>
      </c>
      <c r="H103" s="64">
        <v>60100</v>
      </c>
      <c r="I103" s="60">
        <v>1</v>
      </c>
      <c r="W103"/>
      <c r="X103" s="79" t="s">
        <v>838</v>
      </c>
      <c r="Y103" s="60" t="s">
        <v>110</v>
      </c>
      <c r="Z103" s="79" t="s">
        <v>136</v>
      </c>
      <c r="AA103" s="79" t="s">
        <v>112</v>
      </c>
      <c r="AB103" s="80">
        <v>36662</v>
      </c>
      <c r="AC103" s="62">
        <f t="shared" ca="1" si="4"/>
        <v>17</v>
      </c>
      <c r="AD103" s="93" t="s">
        <v>124</v>
      </c>
      <c r="AE103" s="64">
        <v>52490</v>
      </c>
      <c r="AF103" s="60">
        <v>4</v>
      </c>
    </row>
    <row r="104" spans="1:32" x14ac:dyDescent="0.25">
      <c r="A104" s="79" t="s">
        <v>256</v>
      </c>
      <c r="B104" s="60" t="s">
        <v>122</v>
      </c>
      <c r="C104" s="79" t="s">
        <v>133</v>
      </c>
      <c r="D104" s="79" t="s">
        <v>116</v>
      </c>
      <c r="E104" s="80">
        <v>36637</v>
      </c>
      <c r="F104" s="62">
        <f t="shared" ca="1" si="3"/>
        <v>17</v>
      </c>
      <c r="G104" s="93"/>
      <c r="H104" s="64">
        <v>57600</v>
      </c>
      <c r="I104" s="60">
        <v>3</v>
      </c>
      <c r="W104"/>
      <c r="X104" s="79" t="s">
        <v>220</v>
      </c>
      <c r="Y104" s="60" t="s">
        <v>122</v>
      </c>
      <c r="Z104" s="79" t="s">
        <v>132</v>
      </c>
      <c r="AA104" s="79" t="s">
        <v>118</v>
      </c>
      <c r="AB104" s="80">
        <v>36519</v>
      </c>
      <c r="AC104" s="62">
        <f t="shared" ca="1" si="4"/>
        <v>17</v>
      </c>
      <c r="AD104" s="93" t="s">
        <v>124</v>
      </c>
      <c r="AE104" s="64">
        <v>61860</v>
      </c>
      <c r="AF104" s="60">
        <v>5</v>
      </c>
    </row>
    <row r="105" spans="1:32" x14ac:dyDescent="0.25">
      <c r="A105" s="79" t="s">
        <v>264</v>
      </c>
      <c r="B105" s="60" t="s">
        <v>122</v>
      </c>
      <c r="C105" s="79" t="s">
        <v>133</v>
      </c>
      <c r="D105" s="79" t="s">
        <v>116</v>
      </c>
      <c r="E105" s="234">
        <v>40680</v>
      </c>
      <c r="F105" s="62">
        <f t="shared" ca="1" si="3"/>
        <v>6</v>
      </c>
      <c r="G105" s="93"/>
      <c r="H105" s="64">
        <v>57110</v>
      </c>
      <c r="I105" s="60">
        <v>3</v>
      </c>
      <c r="W105"/>
      <c r="X105" s="79" t="s">
        <v>763</v>
      </c>
      <c r="Y105" s="60" t="s">
        <v>110</v>
      </c>
      <c r="Z105" s="79" t="s">
        <v>140</v>
      </c>
      <c r="AA105" s="79" t="s">
        <v>116</v>
      </c>
      <c r="AB105" s="234">
        <v>40410</v>
      </c>
      <c r="AC105" s="62">
        <f t="shared" ca="1" si="4"/>
        <v>6</v>
      </c>
      <c r="AD105" s="93"/>
      <c r="AE105" s="64">
        <v>57680</v>
      </c>
      <c r="AF105" s="60">
        <v>4</v>
      </c>
    </row>
    <row r="106" spans="1:32" x14ac:dyDescent="0.25">
      <c r="A106" s="79" t="s">
        <v>224</v>
      </c>
      <c r="B106" s="60" t="s">
        <v>122</v>
      </c>
      <c r="C106" s="79" t="s">
        <v>133</v>
      </c>
      <c r="D106" s="79" t="s">
        <v>116</v>
      </c>
      <c r="E106" s="80">
        <v>40462</v>
      </c>
      <c r="F106" s="62">
        <f t="shared" ca="1" si="3"/>
        <v>6</v>
      </c>
      <c r="G106" s="93"/>
      <c r="H106" s="64">
        <v>52940</v>
      </c>
      <c r="I106" s="60">
        <v>4</v>
      </c>
      <c r="W106"/>
      <c r="X106" s="79" t="s">
        <v>377</v>
      </c>
      <c r="Y106" s="60" t="s">
        <v>120</v>
      </c>
      <c r="Z106" s="79" t="s">
        <v>128</v>
      </c>
      <c r="AA106" s="79" t="s">
        <v>114</v>
      </c>
      <c r="AB106" s="80">
        <v>40572</v>
      </c>
      <c r="AC106" s="62">
        <f t="shared" ca="1" si="4"/>
        <v>6</v>
      </c>
      <c r="AD106" s="93" t="s">
        <v>124</v>
      </c>
      <c r="AE106" s="64">
        <v>10520</v>
      </c>
      <c r="AF106" s="60">
        <v>4</v>
      </c>
    </row>
    <row r="107" spans="1:32" x14ac:dyDescent="0.25">
      <c r="A107" s="79" t="s">
        <v>228</v>
      </c>
      <c r="B107" s="60" t="s">
        <v>122</v>
      </c>
      <c r="C107" s="79" t="s">
        <v>133</v>
      </c>
      <c r="D107" s="79" t="s">
        <v>112</v>
      </c>
      <c r="E107" s="80">
        <v>40936</v>
      </c>
      <c r="F107" s="62">
        <f t="shared" ca="1" si="3"/>
        <v>5</v>
      </c>
      <c r="G107" s="93" t="s">
        <v>113</v>
      </c>
      <c r="H107" s="64">
        <v>52940</v>
      </c>
      <c r="I107" s="60">
        <v>4</v>
      </c>
      <c r="W107"/>
      <c r="X107" s="79" t="s">
        <v>740</v>
      </c>
      <c r="Y107" s="60" t="s">
        <v>119</v>
      </c>
      <c r="Z107" s="79" t="s">
        <v>141</v>
      </c>
      <c r="AA107" s="79" t="s">
        <v>118</v>
      </c>
      <c r="AB107" s="80">
        <v>36557</v>
      </c>
      <c r="AC107" s="62">
        <f t="shared" ca="1" si="4"/>
        <v>17</v>
      </c>
      <c r="AD107" s="93"/>
      <c r="AE107" s="64">
        <v>15552</v>
      </c>
      <c r="AF107" s="60">
        <v>4</v>
      </c>
    </row>
    <row r="108" spans="1:32" x14ac:dyDescent="0.25">
      <c r="A108" s="79" t="s">
        <v>246</v>
      </c>
      <c r="B108" s="60" t="s">
        <v>122</v>
      </c>
      <c r="C108" s="79" t="s">
        <v>133</v>
      </c>
      <c r="D108" s="79" t="s">
        <v>116</v>
      </c>
      <c r="E108" s="80">
        <v>41124</v>
      </c>
      <c r="F108" s="62">
        <f t="shared" ca="1" si="3"/>
        <v>4</v>
      </c>
      <c r="G108" s="93"/>
      <c r="H108" s="64">
        <v>49530</v>
      </c>
      <c r="I108" s="60">
        <v>2</v>
      </c>
      <c r="W108"/>
      <c r="X108" s="79" t="s">
        <v>601</v>
      </c>
      <c r="Y108" s="60" t="s">
        <v>123</v>
      </c>
      <c r="Z108" s="79" t="s">
        <v>135</v>
      </c>
      <c r="AA108" s="79" t="s">
        <v>112</v>
      </c>
      <c r="AB108" s="80">
        <v>41137</v>
      </c>
      <c r="AC108" s="62">
        <f t="shared" ca="1" si="4"/>
        <v>4</v>
      </c>
      <c r="AD108" s="93" t="s">
        <v>113</v>
      </c>
      <c r="AE108" s="64">
        <v>39160</v>
      </c>
      <c r="AF108" s="60">
        <v>3</v>
      </c>
    </row>
    <row r="109" spans="1:32" x14ac:dyDescent="0.25">
      <c r="A109" s="79" t="s">
        <v>234</v>
      </c>
      <c r="B109" s="60" t="s">
        <v>122</v>
      </c>
      <c r="C109" s="79" t="s">
        <v>133</v>
      </c>
      <c r="D109" s="79" t="s">
        <v>114</v>
      </c>
      <c r="E109" s="80">
        <v>36269</v>
      </c>
      <c r="F109" s="62">
        <f t="shared" ca="1" si="3"/>
        <v>18</v>
      </c>
      <c r="G109" s="93" t="s">
        <v>124</v>
      </c>
      <c r="H109" s="64">
        <v>48190</v>
      </c>
      <c r="I109" s="60">
        <v>1</v>
      </c>
      <c r="W109"/>
      <c r="X109" s="79" t="s">
        <v>427</v>
      </c>
      <c r="Y109" s="60" t="s">
        <v>120</v>
      </c>
      <c r="Z109" s="79" t="s">
        <v>133</v>
      </c>
      <c r="AA109" s="79" t="s">
        <v>116</v>
      </c>
      <c r="AB109" s="80">
        <v>38044</v>
      </c>
      <c r="AC109" s="62">
        <f t="shared" ca="1" si="4"/>
        <v>13</v>
      </c>
      <c r="AD109" s="93"/>
      <c r="AE109" s="64">
        <v>57410</v>
      </c>
      <c r="AF109" s="60">
        <v>2</v>
      </c>
    </row>
    <row r="110" spans="1:32" x14ac:dyDescent="0.25">
      <c r="A110" s="79" t="s">
        <v>226</v>
      </c>
      <c r="B110" s="60" t="s">
        <v>122</v>
      </c>
      <c r="C110" s="79" t="s">
        <v>133</v>
      </c>
      <c r="D110" s="79" t="s">
        <v>112</v>
      </c>
      <c r="E110" s="80">
        <v>40634</v>
      </c>
      <c r="F110" s="62">
        <f t="shared" ca="1" si="3"/>
        <v>6</v>
      </c>
      <c r="G110" s="93" t="s">
        <v>113</v>
      </c>
      <c r="H110" s="64">
        <v>47440</v>
      </c>
      <c r="I110" s="60">
        <v>3</v>
      </c>
      <c r="W110"/>
      <c r="X110" s="79" t="s">
        <v>782</v>
      </c>
      <c r="Y110" s="60" t="s">
        <v>110</v>
      </c>
      <c r="Z110" s="79" t="s">
        <v>125</v>
      </c>
      <c r="AA110" s="79" t="s">
        <v>112</v>
      </c>
      <c r="AB110" s="80">
        <v>36619</v>
      </c>
      <c r="AC110" s="62">
        <f t="shared" ca="1" si="4"/>
        <v>17</v>
      </c>
      <c r="AD110" s="93" t="s">
        <v>59</v>
      </c>
      <c r="AE110" s="64">
        <v>56440</v>
      </c>
      <c r="AF110" s="60">
        <v>1</v>
      </c>
    </row>
    <row r="111" spans="1:32" x14ac:dyDescent="0.25">
      <c r="A111" s="79" t="s">
        <v>230</v>
      </c>
      <c r="B111" s="60" t="s">
        <v>122</v>
      </c>
      <c r="C111" s="79" t="s">
        <v>133</v>
      </c>
      <c r="D111" s="79" t="s">
        <v>116</v>
      </c>
      <c r="E111" s="80">
        <v>39262</v>
      </c>
      <c r="F111" s="62">
        <f t="shared" ca="1" si="3"/>
        <v>9</v>
      </c>
      <c r="G111" s="93"/>
      <c r="H111" s="64">
        <v>45770</v>
      </c>
      <c r="I111" s="60">
        <v>5</v>
      </c>
      <c r="W111"/>
      <c r="X111" s="79" t="s">
        <v>815</v>
      </c>
      <c r="Y111" s="60" t="s">
        <v>110</v>
      </c>
      <c r="Z111" s="79" t="s">
        <v>133</v>
      </c>
      <c r="AA111" s="79" t="s">
        <v>112</v>
      </c>
      <c r="AB111" s="80">
        <v>36122</v>
      </c>
      <c r="AC111" s="62">
        <f t="shared" ca="1" si="4"/>
        <v>18</v>
      </c>
      <c r="AD111" s="93" t="s">
        <v>115</v>
      </c>
      <c r="AE111" s="64">
        <v>22660</v>
      </c>
      <c r="AF111" s="60">
        <v>2</v>
      </c>
    </row>
    <row r="112" spans="1:32" x14ac:dyDescent="0.25">
      <c r="A112" s="79" t="s">
        <v>259</v>
      </c>
      <c r="B112" s="60" t="s">
        <v>122</v>
      </c>
      <c r="C112" s="79" t="s">
        <v>133</v>
      </c>
      <c r="D112" s="79" t="s">
        <v>112</v>
      </c>
      <c r="E112" s="80">
        <v>39106</v>
      </c>
      <c r="F112" s="62">
        <f t="shared" ca="1" si="3"/>
        <v>10</v>
      </c>
      <c r="G112" s="93" t="s">
        <v>124</v>
      </c>
      <c r="H112" s="64">
        <v>45500</v>
      </c>
      <c r="I112" s="60">
        <v>3</v>
      </c>
      <c r="W112"/>
      <c r="X112" s="79" t="s">
        <v>150</v>
      </c>
      <c r="Y112" s="60" t="s">
        <v>122</v>
      </c>
      <c r="Z112" s="79" t="s">
        <v>140</v>
      </c>
      <c r="AA112" s="79" t="s">
        <v>112</v>
      </c>
      <c r="AB112" s="80">
        <v>36195</v>
      </c>
      <c r="AC112" s="62">
        <f t="shared" ca="1" si="4"/>
        <v>18</v>
      </c>
      <c r="AD112" s="93" t="s">
        <v>59</v>
      </c>
      <c r="AE112" s="64">
        <v>46360</v>
      </c>
      <c r="AF112" s="60">
        <v>5</v>
      </c>
    </row>
    <row r="113" spans="1:32" x14ac:dyDescent="0.25">
      <c r="A113" s="79" t="s">
        <v>254</v>
      </c>
      <c r="B113" s="60" t="s">
        <v>122</v>
      </c>
      <c r="C113" s="79" t="s">
        <v>133</v>
      </c>
      <c r="D113" s="79" t="s">
        <v>112</v>
      </c>
      <c r="E113" s="80">
        <v>40469</v>
      </c>
      <c r="F113" s="62">
        <f t="shared" ca="1" si="3"/>
        <v>6</v>
      </c>
      <c r="G113" s="93" t="s">
        <v>115</v>
      </c>
      <c r="H113" s="64">
        <v>45480</v>
      </c>
      <c r="I113" s="60">
        <v>4</v>
      </c>
      <c r="W113"/>
      <c r="X113" s="79" t="s">
        <v>684</v>
      </c>
      <c r="Y113" s="60" t="s">
        <v>117</v>
      </c>
      <c r="Z113" s="79" t="s">
        <v>142</v>
      </c>
      <c r="AA113" s="79" t="s">
        <v>116</v>
      </c>
      <c r="AB113" s="234">
        <v>40638</v>
      </c>
      <c r="AC113" s="62">
        <f t="shared" ca="1" si="4"/>
        <v>6</v>
      </c>
      <c r="AD113" s="93"/>
      <c r="AE113" s="64">
        <v>42990</v>
      </c>
      <c r="AF113" s="60">
        <v>4</v>
      </c>
    </row>
    <row r="114" spans="1:32" x14ac:dyDescent="0.25">
      <c r="A114" s="79" t="s">
        <v>257</v>
      </c>
      <c r="B114" s="60" t="s">
        <v>122</v>
      </c>
      <c r="C114" s="79" t="s">
        <v>133</v>
      </c>
      <c r="D114" s="79" t="s">
        <v>112</v>
      </c>
      <c r="E114" s="80">
        <v>40301</v>
      </c>
      <c r="F114" s="62">
        <f t="shared" ca="1" si="3"/>
        <v>7</v>
      </c>
      <c r="G114" s="93" t="s">
        <v>124</v>
      </c>
      <c r="H114" s="64">
        <v>44270</v>
      </c>
      <c r="I114" s="60">
        <v>2</v>
      </c>
      <c r="W114"/>
      <c r="X114" s="79" t="s">
        <v>635</v>
      </c>
      <c r="Y114" s="60" t="s">
        <v>117</v>
      </c>
      <c r="Z114" s="79" t="s">
        <v>140</v>
      </c>
      <c r="AA114" s="79" t="s">
        <v>116</v>
      </c>
      <c r="AB114" s="80">
        <v>38986</v>
      </c>
      <c r="AC114" s="62">
        <f t="shared" ca="1" si="4"/>
        <v>10</v>
      </c>
      <c r="AD114" s="93"/>
      <c r="AE114" s="64">
        <v>36230</v>
      </c>
      <c r="AF114" s="60">
        <v>2</v>
      </c>
    </row>
    <row r="115" spans="1:32" x14ac:dyDescent="0.25">
      <c r="A115" s="79" t="s">
        <v>243</v>
      </c>
      <c r="B115" s="60" t="s">
        <v>122</v>
      </c>
      <c r="C115" s="79" t="s">
        <v>133</v>
      </c>
      <c r="D115" s="79" t="s">
        <v>116</v>
      </c>
      <c r="E115" s="80">
        <v>38738</v>
      </c>
      <c r="F115" s="62">
        <f t="shared" ca="1" si="3"/>
        <v>11</v>
      </c>
      <c r="G115" s="93"/>
      <c r="H115" s="64">
        <v>42150</v>
      </c>
      <c r="I115" s="60">
        <v>5</v>
      </c>
      <c r="W115"/>
      <c r="X115" s="79" t="s">
        <v>228</v>
      </c>
      <c r="Y115" s="60" t="s">
        <v>122</v>
      </c>
      <c r="Z115" s="79" t="s">
        <v>133</v>
      </c>
      <c r="AA115" s="79" t="s">
        <v>112</v>
      </c>
      <c r="AB115" s="80">
        <v>40936</v>
      </c>
      <c r="AC115" s="62">
        <f t="shared" ca="1" si="4"/>
        <v>5</v>
      </c>
      <c r="AD115" s="93" t="s">
        <v>113</v>
      </c>
      <c r="AE115" s="64">
        <v>52940</v>
      </c>
      <c r="AF115" s="60">
        <v>4</v>
      </c>
    </row>
    <row r="116" spans="1:32" x14ac:dyDescent="0.25">
      <c r="A116" s="79" t="s">
        <v>237</v>
      </c>
      <c r="B116" s="60" t="s">
        <v>122</v>
      </c>
      <c r="C116" s="79" t="s">
        <v>133</v>
      </c>
      <c r="D116" s="79" t="s">
        <v>114</v>
      </c>
      <c r="E116" s="80">
        <v>36503</v>
      </c>
      <c r="F116" s="62">
        <f t="shared" ca="1" si="3"/>
        <v>17</v>
      </c>
      <c r="G116" s="93" t="s">
        <v>59</v>
      </c>
      <c r="H116" s="64">
        <v>41615</v>
      </c>
      <c r="I116" s="60">
        <v>1</v>
      </c>
      <c r="W116"/>
      <c r="X116" s="79" t="s">
        <v>229</v>
      </c>
      <c r="Y116" s="60" t="s">
        <v>122</v>
      </c>
      <c r="Z116" s="79" t="s">
        <v>133</v>
      </c>
      <c r="AA116" s="79" t="s">
        <v>116</v>
      </c>
      <c r="AB116" s="80">
        <v>35992</v>
      </c>
      <c r="AC116" s="62">
        <f t="shared" ca="1" si="4"/>
        <v>18</v>
      </c>
      <c r="AD116" s="93"/>
      <c r="AE116" s="64">
        <v>68260</v>
      </c>
      <c r="AF116" s="60">
        <v>5</v>
      </c>
    </row>
    <row r="117" spans="1:32" x14ac:dyDescent="0.25">
      <c r="A117" s="79" t="s">
        <v>241</v>
      </c>
      <c r="B117" s="60" t="s">
        <v>122</v>
      </c>
      <c r="C117" s="79" t="s">
        <v>133</v>
      </c>
      <c r="D117" s="79" t="s">
        <v>112</v>
      </c>
      <c r="E117" s="80">
        <v>35996</v>
      </c>
      <c r="F117" s="62">
        <f t="shared" ca="1" si="3"/>
        <v>18</v>
      </c>
      <c r="G117" s="93" t="s">
        <v>113</v>
      </c>
      <c r="H117" s="64">
        <v>40340</v>
      </c>
      <c r="I117" s="60">
        <v>2</v>
      </c>
      <c r="W117"/>
      <c r="X117" s="79" t="s">
        <v>211</v>
      </c>
      <c r="Y117" s="60" t="s">
        <v>122</v>
      </c>
      <c r="Z117" s="79" t="s">
        <v>138</v>
      </c>
      <c r="AA117" s="79" t="s">
        <v>118</v>
      </c>
      <c r="AB117" s="80">
        <v>36329</v>
      </c>
      <c r="AC117" s="62">
        <f t="shared" ca="1" si="4"/>
        <v>17</v>
      </c>
      <c r="AD117" s="93"/>
      <c r="AE117" s="64">
        <v>39764</v>
      </c>
      <c r="AF117" s="60">
        <v>1</v>
      </c>
    </row>
    <row r="118" spans="1:32" x14ac:dyDescent="0.25">
      <c r="A118" s="79" t="s">
        <v>247</v>
      </c>
      <c r="B118" s="60" t="s">
        <v>122</v>
      </c>
      <c r="C118" s="79" t="s">
        <v>133</v>
      </c>
      <c r="D118" s="79" t="s">
        <v>116</v>
      </c>
      <c r="E118" s="80">
        <v>40470</v>
      </c>
      <c r="F118" s="62">
        <f t="shared" ca="1" si="3"/>
        <v>6</v>
      </c>
      <c r="G118" s="93"/>
      <c r="H118" s="64">
        <v>37840</v>
      </c>
      <c r="I118" s="60">
        <v>1</v>
      </c>
      <c r="W118"/>
      <c r="X118" s="79" t="s">
        <v>182</v>
      </c>
      <c r="Y118" s="60" t="s">
        <v>122</v>
      </c>
      <c r="Z118" s="79" t="s">
        <v>125</v>
      </c>
      <c r="AA118" s="79" t="s">
        <v>114</v>
      </c>
      <c r="AB118" s="80">
        <v>40152</v>
      </c>
      <c r="AC118" s="62">
        <f t="shared" ca="1" si="4"/>
        <v>7</v>
      </c>
      <c r="AD118" s="93" t="s">
        <v>124</v>
      </c>
      <c r="AE118" s="64">
        <v>28680</v>
      </c>
      <c r="AF118" s="60">
        <v>1</v>
      </c>
    </row>
    <row r="119" spans="1:32" x14ac:dyDescent="0.25">
      <c r="A119" s="79" t="s">
        <v>233</v>
      </c>
      <c r="B119" s="60" t="s">
        <v>122</v>
      </c>
      <c r="C119" s="79" t="s">
        <v>133</v>
      </c>
      <c r="D119" s="79" t="s">
        <v>112</v>
      </c>
      <c r="E119" s="80">
        <v>40270</v>
      </c>
      <c r="F119" s="62">
        <f t="shared" ca="1" si="3"/>
        <v>7</v>
      </c>
      <c r="G119" s="93" t="s">
        <v>124</v>
      </c>
      <c r="H119" s="64">
        <v>35300</v>
      </c>
      <c r="I119" s="60">
        <v>5</v>
      </c>
      <c r="W119"/>
      <c r="X119" s="79" t="s">
        <v>349</v>
      </c>
      <c r="Y119" s="60" t="s">
        <v>120</v>
      </c>
      <c r="Z119" s="79" t="s">
        <v>140</v>
      </c>
      <c r="AA119" s="79" t="s">
        <v>114</v>
      </c>
      <c r="AB119" s="80">
        <v>36084</v>
      </c>
      <c r="AC119" s="62">
        <f t="shared" ca="1" si="4"/>
        <v>18</v>
      </c>
      <c r="AD119" s="93" t="s">
        <v>115</v>
      </c>
      <c r="AE119" s="64">
        <v>45750</v>
      </c>
      <c r="AF119" s="60">
        <v>5</v>
      </c>
    </row>
    <row r="120" spans="1:32" x14ac:dyDescent="0.25">
      <c r="A120" s="79" t="s">
        <v>227</v>
      </c>
      <c r="B120" s="60" t="s">
        <v>122</v>
      </c>
      <c r="C120" s="79" t="s">
        <v>133</v>
      </c>
      <c r="D120" s="79" t="s">
        <v>118</v>
      </c>
      <c r="E120" s="80">
        <v>40574</v>
      </c>
      <c r="F120" s="62">
        <f t="shared" ca="1" si="3"/>
        <v>6</v>
      </c>
      <c r="G120" s="93"/>
      <c r="H120" s="64">
        <v>28424</v>
      </c>
      <c r="I120" s="60">
        <v>4</v>
      </c>
      <c r="W120"/>
      <c r="X120" s="79" t="s">
        <v>680</v>
      </c>
      <c r="Y120" s="60" t="s">
        <v>117</v>
      </c>
      <c r="Z120" s="79" t="s">
        <v>141</v>
      </c>
      <c r="AA120" s="79" t="s">
        <v>112</v>
      </c>
      <c r="AB120" s="80">
        <v>39134</v>
      </c>
      <c r="AC120" s="62">
        <f t="shared" ca="1" si="4"/>
        <v>10</v>
      </c>
      <c r="AD120" s="93" t="s">
        <v>124</v>
      </c>
      <c r="AE120" s="64">
        <v>45110</v>
      </c>
      <c r="AF120" s="60">
        <v>2</v>
      </c>
    </row>
    <row r="121" spans="1:32" x14ac:dyDescent="0.25">
      <c r="A121" s="79" t="s">
        <v>236</v>
      </c>
      <c r="B121" s="60" t="s">
        <v>122</v>
      </c>
      <c r="C121" s="79" t="s">
        <v>133</v>
      </c>
      <c r="D121" s="79" t="s">
        <v>112</v>
      </c>
      <c r="E121" s="80">
        <v>41026</v>
      </c>
      <c r="F121" s="62">
        <f t="shared" ca="1" si="3"/>
        <v>5</v>
      </c>
      <c r="G121" s="93" t="s">
        <v>124</v>
      </c>
      <c r="H121" s="64">
        <v>26190</v>
      </c>
      <c r="I121" s="60">
        <v>5</v>
      </c>
      <c r="W121"/>
      <c r="X121" s="79" t="s">
        <v>341</v>
      </c>
      <c r="Y121" s="60" t="s">
        <v>122</v>
      </c>
      <c r="Z121" s="79" t="s">
        <v>121</v>
      </c>
      <c r="AA121" s="79" t="s">
        <v>112</v>
      </c>
      <c r="AB121" s="80">
        <v>38142</v>
      </c>
      <c r="AC121" s="62">
        <f t="shared" ca="1" si="4"/>
        <v>12</v>
      </c>
      <c r="AD121" s="93" t="s">
        <v>113</v>
      </c>
      <c r="AE121" s="64">
        <v>49350</v>
      </c>
      <c r="AF121" s="60">
        <v>4</v>
      </c>
    </row>
    <row r="122" spans="1:32" x14ac:dyDescent="0.25">
      <c r="A122" s="79" t="s">
        <v>235</v>
      </c>
      <c r="B122" s="60" t="s">
        <v>122</v>
      </c>
      <c r="C122" s="79" t="s">
        <v>133</v>
      </c>
      <c r="D122" s="79" t="s">
        <v>112</v>
      </c>
      <c r="E122" s="80">
        <v>39518</v>
      </c>
      <c r="F122" s="62">
        <f t="shared" ca="1" si="3"/>
        <v>9</v>
      </c>
      <c r="G122" s="93" t="s">
        <v>124</v>
      </c>
      <c r="H122" s="64">
        <v>24710</v>
      </c>
      <c r="I122" s="60">
        <v>2</v>
      </c>
      <c r="W122"/>
      <c r="X122" s="79" t="s">
        <v>341</v>
      </c>
      <c r="Y122" s="60" t="s">
        <v>110</v>
      </c>
      <c r="Z122" s="79" t="s">
        <v>111</v>
      </c>
      <c r="AA122" s="79" t="s">
        <v>114</v>
      </c>
      <c r="AB122" s="80">
        <v>40595</v>
      </c>
      <c r="AC122" s="62">
        <f t="shared" ca="1" si="4"/>
        <v>6</v>
      </c>
      <c r="AD122" s="93" t="s">
        <v>115</v>
      </c>
      <c r="AE122" s="64">
        <v>26795</v>
      </c>
      <c r="AF122" s="60">
        <v>4</v>
      </c>
    </row>
    <row r="123" spans="1:32" x14ac:dyDescent="0.25">
      <c r="A123" s="79" t="s">
        <v>232</v>
      </c>
      <c r="B123" s="60" t="s">
        <v>122</v>
      </c>
      <c r="C123" s="79" t="s">
        <v>133</v>
      </c>
      <c r="D123" s="79" t="s">
        <v>116</v>
      </c>
      <c r="E123" s="80">
        <v>36455</v>
      </c>
      <c r="F123" s="62">
        <f t="shared" ca="1" si="3"/>
        <v>17</v>
      </c>
      <c r="G123" s="93"/>
      <c r="H123" s="64">
        <v>23810</v>
      </c>
      <c r="I123" s="60">
        <v>4</v>
      </c>
      <c r="W123"/>
      <c r="X123" s="79" t="s">
        <v>267</v>
      </c>
      <c r="Y123" s="60" t="s">
        <v>122</v>
      </c>
      <c r="Z123" s="79" t="s">
        <v>136</v>
      </c>
      <c r="AA123" s="79" t="s">
        <v>112</v>
      </c>
      <c r="AB123" s="80">
        <v>35857</v>
      </c>
      <c r="AC123" s="62">
        <f t="shared" ca="1" si="4"/>
        <v>19</v>
      </c>
      <c r="AD123" s="93" t="s">
        <v>124</v>
      </c>
      <c r="AE123" s="64">
        <v>82110</v>
      </c>
      <c r="AF123" s="60">
        <v>3</v>
      </c>
    </row>
    <row r="124" spans="1:32" x14ac:dyDescent="0.25">
      <c r="A124" s="79" t="s">
        <v>245</v>
      </c>
      <c r="B124" s="60" t="s">
        <v>122</v>
      </c>
      <c r="C124" s="79" t="s">
        <v>133</v>
      </c>
      <c r="D124" s="79" t="s">
        <v>114</v>
      </c>
      <c r="E124" s="80">
        <v>36177</v>
      </c>
      <c r="F124" s="62">
        <f t="shared" ca="1" si="3"/>
        <v>18</v>
      </c>
      <c r="G124" s="93" t="s">
        <v>59</v>
      </c>
      <c r="H124" s="64">
        <v>21670</v>
      </c>
      <c r="I124" s="60">
        <v>2</v>
      </c>
      <c r="W124"/>
      <c r="X124" s="79" t="s">
        <v>674</v>
      </c>
      <c r="Y124" s="60" t="s">
        <v>117</v>
      </c>
      <c r="Z124" s="79" t="s">
        <v>131</v>
      </c>
      <c r="AA124" s="79" t="s">
        <v>112</v>
      </c>
      <c r="AB124" s="80">
        <v>36082</v>
      </c>
      <c r="AC124" s="62">
        <f t="shared" ca="1" si="4"/>
        <v>18</v>
      </c>
      <c r="AD124" s="93" t="s">
        <v>124</v>
      </c>
      <c r="AE124" s="64">
        <v>82400</v>
      </c>
      <c r="AF124" s="60">
        <v>2</v>
      </c>
    </row>
    <row r="125" spans="1:32" x14ac:dyDescent="0.25">
      <c r="A125" s="79" t="s">
        <v>240</v>
      </c>
      <c r="B125" s="60" t="s">
        <v>122</v>
      </c>
      <c r="C125" s="79" t="s">
        <v>133</v>
      </c>
      <c r="D125" s="79" t="s">
        <v>118</v>
      </c>
      <c r="E125" s="80">
        <v>36305</v>
      </c>
      <c r="F125" s="62">
        <f t="shared" ca="1" si="3"/>
        <v>18</v>
      </c>
      <c r="G125" s="93"/>
      <c r="H125" s="64">
        <v>9424</v>
      </c>
      <c r="I125" s="60">
        <v>4</v>
      </c>
      <c r="W125"/>
      <c r="X125" s="79" t="s">
        <v>334</v>
      </c>
      <c r="Y125" s="60" t="s">
        <v>122</v>
      </c>
      <c r="Z125" s="79" t="s">
        <v>137</v>
      </c>
      <c r="AA125" s="79" t="s">
        <v>118</v>
      </c>
      <c r="AB125" s="80">
        <v>40494</v>
      </c>
      <c r="AC125" s="62">
        <f t="shared" ca="1" si="4"/>
        <v>6</v>
      </c>
      <c r="AD125" s="93"/>
      <c r="AE125" s="64">
        <v>35312</v>
      </c>
      <c r="AF125" s="60">
        <v>3</v>
      </c>
    </row>
    <row r="126" spans="1:32" x14ac:dyDescent="0.25">
      <c r="A126" s="79" t="s">
        <v>267</v>
      </c>
      <c r="B126" s="60" t="s">
        <v>122</v>
      </c>
      <c r="C126" s="79" t="s">
        <v>136</v>
      </c>
      <c r="D126" s="79" t="s">
        <v>112</v>
      </c>
      <c r="E126" s="80">
        <v>35857</v>
      </c>
      <c r="F126" s="62">
        <f t="shared" ca="1" si="3"/>
        <v>19</v>
      </c>
      <c r="G126" s="93" t="s">
        <v>124</v>
      </c>
      <c r="H126" s="64">
        <v>82110</v>
      </c>
      <c r="I126" s="60">
        <v>3</v>
      </c>
      <c r="W126"/>
      <c r="X126" s="79" t="s">
        <v>764</v>
      </c>
      <c r="Y126" s="60" t="s">
        <v>110</v>
      </c>
      <c r="Z126" s="79" t="s">
        <v>140</v>
      </c>
      <c r="AA126" s="79" t="s">
        <v>112</v>
      </c>
      <c r="AB126" s="80">
        <v>39899</v>
      </c>
      <c r="AC126" s="62">
        <f t="shared" ca="1" si="4"/>
        <v>8</v>
      </c>
      <c r="AD126" s="93" t="s">
        <v>113</v>
      </c>
      <c r="AE126" s="64">
        <v>24790</v>
      </c>
      <c r="AF126" s="60">
        <v>3</v>
      </c>
    </row>
    <row r="127" spans="1:32" x14ac:dyDescent="0.25">
      <c r="A127" s="79" t="s">
        <v>274</v>
      </c>
      <c r="B127" s="60" t="s">
        <v>122</v>
      </c>
      <c r="C127" s="79" t="s">
        <v>136</v>
      </c>
      <c r="D127" s="79" t="s">
        <v>116</v>
      </c>
      <c r="E127" s="80">
        <v>39063</v>
      </c>
      <c r="F127" s="62">
        <f t="shared" ca="1" si="3"/>
        <v>10</v>
      </c>
      <c r="G127" s="93"/>
      <c r="H127" s="64">
        <v>77930</v>
      </c>
      <c r="I127" s="60">
        <v>5</v>
      </c>
      <c r="W127"/>
      <c r="X127" s="79" t="s">
        <v>499</v>
      </c>
      <c r="Y127" s="60" t="s">
        <v>120</v>
      </c>
      <c r="Z127" s="79" t="s">
        <v>141</v>
      </c>
      <c r="AA127" s="79" t="s">
        <v>116</v>
      </c>
      <c r="AB127" s="80">
        <v>38793</v>
      </c>
      <c r="AC127" s="62">
        <f t="shared" ca="1" si="4"/>
        <v>11</v>
      </c>
      <c r="AD127" s="93"/>
      <c r="AE127" s="64">
        <v>85930</v>
      </c>
      <c r="AF127" s="60">
        <v>2</v>
      </c>
    </row>
    <row r="128" spans="1:32" x14ac:dyDescent="0.25">
      <c r="A128" s="79" t="s">
        <v>269</v>
      </c>
      <c r="B128" s="60" t="s">
        <v>122</v>
      </c>
      <c r="C128" s="79" t="s">
        <v>136</v>
      </c>
      <c r="D128" s="79" t="s">
        <v>112</v>
      </c>
      <c r="E128" s="80">
        <v>40361</v>
      </c>
      <c r="F128" s="62">
        <f t="shared" ca="1" si="3"/>
        <v>6</v>
      </c>
      <c r="G128" s="93" t="s">
        <v>59</v>
      </c>
      <c r="H128" s="64">
        <v>75780</v>
      </c>
      <c r="I128" s="60">
        <v>2</v>
      </c>
      <c r="W128"/>
      <c r="X128" s="79" t="s">
        <v>606</v>
      </c>
      <c r="Y128" s="60" t="s">
        <v>123</v>
      </c>
      <c r="Z128" s="79" t="s">
        <v>131</v>
      </c>
      <c r="AA128" s="79" t="s">
        <v>112</v>
      </c>
      <c r="AB128" s="80">
        <v>41177</v>
      </c>
      <c r="AC128" s="62">
        <f t="shared" ca="1" si="4"/>
        <v>4</v>
      </c>
      <c r="AD128" s="93" t="s">
        <v>113</v>
      </c>
      <c r="AE128" s="64">
        <v>64510</v>
      </c>
      <c r="AF128" s="60">
        <v>3</v>
      </c>
    </row>
    <row r="129" spans="1:32" x14ac:dyDescent="0.25">
      <c r="A129" s="79" t="s">
        <v>273</v>
      </c>
      <c r="B129" s="60" t="s">
        <v>122</v>
      </c>
      <c r="C129" s="79" t="s">
        <v>136</v>
      </c>
      <c r="D129" s="79" t="s">
        <v>116</v>
      </c>
      <c r="E129" s="80">
        <v>39283</v>
      </c>
      <c r="F129" s="62">
        <f t="shared" ca="1" si="3"/>
        <v>9</v>
      </c>
      <c r="G129" s="93"/>
      <c r="H129" s="64">
        <v>74470</v>
      </c>
      <c r="I129" s="60">
        <v>3</v>
      </c>
      <c r="W129"/>
      <c r="X129" s="79" t="s">
        <v>718</v>
      </c>
      <c r="Y129" s="60" t="s">
        <v>119</v>
      </c>
      <c r="Z129" s="79" t="s">
        <v>133</v>
      </c>
      <c r="AA129" s="79" t="s">
        <v>116</v>
      </c>
      <c r="AB129" s="80">
        <v>37820</v>
      </c>
      <c r="AC129" s="62">
        <f t="shared" ca="1" si="4"/>
        <v>13</v>
      </c>
      <c r="AD129" s="93"/>
      <c r="AE129" s="64">
        <v>75420</v>
      </c>
      <c r="AF129" s="60">
        <v>1</v>
      </c>
    </row>
    <row r="130" spans="1:32" x14ac:dyDescent="0.25">
      <c r="A130" s="79" t="s">
        <v>275</v>
      </c>
      <c r="B130" s="60" t="s">
        <v>122</v>
      </c>
      <c r="C130" s="79" t="s">
        <v>136</v>
      </c>
      <c r="D130" s="79" t="s">
        <v>114</v>
      </c>
      <c r="E130" s="80">
        <v>37166</v>
      </c>
      <c r="F130" s="62">
        <f t="shared" ref="F130:F193" ca="1" si="5">DATEDIF(E130,TODAY(),"Y")</f>
        <v>15</v>
      </c>
      <c r="G130" s="93" t="s">
        <v>115</v>
      </c>
      <c r="H130" s="64">
        <v>47295</v>
      </c>
      <c r="I130" s="60">
        <v>4</v>
      </c>
      <c r="W130"/>
      <c r="X130" s="79" t="s">
        <v>381</v>
      </c>
      <c r="Y130" s="60" t="s">
        <v>120</v>
      </c>
      <c r="Z130" s="79" t="s">
        <v>126</v>
      </c>
      <c r="AA130" s="79" t="s">
        <v>112</v>
      </c>
      <c r="AB130" s="80">
        <v>36506</v>
      </c>
      <c r="AC130" s="62">
        <f t="shared" ref="AC130:AC193" ca="1" si="6">DATEDIF(AB130,TODAY(),"Y")</f>
        <v>17</v>
      </c>
      <c r="AD130" s="93" t="s">
        <v>124</v>
      </c>
      <c r="AE130" s="64">
        <v>32100</v>
      </c>
      <c r="AF130" s="60">
        <v>1</v>
      </c>
    </row>
    <row r="131" spans="1:32" x14ac:dyDescent="0.25">
      <c r="A131" s="79" t="s">
        <v>272</v>
      </c>
      <c r="B131" s="60" t="s">
        <v>122</v>
      </c>
      <c r="C131" s="79" t="s">
        <v>136</v>
      </c>
      <c r="D131" s="79" t="s">
        <v>112</v>
      </c>
      <c r="E131" s="80">
        <v>40209</v>
      </c>
      <c r="F131" s="62">
        <f t="shared" ca="1" si="5"/>
        <v>7</v>
      </c>
      <c r="G131" s="93" t="s">
        <v>124</v>
      </c>
      <c r="H131" s="64">
        <v>45260</v>
      </c>
      <c r="I131" s="60">
        <v>4</v>
      </c>
      <c r="W131"/>
      <c r="X131" s="79" t="s">
        <v>806</v>
      </c>
      <c r="Y131" s="60" t="s">
        <v>110</v>
      </c>
      <c r="Z131" s="79" t="s">
        <v>138</v>
      </c>
      <c r="AA131" s="79" t="s">
        <v>112</v>
      </c>
      <c r="AB131" s="80">
        <v>40452</v>
      </c>
      <c r="AC131" s="62">
        <f t="shared" ca="1" si="6"/>
        <v>6</v>
      </c>
      <c r="AD131" s="93" t="s">
        <v>124</v>
      </c>
      <c r="AE131" s="64">
        <v>43410</v>
      </c>
      <c r="AF131" s="60">
        <v>1</v>
      </c>
    </row>
    <row r="132" spans="1:32" x14ac:dyDescent="0.25">
      <c r="A132" s="79" t="s">
        <v>266</v>
      </c>
      <c r="B132" s="60" t="s">
        <v>122</v>
      </c>
      <c r="C132" s="79" t="s">
        <v>136</v>
      </c>
      <c r="D132" s="79" t="s">
        <v>112</v>
      </c>
      <c r="E132" s="80">
        <v>36456</v>
      </c>
      <c r="F132" s="62">
        <f t="shared" ca="1" si="5"/>
        <v>17</v>
      </c>
      <c r="G132" s="93" t="s">
        <v>124</v>
      </c>
      <c r="H132" s="64">
        <v>43460</v>
      </c>
      <c r="I132" s="60">
        <v>5</v>
      </c>
      <c r="W132"/>
      <c r="X132" s="79" t="s">
        <v>350</v>
      </c>
      <c r="Y132" s="60" t="s">
        <v>120</v>
      </c>
      <c r="Z132" s="79" t="s">
        <v>140</v>
      </c>
      <c r="AA132" s="79" t="s">
        <v>116</v>
      </c>
      <c r="AB132" s="80">
        <v>40259</v>
      </c>
      <c r="AC132" s="62">
        <f t="shared" ca="1" si="6"/>
        <v>7</v>
      </c>
      <c r="AD132" s="93"/>
      <c r="AE132" s="64">
        <v>73190</v>
      </c>
      <c r="AF132" s="60">
        <v>1</v>
      </c>
    </row>
    <row r="133" spans="1:32" x14ac:dyDescent="0.25">
      <c r="A133" s="79" t="s">
        <v>270</v>
      </c>
      <c r="B133" s="60" t="s">
        <v>122</v>
      </c>
      <c r="C133" s="79" t="s">
        <v>136</v>
      </c>
      <c r="D133" s="79" t="s">
        <v>112</v>
      </c>
      <c r="E133" s="80">
        <v>40447</v>
      </c>
      <c r="F133" s="62">
        <f t="shared" ca="1" si="5"/>
        <v>6</v>
      </c>
      <c r="G133" s="93" t="s">
        <v>113</v>
      </c>
      <c r="H133" s="64">
        <v>33970</v>
      </c>
      <c r="I133" s="60">
        <v>4</v>
      </c>
      <c r="W133"/>
      <c r="X133" s="79" t="s">
        <v>524</v>
      </c>
      <c r="Y133" s="60" t="s">
        <v>120</v>
      </c>
      <c r="Z133" s="79" t="s">
        <v>142</v>
      </c>
      <c r="AA133" s="79" t="s">
        <v>112</v>
      </c>
      <c r="AB133" s="80">
        <v>39283</v>
      </c>
      <c r="AC133" s="62">
        <f t="shared" ca="1" si="6"/>
        <v>9</v>
      </c>
      <c r="AD133" s="93" t="s">
        <v>113</v>
      </c>
      <c r="AE133" s="64">
        <v>24980</v>
      </c>
      <c r="AF133" s="60">
        <v>3</v>
      </c>
    </row>
    <row r="134" spans="1:32" x14ac:dyDescent="0.25">
      <c r="A134" s="79" t="s">
        <v>268</v>
      </c>
      <c r="B134" s="60" t="s">
        <v>122</v>
      </c>
      <c r="C134" s="79" t="s">
        <v>136</v>
      </c>
      <c r="D134" s="79" t="s">
        <v>114</v>
      </c>
      <c r="E134" s="80">
        <v>40351</v>
      </c>
      <c r="F134" s="62">
        <f t="shared" ca="1" si="5"/>
        <v>6</v>
      </c>
      <c r="G134" s="93" t="s">
        <v>124</v>
      </c>
      <c r="H134" s="64">
        <v>20040</v>
      </c>
      <c r="I134" s="60">
        <v>3</v>
      </c>
      <c r="W134"/>
      <c r="X134" s="79" t="s">
        <v>646</v>
      </c>
      <c r="Y134" s="60" t="s">
        <v>117</v>
      </c>
      <c r="Z134" s="79" t="s">
        <v>127</v>
      </c>
      <c r="AA134" s="79" t="s">
        <v>114</v>
      </c>
      <c r="AB134" s="234">
        <v>40505</v>
      </c>
      <c r="AC134" s="62">
        <f t="shared" ca="1" si="6"/>
        <v>6</v>
      </c>
      <c r="AD134" s="93" t="s">
        <v>124</v>
      </c>
      <c r="AE134" s="64">
        <v>46230</v>
      </c>
      <c r="AF134" s="60">
        <v>2</v>
      </c>
    </row>
    <row r="135" spans="1:32" x14ac:dyDescent="0.25">
      <c r="A135" s="79" t="s">
        <v>271</v>
      </c>
      <c r="B135" s="60" t="s">
        <v>122</v>
      </c>
      <c r="C135" s="79" t="s">
        <v>136</v>
      </c>
      <c r="D135" s="79" t="s">
        <v>114</v>
      </c>
      <c r="E135" s="80">
        <v>40624</v>
      </c>
      <c r="F135" s="62">
        <f t="shared" ca="1" si="5"/>
        <v>6</v>
      </c>
      <c r="G135" s="93" t="s">
        <v>59</v>
      </c>
      <c r="H135" s="64">
        <v>13090</v>
      </c>
      <c r="I135" s="60">
        <v>4</v>
      </c>
      <c r="W135"/>
      <c r="X135" s="79" t="s">
        <v>587</v>
      </c>
      <c r="Y135" s="60" t="s">
        <v>123</v>
      </c>
      <c r="Z135" s="79" t="s">
        <v>133</v>
      </c>
      <c r="AA135" s="79" t="s">
        <v>116</v>
      </c>
      <c r="AB135" s="80">
        <v>36600</v>
      </c>
      <c r="AC135" s="62">
        <f t="shared" ca="1" si="6"/>
        <v>17</v>
      </c>
      <c r="AD135" s="93"/>
      <c r="AE135" s="64">
        <v>41840</v>
      </c>
      <c r="AF135" s="60">
        <v>2</v>
      </c>
    </row>
    <row r="136" spans="1:32" x14ac:dyDescent="0.25">
      <c r="A136" s="79" t="s">
        <v>284</v>
      </c>
      <c r="B136" s="60" t="s">
        <v>122</v>
      </c>
      <c r="C136" s="79" t="s">
        <v>131</v>
      </c>
      <c r="D136" s="79" t="s">
        <v>116</v>
      </c>
      <c r="E136" s="80">
        <v>41254</v>
      </c>
      <c r="F136" s="62">
        <f t="shared" ca="1" si="5"/>
        <v>4</v>
      </c>
      <c r="G136" s="93"/>
      <c r="H136" s="64">
        <v>81070</v>
      </c>
      <c r="I136" s="60">
        <v>5</v>
      </c>
      <c r="W136"/>
      <c r="X136" s="79" t="s">
        <v>428</v>
      </c>
      <c r="Y136" s="60" t="s">
        <v>120</v>
      </c>
      <c r="Z136" s="79" t="s">
        <v>133</v>
      </c>
      <c r="AA136" s="79" t="s">
        <v>112</v>
      </c>
      <c r="AB136" s="80">
        <v>39407</v>
      </c>
      <c r="AC136" s="62">
        <f t="shared" ca="1" si="6"/>
        <v>9</v>
      </c>
      <c r="AD136" s="93" t="s">
        <v>124</v>
      </c>
      <c r="AE136" s="64">
        <v>73072</v>
      </c>
      <c r="AF136" s="60">
        <v>5</v>
      </c>
    </row>
    <row r="137" spans="1:32" x14ac:dyDescent="0.25">
      <c r="A137" s="79" t="s">
        <v>286</v>
      </c>
      <c r="B137" s="60" t="s">
        <v>122</v>
      </c>
      <c r="C137" s="79" t="s">
        <v>131</v>
      </c>
      <c r="D137" s="79" t="s">
        <v>112</v>
      </c>
      <c r="E137" s="80">
        <v>39326</v>
      </c>
      <c r="F137" s="62">
        <f t="shared" ca="1" si="5"/>
        <v>9</v>
      </c>
      <c r="G137" s="93" t="s">
        <v>113</v>
      </c>
      <c r="H137" s="64">
        <v>72900</v>
      </c>
      <c r="I137" s="60">
        <v>3</v>
      </c>
      <c r="W137"/>
      <c r="X137" s="79" t="s">
        <v>500</v>
      </c>
      <c r="Y137" s="60" t="s">
        <v>120</v>
      </c>
      <c r="Z137" s="79" t="s">
        <v>141</v>
      </c>
      <c r="AA137" s="79" t="s">
        <v>112</v>
      </c>
      <c r="AB137" s="80">
        <v>36407</v>
      </c>
      <c r="AC137" s="62">
        <f t="shared" ca="1" si="6"/>
        <v>17</v>
      </c>
      <c r="AD137" s="93" t="s">
        <v>115</v>
      </c>
      <c r="AE137" s="64">
        <v>45880</v>
      </c>
      <c r="AF137" s="60">
        <v>5</v>
      </c>
    </row>
    <row r="138" spans="1:32" x14ac:dyDescent="0.25">
      <c r="A138" s="79" t="s">
        <v>282</v>
      </c>
      <c r="B138" s="60" t="s">
        <v>122</v>
      </c>
      <c r="C138" s="79" t="s">
        <v>131</v>
      </c>
      <c r="D138" s="79" t="s">
        <v>112</v>
      </c>
      <c r="E138" s="80">
        <v>38892</v>
      </c>
      <c r="F138" s="62">
        <f t="shared" ca="1" si="5"/>
        <v>10</v>
      </c>
      <c r="G138" s="93" t="s">
        <v>124</v>
      </c>
      <c r="H138" s="64">
        <v>56870</v>
      </c>
      <c r="I138" s="60">
        <v>1</v>
      </c>
      <c r="W138"/>
      <c r="X138" s="79" t="s">
        <v>816</v>
      </c>
      <c r="Y138" s="60" t="s">
        <v>110</v>
      </c>
      <c r="Z138" s="79" t="s">
        <v>133</v>
      </c>
      <c r="AA138" s="79" t="s">
        <v>116</v>
      </c>
      <c r="AB138" s="80">
        <v>39633</v>
      </c>
      <c r="AC138" s="62">
        <f t="shared" ca="1" si="6"/>
        <v>8</v>
      </c>
      <c r="AD138" s="93"/>
      <c r="AE138" s="64">
        <v>39680</v>
      </c>
      <c r="AF138" s="60">
        <v>1</v>
      </c>
    </row>
    <row r="139" spans="1:32" x14ac:dyDescent="0.25">
      <c r="A139" s="79" t="s">
        <v>276</v>
      </c>
      <c r="B139" s="60" t="s">
        <v>122</v>
      </c>
      <c r="C139" s="79" t="s">
        <v>131</v>
      </c>
      <c r="D139" s="79" t="s">
        <v>112</v>
      </c>
      <c r="E139" s="80">
        <v>40198</v>
      </c>
      <c r="F139" s="62">
        <f t="shared" ca="1" si="5"/>
        <v>7</v>
      </c>
      <c r="G139" s="93" t="s">
        <v>76</v>
      </c>
      <c r="H139" s="64">
        <v>49260</v>
      </c>
      <c r="I139" s="60">
        <v>3</v>
      </c>
      <c r="W139"/>
      <c r="X139" s="79" t="s">
        <v>429</v>
      </c>
      <c r="Y139" s="60" t="s">
        <v>120</v>
      </c>
      <c r="Z139" s="79" t="s">
        <v>133</v>
      </c>
      <c r="AA139" s="79" t="s">
        <v>112</v>
      </c>
      <c r="AB139" s="80">
        <v>37394</v>
      </c>
      <c r="AC139" s="62">
        <f t="shared" ca="1" si="6"/>
        <v>15</v>
      </c>
      <c r="AD139" s="93" t="s">
        <v>113</v>
      </c>
      <c r="AE139" s="64">
        <v>28970</v>
      </c>
      <c r="AF139" s="60">
        <v>3</v>
      </c>
    </row>
    <row r="140" spans="1:32" x14ac:dyDescent="0.25">
      <c r="A140" s="79" t="s">
        <v>285</v>
      </c>
      <c r="B140" s="60" t="s">
        <v>122</v>
      </c>
      <c r="C140" s="79" t="s">
        <v>131</v>
      </c>
      <c r="D140" s="79" t="s">
        <v>116</v>
      </c>
      <c r="E140" s="234">
        <v>40236</v>
      </c>
      <c r="F140" s="62">
        <f t="shared" ca="1" si="5"/>
        <v>7</v>
      </c>
      <c r="G140" s="93"/>
      <c r="H140" s="64">
        <v>45830</v>
      </c>
      <c r="I140" s="60">
        <v>4</v>
      </c>
      <c r="W140"/>
      <c r="X140" s="79" t="s">
        <v>230</v>
      </c>
      <c r="Y140" s="60" t="s">
        <v>122</v>
      </c>
      <c r="Z140" s="79" t="s">
        <v>133</v>
      </c>
      <c r="AA140" s="79" t="s">
        <v>116</v>
      </c>
      <c r="AB140" s="80">
        <v>39262</v>
      </c>
      <c r="AC140" s="62">
        <f t="shared" ca="1" si="6"/>
        <v>9</v>
      </c>
      <c r="AD140" s="93"/>
      <c r="AE140" s="64">
        <v>45770</v>
      </c>
      <c r="AF140" s="60">
        <v>5</v>
      </c>
    </row>
    <row r="141" spans="1:32" x14ac:dyDescent="0.25">
      <c r="A141" s="79" t="s">
        <v>288</v>
      </c>
      <c r="B141" s="60" t="s">
        <v>122</v>
      </c>
      <c r="C141" s="79" t="s">
        <v>131</v>
      </c>
      <c r="D141" s="79" t="s">
        <v>112</v>
      </c>
      <c r="E141" s="80">
        <v>37288</v>
      </c>
      <c r="F141" s="62">
        <f t="shared" ca="1" si="5"/>
        <v>15</v>
      </c>
      <c r="G141" s="93" t="s">
        <v>113</v>
      </c>
      <c r="H141" s="64">
        <v>42480</v>
      </c>
      <c r="I141" s="60">
        <v>3</v>
      </c>
      <c r="W141"/>
      <c r="X141" s="79" t="s">
        <v>588</v>
      </c>
      <c r="Y141" s="60" t="s">
        <v>123</v>
      </c>
      <c r="Z141" s="79" t="s">
        <v>133</v>
      </c>
      <c r="AA141" s="79" t="s">
        <v>112</v>
      </c>
      <c r="AB141" s="80">
        <v>39472</v>
      </c>
      <c r="AC141" s="62">
        <f t="shared" ca="1" si="6"/>
        <v>9</v>
      </c>
      <c r="AD141" s="93" t="s">
        <v>113</v>
      </c>
      <c r="AE141" s="64">
        <v>41060</v>
      </c>
      <c r="AF141" s="60">
        <v>3</v>
      </c>
    </row>
    <row r="142" spans="1:32" x14ac:dyDescent="0.25">
      <c r="A142" s="79" t="s">
        <v>277</v>
      </c>
      <c r="B142" s="60" t="s">
        <v>122</v>
      </c>
      <c r="C142" s="79" t="s">
        <v>131</v>
      </c>
      <c r="D142" s="79" t="s">
        <v>114</v>
      </c>
      <c r="E142" s="80">
        <v>39768</v>
      </c>
      <c r="F142" s="62">
        <f t="shared" ca="1" si="5"/>
        <v>8</v>
      </c>
      <c r="G142" s="93" t="s">
        <v>113</v>
      </c>
      <c r="H142" s="64">
        <v>39515</v>
      </c>
      <c r="I142" s="60">
        <v>5</v>
      </c>
      <c r="W142"/>
      <c r="X142" s="79" t="s">
        <v>817</v>
      </c>
      <c r="Y142" s="60" t="s">
        <v>110</v>
      </c>
      <c r="Z142" s="79" t="s">
        <v>133</v>
      </c>
      <c r="AA142" s="79" t="s">
        <v>116</v>
      </c>
      <c r="AB142" s="80">
        <v>39822</v>
      </c>
      <c r="AC142" s="62">
        <f t="shared" ca="1" si="6"/>
        <v>8</v>
      </c>
      <c r="AD142" s="93"/>
      <c r="AE142" s="64">
        <v>60040</v>
      </c>
      <c r="AF142" s="60">
        <v>5</v>
      </c>
    </row>
    <row r="143" spans="1:32" x14ac:dyDescent="0.25">
      <c r="A143" s="79" t="s">
        <v>283</v>
      </c>
      <c r="B143" s="60" t="s">
        <v>122</v>
      </c>
      <c r="C143" s="79" t="s">
        <v>131</v>
      </c>
      <c r="D143" s="79" t="s">
        <v>112</v>
      </c>
      <c r="E143" s="80">
        <v>39692</v>
      </c>
      <c r="F143" s="62">
        <f t="shared" ca="1" si="5"/>
        <v>8</v>
      </c>
      <c r="G143" s="93" t="s">
        <v>59</v>
      </c>
      <c r="H143" s="64">
        <v>35360</v>
      </c>
      <c r="I143" s="60">
        <v>5</v>
      </c>
      <c r="W143"/>
      <c r="X143" s="79" t="s">
        <v>289</v>
      </c>
      <c r="Y143" s="60" t="s">
        <v>122</v>
      </c>
      <c r="Z143" s="79" t="s">
        <v>139</v>
      </c>
      <c r="AA143" s="79" t="s">
        <v>112</v>
      </c>
      <c r="AB143" s="80">
        <v>40745</v>
      </c>
      <c r="AC143" s="62">
        <f t="shared" ca="1" si="6"/>
        <v>5</v>
      </c>
      <c r="AD143" s="93" t="s">
        <v>113</v>
      </c>
      <c r="AE143" s="64">
        <v>69400</v>
      </c>
      <c r="AF143" s="60">
        <v>5</v>
      </c>
    </row>
    <row r="144" spans="1:32" x14ac:dyDescent="0.25">
      <c r="A144" s="79" t="s">
        <v>278</v>
      </c>
      <c r="B144" s="60" t="s">
        <v>122</v>
      </c>
      <c r="C144" s="79" t="s">
        <v>131</v>
      </c>
      <c r="D144" s="79" t="s">
        <v>112</v>
      </c>
      <c r="E144" s="80">
        <v>40399</v>
      </c>
      <c r="F144" s="62">
        <f t="shared" ca="1" si="5"/>
        <v>6</v>
      </c>
      <c r="G144" s="93" t="s">
        <v>59</v>
      </c>
      <c r="H144" s="64">
        <v>32640</v>
      </c>
      <c r="I144" s="60">
        <v>4</v>
      </c>
      <c r="W144"/>
      <c r="X144" s="79" t="s">
        <v>574</v>
      </c>
      <c r="Y144" s="60" t="s">
        <v>123</v>
      </c>
      <c r="Z144" s="79" t="s">
        <v>126</v>
      </c>
      <c r="AA144" s="79" t="s">
        <v>116</v>
      </c>
      <c r="AB144" s="80">
        <v>36038</v>
      </c>
      <c r="AC144" s="62">
        <f t="shared" ca="1" si="6"/>
        <v>18</v>
      </c>
      <c r="AD144" s="93"/>
      <c r="AE144" s="64">
        <v>30340</v>
      </c>
      <c r="AF144" s="60">
        <v>3</v>
      </c>
    </row>
    <row r="145" spans="1:32" x14ac:dyDescent="0.25">
      <c r="A145" s="79" t="s">
        <v>280</v>
      </c>
      <c r="B145" s="60" t="s">
        <v>122</v>
      </c>
      <c r="C145" s="79" t="s">
        <v>131</v>
      </c>
      <c r="D145" s="79" t="s">
        <v>112</v>
      </c>
      <c r="E145" s="80">
        <v>40710</v>
      </c>
      <c r="F145" s="62">
        <f t="shared" ca="1" si="5"/>
        <v>5</v>
      </c>
      <c r="G145" s="93" t="s">
        <v>124</v>
      </c>
      <c r="H145" s="64">
        <v>32140</v>
      </c>
      <c r="I145" s="60">
        <v>2</v>
      </c>
      <c r="W145"/>
      <c r="X145" s="79" t="s">
        <v>745</v>
      </c>
      <c r="Y145" s="60" t="s">
        <v>119</v>
      </c>
      <c r="Z145" s="79" t="s">
        <v>142</v>
      </c>
      <c r="AA145" s="79" t="s">
        <v>116</v>
      </c>
      <c r="AB145" s="234">
        <v>40334</v>
      </c>
      <c r="AC145" s="62">
        <f t="shared" ca="1" si="6"/>
        <v>6</v>
      </c>
      <c r="AD145" s="93"/>
      <c r="AE145" s="64">
        <v>47280</v>
      </c>
      <c r="AF145" s="60">
        <v>1</v>
      </c>
    </row>
    <row r="146" spans="1:32" x14ac:dyDescent="0.25">
      <c r="A146" s="79" t="s">
        <v>287</v>
      </c>
      <c r="B146" s="60" t="s">
        <v>122</v>
      </c>
      <c r="C146" s="79" t="s">
        <v>131</v>
      </c>
      <c r="D146" s="79" t="s">
        <v>116</v>
      </c>
      <c r="E146" s="80">
        <v>39154</v>
      </c>
      <c r="F146" s="62">
        <f t="shared" ca="1" si="5"/>
        <v>10</v>
      </c>
      <c r="G146" s="93"/>
      <c r="H146" s="64">
        <v>26360</v>
      </c>
      <c r="I146" s="60">
        <v>4</v>
      </c>
      <c r="W146"/>
      <c r="X146" s="79" t="s">
        <v>501</v>
      </c>
      <c r="Y146" s="60" t="s">
        <v>120</v>
      </c>
      <c r="Z146" s="79" t="s">
        <v>141</v>
      </c>
      <c r="AA146" s="79" t="s">
        <v>112</v>
      </c>
      <c r="AB146" s="80">
        <v>39745</v>
      </c>
      <c r="AC146" s="62">
        <f t="shared" ca="1" si="6"/>
        <v>8</v>
      </c>
      <c r="AD146" s="93" t="s">
        <v>124</v>
      </c>
      <c r="AE146" s="64">
        <v>29330</v>
      </c>
      <c r="AF146" s="60">
        <v>5</v>
      </c>
    </row>
    <row r="147" spans="1:32" x14ac:dyDescent="0.25">
      <c r="A147" s="79" t="s">
        <v>279</v>
      </c>
      <c r="B147" s="60" t="s">
        <v>122</v>
      </c>
      <c r="C147" s="79" t="s">
        <v>131</v>
      </c>
      <c r="D147" s="79" t="s">
        <v>116</v>
      </c>
      <c r="E147" s="80">
        <v>35939</v>
      </c>
      <c r="F147" s="62">
        <f t="shared" ca="1" si="5"/>
        <v>19</v>
      </c>
      <c r="G147" s="93"/>
      <c r="H147" s="64">
        <v>25120</v>
      </c>
      <c r="I147" s="60">
        <v>5</v>
      </c>
      <c r="W147"/>
      <c r="X147" s="79" t="s">
        <v>705</v>
      </c>
      <c r="Y147" s="60" t="s">
        <v>119</v>
      </c>
      <c r="Z147" s="79" t="s">
        <v>129</v>
      </c>
      <c r="AA147" s="79" t="s">
        <v>116</v>
      </c>
      <c r="AB147" s="80">
        <v>36342</v>
      </c>
      <c r="AC147" s="62">
        <f t="shared" ca="1" si="6"/>
        <v>17</v>
      </c>
      <c r="AD147" s="93"/>
      <c r="AE147" s="64">
        <v>86970</v>
      </c>
      <c r="AF147" s="60">
        <v>4</v>
      </c>
    </row>
    <row r="148" spans="1:32" x14ac:dyDescent="0.25">
      <c r="A148" s="79" t="s">
        <v>281</v>
      </c>
      <c r="B148" s="60" t="s">
        <v>122</v>
      </c>
      <c r="C148" s="79" t="s">
        <v>131</v>
      </c>
      <c r="D148" s="79" t="s">
        <v>118</v>
      </c>
      <c r="E148" s="80">
        <v>39893</v>
      </c>
      <c r="F148" s="62">
        <f t="shared" ca="1" si="5"/>
        <v>8</v>
      </c>
      <c r="G148" s="93"/>
      <c r="H148" s="64">
        <v>15744</v>
      </c>
      <c r="I148" s="60">
        <v>3</v>
      </c>
      <c r="W148"/>
      <c r="X148" s="79" t="s">
        <v>204</v>
      </c>
      <c r="Y148" s="60" t="s">
        <v>122</v>
      </c>
      <c r="Z148" s="79" t="s">
        <v>127</v>
      </c>
      <c r="AA148" s="79" t="s">
        <v>112</v>
      </c>
      <c r="AB148" s="80">
        <v>39492</v>
      </c>
      <c r="AC148" s="62">
        <f t="shared" ca="1" si="6"/>
        <v>9</v>
      </c>
      <c r="AD148" s="93" t="s">
        <v>113</v>
      </c>
      <c r="AE148" s="64">
        <v>36630</v>
      </c>
      <c r="AF148" s="60">
        <v>4</v>
      </c>
    </row>
    <row r="149" spans="1:32" x14ac:dyDescent="0.25">
      <c r="A149" s="79" t="s">
        <v>290</v>
      </c>
      <c r="B149" s="60" t="s">
        <v>122</v>
      </c>
      <c r="C149" s="79" t="s">
        <v>139</v>
      </c>
      <c r="D149" s="79" t="s">
        <v>112</v>
      </c>
      <c r="E149" s="80">
        <v>40841</v>
      </c>
      <c r="F149" s="62">
        <f t="shared" ca="1" si="5"/>
        <v>5</v>
      </c>
      <c r="G149" s="93" t="s">
        <v>113</v>
      </c>
      <c r="H149" s="64">
        <v>81530</v>
      </c>
      <c r="I149" s="60">
        <v>5</v>
      </c>
      <c r="W149"/>
      <c r="X149" s="79" t="s">
        <v>719</v>
      </c>
      <c r="Y149" s="60" t="s">
        <v>119</v>
      </c>
      <c r="Z149" s="79" t="s">
        <v>133</v>
      </c>
      <c r="AA149" s="79" t="s">
        <v>112</v>
      </c>
      <c r="AB149" s="80">
        <v>39455</v>
      </c>
      <c r="AC149" s="62">
        <f t="shared" ca="1" si="6"/>
        <v>9</v>
      </c>
      <c r="AD149" s="93" t="s">
        <v>124</v>
      </c>
      <c r="AE149" s="64">
        <v>59420</v>
      </c>
      <c r="AF149" s="60">
        <v>4</v>
      </c>
    </row>
    <row r="150" spans="1:32" x14ac:dyDescent="0.25">
      <c r="A150" s="79" t="s">
        <v>293</v>
      </c>
      <c r="B150" s="60" t="s">
        <v>122</v>
      </c>
      <c r="C150" s="79" t="s">
        <v>139</v>
      </c>
      <c r="D150" s="79" t="s">
        <v>112</v>
      </c>
      <c r="E150" s="80">
        <v>40765</v>
      </c>
      <c r="F150" s="62">
        <f t="shared" ca="1" si="5"/>
        <v>5</v>
      </c>
      <c r="G150" s="93" t="s">
        <v>124</v>
      </c>
      <c r="H150" s="64">
        <v>77720</v>
      </c>
      <c r="I150" s="60">
        <v>3</v>
      </c>
      <c r="W150"/>
      <c r="X150" s="79" t="s">
        <v>314</v>
      </c>
      <c r="Y150" s="60" t="s">
        <v>122</v>
      </c>
      <c r="Z150" s="79" t="s">
        <v>142</v>
      </c>
      <c r="AA150" s="79" t="s">
        <v>116</v>
      </c>
      <c r="AB150" s="80">
        <v>39768</v>
      </c>
      <c r="AC150" s="62">
        <f t="shared" ca="1" si="6"/>
        <v>8</v>
      </c>
      <c r="AD150" s="93"/>
      <c r="AE150" s="64">
        <v>63610</v>
      </c>
      <c r="AF150" s="60">
        <v>5</v>
      </c>
    </row>
    <row r="151" spans="1:32" x14ac:dyDescent="0.25">
      <c r="A151" s="79" t="s">
        <v>289</v>
      </c>
      <c r="B151" s="60" t="s">
        <v>122</v>
      </c>
      <c r="C151" s="79" t="s">
        <v>139</v>
      </c>
      <c r="D151" s="79" t="s">
        <v>112</v>
      </c>
      <c r="E151" s="80">
        <v>40745</v>
      </c>
      <c r="F151" s="62">
        <f t="shared" ca="1" si="5"/>
        <v>5</v>
      </c>
      <c r="G151" s="93" t="s">
        <v>113</v>
      </c>
      <c r="H151" s="64">
        <v>69400</v>
      </c>
      <c r="I151" s="60">
        <v>5</v>
      </c>
      <c r="W151"/>
      <c r="X151" s="79" t="s">
        <v>525</v>
      </c>
      <c r="Y151" s="60" t="s">
        <v>120</v>
      </c>
      <c r="Z151" s="79" t="s">
        <v>142</v>
      </c>
      <c r="AA151" s="79" t="s">
        <v>112</v>
      </c>
      <c r="AB151" s="80">
        <v>36025</v>
      </c>
      <c r="AC151" s="62">
        <f t="shared" ca="1" si="6"/>
        <v>18</v>
      </c>
      <c r="AD151" s="93" t="s">
        <v>115</v>
      </c>
      <c r="AE151" s="64">
        <v>64470</v>
      </c>
      <c r="AF151" s="60">
        <v>5</v>
      </c>
    </row>
    <row r="152" spans="1:32" x14ac:dyDescent="0.25">
      <c r="A152" s="79" t="s">
        <v>291</v>
      </c>
      <c r="B152" s="60" t="s">
        <v>122</v>
      </c>
      <c r="C152" s="79" t="s">
        <v>139</v>
      </c>
      <c r="D152" s="79" t="s">
        <v>112</v>
      </c>
      <c r="E152" s="80">
        <v>40625</v>
      </c>
      <c r="F152" s="62">
        <f t="shared" ca="1" si="5"/>
        <v>6</v>
      </c>
      <c r="G152" s="93" t="s">
        <v>76</v>
      </c>
      <c r="H152" s="64">
        <v>35320</v>
      </c>
      <c r="I152" s="60">
        <v>3</v>
      </c>
      <c r="W152"/>
      <c r="X152" s="79" t="s">
        <v>490</v>
      </c>
      <c r="Y152" s="60" t="s">
        <v>120</v>
      </c>
      <c r="Z152" s="79" t="s">
        <v>139</v>
      </c>
      <c r="AA152" s="79" t="s">
        <v>118</v>
      </c>
      <c r="AB152" s="80">
        <v>39733</v>
      </c>
      <c r="AC152" s="62">
        <f t="shared" ca="1" si="6"/>
        <v>8</v>
      </c>
      <c r="AD152" s="93"/>
      <c r="AE152" s="64">
        <v>33232</v>
      </c>
      <c r="AF152" s="60">
        <v>4</v>
      </c>
    </row>
    <row r="153" spans="1:32" x14ac:dyDescent="0.25">
      <c r="A153" s="79" t="s">
        <v>292</v>
      </c>
      <c r="B153" s="60" t="s">
        <v>122</v>
      </c>
      <c r="C153" s="79" t="s">
        <v>139</v>
      </c>
      <c r="D153" s="79" t="s">
        <v>112</v>
      </c>
      <c r="E153" s="80">
        <v>39688</v>
      </c>
      <c r="F153" s="62">
        <f t="shared" ca="1" si="5"/>
        <v>8</v>
      </c>
      <c r="G153" s="93" t="s">
        <v>113</v>
      </c>
      <c r="H153" s="64">
        <v>32600</v>
      </c>
      <c r="I153" s="60">
        <v>5</v>
      </c>
      <c r="W153"/>
      <c r="X153" s="79" t="s">
        <v>617</v>
      </c>
      <c r="Y153" s="60" t="s">
        <v>123</v>
      </c>
      <c r="Z153" s="79" t="s">
        <v>142</v>
      </c>
      <c r="AA153" s="79" t="s">
        <v>114</v>
      </c>
      <c r="AB153" s="80">
        <v>36053</v>
      </c>
      <c r="AC153" s="62">
        <f t="shared" ca="1" si="6"/>
        <v>18</v>
      </c>
      <c r="AD153" s="93" t="s">
        <v>76</v>
      </c>
      <c r="AE153" s="64">
        <v>46105</v>
      </c>
      <c r="AF153" s="60">
        <v>5</v>
      </c>
    </row>
    <row r="154" spans="1:32" x14ac:dyDescent="0.25">
      <c r="A154" s="79" t="s">
        <v>311</v>
      </c>
      <c r="B154" s="60" t="s">
        <v>122</v>
      </c>
      <c r="C154" s="79" t="s">
        <v>141</v>
      </c>
      <c r="D154" s="79" t="s">
        <v>112</v>
      </c>
      <c r="E154" s="80">
        <v>41157</v>
      </c>
      <c r="F154" s="62">
        <f t="shared" ca="1" si="5"/>
        <v>4</v>
      </c>
      <c r="G154" s="93" t="s">
        <v>76</v>
      </c>
      <c r="H154" s="64">
        <v>86240</v>
      </c>
      <c r="I154" s="60">
        <v>1</v>
      </c>
      <c r="W154"/>
      <c r="X154" s="79" t="s">
        <v>277</v>
      </c>
      <c r="Y154" s="60" t="s">
        <v>122</v>
      </c>
      <c r="Z154" s="79" t="s">
        <v>131</v>
      </c>
      <c r="AA154" s="79" t="s">
        <v>114</v>
      </c>
      <c r="AB154" s="80">
        <v>39768</v>
      </c>
      <c r="AC154" s="62">
        <f t="shared" ca="1" si="6"/>
        <v>8</v>
      </c>
      <c r="AD154" s="93" t="s">
        <v>113</v>
      </c>
      <c r="AE154" s="64">
        <v>39515</v>
      </c>
      <c r="AF154" s="60">
        <v>5</v>
      </c>
    </row>
    <row r="155" spans="1:32" x14ac:dyDescent="0.25">
      <c r="A155" s="79" t="s">
        <v>312</v>
      </c>
      <c r="B155" s="60" t="s">
        <v>122</v>
      </c>
      <c r="C155" s="79" t="s">
        <v>141</v>
      </c>
      <c r="D155" s="79" t="s">
        <v>116</v>
      </c>
      <c r="E155" s="80" t="s">
        <v>1239</v>
      </c>
      <c r="F155" s="62" t="e">
        <f t="shared" ca="1" si="5"/>
        <v>#VALUE!</v>
      </c>
      <c r="G155" s="93"/>
      <c r="H155" s="64">
        <v>86100</v>
      </c>
      <c r="I155" s="60">
        <v>4</v>
      </c>
      <c r="W155"/>
      <c r="X155" s="79" t="s">
        <v>190</v>
      </c>
      <c r="Y155" s="60" t="s">
        <v>122</v>
      </c>
      <c r="Z155" s="79" t="s">
        <v>126</v>
      </c>
      <c r="AA155" s="79" t="s">
        <v>112</v>
      </c>
      <c r="AB155" s="80">
        <v>40200</v>
      </c>
      <c r="AC155" s="62">
        <f t="shared" ca="1" si="6"/>
        <v>7</v>
      </c>
      <c r="AD155" s="93" t="s">
        <v>59</v>
      </c>
      <c r="AE155" s="64">
        <v>77350</v>
      </c>
      <c r="AF155" s="60">
        <v>5</v>
      </c>
    </row>
    <row r="156" spans="1:32" x14ac:dyDescent="0.25">
      <c r="A156" s="79" t="s">
        <v>310</v>
      </c>
      <c r="B156" s="60" t="s">
        <v>122</v>
      </c>
      <c r="C156" s="79" t="s">
        <v>141</v>
      </c>
      <c r="D156" s="79" t="s">
        <v>112</v>
      </c>
      <c r="E156" s="80">
        <v>36078</v>
      </c>
      <c r="F156" s="62">
        <f t="shared" ca="1" si="5"/>
        <v>18</v>
      </c>
      <c r="G156" s="93" t="s">
        <v>76</v>
      </c>
      <c r="H156" s="64">
        <v>79610</v>
      </c>
      <c r="I156" s="60">
        <v>2</v>
      </c>
      <c r="W156"/>
      <c r="X156" s="79" t="s">
        <v>151</v>
      </c>
      <c r="Y156" s="60" t="s">
        <v>122</v>
      </c>
      <c r="Z156" s="79" t="s">
        <v>140</v>
      </c>
      <c r="AA156" s="79" t="s">
        <v>114</v>
      </c>
      <c r="AB156" s="80">
        <v>37249</v>
      </c>
      <c r="AC156" s="62">
        <f t="shared" ca="1" si="6"/>
        <v>15</v>
      </c>
      <c r="AD156" s="93" t="s">
        <v>76</v>
      </c>
      <c r="AE156" s="64">
        <v>12545</v>
      </c>
      <c r="AF156" s="60">
        <v>4</v>
      </c>
    </row>
    <row r="157" spans="1:32" x14ac:dyDescent="0.25">
      <c r="A157" s="79" t="s">
        <v>309</v>
      </c>
      <c r="B157" s="60" t="s">
        <v>122</v>
      </c>
      <c r="C157" s="79" t="s">
        <v>141</v>
      </c>
      <c r="D157" s="79" t="s">
        <v>112</v>
      </c>
      <c r="E157" s="80">
        <v>36012</v>
      </c>
      <c r="F157" s="62">
        <f t="shared" ca="1" si="5"/>
        <v>18</v>
      </c>
      <c r="G157" s="93" t="s">
        <v>115</v>
      </c>
      <c r="H157" s="64">
        <v>78950</v>
      </c>
      <c r="I157" s="60">
        <v>1</v>
      </c>
      <c r="W157"/>
      <c r="X157" s="79" t="s">
        <v>479</v>
      </c>
      <c r="Y157" s="60" t="s">
        <v>120</v>
      </c>
      <c r="Z157" s="79" t="s">
        <v>131</v>
      </c>
      <c r="AA157" s="79" t="s">
        <v>114</v>
      </c>
      <c r="AB157" s="80">
        <v>40299</v>
      </c>
      <c r="AC157" s="62">
        <f t="shared" ca="1" si="6"/>
        <v>7</v>
      </c>
      <c r="AD157" s="93" t="s">
        <v>76</v>
      </c>
      <c r="AE157" s="64">
        <v>32835</v>
      </c>
      <c r="AF157" s="60">
        <v>2</v>
      </c>
    </row>
    <row r="158" spans="1:32" x14ac:dyDescent="0.25">
      <c r="A158" s="79" t="s">
        <v>301</v>
      </c>
      <c r="B158" s="60" t="s">
        <v>122</v>
      </c>
      <c r="C158" s="79" t="s">
        <v>141</v>
      </c>
      <c r="D158" s="79" t="s">
        <v>116</v>
      </c>
      <c r="E158" s="80">
        <v>36642</v>
      </c>
      <c r="F158" s="62">
        <f t="shared" ca="1" si="5"/>
        <v>17</v>
      </c>
      <c r="G158" s="93"/>
      <c r="H158" s="64">
        <v>77760</v>
      </c>
      <c r="I158" s="60">
        <v>3</v>
      </c>
      <c r="W158"/>
      <c r="X158" s="79" t="s">
        <v>878</v>
      </c>
      <c r="Y158" s="60" t="s">
        <v>110</v>
      </c>
      <c r="Z158" s="79" t="s">
        <v>143</v>
      </c>
      <c r="AA158" s="79" t="s">
        <v>116</v>
      </c>
      <c r="AB158" s="80">
        <v>40692</v>
      </c>
      <c r="AC158" s="62">
        <f t="shared" ca="1" si="6"/>
        <v>6</v>
      </c>
      <c r="AD158" s="93"/>
      <c r="AE158" s="64">
        <v>85510</v>
      </c>
      <c r="AF158" s="60">
        <v>4</v>
      </c>
    </row>
    <row r="159" spans="1:32" x14ac:dyDescent="0.25">
      <c r="A159" s="79" t="s">
        <v>307</v>
      </c>
      <c r="B159" s="60" t="s">
        <v>122</v>
      </c>
      <c r="C159" s="79" t="s">
        <v>141</v>
      </c>
      <c r="D159" s="79" t="s">
        <v>112</v>
      </c>
      <c r="E159" s="80">
        <v>39141</v>
      </c>
      <c r="F159" s="62">
        <f t="shared" ca="1" si="5"/>
        <v>10</v>
      </c>
      <c r="G159" s="93" t="s">
        <v>124</v>
      </c>
      <c r="H159" s="64">
        <v>66824</v>
      </c>
      <c r="I159" s="60">
        <v>2</v>
      </c>
      <c r="W159"/>
      <c r="X159" s="79" t="s">
        <v>404</v>
      </c>
      <c r="Y159" s="60" t="s">
        <v>120</v>
      </c>
      <c r="Z159" s="79" t="s">
        <v>130</v>
      </c>
      <c r="AA159" s="79" t="s">
        <v>116</v>
      </c>
      <c r="AB159" s="80">
        <v>39623</v>
      </c>
      <c r="AC159" s="62">
        <f t="shared" ca="1" si="6"/>
        <v>8</v>
      </c>
      <c r="AD159" s="93"/>
      <c r="AE159" s="64">
        <v>60060</v>
      </c>
      <c r="AF159" s="60">
        <v>2</v>
      </c>
    </row>
    <row r="160" spans="1:32" x14ac:dyDescent="0.25">
      <c r="A160" s="79" t="s">
        <v>303</v>
      </c>
      <c r="B160" s="60" t="s">
        <v>122</v>
      </c>
      <c r="C160" s="79" t="s">
        <v>141</v>
      </c>
      <c r="D160" s="79" t="s">
        <v>112</v>
      </c>
      <c r="E160" s="80">
        <v>40486</v>
      </c>
      <c r="F160" s="62">
        <f t="shared" ca="1" si="5"/>
        <v>6</v>
      </c>
      <c r="G160" s="93" t="s">
        <v>124</v>
      </c>
      <c r="H160" s="64">
        <v>66440</v>
      </c>
      <c r="I160" s="60">
        <v>3</v>
      </c>
      <c r="W160"/>
      <c r="X160" s="79" t="s">
        <v>526</v>
      </c>
      <c r="Y160" s="60" t="s">
        <v>120</v>
      </c>
      <c r="Z160" s="79" t="s">
        <v>142</v>
      </c>
      <c r="AA160" s="79" t="s">
        <v>112</v>
      </c>
      <c r="AB160" s="80">
        <v>36956</v>
      </c>
      <c r="AC160" s="62">
        <f t="shared" ca="1" si="6"/>
        <v>16</v>
      </c>
      <c r="AD160" s="93" t="s">
        <v>76</v>
      </c>
      <c r="AE160" s="64">
        <v>49930</v>
      </c>
      <c r="AF160" s="60">
        <v>1</v>
      </c>
    </row>
    <row r="161" spans="1:32" x14ac:dyDescent="0.25">
      <c r="A161" s="79" t="s">
        <v>302</v>
      </c>
      <c r="B161" s="60" t="s">
        <v>122</v>
      </c>
      <c r="C161" s="79" t="s">
        <v>141</v>
      </c>
      <c r="D161" s="79" t="s">
        <v>112</v>
      </c>
      <c r="E161" s="80">
        <v>40469</v>
      </c>
      <c r="F161" s="62">
        <f t="shared" ca="1" si="5"/>
        <v>6</v>
      </c>
      <c r="G161" s="93" t="s">
        <v>115</v>
      </c>
      <c r="H161" s="64">
        <v>63030</v>
      </c>
      <c r="I161" s="60">
        <v>1</v>
      </c>
      <c r="W161"/>
      <c r="X161" s="79" t="s">
        <v>527</v>
      </c>
      <c r="Y161" s="60" t="s">
        <v>120</v>
      </c>
      <c r="Z161" s="79" t="s">
        <v>142</v>
      </c>
      <c r="AA161" s="79" t="s">
        <v>112</v>
      </c>
      <c r="AB161" s="80">
        <v>37810</v>
      </c>
      <c r="AC161" s="62">
        <f t="shared" ca="1" si="6"/>
        <v>13</v>
      </c>
      <c r="AD161" s="93" t="s">
        <v>124</v>
      </c>
      <c r="AE161" s="64">
        <v>48010</v>
      </c>
      <c r="AF161" s="60">
        <v>3</v>
      </c>
    </row>
    <row r="162" spans="1:32" x14ac:dyDescent="0.25">
      <c r="A162" s="79" t="s">
        <v>298</v>
      </c>
      <c r="B162" s="60" t="s">
        <v>122</v>
      </c>
      <c r="C162" s="79" t="s">
        <v>141</v>
      </c>
      <c r="D162" s="79" t="s">
        <v>116</v>
      </c>
      <c r="E162" s="80">
        <v>36406</v>
      </c>
      <c r="F162" s="62">
        <f t="shared" ca="1" si="5"/>
        <v>17</v>
      </c>
      <c r="G162" s="93"/>
      <c r="H162" s="64">
        <v>60800</v>
      </c>
      <c r="I162" s="60">
        <v>4</v>
      </c>
      <c r="W162"/>
      <c r="X162" s="79" t="s">
        <v>720</v>
      </c>
      <c r="Y162" s="60" t="s">
        <v>119</v>
      </c>
      <c r="Z162" s="79" t="s">
        <v>133</v>
      </c>
      <c r="AA162" s="79" t="s">
        <v>116</v>
      </c>
      <c r="AB162" s="80">
        <v>37899</v>
      </c>
      <c r="AC162" s="62">
        <f t="shared" ca="1" si="6"/>
        <v>13</v>
      </c>
      <c r="AD162" s="93"/>
      <c r="AE162" s="64">
        <v>64220</v>
      </c>
      <c r="AF162" s="60">
        <v>5</v>
      </c>
    </row>
    <row r="163" spans="1:32" x14ac:dyDescent="0.25">
      <c r="A163" s="79" t="s">
        <v>313</v>
      </c>
      <c r="B163" s="60" t="s">
        <v>122</v>
      </c>
      <c r="C163" s="79" t="s">
        <v>141</v>
      </c>
      <c r="D163" s="79" t="s">
        <v>112</v>
      </c>
      <c r="E163" s="80">
        <v>39398</v>
      </c>
      <c r="F163" s="62">
        <f t="shared" ca="1" si="5"/>
        <v>9</v>
      </c>
      <c r="G163" s="93" t="s">
        <v>59</v>
      </c>
      <c r="H163" s="64">
        <v>48490</v>
      </c>
      <c r="I163" s="60">
        <v>2</v>
      </c>
      <c r="W163"/>
      <c r="X163" s="79" t="s">
        <v>315</v>
      </c>
      <c r="Y163" s="60" t="s">
        <v>122</v>
      </c>
      <c r="Z163" s="79" t="s">
        <v>142</v>
      </c>
      <c r="AA163" s="79" t="s">
        <v>112</v>
      </c>
      <c r="AB163" s="80">
        <v>41111</v>
      </c>
      <c r="AC163" s="62">
        <f t="shared" ca="1" si="6"/>
        <v>4</v>
      </c>
      <c r="AD163" s="93" t="s">
        <v>115</v>
      </c>
      <c r="AE163" s="64">
        <v>62780</v>
      </c>
      <c r="AF163" s="60">
        <v>3</v>
      </c>
    </row>
    <row r="164" spans="1:32" x14ac:dyDescent="0.25">
      <c r="A164" s="79" t="s">
        <v>306</v>
      </c>
      <c r="B164" s="60" t="s">
        <v>122</v>
      </c>
      <c r="C164" s="79" t="s">
        <v>141</v>
      </c>
      <c r="D164" s="79" t="s">
        <v>116</v>
      </c>
      <c r="E164" s="80">
        <v>40726</v>
      </c>
      <c r="F164" s="62">
        <f t="shared" ca="1" si="5"/>
        <v>5</v>
      </c>
      <c r="G164" s="93"/>
      <c r="H164" s="64">
        <v>46650</v>
      </c>
      <c r="I164" s="60">
        <v>2</v>
      </c>
      <c r="W164"/>
      <c r="X164" s="79" t="s">
        <v>777</v>
      </c>
      <c r="Y164" s="60" t="s">
        <v>110</v>
      </c>
      <c r="Z164" s="79" t="s">
        <v>111</v>
      </c>
      <c r="AA164" s="79" t="s">
        <v>112</v>
      </c>
      <c r="AB164" s="80">
        <v>39147</v>
      </c>
      <c r="AC164" s="62">
        <f t="shared" ca="1" si="6"/>
        <v>10</v>
      </c>
      <c r="AD164" s="93"/>
      <c r="AE164" s="64">
        <v>42540</v>
      </c>
      <c r="AF164" s="60">
        <v>5</v>
      </c>
    </row>
    <row r="165" spans="1:32" x14ac:dyDescent="0.25">
      <c r="A165" s="79" t="s">
        <v>299</v>
      </c>
      <c r="B165" s="60" t="s">
        <v>122</v>
      </c>
      <c r="C165" s="79" t="s">
        <v>141</v>
      </c>
      <c r="D165" s="79" t="s">
        <v>114</v>
      </c>
      <c r="E165" s="80">
        <v>38975</v>
      </c>
      <c r="F165" s="62">
        <f t="shared" ca="1" si="5"/>
        <v>10</v>
      </c>
      <c r="G165" s="93" t="s">
        <v>124</v>
      </c>
      <c r="H165" s="64">
        <v>42740</v>
      </c>
      <c r="I165" s="60">
        <v>2</v>
      </c>
      <c r="W165"/>
      <c r="X165" s="79" t="s">
        <v>231</v>
      </c>
      <c r="Y165" s="60" t="s">
        <v>122</v>
      </c>
      <c r="Z165" s="79" t="s">
        <v>133</v>
      </c>
      <c r="AA165" s="79" t="s">
        <v>112</v>
      </c>
      <c r="AB165" s="80">
        <v>37943</v>
      </c>
      <c r="AC165" s="62">
        <f t="shared" ca="1" si="6"/>
        <v>13</v>
      </c>
      <c r="AD165" s="93" t="s">
        <v>113</v>
      </c>
      <c r="AE165" s="64">
        <v>75176</v>
      </c>
      <c r="AF165" s="60">
        <v>3</v>
      </c>
    </row>
    <row r="166" spans="1:32" x14ac:dyDescent="0.25">
      <c r="A166" s="79" t="s">
        <v>294</v>
      </c>
      <c r="B166" s="60" t="s">
        <v>122</v>
      </c>
      <c r="C166" s="79" t="s">
        <v>141</v>
      </c>
      <c r="D166" s="79" t="s">
        <v>112</v>
      </c>
      <c r="E166" s="80">
        <v>39137</v>
      </c>
      <c r="F166" s="62">
        <f t="shared" ca="1" si="5"/>
        <v>10</v>
      </c>
      <c r="G166" s="93" t="s">
        <v>113</v>
      </c>
      <c r="H166" s="64">
        <v>39000</v>
      </c>
      <c r="I166" s="60">
        <v>5</v>
      </c>
      <c r="W166"/>
      <c r="X166" s="79" t="s">
        <v>502</v>
      </c>
      <c r="Y166" s="60" t="s">
        <v>120</v>
      </c>
      <c r="Z166" s="79" t="s">
        <v>141</v>
      </c>
      <c r="AA166" s="79" t="s">
        <v>116</v>
      </c>
      <c r="AB166" s="80">
        <v>36479</v>
      </c>
      <c r="AC166" s="62">
        <f t="shared" ca="1" si="6"/>
        <v>17</v>
      </c>
      <c r="AD166" s="93"/>
      <c r="AE166" s="64">
        <v>54840</v>
      </c>
      <c r="AF166" s="60">
        <v>4</v>
      </c>
    </row>
    <row r="167" spans="1:32" x14ac:dyDescent="0.25">
      <c r="A167" s="79" t="s">
        <v>300</v>
      </c>
      <c r="B167" s="60" t="s">
        <v>122</v>
      </c>
      <c r="C167" s="79" t="s">
        <v>141</v>
      </c>
      <c r="D167" s="79" t="s">
        <v>118</v>
      </c>
      <c r="E167" s="80">
        <v>39458</v>
      </c>
      <c r="F167" s="62">
        <f t="shared" ca="1" si="5"/>
        <v>9</v>
      </c>
      <c r="G167" s="93"/>
      <c r="H167" s="64">
        <v>36788</v>
      </c>
      <c r="I167" s="60">
        <v>4</v>
      </c>
      <c r="W167"/>
      <c r="X167" s="79" t="s">
        <v>589</v>
      </c>
      <c r="Y167" s="60" t="s">
        <v>123</v>
      </c>
      <c r="Z167" s="79" t="s">
        <v>133</v>
      </c>
      <c r="AA167" s="79" t="s">
        <v>112</v>
      </c>
      <c r="AB167" s="80">
        <v>36084</v>
      </c>
      <c r="AC167" s="62">
        <f t="shared" ca="1" si="6"/>
        <v>18</v>
      </c>
      <c r="AD167" s="93" t="s">
        <v>113</v>
      </c>
      <c r="AE167" s="64">
        <v>33210</v>
      </c>
      <c r="AF167" s="60">
        <v>4</v>
      </c>
    </row>
    <row r="168" spans="1:32" x14ac:dyDescent="0.25">
      <c r="A168" s="79" t="s">
        <v>308</v>
      </c>
      <c r="B168" s="60" t="s">
        <v>122</v>
      </c>
      <c r="C168" s="79" t="s">
        <v>141</v>
      </c>
      <c r="D168" s="79" t="s">
        <v>114</v>
      </c>
      <c r="E168" s="80">
        <v>36196</v>
      </c>
      <c r="F168" s="62">
        <f t="shared" ca="1" si="5"/>
        <v>18</v>
      </c>
      <c r="G168" s="93" t="s">
        <v>113</v>
      </c>
      <c r="H168" s="64">
        <v>34980</v>
      </c>
      <c r="I168" s="60">
        <v>2</v>
      </c>
      <c r="W168"/>
      <c r="X168" s="79" t="s">
        <v>382</v>
      </c>
      <c r="Y168" s="60" t="s">
        <v>120</v>
      </c>
      <c r="Z168" s="79" t="s">
        <v>126</v>
      </c>
      <c r="AA168" s="79" t="s">
        <v>112</v>
      </c>
      <c r="AB168" s="80">
        <v>40320</v>
      </c>
      <c r="AC168" s="62">
        <f t="shared" ca="1" si="6"/>
        <v>7</v>
      </c>
      <c r="AD168" s="93" t="s">
        <v>59</v>
      </c>
      <c r="AE168" s="64">
        <v>77580</v>
      </c>
      <c r="AF168" s="60">
        <v>3</v>
      </c>
    </row>
    <row r="169" spans="1:32" x14ac:dyDescent="0.25">
      <c r="A169" s="79" t="s">
        <v>295</v>
      </c>
      <c r="B169" s="60" t="s">
        <v>122</v>
      </c>
      <c r="C169" s="79" t="s">
        <v>141</v>
      </c>
      <c r="D169" s="79" t="s">
        <v>118</v>
      </c>
      <c r="E169" s="80">
        <v>40515</v>
      </c>
      <c r="F169" s="62">
        <f t="shared" ca="1" si="5"/>
        <v>6</v>
      </c>
      <c r="G169" s="93"/>
      <c r="H169" s="64">
        <v>33508</v>
      </c>
      <c r="I169" s="60">
        <v>4</v>
      </c>
      <c r="W169"/>
      <c r="X169" s="79" t="s">
        <v>351</v>
      </c>
      <c r="Y169" s="60" t="s">
        <v>120</v>
      </c>
      <c r="Z169" s="79" t="s">
        <v>140</v>
      </c>
      <c r="AA169" s="79" t="s">
        <v>112</v>
      </c>
      <c r="AB169" s="80">
        <v>40438</v>
      </c>
      <c r="AC169" s="62">
        <f t="shared" ca="1" si="6"/>
        <v>6</v>
      </c>
      <c r="AD169" s="93" t="s">
        <v>59</v>
      </c>
      <c r="AE169" s="64">
        <v>59150</v>
      </c>
      <c r="AF169" s="60">
        <v>4</v>
      </c>
    </row>
    <row r="170" spans="1:32" x14ac:dyDescent="0.25">
      <c r="A170" s="79" t="s">
        <v>297</v>
      </c>
      <c r="B170" s="60" t="s">
        <v>122</v>
      </c>
      <c r="C170" s="79" t="s">
        <v>141</v>
      </c>
      <c r="D170" s="79" t="s">
        <v>118</v>
      </c>
      <c r="E170" s="80">
        <v>39293</v>
      </c>
      <c r="F170" s="62">
        <f t="shared" ca="1" si="5"/>
        <v>9</v>
      </c>
      <c r="G170" s="93"/>
      <c r="H170" s="64">
        <v>26484</v>
      </c>
      <c r="I170" s="60">
        <v>5</v>
      </c>
      <c r="W170"/>
      <c r="X170" s="79" t="s">
        <v>298</v>
      </c>
      <c r="Y170" s="60" t="s">
        <v>122</v>
      </c>
      <c r="Z170" s="79" t="s">
        <v>141</v>
      </c>
      <c r="AA170" s="79" t="s">
        <v>116</v>
      </c>
      <c r="AB170" s="80">
        <v>36406</v>
      </c>
      <c r="AC170" s="62">
        <f t="shared" ca="1" si="6"/>
        <v>17</v>
      </c>
      <c r="AD170" s="93"/>
      <c r="AE170" s="64">
        <v>60800</v>
      </c>
      <c r="AF170" s="60">
        <v>4</v>
      </c>
    </row>
    <row r="171" spans="1:32" x14ac:dyDescent="0.25">
      <c r="A171" s="79" t="s">
        <v>304</v>
      </c>
      <c r="B171" s="60" t="s">
        <v>122</v>
      </c>
      <c r="C171" s="79" t="s">
        <v>141</v>
      </c>
      <c r="D171" s="79" t="s">
        <v>116</v>
      </c>
      <c r="E171" s="80">
        <v>40350</v>
      </c>
      <c r="F171" s="62">
        <f t="shared" ca="1" si="5"/>
        <v>6</v>
      </c>
      <c r="G171" s="93"/>
      <c r="H171" s="64">
        <v>21580</v>
      </c>
      <c r="I171" s="60">
        <v>3</v>
      </c>
      <c r="W171"/>
      <c r="X171" s="79" t="s">
        <v>232</v>
      </c>
      <c r="Y171" s="60" t="s">
        <v>122</v>
      </c>
      <c r="Z171" s="79" t="s">
        <v>133</v>
      </c>
      <c r="AA171" s="79" t="s">
        <v>116</v>
      </c>
      <c r="AB171" s="80">
        <v>36455</v>
      </c>
      <c r="AC171" s="62">
        <f t="shared" ca="1" si="6"/>
        <v>17</v>
      </c>
      <c r="AD171" s="93"/>
      <c r="AE171" s="64">
        <v>23810</v>
      </c>
      <c r="AF171" s="60">
        <v>4</v>
      </c>
    </row>
    <row r="172" spans="1:32" x14ac:dyDescent="0.25">
      <c r="A172" s="79" t="s">
        <v>305</v>
      </c>
      <c r="B172" s="60" t="s">
        <v>122</v>
      </c>
      <c r="C172" s="79" t="s">
        <v>141</v>
      </c>
      <c r="D172" s="79" t="s">
        <v>114</v>
      </c>
      <c r="E172" s="80">
        <v>36531</v>
      </c>
      <c r="F172" s="62">
        <f t="shared" ca="1" si="5"/>
        <v>17</v>
      </c>
      <c r="G172" s="93" t="s">
        <v>59</v>
      </c>
      <c r="H172" s="64">
        <v>20990</v>
      </c>
      <c r="I172" s="60">
        <v>4</v>
      </c>
      <c r="W172"/>
      <c r="X172" s="79" t="s">
        <v>430</v>
      </c>
      <c r="Y172" s="60" t="s">
        <v>120</v>
      </c>
      <c r="Z172" s="79" t="s">
        <v>133</v>
      </c>
      <c r="AA172" s="79" t="s">
        <v>118</v>
      </c>
      <c r="AB172" s="80">
        <v>37730</v>
      </c>
      <c r="AC172" s="62">
        <f t="shared" ca="1" si="6"/>
        <v>14</v>
      </c>
      <c r="AD172" s="93"/>
      <c r="AE172" s="64">
        <v>8892</v>
      </c>
      <c r="AF172" s="60">
        <v>1</v>
      </c>
    </row>
    <row r="173" spans="1:32" x14ac:dyDescent="0.25">
      <c r="A173" s="79" t="s">
        <v>296</v>
      </c>
      <c r="B173" s="60" t="s">
        <v>122</v>
      </c>
      <c r="C173" s="79" t="s">
        <v>141</v>
      </c>
      <c r="D173" s="79" t="s">
        <v>118</v>
      </c>
      <c r="E173" s="80">
        <v>35861</v>
      </c>
      <c r="F173" s="62">
        <f t="shared" ca="1" si="5"/>
        <v>19</v>
      </c>
      <c r="G173" s="93"/>
      <c r="H173" s="64">
        <v>12836</v>
      </c>
      <c r="I173" s="60">
        <v>5</v>
      </c>
      <c r="W173"/>
      <c r="X173" s="79" t="s">
        <v>818</v>
      </c>
      <c r="Y173" s="60" t="s">
        <v>110</v>
      </c>
      <c r="Z173" s="79" t="s">
        <v>133</v>
      </c>
      <c r="AA173" s="79" t="s">
        <v>112</v>
      </c>
      <c r="AB173" s="80">
        <v>38733</v>
      </c>
      <c r="AC173" s="62">
        <f t="shared" ca="1" si="6"/>
        <v>11</v>
      </c>
      <c r="AD173" s="93" t="s">
        <v>76</v>
      </c>
      <c r="AE173" s="64">
        <v>68710</v>
      </c>
      <c r="AF173" s="60">
        <v>4</v>
      </c>
    </row>
    <row r="174" spans="1:32" x14ac:dyDescent="0.25">
      <c r="A174" s="79" t="s">
        <v>318</v>
      </c>
      <c r="B174" s="60" t="s">
        <v>122</v>
      </c>
      <c r="C174" s="79" t="s">
        <v>142</v>
      </c>
      <c r="D174" s="79" t="s">
        <v>112</v>
      </c>
      <c r="E174" s="80">
        <v>40637</v>
      </c>
      <c r="F174" s="62">
        <f t="shared" ca="1" si="5"/>
        <v>6</v>
      </c>
      <c r="G174" s="93" t="s">
        <v>113</v>
      </c>
      <c r="H174" s="64">
        <v>86640</v>
      </c>
      <c r="I174" s="60">
        <v>3</v>
      </c>
      <c r="W174"/>
      <c r="X174" s="79" t="s">
        <v>491</v>
      </c>
      <c r="Y174" s="60" t="s">
        <v>120</v>
      </c>
      <c r="Z174" s="79" t="s">
        <v>139</v>
      </c>
      <c r="AA174" s="79" t="s">
        <v>114</v>
      </c>
      <c r="AB174" s="80">
        <v>39687</v>
      </c>
      <c r="AC174" s="62">
        <f t="shared" ca="1" si="6"/>
        <v>8</v>
      </c>
      <c r="AD174" s="93" t="s">
        <v>59</v>
      </c>
      <c r="AE174" s="64">
        <v>24815</v>
      </c>
      <c r="AF174" s="60">
        <v>1</v>
      </c>
    </row>
    <row r="175" spans="1:32" x14ac:dyDescent="0.25">
      <c r="A175" s="79" t="s">
        <v>327</v>
      </c>
      <c r="B175" s="60" t="s">
        <v>122</v>
      </c>
      <c r="C175" s="79" t="s">
        <v>142</v>
      </c>
      <c r="D175" s="79" t="s">
        <v>112</v>
      </c>
      <c r="E175" s="80">
        <v>39539</v>
      </c>
      <c r="F175" s="62">
        <f t="shared" ca="1" si="5"/>
        <v>9</v>
      </c>
      <c r="G175" s="93" t="s">
        <v>124</v>
      </c>
      <c r="H175" s="64">
        <v>73850</v>
      </c>
      <c r="I175" s="60">
        <v>2</v>
      </c>
      <c r="W175"/>
      <c r="X175" s="79" t="s">
        <v>431</v>
      </c>
      <c r="Y175" s="60" t="s">
        <v>120</v>
      </c>
      <c r="Z175" s="79" t="s">
        <v>133</v>
      </c>
      <c r="AA175" s="79" t="s">
        <v>116</v>
      </c>
      <c r="AB175" s="80">
        <v>38321</v>
      </c>
      <c r="AC175" s="62">
        <f t="shared" ca="1" si="6"/>
        <v>12</v>
      </c>
      <c r="AD175" s="93"/>
      <c r="AE175" s="64">
        <v>37980</v>
      </c>
      <c r="AF175" s="60">
        <v>4</v>
      </c>
    </row>
    <row r="176" spans="1:32" x14ac:dyDescent="0.25">
      <c r="A176" s="79" t="s">
        <v>321</v>
      </c>
      <c r="B176" s="60" t="s">
        <v>122</v>
      </c>
      <c r="C176" s="79" t="s">
        <v>142</v>
      </c>
      <c r="D176" s="79" t="s">
        <v>112</v>
      </c>
      <c r="E176" s="80">
        <v>39784</v>
      </c>
      <c r="F176" s="62">
        <f t="shared" ca="1" si="5"/>
        <v>8</v>
      </c>
      <c r="G176" s="93" t="s">
        <v>113</v>
      </c>
      <c r="H176" s="64">
        <v>69510</v>
      </c>
      <c r="I176" s="60">
        <v>5</v>
      </c>
      <c r="W176"/>
      <c r="X176" s="79" t="s">
        <v>191</v>
      </c>
      <c r="Y176" s="60" t="s">
        <v>122</v>
      </c>
      <c r="Z176" s="79" t="s">
        <v>126</v>
      </c>
      <c r="AA176" s="79" t="s">
        <v>112</v>
      </c>
      <c r="AB176" s="80">
        <v>40501</v>
      </c>
      <c r="AC176" s="62">
        <f t="shared" ca="1" si="6"/>
        <v>6</v>
      </c>
      <c r="AD176" s="93" t="s">
        <v>59</v>
      </c>
      <c r="AE176" s="64">
        <v>77820</v>
      </c>
      <c r="AF176" s="60">
        <v>3</v>
      </c>
    </row>
    <row r="177" spans="1:32" x14ac:dyDescent="0.25">
      <c r="A177" s="79" t="s">
        <v>319</v>
      </c>
      <c r="B177" s="60" t="s">
        <v>122</v>
      </c>
      <c r="C177" s="79" t="s">
        <v>142</v>
      </c>
      <c r="D177" s="79" t="s">
        <v>116</v>
      </c>
      <c r="E177" s="80">
        <v>39106</v>
      </c>
      <c r="F177" s="62">
        <f t="shared" ca="1" si="5"/>
        <v>10</v>
      </c>
      <c r="G177" s="93"/>
      <c r="H177" s="64">
        <v>64263</v>
      </c>
      <c r="I177" s="60">
        <v>3</v>
      </c>
      <c r="W177"/>
      <c r="X177" s="79" t="s">
        <v>419</v>
      </c>
      <c r="Y177" s="60" t="s">
        <v>120</v>
      </c>
      <c r="Z177" s="79" t="s">
        <v>132</v>
      </c>
      <c r="AA177" s="79" t="s">
        <v>118</v>
      </c>
      <c r="AB177" s="80">
        <v>37946</v>
      </c>
      <c r="AC177" s="62">
        <f t="shared" ca="1" si="6"/>
        <v>13</v>
      </c>
      <c r="AD177" s="93" t="s">
        <v>113</v>
      </c>
      <c r="AE177" s="64">
        <v>85130</v>
      </c>
      <c r="AF177" s="60">
        <v>5</v>
      </c>
    </row>
    <row r="178" spans="1:32" x14ac:dyDescent="0.25">
      <c r="A178" s="79" t="s">
        <v>314</v>
      </c>
      <c r="B178" s="60" t="s">
        <v>122</v>
      </c>
      <c r="C178" s="79" t="s">
        <v>142</v>
      </c>
      <c r="D178" s="79" t="s">
        <v>116</v>
      </c>
      <c r="E178" s="80">
        <v>39768</v>
      </c>
      <c r="F178" s="62">
        <f t="shared" ca="1" si="5"/>
        <v>8</v>
      </c>
      <c r="G178" s="93"/>
      <c r="H178" s="64">
        <v>63610</v>
      </c>
      <c r="I178" s="60">
        <v>5</v>
      </c>
      <c r="W178"/>
      <c r="X178" s="79" t="s">
        <v>636</v>
      </c>
      <c r="Y178" s="60" t="s">
        <v>117</v>
      </c>
      <c r="Z178" s="79" t="s">
        <v>140</v>
      </c>
      <c r="AA178" s="79" t="s">
        <v>112</v>
      </c>
      <c r="AB178" s="80">
        <v>36136</v>
      </c>
      <c r="AC178" s="62">
        <f t="shared" ca="1" si="6"/>
        <v>18</v>
      </c>
      <c r="AD178" s="93" t="s">
        <v>124</v>
      </c>
      <c r="AE178" s="64">
        <v>45000</v>
      </c>
      <c r="AF178" s="60">
        <v>4</v>
      </c>
    </row>
    <row r="179" spans="1:32" x14ac:dyDescent="0.25">
      <c r="A179" s="79" t="s">
        <v>326</v>
      </c>
      <c r="B179" s="60" t="s">
        <v>122</v>
      </c>
      <c r="C179" s="79" t="s">
        <v>142</v>
      </c>
      <c r="D179" s="79" t="s">
        <v>116</v>
      </c>
      <c r="E179" s="80">
        <v>39090</v>
      </c>
      <c r="F179" s="62">
        <f t="shared" ca="1" si="5"/>
        <v>10</v>
      </c>
      <c r="G179" s="93"/>
      <c r="H179" s="64">
        <v>63290</v>
      </c>
      <c r="I179" s="60">
        <v>5</v>
      </c>
      <c r="W179"/>
      <c r="X179" s="79" t="s">
        <v>590</v>
      </c>
      <c r="Y179" s="60" t="s">
        <v>123</v>
      </c>
      <c r="Z179" s="79" t="s">
        <v>133</v>
      </c>
      <c r="AA179" s="79" t="s">
        <v>112</v>
      </c>
      <c r="AB179" s="80">
        <v>39348</v>
      </c>
      <c r="AC179" s="62">
        <f t="shared" ca="1" si="6"/>
        <v>9</v>
      </c>
      <c r="AD179" s="93" t="s">
        <v>113</v>
      </c>
      <c r="AE179" s="64">
        <v>46220</v>
      </c>
      <c r="AF179" s="60">
        <v>2</v>
      </c>
    </row>
    <row r="180" spans="1:32" x14ac:dyDescent="0.25">
      <c r="A180" s="79" t="s">
        <v>315</v>
      </c>
      <c r="B180" s="60" t="s">
        <v>122</v>
      </c>
      <c r="C180" s="79" t="s">
        <v>142</v>
      </c>
      <c r="D180" s="79" t="s">
        <v>112</v>
      </c>
      <c r="E180" s="80">
        <v>41111</v>
      </c>
      <c r="F180" s="62">
        <f t="shared" ca="1" si="5"/>
        <v>4</v>
      </c>
      <c r="G180" s="93" t="s">
        <v>115</v>
      </c>
      <c r="H180" s="64">
        <v>62780</v>
      </c>
      <c r="I180" s="60">
        <v>3</v>
      </c>
      <c r="W180"/>
      <c r="X180" s="79" t="s">
        <v>579</v>
      </c>
      <c r="Y180" s="60" t="s">
        <v>123</v>
      </c>
      <c r="Z180" s="79" t="s">
        <v>138</v>
      </c>
      <c r="AA180" s="79" t="s">
        <v>116</v>
      </c>
      <c r="AB180" s="80">
        <v>35921</v>
      </c>
      <c r="AC180" s="62">
        <f t="shared" ca="1" si="6"/>
        <v>19</v>
      </c>
      <c r="AD180" s="93"/>
      <c r="AE180" s="64">
        <v>63330</v>
      </c>
      <c r="AF180" s="60">
        <v>4</v>
      </c>
    </row>
    <row r="181" spans="1:32" x14ac:dyDescent="0.25">
      <c r="A181" s="79" t="s">
        <v>330</v>
      </c>
      <c r="B181" s="60" t="s">
        <v>122</v>
      </c>
      <c r="C181" s="79" t="s">
        <v>142</v>
      </c>
      <c r="D181" s="79" t="s">
        <v>112</v>
      </c>
      <c r="E181" s="80">
        <v>36330</v>
      </c>
      <c r="F181" s="62">
        <f t="shared" ca="1" si="5"/>
        <v>17</v>
      </c>
      <c r="G181" s="93" t="s">
        <v>76</v>
      </c>
      <c r="H181" s="64">
        <v>61850</v>
      </c>
      <c r="I181" s="60">
        <v>2</v>
      </c>
      <c r="W181"/>
      <c r="X181" s="79" t="s">
        <v>503</v>
      </c>
      <c r="Y181" s="60" t="s">
        <v>120</v>
      </c>
      <c r="Z181" s="79" t="s">
        <v>141</v>
      </c>
      <c r="AA181" s="79" t="s">
        <v>112</v>
      </c>
      <c r="AB181" s="80">
        <v>39273</v>
      </c>
      <c r="AC181" s="62">
        <f t="shared" ca="1" si="6"/>
        <v>9</v>
      </c>
      <c r="AD181" s="93" t="s">
        <v>113</v>
      </c>
      <c r="AE181" s="64">
        <v>54200</v>
      </c>
      <c r="AF181" s="60">
        <v>4</v>
      </c>
    </row>
    <row r="182" spans="1:32" x14ac:dyDescent="0.25">
      <c r="A182" s="79" t="s">
        <v>323</v>
      </c>
      <c r="B182" s="60" t="s">
        <v>122</v>
      </c>
      <c r="C182" s="79" t="s">
        <v>142</v>
      </c>
      <c r="D182" s="79" t="s">
        <v>116</v>
      </c>
      <c r="E182" s="80">
        <v>40811</v>
      </c>
      <c r="F182" s="62">
        <f t="shared" ca="1" si="5"/>
        <v>5</v>
      </c>
      <c r="G182" s="93"/>
      <c r="H182" s="64">
        <v>61134</v>
      </c>
      <c r="I182" s="60">
        <v>4</v>
      </c>
      <c r="W182"/>
      <c r="X182" s="79" t="s">
        <v>375</v>
      </c>
      <c r="Y182" s="60" t="s">
        <v>120</v>
      </c>
      <c r="Z182" s="79" t="s">
        <v>125</v>
      </c>
      <c r="AA182" s="79" t="s">
        <v>112</v>
      </c>
      <c r="AB182" s="80">
        <v>36214</v>
      </c>
      <c r="AC182" s="62">
        <f t="shared" ca="1" si="6"/>
        <v>18</v>
      </c>
      <c r="AD182" s="93" t="s">
        <v>76</v>
      </c>
      <c r="AE182" s="64">
        <v>47850</v>
      </c>
      <c r="AF182" s="60">
        <v>1</v>
      </c>
    </row>
    <row r="183" spans="1:32" x14ac:dyDescent="0.25">
      <c r="A183" s="79" t="s">
        <v>316</v>
      </c>
      <c r="B183" s="60" t="s">
        <v>122</v>
      </c>
      <c r="C183" s="79" t="s">
        <v>142</v>
      </c>
      <c r="D183" s="79" t="s">
        <v>112</v>
      </c>
      <c r="E183" s="80">
        <v>41262</v>
      </c>
      <c r="F183" s="62">
        <f t="shared" ca="1" si="5"/>
        <v>4</v>
      </c>
      <c r="G183" s="93" t="s">
        <v>115</v>
      </c>
      <c r="H183" s="64">
        <v>59490</v>
      </c>
      <c r="I183" s="60">
        <v>3</v>
      </c>
      <c r="W183"/>
      <c r="X183" s="79" t="s">
        <v>639</v>
      </c>
      <c r="Y183" s="60" t="s">
        <v>117</v>
      </c>
      <c r="Z183" s="79" t="s">
        <v>111</v>
      </c>
      <c r="AA183" s="79" t="s">
        <v>118</v>
      </c>
      <c r="AB183" s="80">
        <v>41151</v>
      </c>
      <c r="AC183" s="62">
        <f t="shared" ca="1" si="6"/>
        <v>4</v>
      </c>
      <c r="AD183" s="93"/>
      <c r="AE183" s="64">
        <v>35680</v>
      </c>
      <c r="AF183" s="60">
        <v>3</v>
      </c>
    </row>
    <row r="184" spans="1:32" x14ac:dyDescent="0.25">
      <c r="A184" s="79" t="s">
        <v>317</v>
      </c>
      <c r="B184" s="60" t="s">
        <v>122</v>
      </c>
      <c r="C184" s="79" t="s">
        <v>142</v>
      </c>
      <c r="D184" s="79" t="s">
        <v>114</v>
      </c>
      <c r="E184" s="80">
        <v>39267</v>
      </c>
      <c r="F184" s="62">
        <f t="shared" ca="1" si="5"/>
        <v>9</v>
      </c>
      <c r="G184" s="93" t="s">
        <v>113</v>
      </c>
      <c r="H184" s="64">
        <v>49545</v>
      </c>
      <c r="I184" s="60">
        <v>2</v>
      </c>
      <c r="W184"/>
      <c r="X184" s="79" t="s">
        <v>571</v>
      </c>
      <c r="Y184" s="60" t="s">
        <v>123</v>
      </c>
      <c r="Z184" s="79" t="s">
        <v>129</v>
      </c>
      <c r="AA184" s="79" t="s">
        <v>116</v>
      </c>
      <c r="AB184" s="80">
        <v>37667</v>
      </c>
      <c r="AC184" s="62">
        <f t="shared" ca="1" si="6"/>
        <v>14</v>
      </c>
      <c r="AD184" s="93"/>
      <c r="AE184" s="64">
        <v>73390</v>
      </c>
      <c r="AF184" s="60">
        <v>2</v>
      </c>
    </row>
    <row r="185" spans="1:32" x14ac:dyDescent="0.25">
      <c r="A185" s="79" t="s">
        <v>329</v>
      </c>
      <c r="B185" s="60" t="s">
        <v>122</v>
      </c>
      <c r="C185" s="79" t="s">
        <v>142</v>
      </c>
      <c r="D185" s="79" t="s">
        <v>112</v>
      </c>
      <c r="E185" s="234">
        <v>40680</v>
      </c>
      <c r="F185" s="62">
        <f t="shared" ca="1" si="5"/>
        <v>6</v>
      </c>
      <c r="G185" s="93" t="s">
        <v>76</v>
      </c>
      <c r="H185" s="64">
        <v>40260</v>
      </c>
      <c r="I185" s="60">
        <v>5</v>
      </c>
      <c r="W185"/>
      <c r="X185" s="79" t="s">
        <v>504</v>
      </c>
      <c r="Y185" s="60" t="s">
        <v>120</v>
      </c>
      <c r="Z185" s="79" t="s">
        <v>141</v>
      </c>
      <c r="AA185" s="79" t="s">
        <v>112</v>
      </c>
      <c r="AB185" s="80">
        <v>40990</v>
      </c>
      <c r="AC185" s="62">
        <f t="shared" ca="1" si="6"/>
        <v>5</v>
      </c>
      <c r="AD185" s="93" t="s">
        <v>113</v>
      </c>
      <c r="AE185" s="64">
        <v>65571</v>
      </c>
      <c r="AF185" s="60">
        <v>3</v>
      </c>
    </row>
    <row r="186" spans="1:32" x14ac:dyDescent="0.25">
      <c r="A186" s="79" t="s">
        <v>331</v>
      </c>
      <c r="B186" s="60" t="s">
        <v>122</v>
      </c>
      <c r="C186" s="79" t="s">
        <v>142</v>
      </c>
      <c r="D186" s="79" t="s">
        <v>112</v>
      </c>
      <c r="E186" s="80">
        <v>40018</v>
      </c>
      <c r="F186" s="62">
        <f t="shared" ca="1" si="5"/>
        <v>7</v>
      </c>
      <c r="G186" s="93" t="s">
        <v>124</v>
      </c>
      <c r="H186" s="64">
        <v>34990</v>
      </c>
      <c r="I186" s="60">
        <v>3</v>
      </c>
      <c r="W186"/>
      <c r="X186" s="79" t="s">
        <v>233</v>
      </c>
      <c r="Y186" s="60" t="s">
        <v>122</v>
      </c>
      <c r="Z186" s="79" t="s">
        <v>133</v>
      </c>
      <c r="AA186" s="79" t="s">
        <v>112</v>
      </c>
      <c r="AB186" s="80">
        <v>40270</v>
      </c>
      <c r="AC186" s="62">
        <f t="shared" ca="1" si="6"/>
        <v>7</v>
      </c>
      <c r="AD186" s="93" t="s">
        <v>124</v>
      </c>
      <c r="AE186" s="64">
        <v>35300</v>
      </c>
      <c r="AF186" s="60">
        <v>5</v>
      </c>
    </row>
    <row r="187" spans="1:32" x14ac:dyDescent="0.25">
      <c r="A187" s="79" t="s">
        <v>320</v>
      </c>
      <c r="B187" s="60" t="s">
        <v>122</v>
      </c>
      <c r="C187" s="79" t="s">
        <v>142</v>
      </c>
      <c r="D187" s="79" t="s">
        <v>116</v>
      </c>
      <c r="E187" s="80">
        <v>37099</v>
      </c>
      <c r="F187" s="62">
        <f t="shared" ca="1" si="5"/>
        <v>15</v>
      </c>
      <c r="G187" s="93"/>
      <c r="H187" s="64">
        <v>28270</v>
      </c>
      <c r="I187" s="60">
        <v>5</v>
      </c>
      <c r="W187"/>
      <c r="X187" s="79" t="s">
        <v>699</v>
      </c>
      <c r="Y187" s="60" t="s">
        <v>119</v>
      </c>
      <c r="Z187" s="79" t="s">
        <v>140</v>
      </c>
      <c r="AA187" s="79" t="s">
        <v>114</v>
      </c>
      <c r="AB187" s="80">
        <v>40293</v>
      </c>
      <c r="AC187" s="62">
        <f t="shared" ca="1" si="6"/>
        <v>7</v>
      </c>
      <c r="AD187" s="93" t="s">
        <v>113</v>
      </c>
      <c r="AE187" s="64">
        <v>11810</v>
      </c>
      <c r="AF187" s="60">
        <v>1</v>
      </c>
    </row>
    <row r="188" spans="1:32" x14ac:dyDescent="0.25">
      <c r="A188" s="79" t="s">
        <v>324</v>
      </c>
      <c r="B188" s="60" t="s">
        <v>122</v>
      </c>
      <c r="C188" s="79" t="s">
        <v>142</v>
      </c>
      <c r="D188" s="79" t="s">
        <v>114</v>
      </c>
      <c r="E188" s="80">
        <v>39155</v>
      </c>
      <c r="F188" s="62">
        <f t="shared" ca="1" si="5"/>
        <v>10</v>
      </c>
      <c r="G188" s="93" t="s">
        <v>59</v>
      </c>
      <c r="H188" s="64">
        <v>27710</v>
      </c>
      <c r="I188" s="60">
        <v>3</v>
      </c>
      <c r="W188"/>
      <c r="X188" s="79" t="s">
        <v>658</v>
      </c>
      <c r="Y188" s="60" t="s">
        <v>117</v>
      </c>
      <c r="Z188" s="79" t="s">
        <v>133</v>
      </c>
      <c r="AA188" s="79" t="s">
        <v>116</v>
      </c>
      <c r="AB188" s="80">
        <v>38912</v>
      </c>
      <c r="AC188" s="62">
        <f t="shared" ca="1" si="6"/>
        <v>10</v>
      </c>
      <c r="AD188" s="93"/>
      <c r="AE188" s="64">
        <v>80330</v>
      </c>
      <c r="AF188" s="60">
        <v>4</v>
      </c>
    </row>
    <row r="189" spans="1:32" x14ac:dyDescent="0.25">
      <c r="A189" s="79" t="s">
        <v>328</v>
      </c>
      <c r="B189" s="60" t="s">
        <v>122</v>
      </c>
      <c r="C189" s="79" t="s">
        <v>142</v>
      </c>
      <c r="D189" s="79" t="s">
        <v>112</v>
      </c>
      <c r="E189" s="80">
        <v>40477</v>
      </c>
      <c r="F189" s="62">
        <f t="shared" ca="1" si="5"/>
        <v>6</v>
      </c>
      <c r="G189" s="93" t="s">
        <v>113</v>
      </c>
      <c r="H189" s="64">
        <v>27130</v>
      </c>
      <c r="I189" s="60">
        <v>5</v>
      </c>
      <c r="W189"/>
      <c r="X189" s="79" t="s">
        <v>807</v>
      </c>
      <c r="Y189" s="60" t="s">
        <v>110</v>
      </c>
      <c r="Z189" s="79" t="s">
        <v>138</v>
      </c>
      <c r="AA189" s="79" t="s">
        <v>112</v>
      </c>
      <c r="AB189" s="80">
        <v>40925</v>
      </c>
      <c r="AC189" s="62">
        <f t="shared" ca="1" si="6"/>
        <v>5</v>
      </c>
      <c r="AD189" s="93" t="s">
        <v>124</v>
      </c>
      <c r="AE189" s="64">
        <v>43190</v>
      </c>
      <c r="AF189" s="60">
        <v>2</v>
      </c>
    </row>
    <row r="190" spans="1:32" x14ac:dyDescent="0.25">
      <c r="A190" s="79" t="s">
        <v>322</v>
      </c>
      <c r="B190" s="60" t="s">
        <v>122</v>
      </c>
      <c r="C190" s="79" t="s">
        <v>142</v>
      </c>
      <c r="D190" s="79" t="s">
        <v>112</v>
      </c>
      <c r="E190" s="80">
        <v>40584</v>
      </c>
      <c r="F190" s="62">
        <f t="shared" ca="1" si="5"/>
        <v>6</v>
      </c>
      <c r="G190" s="93" t="s">
        <v>113</v>
      </c>
      <c r="H190" s="64">
        <v>24200</v>
      </c>
      <c r="I190" s="60">
        <v>5</v>
      </c>
      <c r="W190"/>
      <c r="X190" s="79" t="s">
        <v>528</v>
      </c>
      <c r="Y190" s="60" t="s">
        <v>120</v>
      </c>
      <c r="Z190" s="79" t="s">
        <v>142</v>
      </c>
      <c r="AA190" s="79" t="s">
        <v>114</v>
      </c>
      <c r="AB190" s="80">
        <v>39253</v>
      </c>
      <c r="AC190" s="62">
        <f t="shared" ca="1" si="6"/>
        <v>9</v>
      </c>
      <c r="AD190" s="93" t="s">
        <v>76</v>
      </c>
      <c r="AE190" s="64">
        <v>11230</v>
      </c>
      <c r="AF190" s="60">
        <v>4</v>
      </c>
    </row>
    <row r="191" spans="1:32" x14ac:dyDescent="0.25">
      <c r="A191" s="79" t="s">
        <v>325</v>
      </c>
      <c r="B191" s="60" t="s">
        <v>122</v>
      </c>
      <c r="C191" s="79" t="s">
        <v>142</v>
      </c>
      <c r="D191" s="79" t="s">
        <v>112</v>
      </c>
      <c r="E191" s="234">
        <v>40680</v>
      </c>
      <c r="F191" s="62">
        <f t="shared" ca="1" si="5"/>
        <v>6</v>
      </c>
      <c r="G191" s="93" t="s">
        <v>113</v>
      </c>
      <c r="H191" s="64">
        <v>23030</v>
      </c>
      <c r="I191" s="60">
        <v>4</v>
      </c>
      <c r="W191"/>
      <c r="X191" s="79" t="s">
        <v>432</v>
      </c>
      <c r="Y191" s="60" t="s">
        <v>120</v>
      </c>
      <c r="Z191" s="79" t="s">
        <v>133</v>
      </c>
      <c r="AA191" s="79" t="s">
        <v>116</v>
      </c>
      <c r="AB191" s="80">
        <v>41079</v>
      </c>
      <c r="AC191" s="62">
        <f t="shared" ca="1" si="6"/>
        <v>4</v>
      </c>
      <c r="AD191" s="93"/>
      <c r="AE191" s="64">
        <v>32190</v>
      </c>
      <c r="AF191" s="60">
        <v>3</v>
      </c>
    </row>
    <row r="192" spans="1:32" x14ac:dyDescent="0.25">
      <c r="A192" s="79" t="s">
        <v>333</v>
      </c>
      <c r="B192" s="60" t="s">
        <v>122</v>
      </c>
      <c r="C192" s="79" t="s">
        <v>143</v>
      </c>
      <c r="D192" s="79" t="s">
        <v>116</v>
      </c>
      <c r="E192" s="80">
        <v>40719</v>
      </c>
      <c r="F192" s="62">
        <f t="shared" ca="1" si="5"/>
        <v>5</v>
      </c>
      <c r="G192" s="93"/>
      <c r="H192" s="64">
        <v>66132</v>
      </c>
      <c r="I192" s="60">
        <v>4</v>
      </c>
      <c r="W192"/>
      <c r="X192" s="79" t="s">
        <v>529</v>
      </c>
      <c r="Y192" s="60" t="s">
        <v>120</v>
      </c>
      <c r="Z192" s="79" t="s">
        <v>142</v>
      </c>
      <c r="AA192" s="79" t="s">
        <v>116</v>
      </c>
      <c r="AB192" s="80">
        <v>40235</v>
      </c>
      <c r="AC192" s="62">
        <f t="shared" ca="1" si="6"/>
        <v>7</v>
      </c>
      <c r="AD192" s="93"/>
      <c r="AE192" s="64">
        <v>80729</v>
      </c>
      <c r="AF192" s="60">
        <v>3</v>
      </c>
    </row>
    <row r="193" spans="1:32" x14ac:dyDescent="0.25">
      <c r="A193" s="79" t="s">
        <v>332</v>
      </c>
      <c r="B193" s="60" t="s">
        <v>122</v>
      </c>
      <c r="C193" s="79" t="s">
        <v>143</v>
      </c>
      <c r="D193" s="79" t="s">
        <v>112</v>
      </c>
      <c r="E193" s="80">
        <v>36991</v>
      </c>
      <c r="F193" s="62">
        <f t="shared" ca="1" si="5"/>
        <v>16</v>
      </c>
      <c r="G193" s="93" t="s">
        <v>113</v>
      </c>
      <c r="H193" s="64">
        <v>63670</v>
      </c>
      <c r="I193" s="60">
        <v>5</v>
      </c>
      <c r="W193"/>
      <c r="X193" s="79" t="s">
        <v>352</v>
      </c>
      <c r="Y193" s="60" t="s">
        <v>120</v>
      </c>
      <c r="Z193" s="79" t="s">
        <v>140</v>
      </c>
      <c r="AA193" s="79" t="s">
        <v>112</v>
      </c>
      <c r="AB193" s="80">
        <v>39703</v>
      </c>
      <c r="AC193" s="62">
        <f t="shared" ca="1" si="6"/>
        <v>8</v>
      </c>
      <c r="AD193" s="93" t="s">
        <v>59</v>
      </c>
      <c r="AE193" s="64">
        <v>46110</v>
      </c>
      <c r="AF193" s="60">
        <v>4</v>
      </c>
    </row>
    <row r="194" spans="1:32" x14ac:dyDescent="0.25">
      <c r="A194" s="79" t="s">
        <v>338</v>
      </c>
      <c r="B194" s="60" t="s">
        <v>122</v>
      </c>
      <c r="C194" s="79" t="s">
        <v>137</v>
      </c>
      <c r="D194" s="79" t="s">
        <v>116</v>
      </c>
      <c r="E194" s="80">
        <v>40372</v>
      </c>
      <c r="F194" s="62">
        <f t="shared" ref="F194:F257" ca="1" si="7">DATEDIF(E194,TODAY(),"Y")</f>
        <v>6</v>
      </c>
      <c r="G194" s="93"/>
      <c r="H194" s="64">
        <v>75100</v>
      </c>
      <c r="I194" s="60">
        <v>4</v>
      </c>
      <c r="W194"/>
      <c r="X194" s="79" t="s">
        <v>492</v>
      </c>
      <c r="Y194" s="60" t="s">
        <v>120</v>
      </c>
      <c r="Z194" s="79" t="s">
        <v>139</v>
      </c>
      <c r="AA194" s="79" t="s">
        <v>112</v>
      </c>
      <c r="AB194" s="80">
        <v>39761</v>
      </c>
      <c r="AC194" s="62">
        <f t="shared" ref="AC194:AC257" ca="1" si="8">DATEDIF(AB194,TODAY(),"Y")</f>
        <v>8</v>
      </c>
      <c r="AD194" s="93" t="s">
        <v>113</v>
      </c>
      <c r="AE194" s="64">
        <v>40940</v>
      </c>
      <c r="AF194" s="60">
        <v>3</v>
      </c>
    </row>
    <row r="195" spans="1:32" x14ac:dyDescent="0.25">
      <c r="A195" s="79" t="s">
        <v>339</v>
      </c>
      <c r="B195" s="60" t="s">
        <v>122</v>
      </c>
      <c r="C195" s="79" t="s">
        <v>137</v>
      </c>
      <c r="D195" s="79" t="s">
        <v>112</v>
      </c>
      <c r="E195" s="80">
        <v>36898</v>
      </c>
      <c r="F195" s="62">
        <f t="shared" ca="1" si="7"/>
        <v>16</v>
      </c>
      <c r="G195" s="93" t="s">
        <v>113</v>
      </c>
      <c r="H195" s="64">
        <v>71820</v>
      </c>
      <c r="I195" s="60">
        <v>2</v>
      </c>
      <c r="W195"/>
      <c r="X195" s="79" t="s">
        <v>278</v>
      </c>
      <c r="Y195" s="60" t="s">
        <v>122</v>
      </c>
      <c r="Z195" s="79" t="s">
        <v>131</v>
      </c>
      <c r="AA195" s="79" t="s">
        <v>112</v>
      </c>
      <c r="AB195" s="80">
        <v>40399</v>
      </c>
      <c r="AC195" s="62">
        <f t="shared" ca="1" si="8"/>
        <v>6</v>
      </c>
      <c r="AD195" s="93" t="s">
        <v>59</v>
      </c>
      <c r="AE195" s="64">
        <v>32640</v>
      </c>
      <c r="AF195" s="60">
        <v>4</v>
      </c>
    </row>
    <row r="196" spans="1:32" x14ac:dyDescent="0.25">
      <c r="A196" s="79" t="s">
        <v>334</v>
      </c>
      <c r="B196" s="60" t="s">
        <v>122</v>
      </c>
      <c r="C196" s="79" t="s">
        <v>137</v>
      </c>
      <c r="D196" s="79" t="s">
        <v>118</v>
      </c>
      <c r="E196" s="80">
        <v>40494</v>
      </c>
      <c r="F196" s="62">
        <f t="shared" ca="1" si="7"/>
        <v>6</v>
      </c>
      <c r="G196" s="93"/>
      <c r="H196" s="64">
        <v>35312</v>
      </c>
      <c r="I196" s="60">
        <v>3</v>
      </c>
      <c r="W196"/>
      <c r="X196" s="79" t="s">
        <v>480</v>
      </c>
      <c r="Y196" s="60" t="s">
        <v>120</v>
      </c>
      <c r="Z196" s="79" t="s">
        <v>131</v>
      </c>
      <c r="AA196" s="79" t="s">
        <v>112</v>
      </c>
      <c r="AB196" s="80">
        <v>40366</v>
      </c>
      <c r="AC196" s="62">
        <f t="shared" ca="1" si="8"/>
        <v>6</v>
      </c>
      <c r="AD196" s="93" t="s">
        <v>113</v>
      </c>
      <c r="AE196" s="64">
        <v>63780</v>
      </c>
      <c r="AF196" s="60">
        <v>5</v>
      </c>
    </row>
    <row r="197" spans="1:32" x14ac:dyDescent="0.25">
      <c r="A197" s="79" t="s">
        <v>335</v>
      </c>
      <c r="B197" s="60" t="s">
        <v>122</v>
      </c>
      <c r="C197" s="79" t="s">
        <v>137</v>
      </c>
      <c r="D197" s="79" t="s">
        <v>112</v>
      </c>
      <c r="E197" s="80">
        <v>36175</v>
      </c>
      <c r="F197" s="62">
        <f t="shared" ca="1" si="7"/>
        <v>18</v>
      </c>
      <c r="G197" s="93" t="s">
        <v>124</v>
      </c>
      <c r="H197" s="64">
        <v>23520</v>
      </c>
      <c r="I197" s="60">
        <v>2</v>
      </c>
      <c r="W197"/>
      <c r="X197" s="79" t="s">
        <v>268</v>
      </c>
      <c r="Y197" s="60" t="s">
        <v>122</v>
      </c>
      <c r="Z197" s="79" t="s">
        <v>136</v>
      </c>
      <c r="AA197" s="79" t="s">
        <v>114</v>
      </c>
      <c r="AB197" s="80">
        <v>40351</v>
      </c>
      <c r="AC197" s="62">
        <f t="shared" ca="1" si="8"/>
        <v>6</v>
      </c>
      <c r="AD197" s="93" t="s">
        <v>124</v>
      </c>
      <c r="AE197" s="64">
        <v>20040</v>
      </c>
      <c r="AF197" s="60">
        <v>3</v>
      </c>
    </row>
    <row r="198" spans="1:32" x14ac:dyDescent="0.25">
      <c r="A198" s="79" t="s">
        <v>337</v>
      </c>
      <c r="B198" s="60" t="s">
        <v>122</v>
      </c>
      <c r="C198" s="79" t="s">
        <v>137</v>
      </c>
      <c r="D198" s="79" t="s">
        <v>118</v>
      </c>
      <c r="E198" s="80">
        <v>36084</v>
      </c>
      <c r="F198" s="62">
        <f t="shared" ca="1" si="7"/>
        <v>18</v>
      </c>
      <c r="G198" s="93"/>
      <c r="H198" s="64">
        <v>21668</v>
      </c>
      <c r="I198" s="60">
        <v>4</v>
      </c>
      <c r="W198"/>
      <c r="X198" s="79" t="s">
        <v>765</v>
      </c>
      <c r="Y198" s="60" t="s">
        <v>110</v>
      </c>
      <c r="Z198" s="79" t="s">
        <v>140</v>
      </c>
      <c r="AA198" s="79" t="s">
        <v>112</v>
      </c>
      <c r="AB198" s="80">
        <v>35821</v>
      </c>
      <c r="AC198" s="62">
        <f t="shared" ca="1" si="8"/>
        <v>19</v>
      </c>
      <c r="AD198" s="93" t="s">
        <v>59</v>
      </c>
      <c r="AE198" s="64">
        <v>22870</v>
      </c>
      <c r="AF198" s="60">
        <v>3</v>
      </c>
    </row>
    <row r="199" spans="1:32" x14ac:dyDescent="0.25">
      <c r="A199" s="79" t="s">
        <v>336</v>
      </c>
      <c r="B199" s="60" t="s">
        <v>122</v>
      </c>
      <c r="C199" s="79" t="s">
        <v>137</v>
      </c>
      <c r="D199" s="79" t="s">
        <v>114</v>
      </c>
      <c r="E199" s="80">
        <v>35961</v>
      </c>
      <c r="F199" s="62">
        <f t="shared" ca="1" si="7"/>
        <v>18</v>
      </c>
      <c r="G199" s="93" t="s">
        <v>113</v>
      </c>
      <c r="H199" s="64">
        <v>20500</v>
      </c>
      <c r="I199" s="60">
        <v>3</v>
      </c>
      <c r="W199"/>
      <c r="X199" s="79" t="s">
        <v>709</v>
      </c>
      <c r="Y199" s="60" t="s">
        <v>119</v>
      </c>
      <c r="Z199" s="79" t="s">
        <v>126</v>
      </c>
      <c r="AA199" s="79" t="s">
        <v>112</v>
      </c>
      <c r="AB199" s="80">
        <v>39379</v>
      </c>
      <c r="AC199" s="62">
        <f t="shared" ca="1" si="8"/>
        <v>9</v>
      </c>
      <c r="AD199" s="93" t="s">
        <v>113</v>
      </c>
      <c r="AE199" s="64">
        <v>67890</v>
      </c>
      <c r="AF199" s="60">
        <v>5</v>
      </c>
    </row>
    <row r="200" spans="1:32" x14ac:dyDescent="0.25">
      <c r="A200" s="79" t="s">
        <v>342</v>
      </c>
      <c r="B200" s="60" t="s">
        <v>122</v>
      </c>
      <c r="C200" s="79" t="s">
        <v>121</v>
      </c>
      <c r="D200" s="79" t="s">
        <v>116</v>
      </c>
      <c r="E200" s="80">
        <v>39189</v>
      </c>
      <c r="F200" s="62">
        <f t="shared" ca="1" si="7"/>
        <v>10</v>
      </c>
      <c r="G200" s="93"/>
      <c r="H200" s="64">
        <v>66580</v>
      </c>
      <c r="I200" s="60">
        <v>5</v>
      </c>
      <c r="W200"/>
      <c r="X200" s="79" t="s">
        <v>299</v>
      </c>
      <c r="Y200" s="60" t="s">
        <v>122</v>
      </c>
      <c r="Z200" s="79" t="s">
        <v>141</v>
      </c>
      <c r="AA200" s="79" t="s">
        <v>114</v>
      </c>
      <c r="AB200" s="80">
        <v>38975</v>
      </c>
      <c r="AC200" s="62">
        <f t="shared" ca="1" si="8"/>
        <v>10</v>
      </c>
      <c r="AD200" s="93" t="s">
        <v>124</v>
      </c>
      <c r="AE200" s="64">
        <v>42740</v>
      </c>
      <c r="AF200" s="60">
        <v>2</v>
      </c>
    </row>
    <row r="201" spans="1:32" x14ac:dyDescent="0.25">
      <c r="A201" s="79" t="s">
        <v>341</v>
      </c>
      <c r="B201" s="60" t="s">
        <v>122</v>
      </c>
      <c r="C201" s="79" t="s">
        <v>121</v>
      </c>
      <c r="D201" s="79" t="s">
        <v>112</v>
      </c>
      <c r="E201" s="80">
        <v>38142</v>
      </c>
      <c r="F201" s="62">
        <f t="shared" ca="1" si="7"/>
        <v>12</v>
      </c>
      <c r="G201" s="93" t="s">
        <v>113</v>
      </c>
      <c r="H201" s="64">
        <v>49350</v>
      </c>
      <c r="I201" s="60">
        <v>4</v>
      </c>
      <c r="W201"/>
      <c r="X201" s="79" t="s">
        <v>433</v>
      </c>
      <c r="Y201" s="60" t="s">
        <v>120</v>
      </c>
      <c r="Z201" s="79" t="s">
        <v>133</v>
      </c>
      <c r="AA201" s="79" t="s">
        <v>112</v>
      </c>
      <c r="AB201" s="80">
        <v>38813</v>
      </c>
      <c r="AC201" s="62">
        <f t="shared" ca="1" si="8"/>
        <v>11</v>
      </c>
      <c r="AD201" s="93" t="s">
        <v>124</v>
      </c>
      <c r="AE201" s="64">
        <v>32390</v>
      </c>
      <c r="AF201" s="60">
        <v>2</v>
      </c>
    </row>
    <row r="202" spans="1:32" x14ac:dyDescent="0.25">
      <c r="A202" s="79" t="s">
        <v>340</v>
      </c>
      <c r="B202" s="60" t="s">
        <v>122</v>
      </c>
      <c r="C202" s="79" t="s">
        <v>121</v>
      </c>
      <c r="D202" s="79" t="s">
        <v>114</v>
      </c>
      <c r="E202" s="80">
        <v>40779</v>
      </c>
      <c r="F202" s="62">
        <f t="shared" ca="1" si="7"/>
        <v>5</v>
      </c>
      <c r="G202" s="93" t="s">
        <v>115</v>
      </c>
      <c r="H202" s="64">
        <v>30445</v>
      </c>
      <c r="I202" s="60">
        <v>1</v>
      </c>
      <c r="W202"/>
      <c r="X202" s="79" t="s">
        <v>659</v>
      </c>
      <c r="Y202" s="60" t="s">
        <v>117</v>
      </c>
      <c r="Z202" s="79" t="s">
        <v>133</v>
      </c>
      <c r="AA202" s="79" t="s">
        <v>116</v>
      </c>
      <c r="AB202" s="80">
        <v>35927</v>
      </c>
      <c r="AC202" s="62">
        <f t="shared" ca="1" si="8"/>
        <v>19</v>
      </c>
      <c r="AD202" s="93"/>
      <c r="AE202" s="64">
        <v>76910</v>
      </c>
      <c r="AF202" s="60">
        <v>1</v>
      </c>
    </row>
    <row r="203" spans="1:32" x14ac:dyDescent="0.25">
      <c r="A203" s="79" t="s">
        <v>343</v>
      </c>
      <c r="B203" s="60" t="s">
        <v>122</v>
      </c>
      <c r="C203" s="79" t="s">
        <v>121</v>
      </c>
      <c r="D203" s="79" t="s">
        <v>114</v>
      </c>
      <c r="E203" s="80">
        <v>37782</v>
      </c>
      <c r="F203" s="62">
        <f t="shared" ca="1" si="7"/>
        <v>13</v>
      </c>
      <c r="G203" s="93" t="s">
        <v>76</v>
      </c>
      <c r="H203" s="64">
        <v>17735</v>
      </c>
      <c r="I203" s="60">
        <v>3</v>
      </c>
      <c r="W203"/>
      <c r="X203" s="79" t="s">
        <v>177</v>
      </c>
      <c r="Y203" s="60" t="s">
        <v>122</v>
      </c>
      <c r="Z203" s="79" t="s">
        <v>129</v>
      </c>
      <c r="AA203" s="79" t="s">
        <v>116</v>
      </c>
      <c r="AB203" s="80">
        <v>39024</v>
      </c>
      <c r="AC203" s="62">
        <f t="shared" ca="1" si="8"/>
        <v>10</v>
      </c>
      <c r="AD203" s="93"/>
      <c r="AE203" s="64">
        <v>76020</v>
      </c>
      <c r="AF203" s="60">
        <v>1</v>
      </c>
    </row>
    <row r="204" spans="1:32" x14ac:dyDescent="0.25">
      <c r="A204" s="79" t="s">
        <v>348</v>
      </c>
      <c r="B204" s="60" t="s">
        <v>120</v>
      </c>
      <c r="C204" s="79" t="s">
        <v>140</v>
      </c>
      <c r="D204" s="79" t="s">
        <v>116</v>
      </c>
      <c r="E204" s="80">
        <v>36787</v>
      </c>
      <c r="F204" s="62">
        <f t="shared" ca="1" si="7"/>
        <v>16</v>
      </c>
      <c r="G204" s="93"/>
      <c r="H204" s="64">
        <v>89640</v>
      </c>
      <c r="I204" s="60">
        <v>4</v>
      </c>
      <c r="W204"/>
      <c r="X204" s="79" t="s">
        <v>591</v>
      </c>
      <c r="Y204" s="60" t="s">
        <v>123</v>
      </c>
      <c r="Z204" s="79" t="s">
        <v>133</v>
      </c>
      <c r="AA204" s="79" t="s">
        <v>112</v>
      </c>
      <c r="AB204" s="80">
        <v>36413</v>
      </c>
      <c r="AC204" s="62">
        <f t="shared" ca="1" si="8"/>
        <v>17</v>
      </c>
      <c r="AD204" s="93" t="s">
        <v>113</v>
      </c>
      <c r="AE204" s="64">
        <v>40060</v>
      </c>
      <c r="AF204" s="60">
        <v>3</v>
      </c>
    </row>
    <row r="205" spans="1:32" x14ac:dyDescent="0.25">
      <c r="A205" s="79" t="s">
        <v>357</v>
      </c>
      <c r="B205" s="60" t="s">
        <v>120</v>
      </c>
      <c r="C205" s="79" t="s">
        <v>140</v>
      </c>
      <c r="D205" s="79" t="s">
        <v>116</v>
      </c>
      <c r="E205" s="80">
        <v>39772</v>
      </c>
      <c r="F205" s="62">
        <f t="shared" ca="1" si="7"/>
        <v>8</v>
      </c>
      <c r="G205" s="93"/>
      <c r="H205" s="64">
        <v>85980</v>
      </c>
      <c r="I205" s="60">
        <v>2</v>
      </c>
      <c r="W205"/>
      <c r="X205" s="79" t="s">
        <v>466</v>
      </c>
      <c r="Y205" s="60" t="s">
        <v>120</v>
      </c>
      <c r="Z205" s="79" t="s">
        <v>136</v>
      </c>
      <c r="AA205" s="79" t="s">
        <v>112</v>
      </c>
      <c r="AB205" s="80">
        <v>39258</v>
      </c>
      <c r="AC205" s="62">
        <f t="shared" ca="1" si="8"/>
        <v>9</v>
      </c>
      <c r="AD205" s="93" t="s">
        <v>76</v>
      </c>
      <c r="AE205" s="64">
        <v>66920</v>
      </c>
      <c r="AF205" s="60">
        <v>2</v>
      </c>
    </row>
    <row r="206" spans="1:32" x14ac:dyDescent="0.25">
      <c r="A206" s="79" t="s">
        <v>350</v>
      </c>
      <c r="B206" s="60" t="s">
        <v>120</v>
      </c>
      <c r="C206" s="79" t="s">
        <v>140</v>
      </c>
      <c r="D206" s="79" t="s">
        <v>116</v>
      </c>
      <c r="E206" s="80">
        <v>40259</v>
      </c>
      <c r="F206" s="62">
        <f t="shared" ca="1" si="7"/>
        <v>7</v>
      </c>
      <c r="G206" s="93"/>
      <c r="H206" s="64">
        <v>73190</v>
      </c>
      <c r="I206" s="60">
        <v>1</v>
      </c>
      <c r="W206"/>
      <c r="X206" s="79" t="s">
        <v>505</v>
      </c>
      <c r="Y206" s="60" t="s">
        <v>120</v>
      </c>
      <c r="Z206" s="79" t="s">
        <v>141</v>
      </c>
      <c r="AA206" s="79" t="s">
        <v>112</v>
      </c>
      <c r="AB206" s="80">
        <v>40909</v>
      </c>
      <c r="AC206" s="62">
        <f t="shared" ca="1" si="8"/>
        <v>5</v>
      </c>
      <c r="AD206" s="93" t="s">
        <v>113</v>
      </c>
      <c r="AE206" s="64">
        <v>54830</v>
      </c>
      <c r="AF206" s="60">
        <v>1</v>
      </c>
    </row>
    <row r="207" spans="1:32" x14ac:dyDescent="0.25">
      <c r="A207" s="79" t="s">
        <v>363</v>
      </c>
      <c r="B207" s="60" t="s">
        <v>120</v>
      </c>
      <c r="C207" s="79" t="s">
        <v>140</v>
      </c>
      <c r="D207" s="79" t="s">
        <v>112</v>
      </c>
      <c r="E207" s="80">
        <v>40282</v>
      </c>
      <c r="F207" s="62">
        <f t="shared" ca="1" si="7"/>
        <v>7</v>
      </c>
      <c r="G207" s="93" t="s">
        <v>76</v>
      </c>
      <c r="H207" s="64">
        <v>72640</v>
      </c>
      <c r="I207" s="60">
        <v>3</v>
      </c>
      <c r="W207"/>
      <c r="X207" s="79" t="s">
        <v>766</v>
      </c>
      <c r="Y207" s="60" t="s">
        <v>110</v>
      </c>
      <c r="Z207" s="79" t="s">
        <v>140</v>
      </c>
      <c r="AA207" s="79" t="s">
        <v>116</v>
      </c>
      <c r="AB207" s="80">
        <v>40963</v>
      </c>
      <c r="AC207" s="62">
        <f t="shared" ca="1" si="8"/>
        <v>5</v>
      </c>
      <c r="AD207" s="93"/>
      <c r="AE207" s="64">
        <v>60550</v>
      </c>
      <c r="AF207" s="60">
        <v>2</v>
      </c>
    </row>
    <row r="208" spans="1:32" x14ac:dyDescent="0.25">
      <c r="A208" s="79" t="s">
        <v>367</v>
      </c>
      <c r="B208" s="60" t="s">
        <v>120</v>
      </c>
      <c r="C208" s="79" t="s">
        <v>140</v>
      </c>
      <c r="D208" s="79" t="s">
        <v>112</v>
      </c>
      <c r="E208" s="80">
        <v>40878</v>
      </c>
      <c r="F208" s="62">
        <f t="shared" ca="1" si="7"/>
        <v>5</v>
      </c>
      <c r="G208" s="93" t="s">
        <v>76</v>
      </c>
      <c r="H208" s="64">
        <v>71680</v>
      </c>
      <c r="I208" s="60">
        <v>4</v>
      </c>
      <c r="W208"/>
      <c r="X208" s="79" t="s">
        <v>783</v>
      </c>
      <c r="Y208" s="60" t="s">
        <v>110</v>
      </c>
      <c r="Z208" s="79" t="s">
        <v>125</v>
      </c>
      <c r="AA208" s="79" t="s">
        <v>114</v>
      </c>
      <c r="AB208" s="80">
        <v>38851</v>
      </c>
      <c r="AC208" s="62">
        <f t="shared" ca="1" si="8"/>
        <v>11</v>
      </c>
      <c r="AD208" s="93" t="s">
        <v>113</v>
      </c>
      <c r="AE208" s="64">
        <v>11025</v>
      </c>
      <c r="AF208" s="60">
        <v>1</v>
      </c>
    </row>
    <row r="209" spans="1:32" x14ac:dyDescent="0.25">
      <c r="A209" s="79" t="s">
        <v>356</v>
      </c>
      <c r="B209" s="60" t="s">
        <v>120</v>
      </c>
      <c r="C209" s="79" t="s">
        <v>140</v>
      </c>
      <c r="D209" s="79" t="s">
        <v>112</v>
      </c>
      <c r="E209" s="80">
        <v>39864</v>
      </c>
      <c r="F209" s="62">
        <f t="shared" ca="1" si="7"/>
        <v>8</v>
      </c>
      <c r="G209" s="93" t="s">
        <v>113</v>
      </c>
      <c r="H209" s="64">
        <v>64320</v>
      </c>
      <c r="I209" s="60">
        <v>5</v>
      </c>
      <c r="W209"/>
      <c r="X209" s="79" t="s">
        <v>192</v>
      </c>
      <c r="Y209" s="60" t="s">
        <v>122</v>
      </c>
      <c r="Z209" s="79" t="s">
        <v>126</v>
      </c>
      <c r="AA209" s="79" t="s">
        <v>112</v>
      </c>
      <c r="AB209" s="80">
        <v>37176</v>
      </c>
      <c r="AC209" s="62">
        <f t="shared" ca="1" si="8"/>
        <v>15</v>
      </c>
      <c r="AD209" s="93" t="s">
        <v>59</v>
      </c>
      <c r="AE209" s="64">
        <v>62790</v>
      </c>
      <c r="AF209" s="60">
        <v>2</v>
      </c>
    </row>
    <row r="210" spans="1:32" x14ac:dyDescent="0.25">
      <c r="A210" s="79" t="s">
        <v>347</v>
      </c>
      <c r="B210" s="60" t="s">
        <v>120</v>
      </c>
      <c r="C210" s="79" t="s">
        <v>140</v>
      </c>
      <c r="D210" s="79" t="s">
        <v>112</v>
      </c>
      <c r="E210" s="80">
        <v>39262</v>
      </c>
      <c r="F210" s="62">
        <f t="shared" ca="1" si="7"/>
        <v>9</v>
      </c>
      <c r="G210" s="93" t="s">
        <v>76</v>
      </c>
      <c r="H210" s="64">
        <v>63440</v>
      </c>
      <c r="I210" s="60">
        <v>3</v>
      </c>
      <c r="W210"/>
      <c r="X210" s="79" t="s">
        <v>721</v>
      </c>
      <c r="Y210" s="60" t="s">
        <v>119</v>
      </c>
      <c r="Z210" s="79" t="s">
        <v>133</v>
      </c>
      <c r="AA210" s="79" t="s">
        <v>112</v>
      </c>
      <c r="AB210" s="80">
        <v>38321</v>
      </c>
      <c r="AC210" s="62">
        <f t="shared" ca="1" si="8"/>
        <v>12</v>
      </c>
      <c r="AD210" s="93" t="s">
        <v>115</v>
      </c>
      <c r="AE210" s="64">
        <v>70760</v>
      </c>
      <c r="AF210" s="60">
        <v>1</v>
      </c>
    </row>
    <row r="211" spans="1:32" x14ac:dyDescent="0.25">
      <c r="A211" s="79" t="s">
        <v>354</v>
      </c>
      <c r="B211" s="60" t="s">
        <v>120</v>
      </c>
      <c r="C211" s="79" t="s">
        <v>140</v>
      </c>
      <c r="D211" s="79" t="s">
        <v>112</v>
      </c>
      <c r="E211" s="80">
        <v>38815</v>
      </c>
      <c r="F211" s="62">
        <f t="shared" ca="1" si="7"/>
        <v>11</v>
      </c>
      <c r="G211" s="93" t="s">
        <v>113</v>
      </c>
      <c r="H211" s="64">
        <v>63270</v>
      </c>
      <c r="I211" s="60">
        <v>1</v>
      </c>
      <c r="W211"/>
      <c r="X211" s="79" t="s">
        <v>193</v>
      </c>
      <c r="Y211" s="60" t="s">
        <v>122</v>
      </c>
      <c r="Z211" s="79" t="s">
        <v>126</v>
      </c>
      <c r="AA211" s="79" t="s">
        <v>112</v>
      </c>
      <c r="AB211" s="80">
        <v>39215</v>
      </c>
      <c r="AC211" s="62">
        <f t="shared" ca="1" si="8"/>
        <v>10</v>
      </c>
      <c r="AD211" s="93" t="s">
        <v>113</v>
      </c>
      <c r="AE211" s="64">
        <v>31910</v>
      </c>
      <c r="AF211" s="60">
        <v>5</v>
      </c>
    </row>
    <row r="212" spans="1:32" x14ac:dyDescent="0.25">
      <c r="A212" s="79" t="s">
        <v>345</v>
      </c>
      <c r="B212" s="60" t="s">
        <v>120</v>
      </c>
      <c r="C212" s="79" t="s">
        <v>140</v>
      </c>
      <c r="D212" s="79" t="s">
        <v>112</v>
      </c>
      <c r="E212" s="80">
        <v>40477</v>
      </c>
      <c r="F212" s="62">
        <f t="shared" ca="1" si="7"/>
        <v>6</v>
      </c>
      <c r="G212" s="93" t="s">
        <v>59</v>
      </c>
      <c r="H212" s="64">
        <v>63206</v>
      </c>
      <c r="I212" s="60">
        <v>1</v>
      </c>
      <c r="W212"/>
      <c r="X212" s="79" t="s">
        <v>648</v>
      </c>
      <c r="Y212" s="60" t="s">
        <v>117</v>
      </c>
      <c r="Z212" s="79" t="s">
        <v>138</v>
      </c>
      <c r="AA212" s="79" t="s">
        <v>116</v>
      </c>
      <c r="AB212" s="80">
        <v>39616</v>
      </c>
      <c r="AC212" s="62">
        <f t="shared" ca="1" si="8"/>
        <v>8</v>
      </c>
      <c r="AD212" s="93"/>
      <c r="AE212" s="64">
        <v>66710</v>
      </c>
      <c r="AF212" s="60">
        <v>2</v>
      </c>
    </row>
    <row r="213" spans="1:32" x14ac:dyDescent="0.25">
      <c r="A213" s="79" t="s">
        <v>362</v>
      </c>
      <c r="B213" s="60" t="s">
        <v>120</v>
      </c>
      <c r="C213" s="79" t="s">
        <v>140</v>
      </c>
      <c r="D213" s="79" t="s">
        <v>116</v>
      </c>
      <c r="E213" s="80">
        <v>37526</v>
      </c>
      <c r="F213" s="62">
        <f t="shared" ca="1" si="7"/>
        <v>14</v>
      </c>
      <c r="G213" s="93"/>
      <c r="H213" s="64">
        <v>61580</v>
      </c>
      <c r="I213" s="60">
        <v>3</v>
      </c>
      <c r="W213"/>
      <c r="X213" s="79" t="s">
        <v>754</v>
      </c>
      <c r="Y213" s="60" t="s">
        <v>119</v>
      </c>
      <c r="Z213" s="79" t="s">
        <v>144</v>
      </c>
      <c r="AA213" s="79" t="s">
        <v>118</v>
      </c>
      <c r="AB213" s="80">
        <v>40543</v>
      </c>
      <c r="AC213" s="62">
        <f t="shared" ca="1" si="8"/>
        <v>6</v>
      </c>
      <c r="AD213" s="93"/>
      <c r="AE213" s="64">
        <v>19044</v>
      </c>
      <c r="AF213" s="60">
        <v>1</v>
      </c>
    </row>
    <row r="214" spans="1:32" x14ac:dyDescent="0.25">
      <c r="A214" s="79" t="s">
        <v>358</v>
      </c>
      <c r="B214" s="60" t="s">
        <v>120</v>
      </c>
      <c r="C214" s="79" t="s">
        <v>140</v>
      </c>
      <c r="D214" s="79" t="s">
        <v>112</v>
      </c>
      <c r="E214" s="80">
        <v>35958</v>
      </c>
      <c r="F214" s="62">
        <f t="shared" ca="1" si="7"/>
        <v>18</v>
      </c>
      <c r="G214" s="93" t="s">
        <v>124</v>
      </c>
      <c r="H214" s="64">
        <v>61420</v>
      </c>
      <c r="I214" s="60">
        <v>4</v>
      </c>
      <c r="W214"/>
      <c r="X214" s="79" t="s">
        <v>185</v>
      </c>
      <c r="Y214" s="60" t="s">
        <v>122</v>
      </c>
      <c r="Z214" s="79" t="s">
        <v>128</v>
      </c>
      <c r="AA214" s="79" t="s">
        <v>112</v>
      </c>
      <c r="AB214" s="80">
        <v>36249</v>
      </c>
      <c r="AC214" s="62">
        <f t="shared" ca="1" si="8"/>
        <v>18</v>
      </c>
      <c r="AD214" s="93" t="s">
        <v>113</v>
      </c>
      <c r="AE214" s="64">
        <v>49860</v>
      </c>
      <c r="AF214" s="60">
        <v>2</v>
      </c>
    </row>
    <row r="215" spans="1:32" x14ac:dyDescent="0.25">
      <c r="A215" s="79" t="s">
        <v>361</v>
      </c>
      <c r="B215" s="60" t="s">
        <v>120</v>
      </c>
      <c r="C215" s="79" t="s">
        <v>140</v>
      </c>
      <c r="D215" s="79" t="s">
        <v>116</v>
      </c>
      <c r="E215" s="80">
        <v>40414</v>
      </c>
      <c r="F215" s="62">
        <f t="shared" ca="1" si="7"/>
        <v>6</v>
      </c>
      <c r="G215" s="93"/>
      <c r="H215" s="64">
        <v>60070</v>
      </c>
      <c r="I215" s="60">
        <v>2</v>
      </c>
      <c r="W215"/>
      <c r="X215" s="79" t="s">
        <v>767</v>
      </c>
      <c r="Y215" s="60" t="s">
        <v>110</v>
      </c>
      <c r="Z215" s="79" t="s">
        <v>140</v>
      </c>
      <c r="AA215" s="79" t="s">
        <v>116</v>
      </c>
      <c r="AB215" s="80">
        <v>40883</v>
      </c>
      <c r="AC215" s="62">
        <f t="shared" ca="1" si="8"/>
        <v>5</v>
      </c>
      <c r="AD215" s="93"/>
      <c r="AE215" s="64">
        <v>50840</v>
      </c>
      <c r="AF215" s="60">
        <v>4</v>
      </c>
    </row>
    <row r="216" spans="1:32" x14ac:dyDescent="0.25">
      <c r="A216" s="79" t="s">
        <v>351</v>
      </c>
      <c r="B216" s="60" t="s">
        <v>120</v>
      </c>
      <c r="C216" s="79" t="s">
        <v>140</v>
      </c>
      <c r="D216" s="79" t="s">
        <v>112</v>
      </c>
      <c r="E216" s="80">
        <v>40438</v>
      </c>
      <c r="F216" s="62">
        <f t="shared" ca="1" si="7"/>
        <v>6</v>
      </c>
      <c r="G216" s="93" t="s">
        <v>59</v>
      </c>
      <c r="H216" s="64">
        <v>59150</v>
      </c>
      <c r="I216" s="60">
        <v>4</v>
      </c>
      <c r="W216"/>
      <c r="X216" s="79" t="s">
        <v>300</v>
      </c>
      <c r="Y216" s="60" t="s">
        <v>122</v>
      </c>
      <c r="Z216" s="79" t="s">
        <v>141</v>
      </c>
      <c r="AA216" s="79" t="s">
        <v>118</v>
      </c>
      <c r="AB216" s="80">
        <v>39458</v>
      </c>
      <c r="AC216" s="62">
        <f t="shared" ca="1" si="8"/>
        <v>9</v>
      </c>
      <c r="AD216" s="93"/>
      <c r="AE216" s="64">
        <v>36788</v>
      </c>
      <c r="AF216" s="60">
        <v>4</v>
      </c>
    </row>
    <row r="217" spans="1:32" x14ac:dyDescent="0.25">
      <c r="A217" s="79" t="s">
        <v>352</v>
      </c>
      <c r="B217" s="60" t="s">
        <v>120</v>
      </c>
      <c r="C217" s="79" t="s">
        <v>140</v>
      </c>
      <c r="D217" s="79" t="s">
        <v>112</v>
      </c>
      <c r="E217" s="80">
        <v>39703</v>
      </c>
      <c r="F217" s="62">
        <f t="shared" ca="1" si="7"/>
        <v>8</v>
      </c>
      <c r="G217" s="93" t="s">
        <v>59</v>
      </c>
      <c r="H217" s="64">
        <v>46110</v>
      </c>
      <c r="I217" s="60">
        <v>4</v>
      </c>
      <c r="W217"/>
      <c r="X217" s="79" t="s">
        <v>406</v>
      </c>
      <c r="Y217" s="60" t="s">
        <v>120</v>
      </c>
      <c r="Z217" s="79" t="s">
        <v>138</v>
      </c>
      <c r="AA217" s="79" t="s">
        <v>112</v>
      </c>
      <c r="AB217" s="80">
        <v>38807</v>
      </c>
      <c r="AC217" s="62">
        <f t="shared" ca="1" si="8"/>
        <v>11</v>
      </c>
      <c r="AD217" s="93" t="s">
        <v>113</v>
      </c>
      <c r="AE217" s="64">
        <v>47060</v>
      </c>
      <c r="AF217" s="60">
        <v>4</v>
      </c>
    </row>
    <row r="218" spans="1:32" x14ac:dyDescent="0.25">
      <c r="A218" s="79" t="s">
        <v>349</v>
      </c>
      <c r="B218" s="60" t="s">
        <v>120</v>
      </c>
      <c r="C218" s="79" t="s">
        <v>140</v>
      </c>
      <c r="D218" s="79" t="s">
        <v>114</v>
      </c>
      <c r="E218" s="80">
        <v>36084</v>
      </c>
      <c r="F218" s="62">
        <f t="shared" ca="1" si="7"/>
        <v>18</v>
      </c>
      <c r="G218" s="93" t="s">
        <v>115</v>
      </c>
      <c r="H218" s="64">
        <v>45750</v>
      </c>
      <c r="I218" s="60">
        <v>5</v>
      </c>
      <c r="W218"/>
      <c r="X218" s="79" t="s">
        <v>353</v>
      </c>
      <c r="Y218" s="60" t="s">
        <v>120</v>
      </c>
      <c r="Z218" s="79" t="s">
        <v>140</v>
      </c>
      <c r="AA218" s="79" t="s">
        <v>112</v>
      </c>
      <c r="AB218" s="80">
        <v>38980</v>
      </c>
      <c r="AC218" s="62">
        <f t="shared" ca="1" si="8"/>
        <v>10</v>
      </c>
      <c r="AD218" s="93" t="s">
        <v>115</v>
      </c>
      <c r="AE218" s="64">
        <v>24340</v>
      </c>
      <c r="AF218" s="60">
        <v>4</v>
      </c>
    </row>
    <row r="219" spans="1:32" x14ac:dyDescent="0.25">
      <c r="A219" s="79" t="s">
        <v>359</v>
      </c>
      <c r="B219" s="60" t="s">
        <v>120</v>
      </c>
      <c r="C219" s="79" t="s">
        <v>140</v>
      </c>
      <c r="D219" s="79" t="s">
        <v>112</v>
      </c>
      <c r="E219" s="80">
        <v>37568</v>
      </c>
      <c r="F219" s="62">
        <f t="shared" ca="1" si="7"/>
        <v>14</v>
      </c>
      <c r="G219" s="93" t="s">
        <v>115</v>
      </c>
      <c r="H219" s="64">
        <v>45100</v>
      </c>
      <c r="I219" s="60">
        <v>2</v>
      </c>
      <c r="W219"/>
      <c r="X219" s="79" t="s">
        <v>234</v>
      </c>
      <c r="Y219" s="60" t="s">
        <v>122</v>
      </c>
      <c r="Z219" s="79" t="s">
        <v>133</v>
      </c>
      <c r="AA219" s="79" t="s">
        <v>114</v>
      </c>
      <c r="AB219" s="80">
        <v>36269</v>
      </c>
      <c r="AC219" s="62">
        <f t="shared" ca="1" si="8"/>
        <v>18</v>
      </c>
      <c r="AD219" s="93" t="s">
        <v>124</v>
      </c>
      <c r="AE219" s="64">
        <v>48190</v>
      </c>
      <c r="AF219" s="60">
        <v>1</v>
      </c>
    </row>
    <row r="220" spans="1:32" x14ac:dyDescent="0.25">
      <c r="A220" s="79" t="s">
        <v>366</v>
      </c>
      <c r="B220" s="60" t="s">
        <v>120</v>
      </c>
      <c r="C220" s="79" t="s">
        <v>140</v>
      </c>
      <c r="D220" s="79" t="s">
        <v>112</v>
      </c>
      <c r="E220" s="80">
        <v>39446</v>
      </c>
      <c r="F220" s="62">
        <f t="shared" ca="1" si="7"/>
        <v>9</v>
      </c>
      <c r="G220" s="93" t="s">
        <v>113</v>
      </c>
      <c r="H220" s="64">
        <v>44650</v>
      </c>
      <c r="I220" s="60">
        <v>1</v>
      </c>
      <c r="W220"/>
      <c r="X220" s="79" t="s">
        <v>152</v>
      </c>
      <c r="Y220" s="60" t="s">
        <v>122</v>
      </c>
      <c r="Z220" s="79" t="s">
        <v>140</v>
      </c>
      <c r="AA220" s="79" t="s">
        <v>112</v>
      </c>
      <c r="AB220" s="80">
        <v>40815</v>
      </c>
      <c r="AC220" s="62">
        <f t="shared" ca="1" si="8"/>
        <v>5</v>
      </c>
      <c r="AD220" s="93" t="s">
        <v>115</v>
      </c>
      <c r="AE220" s="64">
        <v>54500</v>
      </c>
      <c r="AF220" s="60">
        <v>5</v>
      </c>
    </row>
    <row r="221" spans="1:32" x14ac:dyDescent="0.25">
      <c r="A221" s="79" t="s">
        <v>365</v>
      </c>
      <c r="B221" s="60" t="s">
        <v>120</v>
      </c>
      <c r="C221" s="79" t="s">
        <v>140</v>
      </c>
      <c r="D221" s="79" t="s">
        <v>112</v>
      </c>
      <c r="E221" s="80">
        <v>39362</v>
      </c>
      <c r="F221" s="62">
        <f t="shared" ca="1" si="7"/>
        <v>9</v>
      </c>
      <c r="G221" s="93" t="s">
        <v>115</v>
      </c>
      <c r="H221" s="64">
        <v>42020</v>
      </c>
      <c r="I221" s="60">
        <v>5</v>
      </c>
      <c r="W221"/>
      <c r="X221" s="79" t="s">
        <v>757</v>
      </c>
      <c r="Y221" s="60" t="s">
        <v>119</v>
      </c>
      <c r="Z221" s="79" t="s">
        <v>137</v>
      </c>
      <c r="AA221" s="79" t="s">
        <v>112</v>
      </c>
      <c r="AB221" s="80">
        <v>36466</v>
      </c>
      <c r="AC221" s="62">
        <f t="shared" ca="1" si="8"/>
        <v>17</v>
      </c>
      <c r="AD221" s="93" t="s">
        <v>124</v>
      </c>
      <c r="AE221" s="64">
        <v>68410</v>
      </c>
      <c r="AF221" s="60">
        <v>5</v>
      </c>
    </row>
    <row r="222" spans="1:32" x14ac:dyDescent="0.25">
      <c r="A222" s="79" t="s">
        <v>360</v>
      </c>
      <c r="B222" s="60" t="s">
        <v>120</v>
      </c>
      <c r="C222" s="79" t="s">
        <v>140</v>
      </c>
      <c r="D222" s="79" t="s">
        <v>118</v>
      </c>
      <c r="E222" s="80">
        <v>36340</v>
      </c>
      <c r="F222" s="62">
        <f t="shared" ca="1" si="7"/>
        <v>17</v>
      </c>
      <c r="G222" s="93"/>
      <c r="H222" s="64">
        <v>37016</v>
      </c>
      <c r="I222" s="60">
        <v>4</v>
      </c>
      <c r="W222"/>
      <c r="X222" s="79" t="s">
        <v>235</v>
      </c>
      <c r="Y222" s="60" t="s">
        <v>122</v>
      </c>
      <c r="Z222" s="79" t="s">
        <v>133</v>
      </c>
      <c r="AA222" s="79" t="s">
        <v>112</v>
      </c>
      <c r="AB222" s="80">
        <v>39518</v>
      </c>
      <c r="AC222" s="62">
        <f t="shared" ca="1" si="8"/>
        <v>9</v>
      </c>
      <c r="AD222" s="93" t="s">
        <v>124</v>
      </c>
      <c r="AE222" s="64">
        <v>24710</v>
      </c>
      <c r="AF222" s="60">
        <v>2</v>
      </c>
    </row>
    <row r="223" spans="1:32" x14ac:dyDescent="0.25">
      <c r="A223" s="79" t="s">
        <v>355</v>
      </c>
      <c r="B223" s="60" t="s">
        <v>120</v>
      </c>
      <c r="C223" s="79" t="s">
        <v>140</v>
      </c>
      <c r="D223" s="79" t="s">
        <v>112</v>
      </c>
      <c r="E223" s="80">
        <v>38903</v>
      </c>
      <c r="F223" s="62">
        <f t="shared" ca="1" si="7"/>
        <v>10</v>
      </c>
      <c r="G223" s="93" t="s">
        <v>124</v>
      </c>
      <c r="H223" s="64">
        <v>34060</v>
      </c>
      <c r="I223" s="60">
        <v>2</v>
      </c>
      <c r="W223"/>
      <c r="X223" s="79" t="s">
        <v>354</v>
      </c>
      <c r="Y223" s="60" t="s">
        <v>120</v>
      </c>
      <c r="Z223" s="79" t="s">
        <v>140</v>
      </c>
      <c r="AA223" s="79" t="s">
        <v>112</v>
      </c>
      <c r="AB223" s="80">
        <v>38815</v>
      </c>
      <c r="AC223" s="62">
        <f t="shared" ca="1" si="8"/>
        <v>11</v>
      </c>
      <c r="AD223" s="93" t="s">
        <v>113</v>
      </c>
      <c r="AE223" s="64">
        <v>63270</v>
      </c>
      <c r="AF223" s="60">
        <v>1</v>
      </c>
    </row>
    <row r="224" spans="1:32" x14ac:dyDescent="0.25">
      <c r="A224" s="79" t="s">
        <v>364</v>
      </c>
      <c r="B224" s="60" t="s">
        <v>120</v>
      </c>
      <c r="C224" s="79" t="s">
        <v>140</v>
      </c>
      <c r="D224" s="79" t="s">
        <v>114</v>
      </c>
      <c r="E224" s="80">
        <v>38173</v>
      </c>
      <c r="F224" s="62">
        <f t="shared" ca="1" si="7"/>
        <v>12</v>
      </c>
      <c r="G224" s="93" t="s">
        <v>124</v>
      </c>
      <c r="H224" s="64">
        <v>32900</v>
      </c>
      <c r="I224" s="60">
        <v>2</v>
      </c>
      <c r="W224"/>
      <c r="X224" s="79" t="s">
        <v>768</v>
      </c>
      <c r="Y224" s="60" t="s">
        <v>110</v>
      </c>
      <c r="Z224" s="79" t="s">
        <v>140</v>
      </c>
      <c r="AA224" s="79" t="s">
        <v>116</v>
      </c>
      <c r="AB224" s="80">
        <v>38828</v>
      </c>
      <c r="AC224" s="62">
        <f t="shared" ca="1" si="8"/>
        <v>11</v>
      </c>
      <c r="AD224" s="93"/>
      <c r="AE224" s="64">
        <v>49530</v>
      </c>
      <c r="AF224" s="60">
        <v>4</v>
      </c>
    </row>
    <row r="225" spans="1:32" x14ac:dyDescent="0.25">
      <c r="A225" s="79" t="s">
        <v>353</v>
      </c>
      <c r="B225" s="60" t="s">
        <v>120</v>
      </c>
      <c r="C225" s="79" t="s">
        <v>140</v>
      </c>
      <c r="D225" s="79" t="s">
        <v>112</v>
      </c>
      <c r="E225" s="80">
        <v>38980</v>
      </c>
      <c r="F225" s="62">
        <f t="shared" ca="1" si="7"/>
        <v>10</v>
      </c>
      <c r="G225" s="93" t="s">
        <v>115</v>
      </c>
      <c r="H225" s="64">
        <v>24340</v>
      </c>
      <c r="I225" s="60">
        <v>4</v>
      </c>
      <c r="W225"/>
      <c r="X225" s="79" t="s">
        <v>769</v>
      </c>
      <c r="Y225" s="60" t="s">
        <v>110</v>
      </c>
      <c r="Z225" s="79" t="s">
        <v>140</v>
      </c>
      <c r="AA225" s="79" t="s">
        <v>116</v>
      </c>
      <c r="AB225" s="80">
        <v>40943</v>
      </c>
      <c r="AC225" s="62">
        <f t="shared" ca="1" si="8"/>
        <v>5</v>
      </c>
      <c r="AD225" s="93"/>
      <c r="AE225" s="64">
        <v>47590</v>
      </c>
      <c r="AF225" s="60">
        <v>3</v>
      </c>
    </row>
    <row r="226" spans="1:32" x14ac:dyDescent="0.25">
      <c r="A226" s="79" t="s">
        <v>346</v>
      </c>
      <c r="B226" s="60" t="s">
        <v>120</v>
      </c>
      <c r="C226" s="79" t="s">
        <v>140</v>
      </c>
      <c r="D226" s="79" t="s">
        <v>112</v>
      </c>
      <c r="E226" s="80">
        <v>37701</v>
      </c>
      <c r="F226" s="62">
        <f t="shared" ca="1" si="7"/>
        <v>14</v>
      </c>
      <c r="G226" s="93" t="s">
        <v>115</v>
      </c>
      <c r="H226" s="64">
        <v>23560</v>
      </c>
      <c r="I226" s="60">
        <v>3</v>
      </c>
      <c r="W226"/>
      <c r="X226" s="79" t="s">
        <v>236</v>
      </c>
      <c r="Y226" s="60" t="s">
        <v>122</v>
      </c>
      <c r="Z226" s="79" t="s">
        <v>133</v>
      </c>
      <c r="AA226" s="79" t="s">
        <v>112</v>
      </c>
      <c r="AB226" s="80">
        <v>41026</v>
      </c>
      <c r="AC226" s="62">
        <f t="shared" ca="1" si="8"/>
        <v>5</v>
      </c>
      <c r="AD226" s="93" t="s">
        <v>124</v>
      </c>
      <c r="AE226" s="64">
        <v>26190</v>
      </c>
      <c r="AF226" s="60">
        <v>5</v>
      </c>
    </row>
    <row r="227" spans="1:32" x14ac:dyDescent="0.25">
      <c r="A227" s="79" t="s">
        <v>344</v>
      </c>
      <c r="B227" s="60" t="s">
        <v>120</v>
      </c>
      <c r="C227" s="79" t="s">
        <v>140</v>
      </c>
      <c r="D227" s="79" t="s">
        <v>118</v>
      </c>
      <c r="E227" s="80">
        <v>36028</v>
      </c>
      <c r="F227" s="62">
        <f t="shared" ca="1" si="7"/>
        <v>18</v>
      </c>
      <c r="G227" s="93"/>
      <c r="H227" s="64">
        <v>16688</v>
      </c>
      <c r="I227" s="60">
        <v>3</v>
      </c>
      <c r="W227"/>
      <c r="X227" s="79" t="s">
        <v>506</v>
      </c>
      <c r="Y227" s="60" t="s">
        <v>120</v>
      </c>
      <c r="Z227" s="79" t="s">
        <v>141</v>
      </c>
      <c r="AA227" s="79" t="s">
        <v>112</v>
      </c>
      <c r="AB227" s="80">
        <v>36312</v>
      </c>
      <c r="AC227" s="62">
        <f t="shared" ca="1" si="8"/>
        <v>17</v>
      </c>
      <c r="AD227" s="93" t="s">
        <v>113</v>
      </c>
      <c r="AE227" s="64">
        <v>69200</v>
      </c>
      <c r="AF227" s="60">
        <v>4</v>
      </c>
    </row>
    <row r="228" spans="1:32" x14ac:dyDescent="0.25">
      <c r="A228" s="79" t="s">
        <v>368</v>
      </c>
      <c r="B228" s="60" t="s">
        <v>120</v>
      </c>
      <c r="C228" s="79" t="s">
        <v>129</v>
      </c>
      <c r="D228" s="79" t="s">
        <v>112</v>
      </c>
      <c r="E228" s="80">
        <v>41128</v>
      </c>
      <c r="F228" s="62">
        <f t="shared" ca="1" si="7"/>
        <v>4</v>
      </c>
      <c r="G228" s="93" t="s">
        <v>124</v>
      </c>
      <c r="H228" s="64">
        <v>82760</v>
      </c>
      <c r="I228" s="60">
        <v>4</v>
      </c>
      <c r="W228"/>
      <c r="X228" s="79" t="s">
        <v>883</v>
      </c>
      <c r="Y228" s="60" t="s">
        <v>110</v>
      </c>
      <c r="Z228" s="79" t="s">
        <v>121</v>
      </c>
      <c r="AA228" s="79" t="s">
        <v>118</v>
      </c>
      <c r="AB228" s="80">
        <v>40126</v>
      </c>
      <c r="AC228" s="62">
        <f t="shared" ca="1" si="8"/>
        <v>7</v>
      </c>
      <c r="AD228" s="93"/>
      <c r="AE228" s="64">
        <v>10636</v>
      </c>
      <c r="AF228" s="60">
        <v>4</v>
      </c>
    </row>
    <row r="229" spans="1:32" x14ac:dyDescent="0.25">
      <c r="A229" s="79" t="s">
        <v>372</v>
      </c>
      <c r="B229" s="60" t="s">
        <v>120</v>
      </c>
      <c r="C229" s="79" t="s">
        <v>129</v>
      </c>
      <c r="D229" s="79" t="s">
        <v>112</v>
      </c>
      <c r="E229" s="80">
        <v>36269</v>
      </c>
      <c r="F229" s="62">
        <f t="shared" ca="1" si="7"/>
        <v>18</v>
      </c>
      <c r="G229" s="93" t="s">
        <v>124</v>
      </c>
      <c r="H229" s="64">
        <v>61330</v>
      </c>
      <c r="I229" s="60">
        <v>1</v>
      </c>
      <c r="W229"/>
      <c r="X229" s="79" t="s">
        <v>279</v>
      </c>
      <c r="Y229" s="60" t="s">
        <v>122</v>
      </c>
      <c r="Z229" s="79" t="s">
        <v>131</v>
      </c>
      <c r="AA229" s="79" t="s">
        <v>116</v>
      </c>
      <c r="AB229" s="80">
        <v>35939</v>
      </c>
      <c r="AC229" s="62">
        <f t="shared" ca="1" si="8"/>
        <v>19</v>
      </c>
      <c r="AD229" s="93"/>
      <c r="AE229" s="64">
        <v>25120</v>
      </c>
      <c r="AF229" s="60">
        <v>5</v>
      </c>
    </row>
    <row r="230" spans="1:32" x14ac:dyDescent="0.25">
      <c r="A230" s="79" t="s">
        <v>369</v>
      </c>
      <c r="B230" s="60" t="s">
        <v>120</v>
      </c>
      <c r="C230" s="79" t="s">
        <v>129</v>
      </c>
      <c r="D230" s="79" t="s">
        <v>114</v>
      </c>
      <c r="E230" s="80">
        <v>39107</v>
      </c>
      <c r="F230" s="62">
        <f t="shared" ca="1" si="7"/>
        <v>10</v>
      </c>
      <c r="G230" s="93" t="s">
        <v>76</v>
      </c>
      <c r="H230" s="64">
        <v>18655</v>
      </c>
      <c r="I230" s="60">
        <v>4</v>
      </c>
      <c r="W230"/>
      <c r="X230" s="79" t="s">
        <v>316</v>
      </c>
      <c r="Y230" s="60" t="s">
        <v>122</v>
      </c>
      <c r="Z230" s="79" t="s">
        <v>142</v>
      </c>
      <c r="AA230" s="79" t="s">
        <v>112</v>
      </c>
      <c r="AB230" s="80">
        <v>41262</v>
      </c>
      <c r="AC230" s="62">
        <f t="shared" ca="1" si="8"/>
        <v>4</v>
      </c>
      <c r="AD230" s="93" t="s">
        <v>115</v>
      </c>
      <c r="AE230" s="64">
        <v>59490</v>
      </c>
      <c r="AF230" s="60">
        <v>3</v>
      </c>
    </row>
    <row r="231" spans="1:32" x14ac:dyDescent="0.25">
      <c r="A231" s="79" t="s">
        <v>370</v>
      </c>
      <c r="B231" s="60" t="s">
        <v>120</v>
      </c>
      <c r="C231" s="79" t="s">
        <v>129</v>
      </c>
      <c r="D231" s="79" t="s">
        <v>118</v>
      </c>
      <c r="E231" s="80">
        <v>39758</v>
      </c>
      <c r="F231" s="62">
        <f t="shared" ca="1" si="7"/>
        <v>8</v>
      </c>
      <c r="G231" s="93"/>
      <c r="H231" s="64">
        <v>14712</v>
      </c>
      <c r="I231" s="60">
        <v>5</v>
      </c>
      <c r="W231"/>
      <c r="X231" s="79" t="s">
        <v>194</v>
      </c>
      <c r="Y231" s="60" t="s">
        <v>122</v>
      </c>
      <c r="Z231" s="79" t="s">
        <v>126</v>
      </c>
      <c r="AA231" s="79" t="s">
        <v>116</v>
      </c>
      <c r="AB231" s="80">
        <v>39803</v>
      </c>
      <c r="AC231" s="62">
        <f t="shared" ca="1" si="8"/>
        <v>8</v>
      </c>
      <c r="AD231" s="93"/>
      <c r="AE231" s="64">
        <v>42940</v>
      </c>
      <c r="AF231" s="60">
        <v>1</v>
      </c>
    </row>
    <row r="232" spans="1:32" x14ac:dyDescent="0.25">
      <c r="A232" s="79" t="s">
        <v>371</v>
      </c>
      <c r="B232" s="60" t="s">
        <v>120</v>
      </c>
      <c r="C232" s="79" t="s">
        <v>129</v>
      </c>
      <c r="D232" s="79" t="s">
        <v>118</v>
      </c>
      <c r="E232" s="80">
        <v>38960</v>
      </c>
      <c r="F232" s="62">
        <f t="shared" ca="1" si="7"/>
        <v>10</v>
      </c>
      <c r="G232" s="93"/>
      <c r="H232" s="64">
        <v>12676</v>
      </c>
      <c r="I232" s="60">
        <v>2</v>
      </c>
      <c r="W232"/>
      <c r="X232" s="79" t="s">
        <v>706</v>
      </c>
      <c r="Y232" s="60" t="s">
        <v>119</v>
      </c>
      <c r="Z232" s="79" t="s">
        <v>129</v>
      </c>
      <c r="AA232" s="79" t="s">
        <v>112</v>
      </c>
      <c r="AB232" s="80">
        <v>38774</v>
      </c>
      <c r="AC232" s="62">
        <f t="shared" ca="1" si="8"/>
        <v>11</v>
      </c>
      <c r="AD232" s="93" t="s">
        <v>113</v>
      </c>
      <c r="AE232" s="64">
        <v>80120</v>
      </c>
      <c r="AF232" s="60">
        <v>4</v>
      </c>
    </row>
    <row r="233" spans="1:32" x14ac:dyDescent="0.25">
      <c r="A233" s="79" t="s">
        <v>376</v>
      </c>
      <c r="B233" s="60" t="s">
        <v>120</v>
      </c>
      <c r="C233" s="79" t="s">
        <v>125</v>
      </c>
      <c r="D233" s="79" t="s">
        <v>112</v>
      </c>
      <c r="E233" s="80">
        <v>39414</v>
      </c>
      <c r="F233" s="62">
        <f t="shared" ca="1" si="7"/>
        <v>9</v>
      </c>
      <c r="G233" s="93" t="s">
        <v>113</v>
      </c>
      <c r="H233" s="64">
        <v>73440</v>
      </c>
      <c r="I233" s="60">
        <v>1</v>
      </c>
      <c r="W233"/>
      <c r="X233" s="79" t="s">
        <v>870</v>
      </c>
      <c r="Y233" s="60" t="s">
        <v>110</v>
      </c>
      <c r="Z233" s="79" t="s">
        <v>142</v>
      </c>
      <c r="AA233" s="79" t="s">
        <v>112</v>
      </c>
      <c r="AB233" s="80">
        <v>39602</v>
      </c>
      <c r="AC233" s="62">
        <f t="shared" ca="1" si="8"/>
        <v>8</v>
      </c>
      <c r="AD233" s="93" t="s">
        <v>113</v>
      </c>
      <c r="AE233" s="64">
        <v>79380</v>
      </c>
      <c r="AF233" s="60">
        <v>5</v>
      </c>
    </row>
    <row r="234" spans="1:32" x14ac:dyDescent="0.25">
      <c r="A234" s="79" t="s">
        <v>375</v>
      </c>
      <c r="B234" s="60" t="s">
        <v>120</v>
      </c>
      <c r="C234" s="79" t="s">
        <v>125</v>
      </c>
      <c r="D234" s="79" t="s">
        <v>112</v>
      </c>
      <c r="E234" s="80">
        <v>36214</v>
      </c>
      <c r="F234" s="62">
        <f t="shared" ca="1" si="7"/>
        <v>18</v>
      </c>
      <c r="G234" s="93" t="s">
        <v>76</v>
      </c>
      <c r="H234" s="64">
        <v>47850</v>
      </c>
      <c r="I234" s="60">
        <v>1</v>
      </c>
      <c r="W234"/>
      <c r="X234" s="79" t="s">
        <v>407</v>
      </c>
      <c r="Y234" s="60" t="s">
        <v>120</v>
      </c>
      <c r="Z234" s="79" t="s">
        <v>138</v>
      </c>
      <c r="AA234" s="79" t="s">
        <v>112</v>
      </c>
      <c r="AB234" s="80">
        <v>35903</v>
      </c>
      <c r="AC234" s="62">
        <f t="shared" ca="1" si="8"/>
        <v>19</v>
      </c>
      <c r="AD234" s="93" t="s">
        <v>113</v>
      </c>
      <c r="AE234" s="64">
        <v>68520</v>
      </c>
      <c r="AF234" s="60">
        <v>5</v>
      </c>
    </row>
    <row r="235" spans="1:32" x14ac:dyDescent="0.25">
      <c r="A235" s="79" t="s">
        <v>373</v>
      </c>
      <c r="B235" s="60" t="s">
        <v>120</v>
      </c>
      <c r="C235" s="79" t="s">
        <v>125</v>
      </c>
      <c r="D235" s="79" t="s">
        <v>112</v>
      </c>
      <c r="E235" s="80">
        <v>41018</v>
      </c>
      <c r="F235" s="62">
        <f t="shared" ca="1" si="7"/>
        <v>5</v>
      </c>
      <c r="G235" s="93" t="s">
        <v>113</v>
      </c>
      <c r="H235" s="64">
        <v>46220</v>
      </c>
      <c r="I235" s="60">
        <v>3</v>
      </c>
      <c r="W235"/>
      <c r="X235" s="79" t="s">
        <v>290</v>
      </c>
      <c r="Y235" s="60" t="s">
        <v>122</v>
      </c>
      <c r="Z235" s="79" t="s">
        <v>139</v>
      </c>
      <c r="AA235" s="79" t="s">
        <v>112</v>
      </c>
      <c r="AB235" s="80">
        <v>40841</v>
      </c>
      <c r="AC235" s="62">
        <f t="shared" ca="1" si="8"/>
        <v>5</v>
      </c>
      <c r="AD235" s="93" t="s">
        <v>113</v>
      </c>
      <c r="AE235" s="64">
        <v>81530</v>
      </c>
      <c r="AF235" s="60">
        <v>5</v>
      </c>
    </row>
    <row r="236" spans="1:32" x14ac:dyDescent="0.25">
      <c r="A236" s="79" t="s">
        <v>374</v>
      </c>
      <c r="B236" s="60" t="s">
        <v>120</v>
      </c>
      <c r="C236" s="79" t="s">
        <v>125</v>
      </c>
      <c r="D236" s="79" t="s">
        <v>114</v>
      </c>
      <c r="E236" s="80">
        <v>39417</v>
      </c>
      <c r="F236" s="62">
        <f t="shared" ca="1" si="7"/>
        <v>9</v>
      </c>
      <c r="G236" s="93" t="s">
        <v>59</v>
      </c>
      <c r="H236" s="64">
        <v>46095</v>
      </c>
      <c r="I236" s="60">
        <v>3</v>
      </c>
      <c r="W236"/>
      <c r="X236" s="79" t="s">
        <v>735</v>
      </c>
      <c r="Y236" s="60" t="s">
        <v>119</v>
      </c>
      <c r="Z236" s="79" t="s">
        <v>131</v>
      </c>
      <c r="AA236" s="79" t="s">
        <v>116</v>
      </c>
      <c r="AB236" s="80">
        <v>40259</v>
      </c>
      <c r="AC236" s="62">
        <f t="shared" ca="1" si="8"/>
        <v>7</v>
      </c>
      <c r="AD236" s="93"/>
      <c r="AE236" s="64">
        <v>45710</v>
      </c>
      <c r="AF236" s="60">
        <v>3</v>
      </c>
    </row>
    <row r="237" spans="1:32" x14ac:dyDescent="0.25">
      <c r="A237" s="79" t="s">
        <v>379</v>
      </c>
      <c r="B237" s="60" t="s">
        <v>120</v>
      </c>
      <c r="C237" s="79" t="s">
        <v>128</v>
      </c>
      <c r="D237" s="79" t="s">
        <v>112</v>
      </c>
      <c r="E237" s="80">
        <v>39646</v>
      </c>
      <c r="F237" s="62">
        <f t="shared" ca="1" si="7"/>
        <v>8</v>
      </c>
      <c r="G237" s="93" t="s">
        <v>124</v>
      </c>
      <c r="H237" s="64">
        <v>69060</v>
      </c>
      <c r="I237" s="60">
        <v>1</v>
      </c>
      <c r="W237"/>
      <c r="X237" s="79" t="s">
        <v>493</v>
      </c>
      <c r="Y237" s="60" t="s">
        <v>120</v>
      </c>
      <c r="Z237" s="79" t="s">
        <v>139</v>
      </c>
      <c r="AA237" s="79" t="s">
        <v>112</v>
      </c>
      <c r="AB237" s="80">
        <v>40585</v>
      </c>
      <c r="AC237" s="62">
        <f t="shared" ca="1" si="8"/>
        <v>6</v>
      </c>
      <c r="AD237" s="93" t="s">
        <v>113</v>
      </c>
      <c r="AE237" s="64">
        <v>87950</v>
      </c>
      <c r="AF237" s="60">
        <v>4</v>
      </c>
    </row>
    <row r="238" spans="1:32" x14ac:dyDescent="0.25">
      <c r="A238" s="79" t="s">
        <v>378</v>
      </c>
      <c r="B238" s="60" t="s">
        <v>120</v>
      </c>
      <c r="C238" s="79" t="s">
        <v>128</v>
      </c>
      <c r="D238" s="79" t="s">
        <v>112</v>
      </c>
      <c r="E238" s="80">
        <v>39147</v>
      </c>
      <c r="F238" s="62">
        <f t="shared" ca="1" si="7"/>
        <v>10</v>
      </c>
      <c r="G238" s="93" t="s">
        <v>124</v>
      </c>
      <c r="H238" s="64">
        <v>43680</v>
      </c>
      <c r="I238" s="60">
        <v>5</v>
      </c>
      <c r="W238"/>
      <c r="X238" s="79" t="s">
        <v>530</v>
      </c>
      <c r="Y238" s="60" t="s">
        <v>120</v>
      </c>
      <c r="Z238" s="79" t="s">
        <v>142</v>
      </c>
      <c r="AA238" s="79" t="s">
        <v>116</v>
      </c>
      <c r="AB238" s="80">
        <v>39087</v>
      </c>
      <c r="AC238" s="62">
        <f t="shared" ca="1" si="8"/>
        <v>10</v>
      </c>
      <c r="AD238" s="93"/>
      <c r="AE238" s="64">
        <v>70150</v>
      </c>
      <c r="AF238" s="60">
        <v>2</v>
      </c>
    </row>
    <row r="239" spans="1:32" x14ac:dyDescent="0.25">
      <c r="A239" s="79" t="s">
        <v>377</v>
      </c>
      <c r="B239" s="60" t="s">
        <v>120</v>
      </c>
      <c r="C239" s="79" t="s">
        <v>128</v>
      </c>
      <c r="D239" s="79" t="s">
        <v>114</v>
      </c>
      <c r="E239" s="80">
        <v>40572</v>
      </c>
      <c r="F239" s="62">
        <f t="shared" ca="1" si="7"/>
        <v>6</v>
      </c>
      <c r="G239" s="93" t="s">
        <v>124</v>
      </c>
      <c r="H239" s="64">
        <v>10520</v>
      </c>
      <c r="I239" s="60">
        <v>4</v>
      </c>
      <c r="W239"/>
      <c r="X239" s="79" t="s">
        <v>434</v>
      </c>
      <c r="Y239" s="60" t="s">
        <v>120</v>
      </c>
      <c r="Z239" s="79" t="s">
        <v>133</v>
      </c>
      <c r="AA239" s="79" t="s">
        <v>112</v>
      </c>
      <c r="AB239" s="234">
        <v>40603</v>
      </c>
      <c r="AC239" s="62">
        <f t="shared" ca="1" si="8"/>
        <v>6</v>
      </c>
      <c r="AD239" s="93" t="s">
        <v>59</v>
      </c>
      <c r="AE239" s="64">
        <v>44260</v>
      </c>
      <c r="AF239" s="60">
        <v>1</v>
      </c>
    </row>
    <row r="240" spans="1:32" x14ac:dyDescent="0.25">
      <c r="A240" s="79" t="s">
        <v>396</v>
      </c>
      <c r="B240" s="60" t="s">
        <v>120</v>
      </c>
      <c r="C240" s="79" t="s">
        <v>126</v>
      </c>
      <c r="D240" s="79" t="s">
        <v>116</v>
      </c>
      <c r="E240" s="80">
        <v>40368</v>
      </c>
      <c r="F240" s="62">
        <f t="shared" ca="1" si="7"/>
        <v>6</v>
      </c>
      <c r="G240" s="93"/>
      <c r="H240" s="64">
        <v>89310</v>
      </c>
      <c r="I240" s="60">
        <v>5</v>
      </c>
      <c r="W240"/>
      <c r="X240" s="79" t="s">
        <v>531</v>
      </c>
      <c r="Y240" s="60" t="s">
        <v>120</v>
      </c>
      <c r="Z240" s="79" t="s">
        <v>142</v>
      </c>
      <c r="AA240" s="79" t="s">
        <v>116</v>
      </c>
      <c r="AB240" s="80">
        <v>39719</v>
      </c>
      <c r="AC240" s="62">
        <f t="shared" ca="1" si="8"/>
        <v>8</v>
      </c>
      <c r="AD240" s="93"/>
      <c r="AE240" s="64">
        <v>23340</v>
      </c>
      <c r="AF240" s="60">
        <v>4</v>
      </c>
    </row>
    <row r="241" spans="1:32" x14ac:dyDescent="0.25">
      <c r="A241" s="79" t="s">
        <v>385</v>
      </c>
      <c r="B241" s="60" t="s">
        <v>120</v>
      </c>
      <c r="C241" s="79" t="s">
        <v>126</v>
      </c>
      <c r="D241" s="79" t="s">
        <v>112</v>
      </c>
      <c r="E241" s="80">
        <v>37785</v>
      </c>
      <c r="F241" s="62">
        <f t="shared" ca="1" si="7"/>
        <v>13</v>
      </c>
      <c r="G241" s="93" t="s">
        <v>124</v>
      </c>
      <c r="H241" s="64">
        <v>87280</v>
      </c>
      <c r="I241" s="60">
        <v>4</v>
      </c>
      <c r="W241"/>
      <c r="X241" s="79" t="s">
        <v>700</v>
      </c>
      <c r="Y241" s="60" t="s">
        <v>119</v>
      </c>
      <c r="Z241" s="79" t="s">
        <v>140</v>
      </c>
      <c r="AA241" s="79" t="s">
        <v>112</v>
      </c>
      <c r="AB241" s="80">
        <v>38790</v>
      </c>
      <c r="AC241" s="62">
        <f t="shared" ca="1" si="8"/>
        <v>11</v>
      </c>
      <c r="AD241" s="93" t="s">
        <v>115</v>
      </c>
      <c r="AE241" s="64">
        <v>62688</v>
      </c>
      <c r="AF241" s="60">
        <v>3</v>
      </c>
    </row>
    <row r="242" spans="1:32" x14ac:dyDescent="0.25">
      <c r="A242" s="79" t="s">
        <v>384</v>
      </c>
      <c r="B242" s="60" t="s">
        <v>120</v>
      </c>
      <c r="C242" s="79" t="s">
        <v>126</v>
      </c>
      <c r="D242" s="79" t="s">
        <v>112</v>
      </c>
      <c r="E242" s="80">
        <v>37348</v>
      </c>
      <c r="F242" s="62">
        <f t="shared" ca="1" si="7"/>
        <v>15</v>
      </c>
      <c r="G242" s="93" t="s">
        <v>115</v>
      </c>
      <c r="H242" s="64">
        <v>85880</v>
      </c>
      <c r="I242" s="60">
        <v>3</v>
      </c>
      <c r="W242"/>
      <c r="X242" s="79" t="s">
        <v>618</v>
      </c>
      <c r="Y242" s="60" t="s">
        <v>123</v>
      </c>
      <c r="Z242" s="79" t="s">
        <v>142</v>
      </c>
      <c r="AA242" s="79" t="s">
        <v>112</v>
      </c>
      <c r="AB242" s="80">
        <v>39091</v>
      </c>
      <c r="AC242" s="62">
        <f t="shared" ca="1" si="8"/>
        <v>10</v>
      </c>
      <c r="AD242" s="93" t="s">
        <v>124</v>
      </c>
      <c r="AE242" s="64">
        <v>46410</v>
      </c>
      <c r="AF242" s="60">
        <v>2</v>
      </c>
    </row>
    <row r="243" spans="1:32" x14ac:dyDescent="0.25">
      <c r="A243" s="79" t="s">
        <v>386</v>
      </c>
      <c r="B243" s="60" t="s">
        <v>120</v>
      </c>
      <c r="C243" s="79" t="s">
        <v>126</v>
      </c>
      <c r="D243" s="79" t="s">
        <v>116</v>
      </c>
      <c r="E243" s="80">
        <v>38856</v>
      </c>
      <c r="F243" s="62">
        <f t="shared" ca="1" si="7"/>
        <v>11</v>
      </c>
      <c r="G243" s="93"/>
      <c r="H243" s="64">
        <v>84200</v>
      </c>
      <c r="I243" s="60">
        <v>2</v>
      </c>
      <c r="W243"/>
      <c r="X243" s="79" t="s">
        <v>467</v>
      </c>
      <c r="Y243" s="60" t="s">
        <v>120</v>
      </c>
      <c r="Z243" s="79" t="s">
        <v>136</v>
      </c>
      <c r="AA243" s="79" t="s">
        <v>112</v>
      </c>
      <c r="AB243" s="80">
        <v>39147</v>
      </c>
      <c r="AC243" s="62">
        <f t="shared" ca="1" si="8"/>
        <v>10</v>
      </c>
      <c r="AD243" s="93" t="s">
        <v>59</v>
      </c>
      <c r="AE243" s="64">
        <v>45180</v>
      </c>
      <c r="AF243" s="60">
        <v>5</v>
      </c>
    </row>
    <row r="244" spans="1:32" x14ac:dyDescent="0.25">
      <c r="A244" s="79" t="s">
        <v>389</v>
      </c>
      <c r="B244" s="60" t="s">
        <v>120</v>
      </c>
      <c r="C244" s="79" t="s">
        <v>126</v>
      </c>
      <c r="D244" s="79" t="s">
        <v>116</v>
      </c>
      <c r="E244" s="80">
        <v>39959</v>
      </c>
      <c r="F244" s="62">
        <f t="shared" ca="1" si="7"/>
        <v>8</v>
      </c>
      <c r="G244" s="93"/>
      <c r="H244" s="64">
        <v>79460</v>
      </c>
      <c r="I244" s="60">
        <v>5</v>
      </c>
      <c r="W244"/>
      <c r="X244" s="79" t="s">
        <v>420</v>
      </c>
      <c r="Y244" s="60" t="s">
        <v>120</v>
      </c>
      <c r="Z244" s="79" t="s">
        <v>132</v>
      </c>
      <c r="AA244" s="79" t="s">
        <v>114</v>
      </c>
      <c r="AB244" s="80">
        <v>37505</v>
      </c>
      <c r="AC244" s="62">
        <f t="shared" ca="1" si="8"/>
        <v>14</v>
      </c>
      <c r="AD244" s="93" t="s">
        <v>76</v>
      </c>
      <c r="AE244" s="64">
        <v>51800</v>
      </c>
      <c r="AF244" s="60">
        <v>1</v>
      </c>
    </row>
    <row r="245" spans="1:32" x14ac:dyDescent="0.25">
      <c r="A245" s="79" t="s">
        <v>382</v>
      </c>
      <c r="B245" s="60" t="s">
        <v>120</v>
      </c>
      <c r="C245" s="79" t="s">
        <v>126</v>
      </c>
      <c r="D245" s="79" t="s">
        <v>112</v>
      </c>
      <c r="E245" s="80">
        <v>40320</v>
      </c>
      <c r="F245" s="62">
        <f t="shared" ca="1" si="7"/>
        <v>7</v>
      </c>
      <c r="G245" s="93" t="s">
        <v>59</v>
      </c>
      <c r="H245" s="64">
        <v>77580</v>
      </c>
      <c r="I245" s="60">
        <v>3</v>
      </c>
      <c r="W245"/>
      <c r="X245" s="79" t="s">
        <v>153</v>
      </c>
      <c r="Y245" s="60" t="s">
        <v>122</v>
      </c>
      <c r="Z245" s="79" t="s">
        <v>140</v>
      </c>
      <c r="AA245" s="79" t="s">
        <v>116</v>
      </c>
      <c r="AB245" s="80">
        <v>39809</v>
      </c>
      <c r="AC245" s="62">
        <f t="shared" ca="1" si="8"/>
        <v>8</v>
      </c>
      <c r="AD245" s="93"/>
      <c r="AE245" s="64">
        <v>58650</v>
      </c>
      <c r="AF245" s="60">
        <v>4</v>
      </c>
    </row>
    <row r="246" spans="1:32" x14ac:dyDescent="0.25">
      <c r="A246" s="79" t="s">
        <v>397</v>
      </c>
      <c r="B246" s="60" t="s">
        <v>120</v>
      </c>
      <c r="C246" s="79" t="s">
        <v>126</v>
      </c>
      <c r="D246" s="79" t="s">
        <v>112</v>
      </c>
      <c r="E246" s="80">
        <v>39588</v>
      </c>
      <c r="F246" s="62">
        <f t="shared" ca="1" si="7"/>
        <v>9</v>
      </c>
      <c r="G246" s="93" t="s">
        <v>115</v>
      </c>
      <c r="H246" s="64">
        <v>74670</v>
      </c>
      <c r="I246" s="60">
        <v>5</v>
      </c>
      <c r="W246"/>
      <c r="X246" s="79" t="s">
        <v>610</v>
      </c>
      <c r="Y246" s="60" t="s">
        <v>123</v>
      </c>
      <c r="Z246" s="79" t="s">
        <v>141</v>
      </c>
      <c r="AA246" s="79" t="s">
        <v>114</v>
      </c>
      <c r="AB246" s="80">
        <v>37815</v>
      </c>
      <c r="AC246" s="62">
        <f t="shared" ca="1" si="8"/>
        <v>13</v>
      </c>
      <c r="AD246" s="93" t="s">
        <v>113</v>
      </c>
      <c r="AE246" s="64">
        <v>48740</v>
      </c>
      <c r="AF246" s="60">
        <v>1</v>
      </c>
    </row>
    <row r="247" spans="1:32" x14ac:dyDescent="0.25">
      <c r="A247" s="79" t="s">
        <v>391</v>
      </c>
      <c r="B247" s="60" t="s">
        <v>120</v>
      </c>
      <c r="C247" s="79" t="s">
        <v>126</v>
      </c>
      <c r="D247" s="79" t="s">
        <v>112</v>
      </c>
      <c r="E247" s="80">
        <v>41200</v>
      </c>
      <c r="F247" s="62">
        <f t="shared" ca="1" si="7"/>
        <v>4</v>
      </c>
      <c r="G247" s="93" t="s">
        <v>124</v>
      </c>
      <c r="H247" s="64">
        <v>71670</v>
      </c>
      <c r="I247" s="60">
        <v>4</v>
      </c>
      <c r="W247"/>
      <c r="X247" s="79" t="s">
        <v>237</v>
      </c>
      <c r="Y247" s="60" t="s">
        <v>122</v>
      </c>
      <c r="Z247" s="79" t="s">
        <v>133</v>
      </c>
      <c r="AA247" s="79" t="s">
        <v>114</v>
      </c>
      <c r="AB247" s="80">
        <v>36503</v>
      </c>
      <c r="AC247" s="62">
        <f t="shared" ca="1" si="8"/>
        <v>17</v>
      </c>
      <c r="AD247" s="93" t="s">
        <v>59</v>
      </c>
      <c r="AE247" s="64">
        <v>41615</v>
      </c>
      <c r="AF247" s="60">
        <v>1</v>
      </c>
    </row>
    <row r="248" spans="1:32" x14ac:dyDescent="0.25">
      <c r="A248" s="79" t="s">
        <v>388</v>
      </c>
      <c r="B248" s="60" t="s">
        <v>120</v>
      </c>
      <c r="C248" s="79" t="s">
        <v>126</v>
      </c>
      <c r="D248" s="79" t="s">
        <v>112</v>
      </c>
      <c r="E248" s="80">
        <v>40596</v>
      </c>
      <c r="F248" s="62">
        <f t="shared" ca="1" si="7"/>
        <v>6</v>
      </c>
      <c r="G248" s="93" t="s">
        <v>59</v>
      </c>
      <c r="H248" s="64">
        <v>68910</v>
      </c>
      <c r="I248" s="60">
        <v>5</v>
      </c>
      <c r="W248"/>
      <c r="X248" s="79" t="s">
        <v>660</v>
      </c>
      <c r="Y248" s="60" t="s">
        <v>117</v>
      </c>
      <c r="Z248" s="79" t="s">
        <v>133</v>
      </c>
      <c r="AA248" s="79" t="s">
        <v>112</v>
      </c>
      <c r="AB248" s="80">
        <v>39597</v>
      </c>
      <c r="AC248" s="62">
        <f t="shared" ca="1" si="8"/>
        <v>9</v>
      </c>
      <c r="AD248" s="93" t="s">
        <v>113</v>
      </c>
      <c r="AE248" s="64">
        <v>81010</v>
      </c>
      <c r="AF248" s="60">
        <v>4</v>
      </c>
    </row>
    <row r="249" spans="1:32" x14ac:dyDescent="0.25">
      <c r="A249" s="79" t="s">
        <v>392</v>
      </c>
      <c r="B249" s="60" t="s">
        <v>120</v>
      </c>
      <c r="C249" s="79" t="s">
        <v>126</v>
      </c>
      <c r="D249" s="79" t="s">
        <v>112</v>
      </c>
      <c r="E249" s="80">
        <v>35829</v>
      </c>
      <c r="F249" s="62">
        <f t="shared" ca="1" si="7"/>
        <v>19</v>
      </c>
      <c r="G249" s="93" t="s">
        <v>113</v>
      </c>
      <c r="H249" s="64">
        <v>61030</v>
      </c>
      <c r="I249" s="60">
        <v>3</v>
      </c>
      <c r="W249"/>
      <c r="X249" s="79" t="s">
        <v>573</v>
      </c>
      <c r="Y249" s="60" t="s">
        <v>123</v>
      </c>
      <c r="Z249" s="79" t="s">
        <v>128</v>
      </c>
      <c r="AA249" s="79" t="s">
        <v>112</v>
      </c>
      <c r="AB249" s="80">
        <v>36182</v>
      </c>
      <c r="AC249" s="62">
        <f t="shared" ca="1" si="8"/>
        <v>18</v>
      </c>
      <c r="AD249" s="93" t="s">
        <v>124</v>
      </c>
      <c r="AE249" s="64">
        <v>68300</v>
      </c>
      <c r="AF249" s="60">
        <v>5</v>
      </c>
    </row>
    <row r="250" spans="1:32" x14ac:dyDescent="0.25">
      <c r="A250" s="79" t="s">
        <v>398</v>
      </c>
      <c r="B250" s="60" t="s">
        <v>120</v>
      </c>
      <c r="C250" s="79" t="s">
        <v>126</v>
      </c>
      <c r="D250" s="79" t="s">
        <v>116</v>
      </c>
      <c r="E250" s="80">
        <v>39765</v>
      </c>
      <c r="F250" s="62">
        <f t="shared" ca="1" si="7"/>
        <v>8</v>
      </c>
      <c r="G250" s="93"/>
      <c r="H250" s="64">
        <v>46670</v>
      </c>
      <c r="I250" s="60">
        <v>3</v>
      </c>
      <c r="W250"/>
      <c r="X250" s="79" t="s">
        <v>269</v>
      </c>
      <c r="Y250" s="60" t="s">
        <v>122</v>
      </c>
      <c r="Z250" s="79" t="s">
        <v>136</v>
      </c>
      <c r="AA250" s="79" t="s">
        <v>112</v>
      </c>
      <c r="AB250" s="80">
        <v>40361</v>
      </c>
      <c r="AC250" s="62">
        <f t="shared" ca="1" si="8"/>
        <v>6</v>
      </c>
      <c r="AD250" s="93" t="s">
        <v>59</v>
      </c>
      <c r="AE250" s="64">
        <v>75780</v>
      </c>
      <c r="AF250" s="60">
        <v>2</v>
      </c>
    </row>
    <row r="251" spans="1:32" x14ac:dyDescent="0.25">
      <c r="A251" s="79" t="s">
        <v>395</v>
      </c>
      <c r="B251" s="60" t="s">
        <v>120</v>
      </c>
      <c r="C251" s="79" t="s">
        <v>126</v>
      </c>
      <c r="D251" s="79" t="s">
        <v>114</v>
      </c>
      <c r="E251" s="80">
        <v>39662</v>
      </c>
      <c r="F251" s="62">
        <f t="shared" ca="1" si="7"/>
        <v>8</v>
      </c>
      <c r="G251" s="93" t="s">
        <v>76</v>
      </c>
      <c r="H251" s="64">
        <v>38920</v>
      </c>
      <c r="I251" s="60">
        <v>4</v>
      </c>
      <c r="W251"/>
      <c r="X251" s="79" t="s">
        <v>685</v>
      </c>
      <c r="Y251" s="60" t="s">
        <v>117</v>
      </c>
      <c r="Z251" s="79" t="s">
        <v>142</v>
      </c>
      <c r="AA251" s="79" t="s">
        <v>112</v>
      </c>
      <c r="AB251" s="80">
        <v>36843</v>
      </c>
      <c r="AC251" s="62">
        <f t="shared" ca="1" si="8"/>
        <v>16</v>
      </c>
      <c r="AD251" s="93" t="s">
        <v>124</v>
      </c>
      <c r="AE251" s="64">
        <v>47630</v>
      </c>
      <c r="AF251" s="60">
        <v>3</v>
      </c>
    </row>
    <row r="252" spans="1:32" x14ac:dyDescent="0.25">
      <c r="A252" s="79" t="s">
        <v>381</v>
      </c>
      <c r="B252" s="60" t="s">
        <v>120</v>
      </c>
      <c r="C252" s="79" t="s">
        <v>126</v>
      </c>
      <c r="D252" s="79" t="s">
        <v>112</v>
      </c>
      <c r="E252" s="80">
        <v>36506</v>
      </c>
      <c r="F252" s="62">
        <f t="shared" ca="1" si="7"/>
        <v>17</v>
      </c>
      <c r="G252" s="93" t="s">
        <v>124</v>
      </c>
      <c r="H252" s="64">
        <v>32100</v>
      </c>
      <c r="I252" s="60">
        <v>1</v>
      </c>
      <c r="W252"/>
      <c r="X252" s="79" t="s">
        <v>383</v>
      </c>
      <c r="Y252" s="60" t="s">
        <v>120</v>
      </c>
      <c r="Z252" s="79" t="s">
        <v>126</v>
      </c>
      <c r="AA252" s="79" t="s">
        <v>114</v>
      </c>
      <c r="AB252" s="80">
        <v>40777</v>
      </c>
      <c r="AC252" s="62">
        <f t="shared" ca="1" si="8"/>
        <v>5</v>
      </c>
      <c r="AD252" s="93" t="s">
        <v>115</v>
      </c>
      <c r="AE252" s="64">
        <v>13800</v>
      </c>
      <c r="AF252" s="60">
        <v>3</v>
      </c>
    </row>
    <row r="253" spans="1:32" x14ac:dyDescent="0.25">
      <c r="A253" s="79" t="s">
        <v>393</v>
      </c>
      <c r="B253" s="60" t="s">
        <v>120</v>
      </c>
      <c r="C253" s="79" t="s">
        <v>126</v>
      </c>
      <c r="D253" s="79" t="s">
        <v>112</v>
      </c>
      <c r="E253" s="80">
        <v>41051</v>
      </c>
      <c r="F253" s="62">
        <f t="shared" ca="1" si="7"/>
        <v>5</v>
      </c>
      <c r="G253" s="93" t="s">
        <v>115</v>
      </c>
      <c r="H253" s="64">
        <v>31830</v>
      </c>
      <c r="I253" s="60">
        <v>3</v>
      </c>
      <c r="W253"/>
      <c r="X253" s="79" t="s">
        <v>532</v>
      </c>
      <c r="Y253" s="60" t="s">
        <v>120</v>
      </c>
      <c r="Z253" s="79" t="s">
        <v>142</v>
      </c>
      <c r="AA253" s="79" t="s">
        <v>114</v>
      </c>
      <c r="AB253" s="80">
        <v>36462</v>
      </c>
      <c r="AC253" s="62">
        <f t="shared" ca="1" si="8"/>
        <v>17</v>
      </c>
      <c r="AD253" s="93" t="s">
        <v>124</v>
      </c>
      <c r="AE253" s="64">
        <v>26185</v>
      </c>
      <c r="AF253" s="60">
        <v>5</v>
      </c>
    </row>
    <row r="254" spans="1:32" x14ac:dyDescent="0.25">
      <c r="A254" s="79" t="s">
        <v>387</v>
      </c>
      <c r="B254" s="60" t="s">
        <v>120</v>
      </c>
      <c r="C254" s="79" t="s">
        <v>126</v>
      </c>
      <c r="D254" s="79" t="s">
        <v>118</v>
      </c>
      <c r="E254" s="80">
        <v>36602</v>
      </c>
      <c r="F254" s="62">
        <f t="shared" ca="1" si="7"/>
        <v>17</v>
      </c>
      <c r="G254" s="93"/>
      <c r="H254" s="64">
        <v>30080</v>
      </c>
      <c r="I254" s="60">
        <v>3</v>
      </c>
      <c r="W254"/>
      <c r="X254" s="79" t="s">
        <v>565</v>
      </c>
      <c r="Y254" s="60" t="s">
        <v>123</v>
      </c>
      <c r="Z254" s="79" t="s">
        <v>140</v>
      </c>
      <c r="AA254" s="79" t="s">
        <v>116</v>
      </c>
      <c r="AB254" s="80">
        <v>39298</v>
      </c>
      <c r="AC254" s="62">
        <f t="shared" ca="1" si="8"/>
        <v>9</v>
      </c>
      <c r="AD254" s="93"/>
      <c r="AE254" s="64">
        <v>76870</v>
      </c>
      <c r="AF254" s="60">
        <v>5</v>
      </c>
    </row>
    <row r="255" spans="1:32" x14ac:dyDescent="0.25">
      <c r="A255" s="79" t="s">
        <v>390</v>
      </c>
      <c r="B255" s="60" t="s">
        <v>120</v>
      </c>
      <c r="C255" s="79" t="s">
        <v>126</v>
      </c>
      <c r="D255" s="79" t="s">
        <v>112</v>
      </c>
      <c r="E255" s="80">
        <v>37018</v>
      </c>
      <c r="F255" s="62">
        <f t="shared" ca="1" si="7"/>
        <v>16</v>
      </c>
      <c r="G255" s="93" t="s">
        <v>124</v>
      </c>
      <c r="H255" s="64">
        <v>28650</v>
      </c>
      <c r="I255" s="60">
        <v>4</v>
      </c>
      <c r="W255"/>
      <c r="X255" s="79" t="s">
        <v>533</v>
      </c>
      <c r="Y255" s="60" t="s">
        <v>120</v>
      </c>
      <c r="Z255" s="79" t="s">
        <v>142</v>
      </c>
      <c r="AA255" s="79" t="s">
        <v>116</v>
      </c>
      <c r="AB255" s="80">
        <v>40800</v>
      </c>
      <c r="AC255" s="62">
        <f t="shared" ca="1" si="8"/>
        <v>5</v>
      </c>
      <c r="AD255" s="93"/>
      <c r="AE255" s="64">
        <v>62480</v>
      </c>
      <c r="AF255" s="60">
        <v>5</v>
      </c>
    </row>
    <row r="256" spans="1:32" x14ac:dyDescent="0.25">
      <c r="A256" s="79" t="s">
        <v>394</v>
      </c>
      <c r="B256" s="60" t="s">
        <v>120</v>
      </c>
      <c r="C256" s="79" t="s">
        <v>126</v>
      </c>
      <c r="D256" s="79" t="s">
        <v>112</v>
      </c>
      <c r="E256" s="80">
        <v>37008</v>
      </c>
      <c r="F256" s="62">
        <f t="shared" ca="1" si="7"/>
        <v>16</v>
      </c>
      <c r="G256" s="93" t="s">
        <v>113</v>
      </c>
      <c r="H256" s="64">
        <v>27180</v>
      </c>
      <c r="I256" s="60">
        <v>4</v>
      </c>
      <c r="W256"/>
      <c r="X256" s="79" t="s">
        <v>566</v>
      </c>
      <c r="Y256" s="60" t="s">
        <v>123</v>
      </c>
      <c r="Z256" s="79" t="s">
        <v>140</v>
      </c>
      <c r="AA256" s="79" t="s">
        <v>114</v>
      </c>
      <c r="AB256" s="80">
        <v>35826</v>
      </c>
      <c r="AC256" s="62">
        <f t="shared" ca="1" si="8"/>
        <v>19</v>
      </c>
      <c r="AD256" s="93" t="s">
        <v>113</v>
      </c>
      <c r="AE256" s="64">
        <v>31205</v>
      </c>
      <c r="AF256" s="60">
        <v>2</v>
      </c>
    </row>
    <row r="257" spans="1:32" x14ac:dyDescent="0.25">
      <c r="A257" s="79" t="s">
        <v>380</v>
      </c>
      <c r="B257" s="60" t="s">
        <v>120</v>
      </c>
      <c r="C257" s="79" t="s">
        <v>126</v>
      </c>
      <c r="D257" s="79" t="s">
        <v>118</v>
      </c>
      <c r="E257" s="80">
        <v>40925</v>
      </c>
      <c r="F257" s="62">
        <f t="shared" ca="1" si="7"/>
        <v>5</v>
      </c>
      <c r="G257" s="93"/>
      <c r="H257" s="64">
        <v>14568</v>
      </c>
      <c r="I257" s="60">
        <v>3</v>
      </c>
      <c r="W257"/>
      <c r="X257" s="79" t="s">
        <v>534</v>
      </c>
      <c r="Y257" s="60" t="s">
        <v>120</v>
      </c>
      <c r="Z257" s="79" t="s">
        <v>142</v>
      </c>
      <c r="AA257" s="79" t="s">
        <v>112</v>
      </c>
      <c r="AB257" s="80">
        <v>36967</v>
      </c>
      <c r="AC257" s="62">
        <f t="shared" ca="1" si="8"/>
        <v>16</v>
      </c>
      <c r="AD257" s="93" t="s">
        <v>113</v>
      </c>
      <c r="AE257" s="64">
        <v>63060</v>
      </c>
      <c r="AF257" s="60">
        <v>4</v>
      </c>
    </row>
    <row r="258" spans="1:32" x14ac:dyDescent="0.25">
      <c r="A258" s="79" t="s">
        <v>383</v>
      </c>
      <c r="B258" s="60" t="s">
        <v>120</v>
      </c>
      <c r="C258" s="79" t="s">
        <v>126</v>
      </c>
      <c r="D258" s="79" t="s">
        <v>114</v>
      </c>
      <c r="E258" s="80">
        <v>40777</v>
      </c>
      <c r="F258" s="62">
        <f t="shared" ref="F258:F321" ca="1" si="9">DATEDIF(E258,TODAY(),"Y")</f>
        <v>5</v>
      </c>
      <c r="G258" s="93" t="s">
        <v>115</v>
      </c>
      <c r="H258" s="64">
        <v>13800</v>
      </c>
      <c r="I258" s="60">
        <v>3</v>
      </c>
      <c r="W258"/>
      <c r="X258" s="79" t="s">
        <v>686</v>
      </c>
      <c r="Y258" s="60" t="s">
        <v>117</v>
      </c>
      <c r="Z258" s="79" t="s">
        <v>142</v>
      </c>
      <c r="AA258" s="79" t="s">
        <v>112</v>
      </c>
      <c r="AB258" s="80">
        <v>39722</v>
      </c>
      <c r="AC258" s="62">
        <f t="shared" ref="AC258:AC321" ca="1" si="10">DATEDIF(AB258,TODAY(),"Y")</f>
        <v>8</v>
      </c>
      <c r="AD258" s="93" t="s">
        <v>113</v>
      </c>
      <c r="AE258" s="64">
        <v>44530</v>
      </c>
      <c r="AF258" s="60">
        <v>2</v>
      </c>
    </row>
    <row r="259" spans="1:32" x14ac:dyDescent="0.25">
      <c r="A259" s="79" t="s">
        <v>400</v>
      </c>
      <c r="B259" s="60" t="s">
        <v>120</v>
      </c>
      <c r="C259" s="79" t="s">
        <v>127</v>
      </c>
      <c r="D259" s="79" t="s">
        <v>112</v>
      </c>
      <c r="E259" s="80">
        <v>37883</v>
      </c>
      <c r="F259" s="62">
        <f t="shared" ca="1" si="9"/>
        <v>13</v>
      </c>
      <c r="G259" s="93" t="s">
        <v>113</v>
      </c>
      <c r="H259" s="64">
        <v>86530</v>
      </c>
      <c r="I259" s="60">
        <v>1</v>
      </c>
      <c r="W259"/>
      <c r="X259" s="79" t="s">
        <v>755</v>
      </c>
      <c r="Y259" s="60" t="s">
        <v>119</v>
      </c>
      <c r="Z259" s="79" t="s">
        <v>144</v>
      </c>
      <c r="AA259" s="79" t="s">
        <v>114</v>
      </c>
      <c r="AB259" s="80">
        <v>36557</v>
      </c>
      <c r="AC259" s="62">
        <f t="shared" ca="1" si="10"/>
        <v>17</v>
      </c>
      <c r="AD259" s="93" t="s">
        <v>113</v>
      </c>
      <c r="AE259" s="64">
        <v>31250</v>
      </c>
      <c r="AF259" s="60">
        <v>2</v>
      </c>
    </row>
    <row r="260" spans="1:32" x14ac:dyDescent="0.25">
      <c r="A260" s="79" t="s">
        <v>399</v>
      </c>
      <c r="B260" s="60" t="s">
        <v>120</v>
      </c>
      <c r="C260" s="79" t="s">
        <v>127</v>
      </c>
      <c r="D260" s="79" t="s">
        <v>116</v>
      </c>
      <c r="E260" s="80">
        <v>38755</v>
      </c>
      <c r="F260" s="62">
        <f t="shared" ca="1" si="9"/>
        <v>11</v>
      </c>
      <c r="G260" s="93"/>
      <c r="H260" s="64">
        <v>78860</v>
      </c>
      <c r="I260" s="60">
        <v>2</v>
      </c>
      <c r="W260"/>
      <c r="X260" s="79" t="s">
        <v>819</v>
      </c>
      <c r="Y260" s="60" t="s">
        <v>110</v>
      </c>
      <c r="Z260" s="79" t="s">
        <v>133</v>
      </c>
      <c r="AA260" s="79" t="s">
        <v>112</v>
      </c>
      <c r="AB260" s="80">
        <v>41025</v>
      </c>
      <c r="AC260" s="62">
        <f t="shared" ca="1" si="10"/>
        <v>5</v>
      </c>
      <c r="AD260" s="93" t="s">
        <v>124</v>
      </c>
      <c r="AE260" s="64">
        <v>58910</v>
      </c>
      <c r="AF260" s="60">
        <v>1</v>
      </c>
    </row>
    <row r="261" spans="1:32" x14ac:dyDescent="0.25">
      <c r="A261" s="79" t="s">
        <v>401</v>
      </c>
      <c r="B261" s="60" t="s">
        <v>120</v>
      </c>
      <c r="C261" s="79" t="s">
        <v>127</v>
      </c>
      <c r="D261" s="79" t="s">
        <v>112</v>
      </c>
      <c r="E261" s="80">
        <v>39923</v>
      </c>
      <c r="F261" s="62">
        <f t="shared" ca="1" si="9"/>
        <v>8</v>
      </c>
      <c r="G261" s="93" t="s">
        <v>113</v>
      </c>
      <c r="H261" s="64">
        <v>76440</v>
      </c>
      <c r="I261" s="60">
        <v>3</v>
      </c>
      <c r="W261"/>
      <c r="X261" s="79" t="s">
        <v>649</v>
      </c>
      <c r="Y261" s="60" t="s">
        <v>117</v>
      </c>
      <c r="Z261" s="79" t="s">
        <v>138</v>
      </c>
      <c r="AA261" s="79" t="s">
        <v>116</v>
      </c>
      <c r="AB261" s="234">
        <v>40620</v>
      </c>
      <c r="AC261" s="62">
        <f t="shared" ca="1" si="10"/>
        <v>6</v>
      </c>
      <c r="AD261" s="93"/>
      <c r="AE261" s="64">
        <v>84300</v>
      </c>
      <c r="AF261" s="60">
        <v>1</v>
      </c>
    </row>
    <row r="262" spans="1:32" x14ac:dyDescent="0.25">
      <c r="A262" s="79" t="s">
        <v>402</v>
      </c>
      <c r="B262" s="60" t="s">
        <v>120</v>
      </c>
      <c r="C262" s="79" t="s">
        <v>127</v>
      </c>
      <c r="D262" s="79" t="s">
        <v>116</v>
      </c>
      <c r="E262" s="234">
        <v>40253</v>
      </c>
      <c r="F262" s="62">
        <f t="shared" ca="1" si="9"/>
        <v>7</v>
      </c>
      <c r="G262" s="93"/>
      <c r="H262" s="64">
        <v>59350</v>
      </c>
      <c r="I262" s="60">
        <v>5</v>
      </c>
      <c r="W262"/>
      <c r="X262" s="79" t="s">
        <v>801</v>
      </c>
      <c r="Y262" s="60" t="s">
        <v>110</v>
      </c>
      <c r="Z262" s="79" t="s">
        <v>130</v>
      </c>
      <c r="AA262" s="79" t="s">
        <v>112</v>
      </c>
      <c r="AB262" s="234">
        <v>40400</v>
      </c>
      <c r="AC262" s="62">
        <f t="shared" ca="1" si="10"/>
        <v>6</v>
      </c>
      <c r="AD262" s="93" t="s">
        <v>124</v>
      </c>
      <c r="AE262" s="64">
        <v>79150</v>
      </c>
      <c r="AF262" s="60">
        <v>2</v>
      </c>
    </row>
    <row r="263" spans="1:32" x14ac:dyDescent="0.25">
      <c r="A263" s="79" t="s">
        <v>405</v>
      </c>
      <c r="B263" s="60" t="s">
        <v>120</v>
      </c>
      <c r="C263" s="79" t="s">
        <v>130</v>
      </c>
      <c r="D263" s="79" t="s">
        <v>112</v>
      </c>
      <c r="E263" s="80">
        <v>39197</v>
      </c>
      <c r="F263" s="62">
        <f t="shared" ca="1" si="9"/>
        <v>10</v>
      </c>
      <c r="G263" s="93" t="s">
        <v>113</v>
      </c>
      <c r="H263" s="64">
        <v>63190</v>
      </c>
      <c r="I263" s="60">
        <v>1</v>
      </c>
      <c r="W263"/>
      <c r="X263" s="79" t="s">
        <v>270</v>
      </c>
      <c r="Y263" s="60" t="s">
        <v>122</v>
      </c>
      <c r="Z263" s="79" t="s">
        <v>136</v>
      </c>
      <c r="AA263" s="79" t="s">
        <v>112</v>
      </c>
      <c r="AB263" s="80">
        <v>40447</v>
      </c>
      <c r="AC263" s="62">
        <f t="shared" ca="1" si="10"/>
        <v>6</v>
      </c>
      <c r="AD263" s="93" t="s">
        <v>113</v>
      </c>
      <c r="AE263" s="64">
        <v>33970</v>
      </c>
      <c r="AF263" s="60">
        <v>4</v>
      </c>
    </row>
    <row r="264" spans="1:32" x14ac:dyDescent="0.25">
      <c r="A264" s="79" t="s">
        <v>404</v>
      </c>
      <c r="B264" s="60" t="s">
        <v>120</v>
      </c>
      <c r="C264" s="79" t="s">
        <v>130</v>
      </c>
      <c r="D264" s="79" t="s">
        <v>116</v>
      </c>
      <c r="E264" s="80">
        <v>39623</v>
      </c>
      <c r="F264" s="62">
        <f t="shared" ca="1" si="9"/>
        <v>8</v>
      </c>
      <c r="G264" s="93"/>
      <c r="H264" s="64">
        <v>60060</v>
      </c>
      <c r="I264" s="60">
        <v>2</v>
      </c>
      <c r="W264"/>
      <c r="X264" s="79" t="s">
        <v>575</v>
      </c>
      <c r="Y264" s="60" t="s">
        <v>123</v>
      </c>
      <c r="Z264" s="79" t="s">
        <v>126</v>
      </c>
      <c r="AA264" s="79" t="s">
        <v>116</v>
      </c>
      <c r="AB264" s="80">
        <v>40233</v>
      </c>
      <c r="AC264" s="62">
        <f t="shared" ca="1" si="10"/>
        <v>7</v>
      </c>
      <c r="AD264" s="93"/>
      <c r="AE264" s="64">
        <v>64390</v>
      </c>
      <c r="AF264" s="60">
        <v>2</v>
      </c>
    </row>
    <row r="265" spans="1:32" x14ac:dyDescent="0.25">
      <c r="A265" s="79" t="s">
        <v>403</v>
      </c>
      <c r="B265" s="60" t="s">
        <v>120</v>
      </c>
      <c r="C265" s="79" t="s">
        <v>130</v>
      </c>
      <c r="D265" s="79" t="s">
        <v>112</v>
      </c>
      <c r="E265" s="80">
        <v>39683</v>
      </c>
      <c r="F265" s="62">
        <f t="shared" ca="1" si="9"/>
        <v>8</v>
      </c>
      <c r="G265" s="93" t="s">
        <v>113</v>
      </c>
      <c r="H265" s="64">
        <v>47350</v>
      </c>
      <c r="I265" s="60">
        <v>5</v>
      </c>
      <c r="W265"/>
      <c r="X265" s="79" t="s">
        <v>535</v>
      </c>
      <c r="Y265" s="60" t="s">
        <v>120</v>
      </c>
      <c r="Z265" s="79" t="s">
        <v>142</v>
      </c>
      <c r="AA265" s="79" t="s">
        <v>118</v>
      </c>
      <c r="AB265" s="80">
        <v>39208</v>
      </c>
      <c r="AC265" s="62">
        <f t="shared" ca="1" si="10"/>
        <v>10</v>
      </c>
      <c r="AD265" s="93"/>
      <c r="AE265" s="64">
        <v>26944</v>
      </c>
      <c r="AF265" s="60">
        <v>4</v>
      </c>
    </row>
    <row r="266" spans="1:32" x14ac:dyDescent="0.25">
      <c r="A266" s="79" t="s">
        <v>408</v>
      </c>
      <c r="B266" s="60" t="s">
        <v>120</v>
      </c>
      <c r="C266" s="79" t="s">
        <v>138</v>
      </c>
      <c r="D266" s="79" t="s">
        <v>112</v>
      </c>
      <c r="E266" s="80">
        <v>39120</v>
      </c>
      <c r="F266" s="62">
        <f t="shared" ca="1" si="9"/>
        <v>10</v>
      </c>
      <c r="G266" s="93" t="s">
        <v>113</v>
      </c>
      <c r="H266" s="64">
        <v>88850</v>
      </c>
      <c r="I266" s="60">
        <v>3</v>
      </c>
      <c r="W266"/>
      <c r="X266" s="79" t="s">
        <v>280</v>
      </c>
      <c r="Y266" s="60" t="s">
        <v>122</v>
      </c>
      <c r="Z266" s="79" t="s">
        <v>131</v>
      </c>
      <c r="AA266" s="79" t="s">
        <v>112</v>
      </c>
      <c r="AB266" s="80">
        <v>40710</v>
      </c>
      <c r="AC266" s="62">
        <f t="shared" ca="1" si="10"/>
        <v>5</v>
      </c>
      <c r="AD266" s="93" t="s">
        <v>124</v>
      </c>
      <c r="AE266" s="64">
        <v>32140</v>
      </c>
      <c r="AF266" s="60">
        <v>2</v>
      </c>
    </row>
    <row r="267" spans="1:32" x14ac:dyDescent="0.25">
      <c r="A267" s="79" t="s">
        <v>415</v>
      </c>
      <c r="B267" s="60" t="s">
        <v>120</v>
      </c>
      <c r="C267" s="79" t="s">
        <v>138</v>
      </c>
      <c r="D267" s="79" t="s">
        <v>112</v>
      </c>
      <c r="E267" s="80">
        <v>40947</v>
      </c>
      <c r="F267" s="62">
        <f t="shared" ca="1" si="9"/>
        <v>5</v>
      </c>
      <c r="G267" s="93" t="s">
        <v>113</v>
      </c>
      <c r="H267" s="64">
        <v>79770</v>
      </c>
      <c r="I267" s="60">
        <v>4</v>
      </c>
      <c r="W267"/>
      <c r="X267" s="79" t="s">
        <v>580</v>
      </c>
      <c r="Y267" s="60" t="s">
        <v>123</v>
      </c>
      <c r="Z267" s="79" t="s">
        <v>138</v>
      </c>
      <c r="AA267" s="79" t="s">
        <v>116</v>
      </c>
      <c r="AB267" s="80">
        <v>39783</v>
      </c>
      <c r="AC267" s="62">
        <f t="shared" ca="1" si="10"/>
        <v>8</v>
      </c>
      <c r="AD267" s="93"/>
      <c r="AE267" s="64">
        <v>54000</v>
      </c>
      <c r="AF267" s="60">
        <v>3</v>
      </c>
    </row>
    <row r="268" spans="1:32" x14ac:dyDescent="0.25">
      <c r="A268" s="79" t="s">
        <v>413</v>
      </c>
      <c r="B268" s="60" t="s">
        <v>120</v>
      </c>
      <c r="C268" s="79" t="s">
        <v>138</v>
      </c>
      <c r="D268" s="79" t="s">
        <v>112</v>
      </c>
      <c r="E268" s="80">
        <v>41183</v>
      </c>
      <c r="F268" s="62">
        <f t="shared" ca="1" si="9"/>
        <v>4</v>
      </c>
      <c r="G268" s="93" t="s">
        <v>76</v>
      </c>
      <c r="H268" s="64">
        <v>75370</v>
      </c>
      <c r="I268" s="60">
        <v>2</v>
      </c>
      <c r="W268"/>
      <c r="X268" s="79" t="s">
        <v>650</v>
      </c>
      <c r="Y268" s="60" t="s">
        <v>117</v>
      </c>
      <c r="Z268" s="79" t="s">
        <v>138</v>
      </c>
      <c r="AA268" s="79" t="s">
        <v>114</v>
      </c>
      <c r="AB268" s="80">
        <v>39299</v>
      </c>
      <c r="AC268" s="62">
        <f t="shared" ca="1" si="10"/>
        <v>9</v>
      </c>
      <c r="AD268" s="93" t="s">
        <v>76</v>
      </c>
      <c r="AE268" s="64">
        <v>47760</v>
      </c>
      <c r="AF268" s="60">
        <v>3</v>
      </c>
    </row>
    <row r="269" spans="1:32" x14ac:dyDescent="0.25">
      <c r="A269" s="79" t="s">
        <v>407</v>
      </c>
      <c r="B269" s="60" t="s">
        <v>120</v>
      </c>
      <c r="C269" s="79" t="s">
        <v>138</v>
      </c>
      <c r="D269" s="79" t="s">
        <v>112</v>
      </c>
      <c r="E269" s="80">
        <v>35903</v>
      </c>
      <c r="F269" s="62">
        <f t="shared" ca="1" si="9"/>
        <v>19</v>
      </c>
      <c r="G269" s="93" t="s">
        <v>113</v>
      </c>
      <c r="H269" s="64">
        <v>68520</v>
      </c>
      <c r="I269" s="60">
        <v>5</v>
      </c>
      <c r="W269"/>
      <c r="X269" s="79" t="s">
        <v>154</v>
      </c>
      <c r="Y269" s="60" t="s">
        <v>122</v>
      </c>
      <c r="Z269" s="79" t="s">
        <v>140</v>
      </c>
      <c r="AA269" s="79" t="s">
        <v>116</v>
      </c>
      <c r="AB269" s="80">
        <v>39109</v>
      </c>
      <c r="AC269" s="62">
        <f t="shared" ca="1" si="10"/>
        <v>10</v>
      </c>
      <c r="AD269" s="93"/>
      <c r="AE269" s="64">
        <v>33120</v>
      </c>
      <c r="AF269" s="60">
        <v>2</v>
      </c>
    </row>
    <row r="270" spans="1:32" x14ac:dyDescent="0.25">
      <c r="A270" s="79" t="s">
        <v>416</v>
      </c>
      <c r="B270" s="60" t="s">
        <v>120</v>
      </c>
      <c r="C270" s="79" t="s">
        <v>138</v>
      </c>
      <c r="D270" s="79" t="s">
        <v>112</v>
      </c>
      <c r="E270" s="80">
        <v>41233</v>
      </c>
      <c r="F270" s="62">
        <f t="shared" ca="1" si="9"/>
        <v>4</v>
      </c>
      <c r="G270" s="93" t="s">
        <v>115</v>
      </c>
      <c r="H270" s="64">
        <v>68010</v>
      </c>
      <c r="I270" s="60">
        <v>1</v>
      </c>
      <c r="W270"/>
      <c r="X270" s="79" t="s">
        <v>301</v>
      </c>
      <c r="Y270" s="60" t="s">
        <v>122</v>
      </c>
      <c r="Z270" s="79" t="s">
        <v>141</v>
      </c>
      <c r="AA270" s="79" t="s">
        <v>116</v>
      </c>
      <c r="AB270" s="80">
        <v>36642</v>
      </c>
      <c r="AC270" s="62">
        <f t="shared" ca="1" si="10"/>
        <v>17</v>
      </c>
      <c r="AD270" s="93"/>
      <c r="AE270" s="64">
        <v>77760</v>
      </c>
      <c r="AF270" s="60">
        <v>3</v>
      </c>
    </row>
    <row r="271" spans="1:32" x14ac:dyDescent="0.25">
      <c r="A271" s="79" t="s">
        <v>418</v>
      </c>
      <c r="B271" s="60" t="s">
        <v>120</v>
      </c>
      <c r="C271" s="79" t="s">
        <v>138</v>
      </c>
      <c r="D271" s="79" t="s">
        <v>112</v>
      </c>
      <c r="E271" s="80">
        <v>40492</v>
      </c>
      <c r="F271" s="62">
        <f t="shared" ca="1" si="9"/>
        <v>6</v>
      </c>
      <c r="G271" s="93" t="s">
        <v>76</v>
      </c>
      <c r="H271" s="64">
        <v>67230</v>
      </c>
      <c r="I271" s="60">
        <v>4</v>
      </c>
      <c r="W271"/>
      <c r="X271" s="79" t="s">
        <v>281</v>
      </c>
      <c r="Y271" s="60" t="s">
        <v>122</v>
      </c>
      <c r="Z271" s="79" t="s">
        <v>131</v>
      </c>
      <c r="AA271" s="79" t="s">
        <v>118</v>
      </c>
      <c r="AB271" s="80">
        <v>39893</v>
      </c>
      <c r="AC271" s="62">
        <f t="shared" ca="1" si="10"/>
        <v>8</v>
      </c>
      <c r="AD271" s="93"/>
      <c r="AE271" s="64">
        <v>15744</v>
      </c>
      <c r="AF271" s="60">
        <v>3</v>
      </c>
    </row>
    <row r="272" spans="1:32" x14ac:dyDescent="0.25">
      <c r="A272" s="79" t="s">
        <v>410</v>
      </c>
      <c r="B272" s="60" t="s">
        <v>120</v>
      </c>
      <c r="C272" s="79" t="s">
        <v>138</v>
      </c>
      <c r="D272" s="79" t="s">
        <v>112</v>
      </c>
      <c r="E272" s="80">
        <v>40762</v>
      </c>
      <c r="F272" s="62">
        <f t="shared" ca="1" si="9"/>
        <v>5</v>
      </c>
      <c r="G272" s="93" t="s">
        <v>59</v>
      </c>
      <c r="H272" s="64">
        <v>61470</v>
      </c>
      <c r="I272" s="60">
        <v>5</v>
      </c>
      <c r="W272"/>
      <c r="X272" s="79" t="s">
        <v>619</v>
      </c>
      <c r="Y272" s="60" t="s">
        <v>123</v>
      </c>
      <c r="Z272" s="79" t="s">
        <v>142</v>
      </c>
      <c r="AA272" s="79" t="s">
        <v>116</v>
      </c>
      <c r="AB272" s="80">
        <v>40451</v>
      </c>
      <c r="AC272" s="62">
        <f t="shared" ca="1" si="10"/>
        <v>6</v>
      </c>
      <c r="AD272" s="93"/>
      <c r="AE272" s="64">
        <v>87830</v>
      </c>
      <c r="AF272" s="60">
        <v>2</v>
      </c>
    </row>
    <row r="273" spans="1:32" x14ac:dyDescent="0.25">
      <c r="A273" s="79" t="s">
        <v>411</v>
      </c>
      <c r="B273" s="60" t="s">
        <v>120</v>
      </c>
      <c r="C273" s="79" t="s">
        <v>138</v>
      </c>
      <c r="D273" s="79" t="s">
        <v>112</v>
      </c>
      <c r="E273" s="80">
        <v>39404</v>
      </c>
      <c r="F273" s="62">
        <f t="shared" ca="1" si="9"/>
        <v>9</v>
      </c>
      <c r="G273" s="93" t="s">
        <v>59</v>
      </c>
      <c r="H273" s="64">
        <v>50990</v>
      </c>
      <c r="I273" s="60">
        <v>4</v>
      </c>
      <c r="W273"/>
      <c r="X273" s="79" t="s">
        <v>670</v>
      </c>
      <c r="Y273" s="60" t="s">
        <v>117</v>
      </c>
      <c r="Z273" s="79" t="s">
        <v>136</v>
      </c>
      <c r="AA273" s="79" t="s">
        <v>112</v>
      </c>
      <c r="AB273" s="80">
        <v>40712</v>
      </c>
      <c r="AC273" s="62">
        <f t="shared" ca="1" si="10"/>
        <v>5</v>
      </c>
      <c r="AD273" s="93" t="s">
        <v>113</v>
      </c>
      <c r="AE273" s="64">
        <v>22900</v>
      </c>
      <c r="AF273" s="60">
        <v>1</v>
      </c>
    </row>
    <row r="274" spans="1:32" x14ac:dyDescent="0.25">
      <c r="A274" s="79" t="s">
        <v>406</v>
      </c>
      <c r="B274" s="60" t="s">
        <v>120</v>
      </c>
      <c r="C274" s="79" t="s">
        <v>138</v>
      </c>
      <c r="D274" s="79" t="s">
        <v>112</v>
      </c>
      <c r="E274" s="80">
        <v>38807</v>
      </c>
      <c r="F274" s="62">
        <f t="shared" ca="1" si="9"/>
        <v>11</v>
      </c>
      <c r="G274" s="93" t="s">
        <v>113</v>
      </c>
      <c r="H274" s="64">
        <v>47060</v>
      </c>
      <c r="I274" s="60">
        <v>4</v>
      </c>
      <c r="W274"/>
      <c r="X274" s="79" t="s">
        <v>195</v>
      </c>
      <c r="Y274" s="60" t="s">
        <v>122</v>
      </c>
      <c r="Z274" s="79" t="s">
        <v>126</v>
      </c>
      <c r="AA274" s="79" t="s">
        <v>112</v>
      </c>
      <c r="AB274" s="80">
        <v>40880</v>
      </c>
      <c r="AC274" s="62">
        <f t="shared" ca="1" si="10"/>
        <v>5</v>
      </c>
      <c r="AD274" s="93" t="s">
        <v>115</v>
      </c>
      <c r="AE274" s="64">
        <v>61400</v>
      </c>
      <c r="AF274" s="60">
        <v>5</v>
      </c>
    </row>
    <row r="275" spans="1:32" x14ac:dyDescent="0.25">
      <c r="A275" s="79" t="s">
        <v>414</v>
      </c>
      <c r="B275" s="60" t="s">
        <v>120</v>
      </c>
      <c r="C275" s="79" t="s">
        <v>138</v>
      </c>
      <c r="D275" s="79" t="s">
        <v>118</v>
      </c>
      <c r="E275" s="80">
        <v>38144</v>
      </c>
      <c r="F275" s="62">
        <f t="shared" ca="1" si="9"/>
        <v>12</v>
      </c>
      <c r="G275" s="93"/>
      <c r="H275" s="64">
        <v>33512</v>
      </c>
      <c r="I275" s="60">
        <v>4</v>
      </c>
      <c r="W275"/>
      <c r="X275" s="79" t="s">
        <v>238</v>
      </c>
      <c r="Y275" s="60" t="s">
        <v>122</v>
      </c>
      <c r="Z275" s="79" t="s">
        <v>133</v>
      </c>
      <c r="AA275" s="79" t="s">
        <v>112</v>
      </c>
      <c r="AB275" s="80">
        <v>39264</v>
      </c>
      <c r="AC275" s="62">
        <f t="shared" ca="1" si="10"/>
        <v>9</v>
      </c>
      <c r="AD275" s="93" t="s">
        <v>124</v>
      </c>
      <c r="AE275" s="64">
        <v>81980</v>
      </c>
      <c r="AF275" s="60">
        <v>2</v>
      </c>
    </row>
    <row r="276" spans="1:32" x14ac:dyDescent="0.25">
      <c r="A276" s="79" t="s">
        <v>417</v>
      </c>
      <c r="B276" s="60" t="s">
        <v>120</v>
      </c>
      <c r="C276" s="79" t="s">
        <v>138</v>
      </c>
      <c r="D276" s="79" t="s">
        <v>116</v>
      </c>
      <c r="E276" s="80">
        <v>41116</v>
      </c>
      <c r="F276" s="62">
        <f t="shared" ca="1" si="9"/>
        <v>4</v>
      </c>
      <c r="G276" s="93"/>
      <c r="H276" s="64">
        <v>32650</v>
      </c>
      <c r="I276" s="60">
        <v>1</v>
      </c>
      <c r="W276"/>
      <c r="X276" s="79" t="s">
        <v>408</v>
      </c>
      <c r="Y276" s="60" t="s">
        <v>120</v>
      </c>
      <c r="Z276" s="79" t="s">
        <v>138</v>
      </c>
      <c r="AA276" s="79" t="s">
        <v>112</v>
      </c>
      <c r="AB276" s="80">
        <v>39120</v>
      </c>
      <c r="AC276" s="62">
        <f t="shared" ca="1" si="10"/>
        <v>10</v>
      </c>
      <c r="AD276" s="93" t="s">
        <v>113</v>
      </c>
      <c r="AE276" s="64">
        <v>88850</v>
      </c>
      <c r="AF276" s="60">
        <v>3</v>
      </c>
    </row>
    <row r="277" spans="1:32" x14ac:dyDescent="0.25">
      <c r="A277" s="79" t="s">
        <v>412</v>
      </c>
      <c r="B277" s="60" t="s">
        <v>120</v>
      </c>
      <c r="C277" s="79" t="s">
        <v>138</v>
      </c>
      <c r="D277" s="79" t="s">
        <v>114</v>
      </c>
      <c r="E277" s="80">
        <v>36695</v>
      </c>
      <c r="F277" s="62">
        <f t="shared" ca="1" si="9"/>
        <v>16</v>
      </c>
      <c r="G277" s="93" t="s">
        <v>124</v>
      </c>
      <c r="H277" s="64">
        <v>29005</v>
      </c>
      <c r="I277" s="60">
        <v>1</v>
      </c>
      <c r="W277"/>
      <c r="X277" s="79" t="s">
        <v>536</v>
      </c>
      <c r="Y277" s="60" t="s">
        <v>120</v>
      </c>
      <c r="Z277" s="79" t="s">
        <v>142</v>
      </c>
      <c r="AA277" s="79" t="s">
        <v>114</v>
      </c>
      <c r="AB277" s="80">
        <v>40696</v>
      </c>
      <c r="AC277" s="62">
        <f t="shared" ca="1" si="10"/>
        <v>5</v>
      </c>
      <c r="AD277" s="93" t="s">
        <v>124</v>
      </c>
      <c r="AE277" s="64">
        <v>13455</v>
      </c>
      <c r="AF277" s="60">
        <v>2</v>
      </c>
    </row>
    <row r="278" spans="1:32" x14ac:dyDescent="0.25">
      <c r="A278" s="79" t="s">
        <v>409</v>
      </c>
      <c r="B278" s="60" t="s">
        <v>120</v>
      </c>
      <c r="C278" s="79" t="s">
        <v>138</v>
      </c>
      <c r="D278" s="79" t="s">
        <v>112</v>
      </c>
      <c r="E278" s="80">
        <v>38916</v>
      </c>
      <c r="F278" s="62">
        <f t="shared" ca="1" si="9"/>
        <v>10</v>
      </c>
      <c r="G278" s="93" t="s">
        <v>115</v>
      </c>
      <c r="H278" s="64">
        <v>27560</v>
      </c>
      <c r="I278" s="60">
        <v>2</v>
      </c>
      <c r="W278"/>
      <c r="X278" s="79" t="s">
        <v>729</v>
      </c>
      <c r="Y278" s="60" t="s">
        <v>119</v>
      </c>
      <c r="Z278" s="79" t="s">
        <v>135</v>
      </c>
      <c r="AA278" s="79" t="s">
        <v>116</v>
      </c>
      <c r="AB278" s="234">
        <v>40292</v>
      </c>
      <c r="AC278" s="62">
        <f t="shared" ca="1" si="10"/>
        <v>7</v>
      </c>
      <c r="AD278" s="93"/>
      <c r="AE278" s="64">
        <v>61890</v>
      </c>
      <c r="AF278" s="60">
        <v>2</v>
      </c>
    </row>
    <row r="279" spans="1:32" x14ac:dyDescent="0.25">
      <c r="A279" s="79" t="s">
        <v>419</v>
      </c>
      <c r="B279" s="60" t="s">
        <v>120</v>
      </c>
      <c r="C279" s="79" t="s">
        <v>132</v>
      </c>
      <c r="D279" s="79" t="s">
        <v>118</v>
      </c>
      <c r="E279" s="80">
        <v>37946</v>
      </c>
      <c r="F279" s="62">
        <f t="shared" ca="1" si="9"/>
        <v>13</v>
      </c>
      <c r="G279" s="93" t="s">
        <v>113</v>
      </c>
      <c r="H279" s="64">
        <v>85130</v>
      </c>
      <c r="I279" s="60">
        <v>5</v>
      </c>
      <c r="W279"/>
      <c r="X279" s="79" t="s">
        <v>399</v>
      </c>
      <c r="Y279" s="60" t="s">
        <v>120</v>
      </c>
      <c r="Z279" s="79" t="s">
        <v>127</v>
      </c>
      <c r="AA279" s="79" t="s">
        <v>116</v>
      </c>
      <c r="AB279" s="80">
        <v>38755</v>
      </c>
      <c r="AC279" s="62">
        <f t="shared" ca="1" si="10"/>
        <v>11</v>
      </c>
      <c r="AD279" s="93"/>
      <c r="AE279" s="64">
        <v>78860</v>
      </c>
      <c r="AF279" s="60">
        <v>2</v>
      </c>
    </row>
    <row r="280" spans="1:32" x14ac:dyDescent="0.25">
      <c r="A280" s="79" t="s">
        <v>420</v>
      </c>
      <c r="B280" s="60" t="s">
        <v>120</v>
      </c>
      <c r="C280" s="79" t="s">
        <v>132</v>
      </c>
      <c r="D280" s="79" t="s">
        <v>114</v>
      </c>
      <c r="E280" s="80">
        <v>37505</v>
      </c>
      <c r="F280" s="62">
        <f t="shared" ca="1" si="9"/>
        <v>14</v>
      </c>
      <c r="G280" s="93" t="s">
        <v>76</v>
      </c>
      <c r="H280" s="64">
        <v>51800</v>
      </c>
      <c r="I280" s="60">
        <v>1</v>
      </c>
      <c r="W280"/>
      <c r="X280" s="79" t="s">
        <v>788</v>
      </c>
      <c r="Y280" s="60" t="s">
        <v>110</v>
      </c>
      <c r="Z280" s="79" t="s">
        <v>126</v>
      </c>
      <c r="AA280" s="79" t="s">
        <v>112</v>
      </c>
      <c r="AB280" s="80">
        <v>35965</v>
      </c>
      <c r="AC280" s="62">
        <f t="shared" ca="1" si="10"/>
        <v>18</v>
      </c>
      <c r="AD280" s="93" t="s">
        <v>59</v>
      </c>
      <c r="AE280" s="64">
        <v>34780</v>
      </c>
      <c r="AF280" s="60">
        <v>4</v>
      </c>
    </row>
    <row r="281" spans="1:32" x14ac:dyDescent="0.25">
      <c r="A281" s="79" t="s">
        <v>426</v>
      </c>
      <c r="B281" s="60" t="s">
        <v>120</v>
      </c>
      <c r="C281" s="79" t="s">
        <v>133</v>
      </c>
      <c r="D281" s="79" t="s">
        <v>112</v>
      </c>
      <c r="E281" s="80">
        <v>35932</v>
      </c>
      <c r="F281" s="62">
        <f t="shared" ca="1" si="9"/>
        <v>19</v>
      </c>
      <c r="G281" s="93" t="s">
        <v>124</v>
      </c>
      <c r="H281" s="64">
        <v>89740</v>
      </c>
      <c r="I281" s="60">
        <v>5</v>
      </c>
      <c r="W281"/>
      <c r="X281" s="79" t="s">
        <v>850</v>
      </c>
      <c r="Y281" s="60" t="s">
        <v>110</v>
      </c>
      <c r="Z281" s="79" t="s">
        <v>131</v>
      </c>
      <c r="AA281" s="79" t="s">
        <v>116</v>
      </c>
      <c r="AB281" s="80">
        <v>39144</v>
      </c>
      <c r="AC281" s="62">
        <f t="shared" ca="1" si="10"/>
        <v>10</v>
      </c>
      <c r="AD281" s="93"/>
      <c r="AE281" s="64">
        <v>45040</v>
      </c>
      <c r="AF281" s="60">
        <v>5</v>
      </c>
    </row>
    <row r="282" spans="1:32" x14ac:dyDescent="0.25">
      <c r="A282" s="79" t="s">
        <v>437</v>
      </c>
      <c r="B282" s="60" t="s">
        <v>120</v>
      </c>
      <c r="C282" s="79" t="s">
        <v>133</v>
      </c>
      <c r="D282" s="79" t="s">
        <v>116</v>
      </c>
      <c r="E282" s="80">
        <v>36718</v>
      </c>
      <c r="F282" s="62">
        <f t="shared" ca="1" si="9"/>
        <v>16</v>
      </c>
      <c r="G282" s="93"/>
      <c r="H282" s="64">
        <v>89520</v>
      </c>
      <c r="I282" s="60">
        <v>5</v>
      </c>
      <c r="W282"/>
      <c r="X282" s="79" t="s">
        <v>384</v>
      </c>
      <c r="Y282" s="60" t="s">
        <v>120</v>
      </c>
      <c r="Z282" s="79" t="s">
        <v>126</v>
      </c>
      <c r="AA282" s="79" t="s">
        <v>112</v>
      </c>
      <c r="AB282" s="80">
        <v>37348</v>
      </c>
      <c r="AC282" s="62">
        <f t="shared" ca="1" si="10"/>
        <v>15</v>
      </c>
      <c r="AD282" s="93" t="s">
        <v>115</v>
      </c>
      <c r="AE282" s="64">
        <v>85880</v>
      </c>
      <c r="AF282" s="60">
        <v>3</v>
      </c>
    </row>
    <row r="283" spans="1:32" x14ac:dyDescent="0.25">
      <c r="A283" s="79" t="s">
        <v>456</v>
      </c>
      <c r="B283" s="60" t="s">
        <v>120</v>
      </c>
      <c r="C283" s="79" t="s">
        <v>133</v>
      </c>
      <c r="D283" s="79" t="s">
        <v>116</v>
      </c>
      <c r="E283" s="234">
        <v>40449</v>
      </c>
      <c r="F283" s="62">
        <f t="shared" ca="1" si="9"/>
        <v>6</v>
      </c>
      <c r="G283" s="93"/>
      <c r="H283" s="64">
        <v>88840</v>
      </c>
      <c r="I283" s="60">
        <v>5</v>
      </c>
      <c r="W283"/>
      <c r="X283" s="79" t="s">
        <v>355</v>
      </c>
      <c r="Y283" s="60" t="s">
        <v>120</v>
      </c>
      <c r="Z283" s="79" t="s">
        <v>140</v>
      </c>
      <c r="AA283" s="79" t="s">
        <v>112</v>
      </c>
      <c r="AB283" s="80">
        <v>38903</v>
      </c>
      <c r="AC283" s="62">
        <f t="shared" ca="1" si="10"/>
        <v>10</v>
      </c>
      <c r="AD283" s="93" t="s">
        <v>124</v>
      </c>
      <c r="AE283" s="64">
        <v>34060</v>
      </c>
      <c r="AF283" s="60">
        <v>2</v>
      </c>
    </row>
    <row r="284" spans="1:32" x14ac:dyDescent="0.25">
      <c r="A284" s="79" t="s">
        <v>457</v>
      </c>
      <c r="B284" s="60" t="s">
        <v>120</v>
      </c>
      <c r="C284" s="79" t="s">
        <v>133</v>
      </c>
      <c r="D284" s="79" t="s">
        <v>112</v>
      </c>
      <c r="E284" s="80">
        <v>39472</v>
      </c>
      <c r="F284" s="62">
        <f t="shared" ca="1" si="9"/>
        <v>9</v>
      </c>
      <c r="G284" s="93" t="s">
        <v>113</v>
      </c>
      <c r="H284" s="64">
        <v>87760</v>
      </c>
      <c r="I284" s="60">
        <v>1</v>
      </c>
      <c r="W284"/>
      <c r="X284" s="79" t="s">
        <v>507</v>
      </c>
      <c r="Y284" s="60" t="s">
        <v>120</v>
      </c>
      <c r="Z284" s="79" t="s">
        <v>141</v>
      </c>
      <c r="AA284" s="79" t="s">
        <v>112</v>
      </c>
      <c r="AB284" s="80">
        <v>40581</v>
      </c>
      <c r="AC284" s="62">
        <f t="shared" ca="1" si="10"/>
        <v>6</v>
      </c>
      <c r="AD284" s="93" t="s">
        <v>59</v>
      </c>
      <c r="AE284" s="64">
        <v>80260</v>
      </c>
      <c r="AF284" s="60">
        <v>3</v>
      </c>
    </row>
    <row r="285" spans="1:32" x14ac:dyDescent="0.25">
      <c r="A285" s="79" t="s">
        <v>440</v>
      </c>
      <c r="B285" s="60" t="s">
        <v>120</v>
      </c>
      <c r="C285" s="79" t="s">
        <v>133</v>
      </c>
      <c r="D285" s="79" t="s">
        <v>112</v>
      </c>
      <c r="E285" s="80">
        <v>40312</v>
      </c>
      <c r="F285" s="62">
        <f t="shared" ca="1" si="9"/>
        <v>7</v>
      </c>
      <c r="G285" s="93" t="s">
        <v>113</v>
      </c>
      <c r="H285" s="64">
        <v>73450</v>
      </c>
      <c r="I285" s="60">
        <v>3</v>
      </c>
      <c r="W285"/>
      <c r="X285" s="79" t="s">
        <v>741</v>
      </c>
      <c r="Y285" s="60" t="s">
        <v>119</v>
      </c>
      <c r="Z285" s="79" t="s">
        <v>141</v>
      </c>
      <c r="AA285" s="79" t="s">
        <v>114</v>
      </c>
      <c r="AB285" s="80">
        <v>41195</v>
      </c>
      <c r="AC285" s="62">
        <f t="shared" ca="1" si="10"/>
        <v>4</v>
      </c>
      <c r="AD285" s="93" t="s">
        <v>124</v>
      </c>
      <c r="AE285" s="64">
        <v>25885</v>
      </c>
      <c r="AF285" s="60">
        <v>5</v>
      </c>
    </row>
    <row r="286" spans="1:32" x14ac:dyDescent="0.25">
      <c r="A286" s="79" t="s">
        <v>428</v>
      </c>
      <c r="B286" s="60" t="s">
        <v>120</v>
      </c>
      <c r="C286" s="79" t="s">
        <v>133</v>
      </c>
      <c r="D286" s="79" t="s">
        <v>112</v>
      </c>
      <c r="E286" s="80">
        <v>39407</v>
      </c>
      <c r="F286" s="62">
        <f t="shared" ca="1" si="9"/>
        <v>9</v>
      </c>
      <c r="G286" s="93" t="s">
        <v>124</v>
      </c>
      <c r="H286" s="64">
        <v>73072</v>
      </c>
      <c r="I286" s="60">
        <v>5</v>
      </c>
      <c r="W286"/>
      <c r="X286" s="79" t="s">
        <v>820</v>
      </c>
      <c r="Y286" s="60" t="s">
        <v>110</v>
      </c>
      <c r="Z286" s="79" t="s">
        <v>133</v>
      </c>
      <c r="AA286" s="79" t="s">
        <v>112</v>
      </c>
      <c r="AB286" s="80">
        <v>38809</v>
      </c>
      <c r="AC286" s="62">
        <f t="shared" ca="1" si="10"/>
        <v>11</v>
      </c>
      <c r="AD286" s="93" t="s">
        <v>115</v>
      </c>
      <c r="AE286" s="64">
        <v>76584</v>
      </c>
      <c r="AF286" s="60">
        <v>1</v>
      </c>
    </row>
    <row r="287" spans="1:32" x14ac:dyDescent="0.25">
      <c r="A287" s="79" t="s">
        <v>461</v>
      </c>
      <c r="B287" s="60" t="s">
        <v>120</v>
      </c>
      <c r="C287" s="79" t="s">
        <v>133</v>
      </c>
      <c r="D287" s="79" t="s">
        <v>116</v>
      </c>
      <c r="E287" s="80">
        <v>35997</v>
      </c>
      <c r="F287" s="62">
        <f t="shared" ca="1" si="9"/>
        <v>18</v>
      </c>
      <c r="G287" s="93"/>
      <c r="H287" s="64">
        <v>72520</v>
      </c>
      <c r="I287" s="60">
        <v>3</v>
      </c>
      <c r="W287"/>
      <c r="X287" s="79" t="s">
        <v>722</v>
      </c>
      <c r="Y287" s="60" t="s">
        <v>119</v>
      </c>
      <c r="Z287" s="79" t="s">
        <v>133</v>
      </c>
      <c r="AA287" s="79" t="s">
        <v>118</v>
      </c>
      <c r="AB287" s="80">
        <v>39747</v>
      </c>
      <c r="AC287" s="62">
        <f t="shared" ca="1" si="10"/>
        <v>8</v>
      </c>
      <c r="AD287" s="93"/>
      <c r="AE287" s="64">
        <v>10572</v>
      </c>
      <c r="AF287" s="60">
        <v>4</v>
      </c>
    </row>
    <row r="288" spans="1:32" x14ac:dyDescent="0.25">
      <c r="A288" s="79" t="s">
        <v>425</v>
      </c>
      <c r="B288" s="60" t="s">
        <v>120</v>
      </c>
      <c r="C288" s="79" t="s">
        <v>133</v>
      </c>
      <c r="D288" s="79" t="s">
        <v>116</v>
      </c>
      <c r="E288" s="80">
        <v>35972</v>
      </c>
      <c r="F288" s="62">
        <f t="shared" ca="1" si="9"/>
        <v>18</v>
      </c>
      <c r="G288" s="93"/>
      <c r="H288" s="64">
        <v>71710</v>
      </c>
      <c r="I288" s="60">
        <v>5</v>
      </c>
      <c r="W288"/>
      <c r="X288" s="79" t="s">
        <v>746</v>
      </c>
      <c r="Y288" s="60" t="s">
        <v>119</v>
      </c>
      <c r="Z288" s="79" t="s">
        <v>142</v>
      </c>
      <c r="AA288" s="79" t="s">
        <v>112</v>
      </c>
      <c r="AB288" s="80">
        <v>39063</v>
      </c>
      <c r="AC288" s="62">
        <f t="shared" ca="1" si="10"/>
        <v>10</v>
      </c>
      <c r="AD288" s="93" t="s">
        <v>113</v>
      </c>
      <c r="AE288" s="64">
        <v>86320</v>
      </c>
      <c r="AF288" s="60">
        <v>4</v>
      </c>
    </row>
    <row r="289" spans="1:32" x14ac:dyDescent="0.25">
      <c r="A289" s="79" t="s">
        <v>454</v>
      </c>
      <c r="B289" s="60" t="s">
        <v>120</v>
      </c>
      <c r="C289" s="79" t="s">
        <v>133</v>
      </c>
      <c r="D289" s="79" t="s">
        <v>112</v>
      </c>
      <c r="E289" s="80">
        <v>36318</v>
      </c>
      <c r="F289" s="62">
        <f t="shared" ca="1" si="9"/>
        <v>17</v>
      </c>
      <c r="G289" s="93" t="s">
        <v>124</v>
      </c>
      <c r="H289" s="64">
        <v>68750</v>
      </c>
      <c r="I289" s="60">
        <v>1</v>
      </c>
      <c r="W289"/>
      <c r="X289" s="79" t="s">
        <v>854</v>
      </c>
      <c r="Y289" s="60" t="s">
        <v>110</v>
      </c>
      <c r="Z289" s="79" t="s">
        <v>139</v>
      </c>
      <c r="AA289" s="79" t="s">
        <v>112</v>
      </c>
      <c r="AB289" s="80">
        <v>40893</v>
      </c>
      <c r="AC289" s="62">
        <f t="shared" ca="1" si="10"/>
        <v>5</v>
      </c>
      <c r="AD289" s="93" t="s">
        <v>124</v>
      </c>
      <c r="AE289" s="64">
        <v>44620</v>
      </c>
      <c r="AF289" s="60">
        <v>5</v>
      </c>
    </row>
    <row r="290" spans="1:32" x14ac:dyDescent="0.25">
      <c r="A290" s="79" t="s">
        <v>438</v>
      </c>
      <c r="B290" s="60" t="s">
        <v>120</v>
      </c>
      <c r="C290" s="79" t="s">
        <v>133</v>
      </c>
      <c r="D290" s="79" t="s">
        <v>116</v>
      </c>
      <c r="E290" s="80">
        <v>36977</v>
      </c>
      <c r="F290" s="62">
        <f t="shared" ca="1" si="9"/>
        <v>16</v>
      </c>
      <c r="G290" s="93"/>
      <c r="H290" s="64">
        <v>68510</v>
      </c>
      <c r="I290" s="60">
        <v>5</v>
      </c>
      <c r="W290"/>
      <c r="X290" s="79" t="s">
        <v>537</v>
      </c>
      <c r="Y290" s="60" t="s">
        <v>120</v>
      </c>
      <c r="Z290" s="79" t="s">
        <v>142</v>
      </c>
      <c r="AA290" s="79" t="s">
        <v>112</v>
      </c>
      <c r="AB290" s="80">
        <v>40389</v>
      </c>
      <c r="AC290" s="62">
        <f t="shared" ca="1" si="10"/>
        <v>6</v>
      </c>
      <c r="AD290" s="93" t="s">
        <v>113</v>
      </c>
      <c r="AE290" s="64">
        <v>58370</v>
      </c>
      <c r="AF290" s="60">
        <v>5</v>
      </c>
    </row>
    <row r="291" spans="1:32" x14ac:dyDescent="0.25">
      <c r="A291" s="79" t="s">
        <v>444</v>
      </c>
      <c r="B291" s="60" t="s">
        <v>120</v>
      </c>
      <c r="C291" s="79" t="s">
        <v>133</v>
      </c>
      <c r="D291" s="79" t="s">
        <v>112</v>
      </c>
      <c r="E291" s="80">
        <v>39354</v>
      </c>
      <c r="F291" s="62">
        <f t="shared" ca="1" si="9"/>
        <v>9</v>
      </c>
      <c r="G291" s="93" t="s">
        <v>124</v>
      </c>
      <c r="H291" s="64">
        <v>67050</v>
      </c>
      <c r="I291" s="60">
        <v>4</v>
      </c>
      <c r="W291"/>
      <c r="X291" s="79" t="s">
        <v>302</v>
      </c>
      <c r="Y291" s="60" t="s">
        <v>122</v>
      </c>
      <c r="Z291" s="79" t="s">
        <v>141</v>
      </c>
      <c r="AA291" s="79" t="s">
        <v>112</v>
      </c>
      <c r="AB291" s="80">
        <v>40469</v>
      </c>
      <c r="AC291" s="62">
        <f t="shared" ca="1" si="10"/>
        <v>6</v>
      </c>
      <c r="AD291" s="93" t="s">
        <v>115</v>
      </c>
      <c r="AE291" s="64">
        <v>63030</v>
      </c>
      <c r="AF291" s="60">
        <v>1</v>
      </c>
    </row>
    <row r="292" spans="1:32" x14ac:dyDescent="0.25">
      <c r="A292" s="79" t="s">
        <v>458</v>
      </c>
      <c r="B292" s="60" t="s">
        <v>120</v>
      </c>
      <c r="C292" s="79" t="s">
        <v>133</v>
      </c>
      <c r="D292" s="79" t="s">
        <v>112</v>
      </c>
      <c r="E292" s="80">
        <v>38990</v>
      </c>
      <c r="F292" s="62">
        <f t="shared" ca="1" si="9"/>
        <v>10</v>
      </c>
      <c r="G292" s="93" t="s">
        <v>115</v>
      </c>
      <c r="H292" s="64">
        <v>66430</v>
      </c>
      <c r="I292" s="60">
        <v>2</v>
      </c>
      <c r="W292"/>
      <c r="X292" s="79" t="s">
        <v>186</v>
      </c>
      <c r="Y292" s="60" t="s">
        <v>122</v>
      </c>
      <c r="Z292" s="79" t="s">
        <v>128</v>
      </c>
      <c r="AA292" s="79" t="s">
        <v>114</v>
      </c>
      <c r="AB292" s="234">
        <v>40516</v>
      </c>
      <c r="AC292" s="62">
        <f t="shared" ca="1" si="10"/>
        <v>6</v>
      </c>
      <c r="AD292" s="93" t="s">
        <v>124</v>
      </c>
      <c r="AE292" s="64">
        <v>28625</v>
      </c>
      <c r="AF292" s="60">
        <v>1</v>
      </c>
    </row>
    <row r="293" spans="1:32" x14ac:dyDescent="0.25">
      <c r="A293" s="79" t="s">
        <v>423</v>
      </c>
      <c r="B293" s="60" t="s">
        <v>120</v>
      </c>
      <c r="C293" s="79" t="s">
        <v>133</v>
      </c>
      <c r="D293" s="79" t="s">
        <v>112</v>
      </c>
      <c r="E293" s="80">
        <v>37068</v>
      </c>
      <c r="F293" s="62">
        <f t="shared" ca="1" si="9"/>
        <v>15</v>
      </c>
      <c r="G293" s="93" t="s">
        <v>115</v>
      </c>
      <c r="H293" s="64">
        <v>66010</v>
      </c>
      <c r="I293" s="60">
        <v>5</v>
      </c>
      <c r="W293"/>
      <c r="X293" s="79" t="s">
        <v>155</v>
      </c>
      <c r="Y293" s="60" t="s">
        <v>122</v>
      </c>
      <c r="Z293" s="79" t="s">
        <v>140</v>
      </c>
      <c r="AA293" s="79" t="s">
        <v>112</v>
      </c>
      <c r="AB293" s="80">
        <v>36536</v>
      </c>
      <c r="AC293" s="62">
        <f t="shared" ca="1" si="10"/>
        <v>17</v>
      </c>
      <c r="AD293" s="93" t="s">
        <v>113</v>
      </c>
      <c r="AE293" s="64">
        <v>62400</v>
      </c>
      <c r="AF293" s="60">
        <v>4</v>
      </c>
    </row>
    <row r="294" spans="1:32" x14ac:dyDescent="0.25">
      <c r="A294" s="79" t="s">
        <v>442</v>
      </c>
      <c r="B294" s="60" t="s">
        <v>120</v>
      </c>
      <c r="C294" s="79" t="s">
        <v>133</v>
      </c>
      <c r="D294" s="79" t="s">
        <v>112</v>
      </c>
      <c r="E294" s="80">
        <v>38821</v>
      </c>
      <c r="F294" s="62">
        <f t="shared" ca="1" si="9"/>
        <v>11</v>
      </c>
      <c r="G294" s="93" t="s">
        <v>124</v>
      </c>
      <c r="H294" s="64">
        <v>65720</v>
      </c>
      <c r="I294" s="60">
        <v>1</v>
      </c>
      <c r="W294"/>
      <c r="X294" s="79" t="s">
        <v>821</v>
      </c>
      <c r="Y294" s="60" t="s">
        <v>110</v>
      </c>
      <c r="Z294" s="79" t="s">
        <v>133</v>
      </c>
      <c r="AA294" s="79" t="s">
        <v>114</v>
      </c>
      <c r="AB294" s="80">
        <v>37620</v>
      </c>
      <c r="AC294" s="62">
        <f t="shared" ca="1" si="10"/>
        <v>14</v>
      </c>
      <c r="AD294" s="93" t="s">
        <v>113</v>
      </c>
      <c r="AE294" s="64">
        <v>24460</v>
      </c>
      <c r="AF294" s="60">
        <v>1</v>
      </c>
    </row>
    <row r="295" spans="1:32" x14ac:dyDescent="0.25">
      <c r="A295" s="79" t="s">
        <v>445</v>
      </c>
      <c r="B295" s="60" t="s">
        <v>120</v>
      </c>
      <c r="C295" s="79" t="s">
        <v>133</v>
      </c>
      <c r="D295" s="79" t="s">
        <v>116</v>
      </c>
      <c r="E295" s="80">
        <v>39189</v>
      </c>
      <c r="F295" s="62">
        <f t="shared" ca="1" si="9"/>
        <v>10</v>
      </c>
      <c r="G295" s="93"/>
      <c r="H295" s="64">
        <v>63850</v>
      </c>
      <c r="I295" s="60">
        <v>2</v>
      </c>
      <c r="W295"/>
      <c r="X295" s="79" t="s">
        <v>723</v>
      </c>
      <c r="Y295" s="60" t="s">
        <v>119</v>
      </c>
      <c r="Z295" s="79" t="s">
        <v>133</v>
      </c>
      <c r="AA295" s="79" t="s">
        <v>112</v>
      </c>
      <c r="AB295" s="80">
        <v>37936</v>
      </c>
      <c r="AC295" s="62">
        <f t="shared" ca="1" si="10"/>
        <v>13</v>
      </c>
      <c r="AD295" s="93" t="s">
        <v>124</v>
      </c>
      <c r="AE295" s="64">
        <v>30920</v>
      </c>
      <c r="AF295" s="60">
        <v>5</v>
      </c>
    </row>
    <row r="296" spans="1:32" x14ac:dyDescent="0.25">
      <c r="A296" s="79" t="s">
        <v>455</v>
      </c>
      <c r="B296" s="60" t="s">
        <v>120</v>
      </c>
      <c r="C296" s="79" t="s">
        <v>133</v>
      </c>
      <c r="D296" s="79" t="s">
        <v>112</v>
      </c>
      <c r="E296" s="80">
        <v>39264</v>
      </c>
      <c r="F296" s="62">
        <f t="shared" ca="1" si="9"/>
        <v>9</v>
      </c>
      <c r="G296" s="93" t="s">
        <v>115</v>
      </c>
      <c r="H296" s="64">
        <v>63070</v>
      </c>
      <c r="I296" s="60">
        <v>1</v>
      </c>
      <c r="W296"/>
      <c r="X296" s="79" t="s">
        <v>620</v>
      </c>
      <c r="Y296" s="60" t="s">
        <v>123</v>
      </c>
      <c r="Z296" s="79" t="s">
        <v>142</v>
      </c>
      <c r="AA296" s="79" t="s">
        <v>112</v>
      </c>
      <c r="AB296" s="80">
        <v>39441</v>
      </c>
      <c r="AC296" s="62">
        <f t="shared" ca="1" si="10"/>
        <v>9</v>
      </c>
      <c r="AD296" s="93" t="s">
        <v>115</v>
      </c>
      <c r="AE296" s="64">
        <v>68860</v>
      </c>
      <c r="AF296" s="60">
        <v>2</v>
      </c>
    </row>
    <row r="297" spans="1:32" x14ac:dyDescent="0.25">
      <c r="A297" s="79" t="s">
        <v>452</v>
      </c>
      <c r="B297" s="60" t="s">
        <v>120</v>
      </c>
      <c r="C297" s="79" t="s">
        <v>133</v>
      </c>
      <c r="D297" s="79" t="s">
        <v>116</v>
      </c>
      <c r="E297" s="80">
        <v>37634</v>
      </c>
      <c r="F297" s="62">
        <f t="shared" ca="1" si="9"/>
        <v>14</v>
      </c>
      <c r="G297" s="93"/>
      <c r="H297" s="64">
        <v>61370</v>
      </c>
      <c r="I297" s="60">
        <v>3</v>
      </c>
      <c r="W297"/>
      <c r="X297" s="79" t="s">
        <v>508</v>
      </c>
      <c r="Y297" s="60" t="s">
        <v>120</v>
      </c>
      <c r="Z297" s="79" t="s">
        <v>141</v>
      </c>
      <c r="AA297" s="79" t="s">
        <v>112</v>
      </c>
      <c r="AB297" s="80">
        <v>35896</v>
      </c>
      <c r="AC297" s="62">
        <f t="shared" ca="1" si="10"/>
        <v>19</v>
      </c>
      <c r="AD297" s="93" t="s">
        <v>124</v>
      </c>
      <c r="AE297" s="64">
        <v>70280</v>
      </c>
      <c r="AF297" s="60">
        <v>3</v>
      </c>
    </row>
    <row r="298" spans="1:32" x14ac:dyDescent="0.25">
      <c r="A298" s="79" t="s">
        <v>449</v>
      </c>
      <c r="B298" s="60" t="s">
        <v>120</v>
      </c>
      <c r="C298" s="79" t="s">
        <v>133</v>
      </c>
      <c r="D298" s="79" t="s">
        <v>112</v>
      </c>
      <c r="E298" s="80">
        <v>39760</v>
      </c>
      <c r="F298" s="62">
        <f t="shared" ca="1" si="9"/>
        <v>8</v>
      </c>
      <c r="G298" s="93" t="s">
        <v>113</v>
      </c>
      <c r="H298" s="64">
        <v>61060</v>
      </c>
      <c r="I298" s="60">
        <v>5</v>
      </c>
      <c r="W298"/>
      <c r="X298" s="79" t="s">
        <v>538</v>
      </c>
      <c r="Y298" s="60" t="s">
        <v>120</v>
      </c>
      <c r="Z298" s="79" t="s">
        <v>142</v>
      </c>
      <c r="AA298" s="79" t="s">
        <v>114</v>
      </c>
      <c r="AB298" s="80">
        <v>38753</v>
      </c>
      <c r="AC298" s="62">
        <f t="shared" ca="1" si="10"/>
        <v>11</v>
      </c>
      <c r="AD298" s="93" t="s">
        <v>115</v>
      </c>
      <c r="AE298" s="64">
        <v>37660</v>
      </c>
      <c r="AF298" s="60">
        <v>4</v>
      </c>
    </row>
    <row r="299" spans="1:32" x14ac:dyDescent="0.25">
      <c r="A299" s="79" t="s">
        <v>427</v>
      </c>
      <c r="B299" s="60" t="s">
        <v>120</v>
      </c>
      <c r="C299" s="79" t="s">
        <v>133</v>
      </c>
      <c r="D299" s="79" t="s">
        <v>116</v>
      </c>
      <c r="E299" s="80">
        <v>38044</v>
      </c>
      <c r="F299" s="62">
        <f t="shared" ca="1" si="9"/>
        <v>13</v>
      </c>
      <c r="G299" s="93"/>
      <c r="H299" s="64">
        <v>57410</v>
      </c>
      <c r="I299" s="60">
        <v>2</v>
      </c>
      <c r="W299"/>
      <c r="X299" s="79" t="s">
        <v>356</v>
      </c>
      <c r="Y299" s="60" t="s">
        <v>120</v>
      </c>
      <c r="Z299" s="79" t="s">
        <v>140</v>
      </c>
      <c r="AA299" s="79" t="s">
        <v>112</v>
      </c>
      <c r="AB299" s="80">
        <v>39864</v>
      </c>
      <c r="AC299" s="62">
        <f t="shared" ca="1" si="10"/>
        <v>8</v>
      </c>
      <c r="AD299" s="93" t="s">
        <v>113</v>
      </c>
      <c r="AE299" s="64">
        <v>64320</v>
      </c>
      <c r="AF299" s="60">
        <v>5</v>
      </c>
    </row>
    <row r="300" spans="1:32" x14ac:dyDescent="0.25">
      <c r="A300" s="79" t="s">
        <v>450</v>
      </c>
      <c r="B300" s="60" t="s">
        <v>120</v>
      </c>
      <c r="C300" s="79" t="s">
        <v>133</v>
      </c>
      <c r="D300" s="79" t="s">
        <v>112</v>
      </c>
      <c r="E300" s="80">
        <v>40918</v>
      </c>
      <c r="F300" s="62">
        <f t="shared" ca="1" si="9"/>
        <v>5</v>
      </c>
      <c r="G300" s="93" t="s">
        <v>134</v>
      </c>
      <c r="H300" s="64">
        <v>56900</v>
      </c>
      <c r="I300" s="60">
        <v>5</v>
      </c>
      <c r="W300"/>
      <c r="X300" s="79" t="s">
        <v>239</v>
      </c>
      <c r="Y300" s="60" t="s">
        <v>122</v>
      </c>
      <c r="Z300" s="79" t="s">
        <v>133</v>
      </c>
      <c r="AA300" s="79" t="s">
        <v>112</v>
      </c>
      <c r="AB300" s="80">
        <v>40953</v>
      </c>
      <c r="AC300" s="62">
        <f t="shared" ca="1" si="10"/>
        <v>5</v>
      </c>
      <c r="AD300" s="93" t="s">
        <v>76</v>
      </c>
      <c r="AE300" s="64">
        <v>60380</v>
      </c>
      <c r="AF300" s="60">
        <v>4</v>
      </c>
    </row>
    <row r="301" spans="1:32" x14ac:dyDescent="0.25">
      <c r="A301" s="79" t="s">
        <v>459</v>
      </c>
      <c r="B301" s="60" t="s">
        <v>120</v>
      </c>
      <c r="C301" s="79" t="s">
        <v>133</v>
      </c>
      <c r="D301" s="79" t="s">
        <v>112</v>
      </c>
      <c r="E301" s="80">
        <v>37866</v>
      </c>
      <c r="F301" s="62">
        <f t="shared" ca="1" si="9"/>
        <v>13</v>
      </c>
      <c r="G301" s="93" t="s">
        <v>115</v>
      </c>
      <c r="H301" s="64">
        <v>54230</v>
      </c>
      <c r="I301" s="60">
        <v>5</v>
      </c>
      <c r="W301"/>
      <c r="X301" s="79" t="s">
        <v>462</v>
      </c>
      <c r="Y301" s="60" t="s">
        <v>120</v>
      </c>
      <c r="Z301" s="79" t="s">
        <v>135</v>
      </c>
      <c r="AA301" s="79" t="s">
        <v>112</v>
      </c>
      <c r="AB301" s="80">
        <v>37936</v>
      </c>
      <c r="AC301" s="62">
        <f t="shared" ca="1" si="10"/>
        <v>13</v>
      </c>
      <c r="AD301" s="93" t="s">
        <v>124</v>
      </c>
      <c r="AE301" s="64">
        <v>53870</v>
      </c>
      <c r="AF301" s="60">
        <v>2</v>
      </c>
    </row>
    <row r="302" spans="1:32" x14ac:dyDescent="0.25">
      <c r="A302" s="79" t="s">
        <v>424</v>
      </c>
      <c r="B302" s="60" t="s">
        <v>120</v>
      </c>
      <c r="C302" s="79" t="s">
        <v>133</v>
      </c>
      <c r="D302" s="79" t="s">
        <v>114</v>
      </c>
      <c r="E302" s="80">
        <v>36604</v>
      </c>
      <c r="F302" s="62">
        <f t="shared" ca="1" si="9"/>
        <v>17</v>
      </c>
      <c r="G302" s="93" t="s">
        <v>124</v>
      </c>
      <c r="H302" s="64">
        <v>46710</v>
      </c>
      <c r="I302" s="60">
        <v>3</v>
      </c>
      <c r="W302"/>
      <c r="X302" s="79" t="s">
        <v>156</v>
      </c>
      <c r="Y302" s="60" t="s">
        <v>122</v>
      </c>
      <c r="Z302" s="79" t="s">
        <v>140</v>
      </c>
      <c r="AA302" s="79" t="s">
        <v>112</v>
      </c>
      <c r="AB302" s="80">
        <v>40831</v>
      </c>
      <c r="AC302" s="62">
        <f t="shared" ca="1" si="10"/>
        <v>5</v>
      </c>
      <c r="AD302" s="93" t="s">
        <v>59</v>
      </c>
      <c r="AE302" s="64">
        <v>79400</v>
      </c>
      <c r="AF302" s="60">
        <v>4</v>
      </c>
    </row>
    <row r="303" spans="1:32" x14ac:dyDescent="0.25">
      <c r="A303" s="79" t="s">
        <v>448</v>
      </c>
      <c r="B303" s="60" t="s">
        <v>120</v>
      </c>
      <c r="C303" s="79" t="s">
        <v>133</v>
      </c>
      <c r="D303" s="79" t="s">
        <v>114</v>
      </c>
      <c r="E303" s="80">
        <v>40302</v>
      </c>
      <c r="F303" s="62">
        <f t="shared" ca="1" si="9"/>
        <v>7</v>
      </c>
      <c r="G303" s="93" t="s">
        <v>113</v>
      </c>
      <c r="H303" s="64">
        <v>46285</v>
      </c>
      <c r="I303" s="60">
        <v>5</v>
      </c>
      <c r="W303"/>
      <c r="X303" s="79" t="s">
        <v>435</v>
      </c>
      <c r="Y303" s="60" t="s">
        <v>120</v>
      </c>
      <c r="Z303" s="79" t="s">
        <v>133</v>
      </c>
      <c r="AA303" s="79" t="s">
        <v>116</v>
      </c>
      <c r="AB303" s="80">
        <v>40298</v>
      </c>
      <c r="AC303" s="62">
        <f t="shared" ca="1" si="10"/>
        <v>7</v>
      </c>
      <c r="AD303" s="93"/>
      <c r="AE303" s="64">
        <v>24410</v>
      </c>
      <c r="AF303" s="60">
        <v>3</v>
      </c>
    </row>
    <row r="304" spans="1:32" x14ac:dyDescent="0.25">
      <c r="A304" s="79" t="s">
        <v>439</v>
      </c>
      <c r="B304" s="60" t="s">
        <v>120</v>
      </c>
      <c r="C304" s="79" t="s">
        <v>133</v>
      </c>
      <c r="D304" s="79" t="s">
        <v>116</v>
      </c>
      <c r="E304" s="80">
        <v>36729</v>
      </c>
      <c r="F304" s="62">
        <f t="shared" ca="1" si="9"/>
        <v>16</v>
      </c>
      <c r="G304" s="93"/>
      <c r="H304" s="64">
        <v>45420</v>
      </c>
      <c r="I304" s="60">
        <v>1</v>
      </c>
      <c r="W304"/>
      <c r="X304" s="79" t="s">
        <v>409</v>
      </c>
      <c r="Y304" s="60" t="s">
        <v>120</v>
      </c>
      <c r="Z304" s="79" t="s">
        <v>138</v>
      </c>
      <c r="AA304" s="79" t="s">
        <v>112</v>
      </c>
      <c r="AB304" s="80">
        <v>38916</v>
      </c>
      <c r="AC304" s="62">
        <f t="shared" ca="1" si="10"/>
        <v>10</v>
      </c>
      <c r="AD304" s="93" t="s">
        <v>115</v>
      </c>
      <c r="AE304" s="64">
        <v>27560</v>
      </c>
      <c r="AF304" s="60">
        <v>2</v>
      </c>
    </row>
    <row r="305" spans="1:32" x14ac:dyDescent="0.25">
      <c r="A305" s="79" t="s">
        <v>434</v>
      </c>
      <c r="B305" s="60" t="s">
        <v>120</v>
      </c>
      <c r="C305" s="79" t="s">
        <v>133</v>
      </c>
      <c r="D305" s="79" t="s">
        <v>112</v>
      </c>
      <c r="E305" s="234">
        <v>40603</v>
      </c>
      <c r="F305" s="62">
        <f t="shared" ca="1" si="9"/>
        <v>6</v>
      </c>
      <c r="G305" s="93" t="s">
        <v>59</v>
      </c>
      <c r="H305" s="64">
        <v>44260</v>
      </c>
      <c r="I305" s="60">
        <v>1</v>
      </c>
      <c r="W305"/>
      <c r="X305" s="79" t="s">
        <v>789</v>
      </c>
      <c r="Y305" s="60" t="s">
        <v>110</v>
      </c>
      <c r="Z305" s="79" t="s">
        <v>126</v>
      </c>
      <c r="AA305" s="79" t="s">
        <v>112</v>
      </c>
      <c r="AB305" s="80">
        <v>41091</v>
      </c>
      <c r="AC305" s="62">
        <f t="shared" ca="1" si="10"/>
        <v>4</v>
      </c>
      <c r="AD305" s="93" t="s">
        <v>113</v>
      </c>
      <c r="AE305" s="64">
        <v>71150</v>
      </c>
      <c r="AF305" s="60">
        <v>2</v>
      </c>
    </row>
    <row r="306" spans="1:32" x14ac:dyDescent="0.25">
      <c r="A306" s="79" t="s">
        <v>453</v>
      </c>
      <c r="B306" s="60" t="s">
        <v>120</v>
      </c>
      <c r="C306" s="79" t="s">
        <v>133</v>
      </c>
      <c r="D306" s="79" t="s">
        <v>116</v>
      </c>
      <c r="E306" s="80">
        <v>39603</v>
      </c>
      <c r="F306" s="62">
        <f t="shared" ca="1" si="9"/>
        <v>8</v>
      </c>
      <c r="G306" s="93"/>
      <c r="H306" s="64">
        <v>40940</v>
      </c>
      <c r="I306" s="60">
        <v>2</v>
      </c>
      <c r="W306"/>
      <c r="X306" s="79" t="s">
        <v>621</v>
      </c>
      <c r="Y306" s="60" t="s">
        <v>123</v>
      </c>
      <c r="Z306" s="79" t="s">
        <v>142</v>
      </c>
      <c r="AA306" s="79" t="s">
        <v>116</v>
      </c>
      <c r="AB306" s="80">
        <v>39534</v>
      </c>
      <c r="AC306" s="62">
        <f t="shared" ca="1" si="10"/>
        <v>9</v>
      </c>
      <c r="AD306" s="93"/>
      <c r="AE306" s="64">
        <v>32880</v>
      </c>
      <c r="AF306" s="60">
        <v>3</v>
      </c>
    </row>
    <row r="307" spans="1:32" x14ac:dyDescent="0.25">
      <c r="A307" s="79" t="s">
        <v>451</v>
      </c>
      <c r="B307" s="60" t="s">
        <v>120</v>
      </c>
      <c r="C307" s="79" t="s">
        <v>133</v>
      </c>
      <c r="D307" s="79" t="s">
        <v>116</v>
      </c>
      <c r="E307" s="80">
        <v>38073</v>
      </c>
      <c r="F307" s="62">
        <f t="shared" ca="1" si="9"/>
        <v>13</v>
      </c>
      <c r="G307" s="93"/>
      <c r="H307" s="64">
        <v>39300</v>
      </c>
      <c r="I307" s="60">
        <v>2</v>
      </c>
      <c r="W307"/>
      <c r="X307" s="79" t="s">
        <v>770</v>
      </c>
      <c r="Y307" s="60" t="s">
        <v>110</v>
      </c>
      <c r="Z307" s="79" t="s">
        <v>140</v>
      </c>
      <c r="AA307" s="79" t="s">
        <v>114</v>
      </c>
      <c r="AB307" s="80">
        <v>40976</v>
      </c>
      <c r="AC307" s="62">
        <f t="shared" ca="1" si="10"/>
        <v>5</v>
      </c>
      <c r="AD307" s="93" t="s">
        <v>113</v>
      </c>
      <c r="AE307" s="64">
        <v>46380</v>
      </c>
      <c r="AF307" s="60">
        <v>3</v>
      </c>
    </row>
    <row r="308" spans="1:32" x14ac:dyDescent="0.25">
      <c r="A308" s="79" t="s">
        <v>460</v>
      </c>
      <c r="B308" s="60" t="s">
        <v>120</v>
      </c>
      <c r="C308" s="79" t="s">
        <v>133</v>
      </c>
      <c r="D308" s="79" t="s">
        <v>112</v>
      </c>
      <c r="E308" s="80">
        <v>36707</v>
      </c>
      <c r="F308" s="62">
        <f t="shared" ca="1" si="9"/>
        <v>16</v>
      </c>
      <c r="G308" s="93" t="s">
        <v>76</v>
      </c>
      <c r="H308" s="64">
        <v>38870</v>
      </c>
      <c r="I308" s="60">
        <v>2</v>
      </c>
      <c r="W308"/>
      <c r="X308" s="79" t="s">
        <v>187</v>
      </c>
      <c r="Y308" s="60" t="s">
        <v>122</v>
      </c>
      <c r="Z308" s="79" t="s">
        <v>128</v>
      </c>
      <c r="AA308" s="79" t="s">
        <v>118</v>
      </c>
      <c r="AB308" s="234">
        <v>40313</v>
      </c>
      <c r="AC308" s="62">
        <f t="shared" ca="1" si="10"/>
        <v>7</v>
      </c>
      <c r="AD308" s="93"/>
      <c r="AE308" s="64">
        <v>27484</v>
      </c>
      <c r="AF308" s="60">
        <v>4</v>
      </c>
    </row>
    <row r="309" spans="1:32" x14ac:dyDescent="0.25">
      <c r="A309" s="79" t="s">
        <v>431</v>
      </c>
      <c r="B309" s="60" t="s">
        <v>120</v>
      </c>
      <c r="C309" s="79" t="s">
        <v>133</v>
      </c>
      <c r="D309" s="79" t="s">
        <v>116</v>
      </c>
      <c r="E309" s="80">
        <v>38321</v>
      </c>
      <c r="F309" s="62">
        <f t="shared" ca="1" si="9"/>
        <v>12</v>
      </c>
      <c r="G309" s="93"/>
      <c r="H309" s="64">
        <v>37980</v>
      </c>
      <c r="I309" s="60">
        <v>4</v>
      </c>
      <c r="W309"/>
      <c r="X309" s="79" t="s">
        <v>212</v>
      </c>
      <c r="Y309" s="60" t="s">
        <v>122</v>
      </c>
      <c r="Z309" s="79" t="s">
        <v>138</v>
      </c>
      <c r="AA309" s="79" t="s">
        <v>118</v>
      </c>
      <c r="AB309" s="234">
        <v>40452</v>
      </c>
      <c r="AC309" s="62">
        <f t="shared" ca="1" si="10"/>
        <v>6</v>
      </c>
      <c r="AD309" s="93"/>
      <c r="AE309" s="64">
        <v>9180</v>
      </c>
      <c r="AF309" s="60">
        <v>3</v>
      </c>
    </row>
    <row r="310" spans="1:32" x14ac:dyDescent="0.25">
      <c r="A310" s="79" t="s">
        <v>422</v>
      </c>
      <c r="B310" s="60" t="s">
        <v>120</v>
      </c>
      <c r="C310" s="79" t="s">
        <v>133</v>
      </c>
      <c r="D310" s="79" t="s">
        <v>112</v>
      </c>
      <c r="E310" s="80">
        <v>36332</v>
      </c>
      <c r="F310" s="62">
        <f t="shared" ca="1" si="9"/>
        <v>17</v>
      </c>
      <c r="G310" s="93" t="s">
        <v>59</v>
      </c>
      <c r="H310" s="64">
        <v>37760</v>
      </c>
      <c r="I310" s="60">
        <v>2</v>
      </c>
      <c r="W310"/>
      <c r="X310" s="79" t="s">
        <v>436</v>
      </c>
      <c r="Y310" s="60" t="s">
        <v>120</v>
      </c>
      <c r="Z310" s="79" t="s">
        <v>133</v>
      </c>
      <c r="AA310" s="79" t="s">
        <v>112</v>
      </c>
      <c r="AB310" s="80">
        <v>38832</v>
      </c>
      <c r="AC310" s="62">
        <f t="shared" ca="1" si="10"/>
        <v>11</v>
      </c>
      <c r="AD310" s="93" t="s">
        <v>76</v>
      </c>
      <c r="AE310" s="64">
        <v>29420</v>
      </c>
      <c r="AF310" s="60">
        <v>5</v>
      </c>
    </row>
    <row r="311" spans="1:32" x14ac:dyDescent="0.25">
      <c r="A311" s="79" t="s">
        <v>443</v>
      </c>
      <c r="B311" s="60" t="s">
        <v>120</v>
      </c>
      <c r="C311" s="79" t="s">
        <v>133</v>
      </c>
      <c r="D311" s="79" t="s">
        <v>112</v>
      </c>
      <c r="E311" s="80">
        <v>36431</v>
      </c>
      <c r="F311" s="62">
        <f t="shared" ca="1" si="9"/>
        <v>17</v>
      </c>
      <c r="G311" s="93" t="s">
        <v>113</v>
      </c>
      <c r="H311" s="64">
        <v>35820</v>
      </c>
      <c r="I311" s="60">
        <v>2</v>
      </c>
      <c r="W311"/>
      <c r="X311" s="79" t="s">
        <v>742</v>
      </c>
      <c r="Y311" s="60" t="s">
        <v>119</v>
      </c>
      <c r="Z311" s="79" t="s">
        <v>141</v>
      </c>
      <c r="AA311" s="79" t="s">
        <v>118</v>
      </c>
      <c r="AB311" s="80">
        <v>39417</v>
      </c>
      <c r="AC311" s="62">
        <f t="shared" ca="1" si="10"/>
        <v>9</v>
      </c>
      <c r="AD311" s="93"/>
      <c r="AE311" s="64">
        <v>23692</v>
      </c>
      <c r="AF311" s="60">
        <v>4</v>
      </c>
    </row>
    <row r="312" spans="1:32" x14ac:dyDescent="0.25">
      <c r="A312" s="79" t="s">
        <v>441</v>
      </c>
      <c r="B312" s="60" t="s">
        <v>120</v>
      </c>
      <c r="C312" s="79" t="s">
        <v>133</v>
      </c>
      <c r="D312" s="79" t="s">
        <v>112</v>
      </c>
      <c r="E312" s="80">
        <v>40203</v>
      </c>
      <c r="F312" s="62">
        <f t="shared" ca="1" si="9"/>
        <v>7</v>
      </c>
      <c r="G312" s="93" t="s">
        <v>113</v>
      </c>
      <c r="H312" s="64">
        <v>35600</v>
      </c>
      <c r="I312" s="60">
        <v>5</v>
      </c>
      <c r="W312"/>
      <c r="X312" s="79" t="s">
        <v>410</v>
      </c>
      <c r="Y312" s="60" t="s">
        <v>120</v>
      </c>
      <c r="Z312" s="79" t="s">
        <v>138</v>
      </c>
      <c r="AA312" s="79" t="s">
        <v>112</v>
      </c>
      <c r="AB312" s="80">
        <v>40762</v>
      </c>
      <c r="AC312" s="62">
        <f t="shared" ca="1" si="10"/>
        <v>5</v>
      </c>
      <c r="AD312" s="93" t="s">
        <v>59</v>
      </c>
      <c r="AE312" s="64">
        <v>61470</v>
      </c>
      <c r="AF312" s="60">
        <v>5</v>
      </c>
    </row>
    <row r="313" spans="1:32" x14ac:dyDescent="0.25">
      <c r="A313" s="79" t="s">
        <v>433</v>
      </c>
      <c r="B313" s="60" t="s">
        <v>120</v>
      </c>
      <c r="C313" s="79" t="s">
        <v>133</v>
      </c>
      <c r="D313" s="79" t="s">
        <v>112</v>
      </c>
      <c r="E313" s="80">
        <v>38813</v>
      </c>
      <c r="F313" s="62">
        <f t="shared" ca="1" si="9"/>
        <v>11</v>
      </c>
      <c r="G313" s="93" t="s">
        <v>124</v>
      </c>
      <c r="H313" s="64">
        <v>32390</v>
      </c>
      <c r="I313" s="60">
        <v>2</v>
      </c>
      <c r="W313"/>
      <c r="X313" s="79" t="s">
        <v>509</v>
      </c>
      <c r="Y313" s="60" t="s">
        <v>120</v>
      </c>
      <c r="Z313" s="79" t="s">
        <v>141</v>
      </c>
      <c r="AA313" s="79" t="s">
        <v>116</v>
      </c>
      <c r="AB313" s="80">
        <v>36214</v>
      </c>
      <c r="AC313" s="62">
        <f t="shared" ca="1" si="10"/>
        <v>18</v>
      </c>
      <c r="AD313" s="93"/>
      <c r="AE313" s="64">
        <v>53310</v>
      </c>
      <c r="AF313" s="60">
        <v>5</v>
      </c>
    </row>
    <row r="314" spans="1:32" x14ac:dyDescent="0.25">
      <c r="A314" s="79" t="s">
        <v>432</v>
      </c>
      <c r="B314" s="60" t="s">
        <v>120</v>
      </c>
      <c r="C314" s="79" t="s">
        <v>133</v>
      </c>
      <c r="D314" s="79" t="s">
        <v>116</v>
      </c>
      <c r="E314" s="80">
        <v>41079</v>
      </c>
      <c r="F314" s="62">
        <f t="shared" ca="1" si="9"/>
        <v>4</v>
      </c>
      <c r="G314" s="93"/>
      <c r="H314" s="64">
        <v>32190</v>
      </c>
      <c r="I314" s="60">
        <v>3</v>
      </c>
      <c r="W314"/>
      <c r="X314" s="79" t="s">
        <v>468</v>
      </c>
      <c r="Y314" s="60" t="s">
        <v>120</v>
      </c>
      <c r="Z314" s="79" t="s">
        <v>136</v>
      </c>
      <c r="AA314" s="79" t="s">
        <v>112</v>
      </c>
      <c r="AB314" s="80">
        <v>41000</v>
      </c>
      <c r="AC314" s="62">
        <f t="shared" ca="1" si="10"/>
        <v>5</v>
      </c>
      <c r="AD314" s="93" t="s">
        <v>115</v>
      </c>
      <c r="AE314" s="64">
        <v>60560</v>
      </c>
      <c r="AF314" s="60">
        <v>4</v>
      </c>
    </row>
    <row r="315" spans="1:32" x14ac:dyDescent="0.25">
      <c r="A315" s="79" t="s">
        <v>436</v>
      </c>
      <c r="B315" s="60" t="s">
        <v>120</v>
      </c>
      <c r="C315" s="79" t="s">
        <v>133</v>
      </c>
      <c r="D315" s="79" t="s">
        <v>112</v>
      </c>
      <c r="E315" s="80">
        <v>38832</v>
      </c>
      <c r="F315" s="62">
        <f t="shared" ca="1" si="9"/>
        <v>11</v>
      </c>
      <c r="G315" s="93" t="s">
        <v>76</v>
      </c>
      <c r="H315" s="64">
        <v>29420</v>
      </c>
      <c r="I315" s="60">
        <v>5</v>
      </c>
      <c r="W315"/>
      <c r="X315" s="79" t="s">
        <v>633</v>
      </c>
      <c r="Y315" s="60" t="s">
        <v>123</v>
      </c>
      <c r="Z315" s="79" t="s">
        <v>121</v>
      </c>
      <c r="AA315" s="79" t="s">
        <v>118</v>
      </c>
      <c r="AB315" s="80">
        <v>40787</v>
      </c>
      <c r="AC315" s="62">
        <f t="shared" ca="1" si="10"/>
        <v>5</v>
      </c>
      <c r="AD315" s="93" t="s">
        <v>113</v>
      </c>
      <c r="AE315" s="64">
        <v>29070</v>
      </c>
      <c r="AF315" s="60">
        <v>3</v>
      </c>
    </row>
    <row r="316" spans="1:32" x14ac:dyDescent="0.25">
      <c r="A316" s="79" t="s">
        <v>429</v>
      </c>
      <c r="B316" s="60" t="s">
        <v>120</v>
      </c>
      <c r="C316" s="79" t="s">
        <v>133</v>
      </c>
      <c r="D316" s="79" t="s">
        <v>112</v>
      </c>
      <c r="E316" s="80">
        <v>37394</v>
      </c>
      <c r="F316" s="62">
        <f t="shared" ca="1" si="9"/>
        <v>15</v>
      </c>
      <c r="G316" s="93" t="s">
        <v>113</v>
      </c>
      <c r="H316" s="64">
        <v>28970</v>
      </c>
      <c r="I316" s="60">
        <v>3</v>
      </c>
      <c r="W316"/>
      <c r="X316" s="79" t="s">
        <v>357</v>
      </c>
      <c r="Y316" s="60" t="s">
        <v>120</v>
      </c>
      <c r="Z316" s="79" t="s">
        <v>140</v>
      </c>
      <c r="AA316" s="79" t="s">
        <v>116</v>
      </c>
      <c r="AB316" s="80">
        <v>39772</v>
      </c>
      <c r="AC316" s="62">
        <f t="shared" ca="1" si="10"/>
        <v>8</v>
      </c>
      <c r="AD316" s="93"/>
      <c r="AE316" s="64">
        <v>85980</v>
      </c>
      <c r="AF316" s="60">
        <v>2</v>
      </c>
    </row>
    <row r="317" spans="1:32" x14ac:dyDescent="0.25">
      <c r="A317" s="79" t="s">
        <v>435</v>
      </c>
      <c r="B317" s="60" t="s">
        <v>120</v>
      </c>
      <c r="C317" s="79" t="s">
        <v>133</v>
      </c>
      <c r="D317" s="79" t="s">
        <v>116</v>
      </c>
      <c r="E317" s="80">
        <v>40298</v>
      </c>
      <c r="F317" s="62">
        <f t="shared" ca="1" si="9"/>
        <v>7</v>
      </c>
      <c r="G317" s="93"/>
      <c r="H317" s="64">
        <v>24410</v>
      </c>
      <c r="I317" s="60">
        <v>3</v>
      </c>
      <c r="W317"/>
      <c r="X317" s="79" t="s">
        <v>271</v>
      </c>
      <c r="Y317" s="60" t="s">
        <v>122</v>
      </c>
      <c r="Z317" s="79" t="s">
        <v>136</v>
      </c>
      <c r="AA317" s="79" t="s">
        <v>114</v>
      </c>
      <c r="AB317" s="80">
        <v>40624</v>
      </c>
      <c r="AC317" s="62">
        <f t="shared" ca="1" si="10"/>
        <v>6</v>
      </c>
      <c r="AD317" s="93" t="s">
        <v>59</v>
      </c>
      <c r="AE317" s="64">
        <v>13090</v>
      </c>
      <c r="AF317" s="60">
        <v>4</v>
      </c>
    </row>
    <row r="318" spans="1:32" x14ac:dyDescent="0.25">
      <c r="A318" s="79" t="s">
        <v>447</v>
      </c>
      <c r="B318" s="60" t="s">
        <v>120</v>
      </c>
      <c r="C318" s="79" t="s">
        <v>133</v>
      </c>
      <c r="D318" s="79" t="s">
        <v>114</v>
      </c>
      <c r="E318" s="80">
        <v>36422</v>
      </c>
      <c r="F318" s="62">
        <f t="shared" ca="1" si="9"/>
        <v>17</v>
      </c>
      <c r="G318" s="93" t="s">
        <v>124</v>
      </c>
      <c r="H318" s="64">
        <v>17270</v>
      </c>
      <c r="I318" s="60">
        <v>5</v>
      </c>
      <c r="W318"/>
      <c r="X318" s="79" t="s">
        <v>510</v>
      </c>
      <c r="Y318" s="60" t="s">
        <v>120</v>
      </c>
      <c r="Z318" s="79" t="s">
        <v>141</v>
      </c>
      <c r="AA318" s="79" t="s">
        <v>112</v>
      </c>
      <c r="AB318" s="80">
        <v>39797</v>
      </c>
      <c r="AC318" s="62">
        <f t="shared" ca="1" si="10"/>
        <v>8</v>
      </c>
      <c r="AD318" s="93" t="s">
        <v>113</v>
      </c>
      <c r="AE318" s="64">
        <v>53900</v>
      </c>
      <c r="AF318" s="60">
        <v>5</v>
      </c>
    </row>
    <row r="319" spans="1:32" x14ac:dyDescent="0.25">
      <c r="A319" s="79" t="s">
        <v>446</v>
      </c>
      <c r="B319" s="60" t="s">
        <v>120</v>
      </c>
      <c r="C319" s="79" t="s">
        <v>133</v>
      </c>
      <c r="D319" s="79" t="s">
        <v>114</v>
      </c>
      <c r="E319" s="80">
        <v>36360</v>
      </c>
      <c r="F319" s="62">
        <f t="shared" ca="1" si="9"/>
        <v>17</v>
      </c>
      <c r="G319" s="93" t="s">
        <v>124</v>
      </c>
      <c r="H319" s="64">
        <v>11065</v>
      </c>
      <c r="I319" s="60">
        <v>1</v>
      </c>
      <c r="W319"/>
      <c r="X319" s="79" t="s">
        <v>385</v>
      </c>
      <c r="Y319" s="60" t="s">
        <v>120</v>
      </c>
      <c r="Z319" s="79" t="s">
        <v>126</v>
      </c>
      <c r="AA319" s="79" t="s">
        <v>112</v>
      </c>
      <c r="AB319" s="80">
        <v>37785</v>
      </c>
      <c r="AC319" s="62">
        <f t="shared" ca="1" si="10"/>
        <v>13</v>
      </c>
      <c r="AD319" s="93" t="s">
        <v>124</v>
      </c>
      <c r="AE319" s="64">
        <v>87280</v>
      </c>
      <c r="AF319" s="60">
        <v>4</v>
      </c>
    </row>
    <row r="320" spans="1:32" x14ac:dyDescent="0.25">
      <c r="A320" s="79" t="s">
        <v>421</v>
      </c>
      <c r="B320" s="60" t="s">
        <v>120</v>
      </c>
      <c r="C320" s="79" t="s">
        <v>133</v>
      </c>
      <c r="D320" s="79" t="s">
        <v>118</v>
      </c>
      <c r="E320" s="80">
        <v>35982</v>
      </c>
      <c r="F320" s="62">
        <f t="shared" ca="1" si="9"/>
        <v>18</v>
      </c>
      <c r="G320" s="93"/>
      <c r="H320" s="64">
        <v>8904</v>
      </c>
      <c r="I320" s="60">
        <v>3</v>
      </c>
      <c r="W320"/>
      <c r="X320" s="79" t="s">
        <v>303</v>
      </c>
      <c r="Y320" s="60" t="s">
        <v>122</v>
      </c>
      <c r="Z320" s="79" t="s">
        <v>141</v>
      </c>
      <c r="AA320" s="79" t="s">
        <v>112</v>
      </c>
      <c r="AB320" s="80">
        <v>40486</v>
      </c>
      <c r="AC320" s="62">
        <f t="shared" ca="1" si="10"/>
        <v>6</v>
      </c>
      <c r="AD320" s="93" t="s">
        <v>124</v>
      </c>
      <c r="AE320" s="64">
        <v>66440</v>
      </c>
      <c r="AF320" s="60">
        <v>3</v>
      </c>
    </row>
    <row r="321" spans="1:32" x14ac:dyDescent="0.25">
      <c r="A321" s="79" t="s">
        <v>430</v>
      </c>
      <c r="B321" s="60" t="s">
        <v>120</v>
      </c>
      <c r="C321" s="79" t="s">
        <v>133</v>
      </c>
      <c r="D321" s="79" t="s">
        <v>118</v>
      </c>
      <c r="E321" s="80">
        <v>37730</v>
      </c>
      <c r="F321" s="62">
        <f t="shared" ca="1" si="9"/>
        <v>14</v>
      </c>
      <c r="G321" s="93"/>
      <c r="H321" s="64">
        <v>8892</v>
      </c>
      <c r="I321" s="60">
        <v>1</v>
      </c>
      <c r="W321"/>
      <c r="X321" s="79" t="s">
        <v>539</v>
      </c>
      <c r="Y321" s="60" t="s">
        <v>120</v>
      </c>
      <c r="Z321" s="79" t="s">
        <v>142</v>
      </c>
      <c r="AA321" s="79" t="s">
        <v>116</v>
      </c>
      <c r="AB321" s="80">
        <v>40867</v>
      </c>
      <c r="AC321" s="62">
        <f t="shared" ca="1" si="10"/>
        <v>5</v>
      </c>
      <c r="AD321" s="93"/>
      <c r="AE321" s="64">
        <v>57500</v>
      </c>
      <c r="AF321" s="60">
        <v>1</v>
      </c>
    </row>
    <row r="322" spans="1:32" x14ac:dyDescent="0.25">
      <c r="A322" s="79" t="s">
        <v>462</v>
      </c>
      <c r="B322" s="60" t="s">
        <v>120</v>
      </c>
      <c r="C322" s="79" t="s">
        <v>135</v>
      </c>
      <c r="D322" s="79" t="s">
        <v>112</v>
      </c>
      <c r="E322" s="80">
        <v>37936</v>
      </c>
      <c r="F322" s="62">
        <f t="shared" ref="F322:F385" ca="1" si="11">DATEDIF(E322,TODAY(),"Y")</f>
        <v>13</v>
      </c>
      <c r="G322" s="93" t="s">
        <v>124</v>
      </c>
      <c r="H322" s="64">
        <v>53870</v>
      </c>
      <c r="I322" s="60">
        <v>2</v>
      </c>
      <c r="W322"/>
      <c r="X322" s="79" t="s">
        <v>701</v>
      </c>
      <c r="Y322" s="60" t="s">
        <v>119</v>
      </c>
      <c r="Z322" s="79" t="s">
        <v>140</v>
      </c>
      <c r="AA322" s="79" t="s">
        <v>114</v>
      </c>
      <c r="AB322" s="80">
        <v>38723</v>
      </c>
      <c r="AC322" s="62">
        <f t="shared" ref="AC322:AC385" ca="1" si="12">DATEDIF(AB322,TODAY(),"Y")</f>
        <v>11</v>
      </c>
      <c r="AD322" s="93" t="s">
        <v>124</v>
      </c>
      <c r="AE322" s="64">
        <v>10630</v>
      </c>
      <c r="AF322" s="60">
        <v>3</v>
      </c>
    </row>
    <row r="323" spans="1:32" x14ac:dyDescent="0.25">
      <c r="A323" s="79" t="s">
        <v>469</v>
      </c>
      <c r="B323" s="60" t="s">
        <v>120</v>
      </c>
      <c r="C323" s="79" t="s">
        <v>136</v>
      </c>
      <c r="D323" s="79" t="s">
        <v>112</v>
      </c>
      <c r="E323" s="80">
        <v>40911</v>
      </c>
      <c r="F323" s="62">
        <f t="shared" ca="1" si="11"/>
        <v>5</v>
      </c>
      <c r="G323" s="93" t="s">
        <v>115</v>
      </c>
      <c r="H323" s="64">
        <v>87120</v>
      </c>
      <c r="I323" s="60">
        <v>3</v>
      </c>
      <c r="W323"/>
      <c r="X323" s="79" t="s">
        <v>304</v>
      </c>
      <c r="Y323" s="60" t="s">
        <v>122</v>
      </c>
      <c r="Z323" s="79" t="s">
        <v>141</v>
      </c>
      <c r="AA323" s="79" t="s">
        <v>116</v>
      </c>
      <c r="AB323" s="80">
        <v>40350</v>
      </c>
      <c r="AC323" s="62">
        <f t="shared" ca="1" si="12"/>
        <v>6</v>
      </c>
      <c r="AD323" s="93"/>
      <c r="AE323" s="64">
        <v>21580</v>
      </c>
      <c r="AF323" s="60">
        <v>3</v>
      </c>
    </row>
    <row r="324" spans="1:32" x14ac:dyDescent="0.25">
      <c r="A324" s="79" t="s">
        <v>472</v>
      </c>
      <c r="B324" s="60" t="s">
        <v>120</v>
      </c>
      <c r="C324" s="79" t="s">
        <v>136</v>
      </c>
      <c r="D324" s="79" t="s">
        <v>112</v>
      </c>
      <c r="E324" s="80">
        <v>39180</v>
      </c>
      <c r="F324" s="62">
        <f t="shared" ca="1" si="11"/>
        <v>10</v>
      </c>
      <c r="G324" s="93" t="s">
        <v>59</v>
      </c>
      <c r="H324" s="64">
        <v>86540</v>
      </c>
      <c r="I324" s="60">
        <v>4</v>
      </c>
      <c r="W324"/>
      <c r="X324" s="79" t="s">
        <v>592</v>
      </c>
      <c r="Y324" s="60" t="s">
        <v>123</v>
      </c>
      <c r="Z324" s="79" t="s">
        <v>133</v>
      </c>
      <c r="AA324" s="79" t="s">
        <v>116</v>
      </c>
      <c r="AB324" s="80">
        <v>38874</v>
      </c>
      <c r="AC324" s="62">
        <f t="shared" ca="1" si="12"/>
        <v>10</v>
      </c>
      <c r="AD324" s="93"/>
      <c r="AE324" s="64">
        <v>59330</v>
      </c>
      <c r="AF324" s="60">
        <v>4</v>
      </c>
    </row>
    <row r="325" spans="1:32" x14ac:dyDescent="0.25">
      <c r="A325" s="79" t="s">
        <v>473</v>
      </c>
      <c r="B325" s="60" t="s">
        <v>120</v>
      </c>
      <c r="C325" s="79" t="s">
        <v>136</v>
      </c>
      <c r="D325" s="79" t="s">
        <v>112</v>
      </c>
      <c r="E325" s="80">
        <v>38834</v>
      </c>
      <c r="F325" s="62">
        <f t="shared" ca="1" si="11"/>
        <v>11</v>
      </c>
      <c r="G325" s="93" t="s">
        <v>113</v>
      </c>
      <c r="H325" s="64">
        <v>81640</v>
      </c>
      <c r="I325" s="60">
        <v>4</v>
      </c>
      <c r="W325"/>
      <c r="X325" s="79" t="s">
        <v>593</v>
      </c>
      <c r="Y325" s="60" t="s">
        <v>123</v>
      </c>
      <c r="Z325" s="79" t="s">
        <v>133</v>
      </c>
      <c r="AA325" s="79" t="s">
        <v>112</v>
      </c>
      <c r="AB325" s="80">
        <v>38816</v>
      </c>
      <c r="AC325" s="62">
        <f t="shared" ca="1" si="12"/>
        <v>11</v>
      </c>
      <c r="AD325" s="93" t="s">
        <v>59</v>
      </c>
      <c r="AE325" s="64">
        <v>44920</v>
      </c>
      <c r="AF325" s="60">
        <v>1</v>
      </c>
    </row>
    <row r="326" spans="1:32" x14ac:dyDescent="0.25">
      <c r="A326" s="79" t="s">
        <v>466</v>
      </c>
      <c r="B326" s="60" t="s">
        <v>120</v>
      </c>
      <c r="C326" s="79" t="s">
        <v>136</v>
      </c>
      <c r="D326" s="79" t="s">
        <v>112</v>
      </c>
      <c r="E326" s="80">
        <v>39258</v>
      </c>
      <c r="F326" s="62">
        <f t="shared" ca="1" si="11"/>
        <v>9</v>
      </c>
      <c r="G326" s="93" t="s">
        <v>76</v>
      </c>
      <c r="H326" s="64">
        <v>66920</v>
      </c>
      <c r="I326" s="60">
        <v>2</v>
      </c>
      <c r="W326"/>
      <c r="X326" s="79" t="s">
        <v>272</v>
      </c>
      <c r="Y326" s="60" t="s">
        <v>122</v>
      </c>
      <c r="Z326" s="79" t="s">
        <v>136</v>
      </c>
      <c r="AA326" s="79" t="s">
        <v>112</v>
      </c>
      <c r="AB326" s="80">
        <v>40209</v>
      </c>
      <c r="AC326" s="62">
        <f t="shared" ca="1" si="12"/>
        <v>7</v>
      </c>
      <c r="AD326" s="93" t="s">
        <v>124</v>
      </c>
      <c r="AE326" s="64">
        <v>45260</v>
      </c>
      <c r="AF326" s="60">
        <v>4</v>
      </c>
    </row>
    <row r="327" spans="1:32" x14ac:dyDescent="0.25">
      <c r="A327" s="79" t="s">
        <v>474</v>
      </c>
      <c r="B327" s="60" t="s">
        <v>120</v>
      </c>
      <c r="C327" s="79" t="s">
        <v>136</v>
      </c>
      <c r="D327" s="79" t="s">
        <v>112</v>
      </c>
      <c r="E327" s="80">
        <v>39290</v>
      </c>
      <c r="F327" s="62">
        <f t="shared" ca="1" si="11"/>
        <v>9</v>
      </c>
      <c r="G327" s="93" t="s">
        <v>124</v>
      </c>
      <c r="H327" s="64">
        <v>65250</v>
      </c>
      <c r="I327" s="60">
        <v>2</v>
      </c>
      <c r="W327"/>
      <c r="X327" s="79" t="s">
        <v>157</v>
      </c>
      <c r="Y327" s="60" t="s">
        <v>122</v>
      </c>
      <c r="Z327" s="79" t="s">
        <v>140</v>
      </c>
      <c r="AA327" s="79" t="s">
        <v>118</v>
      </c>
      <c r="AB327" s="80">
        <v>36380</v>
      </c>
      <c r="AC327" s="62">
        <f t="shared" ca="1" si="12"/>
        <v>17</v>
      </c>
      <c r="AD327" s="93"/>
      <c r="AE327" s="64">
        <v>36052</v>
      </c>
      <c r="AF327" s="60">
        <v>5</v>
      </c>
    </row>
    <row r="328" spans="1:32" x14ac:dyDescent="0.25">
      <c r="A328" s="79" t="s">
        <v>475</v>
      </c>
      <c r="B328" s="60" t="s">
        <v>120</v>
      </c>
      <c r="C328" s="79" t="s">
        <v>136</v>
      </c>
      <c r="D328" s="79" t="s">
        <v>116</v>
      </c>
      <c r="E328" s="80">
        <v>38969</v>
      </c>
      <c r="F328" s="62">
        <f t="shared" ca="1" si="11"/>
        <v>10</v>
      </c>
      <c r="G328" s="93"/>
      <c r="H328" s="64">
        <v>63850</v>
      </c>
      <c r="I328" s="60">
        <v>2</v>
      </c>
      <c r="W328"/>
      <c r="X328" s="79" t="s">
        <v>317</v>
      </c>
      <c r="Y328" s="60" t="s">
        <v>122</v>
      </c>
      <c r="Z328" s="79" t="s">
        <v>142</v>
      </c>
      <c r="AA328" s="79" t="s">
        <v>114</v>
      </c>
      <c r="AB328" s="80">
        <v>39267</v>
      </c>
      <c r="AC328" s="62">
        <f t="shared" ca="1" si="12"/>
        <v>9</v>
      </c>
      <c r="AD328" s="93" t="s">
        <v>113</v>
      </c>
      <c r="AE328" s="64">
        <v>49545</v>
      </c>
      <c r="AF328" s="60">
        <v>2</v>
      </c>
    </row>
    <row r="329" spans="1:32" x14ac:dyDescent="0.25">
      <c r="A329" s="79" t="s">
        <v>468</v>
      </c>
      <c r="B329" s="60" t="s">
        <v>120</v>
      </c>
      <c r="C329" s="79" t="s">
        <v>136</v>
      </c>
      <c r="D329" s="79" t="s">
        <v>112</v>
      </c>
      <c r="E329" s="80">
        <v>41000</v>
      </c>
      <c r="F329" s="62">
        <f t="shared" ca="1" si="11"/>
        <v>5</v>
      </c>
      <c r="G329" s="93" t="s">
        <v>115</v>
      </c>
      <c r="H329" s="64">
        <v>60560</v>
      </c>
      <c r="I329" s="60">
        <v>4</v>
      </c>
      <c r="W329"/>
      <c r="X329" s="79" t="s">
        <v>790</v>
      </c>
      <c r="Y329" s="60" t="s">
        <v>110</v>
      </c>
      <c r="Z329" s="79" t="s">
        <v>126</v>
      </c>
      <c r="AA329" s="79" t="s">
        <v>116</v>
      </c>
      <c r="AB329" s="80">
        <v>36470</v>
      </c>
      <c r="AC329" s="62">
        <f t="shared" ca="1" si="12"/>
        <v>17</v>
      </c>
      <c r="AD329" s="93"/>
      <c r="AE329" s="64">
        <v>23560</v>
      </c>
      <c r="AF329" s="60">
        <v>3</v>
      </c>
    </row>
    <row r="330" spans="1:32" x14ac:dyDescent="0.25">
      <c r="A330" s="79" t="s">
        <v>471</v>
      </c>
      <c r="B330" s="60" t="s">
        <v>120</v>
      </c>
      <c r="C330" s="79" t="s">
        <v>136</v>
      </c>
      <c r="D330" s="79" t="s">
        <v>116</v>
      </c>
      <c r="E330" s="80">
        <v>36703</v>
      </c>
      <c r="F330" s="62">
        <f t="shared" ca="1" si="11"/>
        <v>16</v>
      </c>
      <c r="G330" s="93"/>
      <c r="H330" s="64">
        <v>50200</v>
      </c>
      <c r="I330" s="60">
        <v>4</v>
      </c>
      <c r="W330"/>
      <c r="X330" s="79" t="s">
        <v>643</v>
      </c>
      <c r="Y330" s="60" t="s">
        <v>117</v>
      </c>
      <c r="Z330" s="79" t="s">
        <v>126</v>
      </c>
      <c r="AA330" s="79" t="s">
        <v>112</v>
      </c>
      <c r="AB330" s="80">
        <v>40310</v>
      </c>
      <c r="AC330" s="62">
        <f t="shared" ca="1" si="12"/>
        <v>7</v>
      </c>
      <c r="AD330" s="93" t="s">
        <v>76</v>
      </c>
      <c r="AE330" s="64">
        <v>82120</v>
      </c>
      <c r="AF330" s="60">
        <v>5</v>
      </c>
    </row>
    <row r="331" spans="1:32" x14ac:dyDescent="0.25">
      <c r="A331" s="79" t="s">
        <v>463</v>
      </c>
      <c r="B331" s="60" t="s">
        <v>120</v>
      </c>
      <c r="C331" s="79" t="s">
        <v>136</v>
      </c>
      <c r="D331" s="79" t="s">
        <v>112</v>
      </c>
      <c r="E331" s="80">
        <v>36116</v>
      </c>
      <c r="F331" s="62">
        <f t="shared" ca="1" si="11"/>
        <v>18</v>
      </c>
      <c r="G331" s="93" t="s">
        <v>76</v>
      </c>
      <c r="H331" s="64">
        <v>49770</v>
      </c>
      <c r="I331" s="60">
        <v>1</v>
      </c>
      <c r="W331"/>
      <c r="X331" s="79" t="s">
        <v>437</v>
      </c>
      <c r="Y331" s="60" t="s">
        <v>120</v>
      </c>
      <c r="Z331" s="79" t="s">
        <v>133</v>
      </c>
      <c r="AA331" s="79" t="s">
        <v>116</v>
      </c>
      <c r="AB331" s="80">
        <v>36718</v>
      </c>
      <c r="AC331" s="62">
        <f t="shared" ca="1" si="12"/>
        <v>16</v>
      </c>
      <c r="AD331" s="93"/>
      <c r="AE331" s="64">
        <v>89520</v>
      </c>
      <c r="AF331" s="60">
        <v>5</v>
      </c>
    </row>
    <row r="332" spans="1:32" x14ac:dyDescent="0.25">
      <c r="A332" s="79" t="s">
        <v>476</v>
      </c>
      <c r="B332" s="60" t="s">
        <v>120</v>
      </c>
      <c r="C332" s="79" t="s">
        <v>136</v>
      </c>
      <c r="D332" s="79" t="s">
        <v>114</v>
      </c>
      <c r="E332" s="80">
        <v>36094</v>
      </c>
      <c r="F332" s="62">
        <f t="shared" ca="1" si="11"/>
        <v>18</v>
      </c>
      <c r="G332" s="93" t="s">
        <v>113</v>
      </c>
      <c r="H332" s="64">
        <v>47885</v>
      </c>
      <c r="I332" s="60">
        <v>1</v>
      </c>
      <c r="W332"/>
      <c r="X332" s="79" t="s">
        <v>611</v>
      </c>
      <c r="Y332" s="60" t="s">
        <v>123</v>
      </c>
      <c r="Z332" s="79" t="s">
        <v>141</v>
      </c>
      <c r="AA332" s="79" t="s">
        <v>112</v>
      </c>
      <c r="AB332" s="80">
        <v>40078</v>
      </c>
      <c r="AC332" s="62">
        <f t="shared" ca="1" si="12"/>
        <v>7</v>
      </c>
      <c r="AD332" s="93" t="s">
        <v>124</v>
      </c>
      <c r="AE332" s="64">
        <v>23190</v>
      </c>
      <c r="AF332" s="60">
        <v>5</v>
      </c>
    </row>
    <row r="333" spans="1:32" x14ac:dyDescent="0.25">
      <c r="A333" s="79" t="s">
        <v>467</v>
      </c>
      <c r="B333" s="60" t="s">
        <v>120</v>
      </c>
      <c r="C333" s="79" t="s">
        <v>136</v>
      </c>
      <c r="D333" s="79" t="s">
        <v>112</v>
      </c>
      <c r="E333" s="80">
        <v>39147</v>
      </c>
      <c r="F333" s="62">
        <f t="shared" ca="1" si="11"/>
        <v>10</v>
      </c>
      <c r="G333" s="93" t="s">
        <v>59</v>
      </c>
      <c r="H333" s="64">
        <v>45180</v>
      </c>
      <c r="I333" s="60">
        <v>5</v>
      </c>
      <c r="W333"/>
      <c r="X333" s="79" t="s">
        <v>839</v>
      </c>
      <c r="Y333" s="60" t="s">
        <v>110</v>
      </c>
      <c r="Z333" s="79" t="s">
        <v>136</v>
      </c>
      <c r="AA333" s="79" t="s">
        <v>112</v>
      </c>
      <c r="AB333" s="80">
        <v>39157</v>
      </c>
      <c r="AC333" s="62">
        <f t="shared" ca="1" si="12"/>
        <v>10</v>
      </c>
      <c r="AD333" s="93" t="s">
        <v>124</v>
      </c>
      <c r="AE333" s="64">
        <v>47610</v>
      </c>
      <c r="AF333" s="60">
        <v>4</v>
      </c>
    </row>
    <row r="334" spans="1:32" x14ac:dyDescent="0.25">
      <c r="A334" s="79" t="s">
        <v>465</v>
      </c>
      <c r="B334" s="60" t="s">
        <v>120</v>
      </c>
      <c r="C334" s="79" t="s">
        <v>136</v>
      </c>
      <c r="D334" s="79" t="s">
        <v>112</v>
      </c>
      <c r="E334" s="80">
        <v>36463</v>
      </c>
      <c r="F334" s="62">
        <f t="shared" ca="1" si="11"/>
        <v>17</v>
      </c>
      <c r="G334" s="93" t="s">
        <v>113</v>
      </c>
      <c r="H334" s="64">
        <v>44220</v>
      </c>
      <c r="I334" s="60">
        <v>3</v>
      </c>
      <c r="W334"/>
      <c r="X334" s="79" t="s">
        <v>822</v>
      </c>
      <c r="Y334" s="60" t="s">
        <v>110</v>
      </c>
      <c r="Z334" s="79" t="s">
        <v>133</v>
      </c>
      <c r="AA334" s="79" t="s">
        <v>112</v>
      </c>
      <c r="AB334" s="80">
        <v>36698</v>
      </c>
      <c r="AC334" s="62">
        <f t="shared" ca="1" si="12"/>
        <v>16</v>
      </c>
      <c r="AD334" s="93" t="s">
        <v>59</v>
      </c>
      <c r="AE334" s="64">
        <v>23650</v>
      </c>
      <c r="AF334" s="60">
        <v>1</v>
      </c>
    </row>
    <row r="335" spans="1:32" x14ac:dyDescent="0.25">
      <c r="A335" s="79" t="s">
        <v>470</v>
      </c>
      <c r="B335" s="60" t="s">
        <v>120</v>
      </c>
      <c r="C335" s="79" t="s">
        <v>136</v>
      </c>
      <c r="D335" s="79" t="s">
        <v>118</v>
      </c>
      <c r="E335" s="80">
        <v>40610</v>
      </c>
      <c r="F335" s="62">
        <f t="shared" ca="1" si="11"/>
        <v>6</v>
      </c>
      <c r="G335" s="93"/>
      <c r="H335" s="64">
        <v>36844</v>
      </c>
      <c r="I335" s="60">
        <v>4</v>
      </c>
      <c r="W335"/>
      <c r="X335" s="79" t="s">
        <v>318</v>
      </c>
      <c r="Y335" s="60" t="s">
        <v>122</v>
      </c>
      <c r="Z335" s="79" t="s">
        <v>142</v>
      </c>
      <c r="AA335" s="79" t="s">
        <v>112</v>
      </c>
      <c r="AB335" s="80">
        <v>40637</v>
      </c>
      <c r="AC335" s="62">
        <f t="shared" ca="1" si="12"/>
        <v>6</v>
      </c>
      <c r="AD335" s="93" t="s">
        <v>113</v>
      </c>
      <c r="AE335" s="64">
        <v>86640</v>
      </c>
      <c r="AF335" s="60">
        <v>3</v>
      </c>
    </row>
    <row r="336" spans="1:32" x14ac:dyDescent="0.25">
      <c r="A336" s="79" t="s">
        <v>464</v>
      </c>
      <c r="B336" s="60" t="s">
        <v>120</v>
      </c>
      <c r="C336" s="79" t="s">
        <v>136</v>
      </c>
      <c r="D336" s="79" t="s">
        <v>114</v>
      </c>
      <c r="E336" s="80">
        <v>39457</v>
      </c>
      <c r="F336" s="62">
        <f t="shared" ca="1" si="11"/>
        <v>9</v>
      </c>
      <c r="G336" s="93" t="s">
        <v>113</v>
      </c>
      <c r="H336" s="64">
        <v>31255</v>
      </c>
      <c r="I336" s="60">
        <v>5</v>
      </c>
      <c r="W336"/>
      <c r="X336" s="79" t="s">
        <v>771</v>
      </c>
      <c r="Y336" s="60" t="s">
        <v>110</v>
      </c>
      <c r="Z336" s="79" t="s">
        <v>140</v>
      </c>
      <c r="AA336" s="79" t="s">
        <v>112</v>
      </c>
      <c r="AB336" s="80">
        <v>39372</v>
      </c>
      <c r="AC336" s="62">
        <f t="shared" ca="1" si="12"/>
        <v>9</v>
      </c>
      <c r="AD336" s="93" t="s">
        <v>113</v>
      </c>
      <c r="AE336" s="64">
        <v>50570</v>
      </c>
      <c r="AF336" s="60">
        <v>4</v>
      </c>
    </row>
    <row r="337" spans="1:32" x14ac:dyDescent="0.25">
      <c r="A337" s="79" t="s">
        <v>482</v>
      </c>
      <c r="B337" s="60" t="s">
        <v>120</v>
      </c>
      <c r="C337" s="79" t="s">
        <v>131</v>
      </c>
      <c r="D337" s="79" t="s">
        <v>112</v>
      </c>
      <c r="E337" s="80">
        <v>38135</v>
      </c>
      <c r="F337" s="62">
        <f t="shared" ca="1" si="11"/>
        <v>13</v>
      </c>
      <c r="G337" s="93" t="s">
        <v>59</v>
      </c>
      <c r="H337" s="64">
        <v>65560</v>
      </c>
      <c r="I337" s="60">
        <v>1</v>
      </c>
      <c r="W337"/>
      <c r="X337" s="79" t="s">
        <v>240</v>
      </c>
      <c r="Y337" s="60" t="s">
        <v>122</v>
      </c>
      <c r="Z337" s="79" t="s">
        <v>133</v>
      </c>
      <c r="AA337" s="79" t="s">
        <v>118</v>
      </c>
      <c r="AB337" s="80">
        <v>36305</v>
      </c>
      <c r="AC337" s="62">
        <f t="shared" ca="1" si="12"/>
        <v>18</v>
      </c>
      <c r="AD337" s="93"/>
      <c r="AE337" s="64">
        <v>9424</v>
      </c>
      <c r="AF337" s="60">
        <v>4</v>
      </c>
    </row>
    <row r="338" spans="1:32" x14ac:dyDescent="0.25">
      <c r="A338" s="79" t="s">
        <v>480</v>
      </c>
      <c r="B338" s="60" t="s">
        <v>120</v>
      </c>
      <c r="C338" s="79" t="s">
        <v>131</v>
      </c>
      <c r="D338" s="79" t="s">
        <v>112</v>
      </c>
      <c r="E338" s="80">
        <v>40366</v>
      </c>
      <c r="F338" s="62">
        <f t="shared" ca="1" si="11"/>
        <v>6</v>
      </c>
      <c r="G338" s="93" t="s">
        <v>113</v>
      </c>
      <c r="H338" s="64">
        <v>63780</v>
      </c>
      <c r="I338" s="60">
        <v>5</v>
      </c>
      <c r="W338"/>
      <c r="X338" s="79" t="s">
        <v>707</v>
      </c>
      <c r="Y338" s="60" t="s">
        <v>119</v>
      </c>
      <c r="Z338" s="79" t="s">
        <v>129</v>
      </c>
      <c r="AA338" s="79" t="s">
        <v>112</v>
      </c>
      <c r="AB338" s="80">
        <v>37612</v>
      </c>
      <c r="AC338" s="62">
        <f t="shared" ca="1" si="12"/>
        <v>14</v>
      </c>
      <c r="AD338" s="93" t="s">
        <v>59</v>
      </c>
      <c r="AE338" s="64">
        <v>39740</v>
      </c>
      <c r="AF338" s="60">
        <v>1</v>
      </c>
    </row>
    <row r="339" spans="1:32" x14ac:dyDescent="0.25">
      <c r="A339" s="79" t="s">
        <v>484</v>
      </c>
      <c r="B339" s="60" t="s">
        <v>120</v>
      </c>
      <c r="C339" s="79" t="s">
        <v>131</v>
      </c>
      <c r="D339" s="79" t="s">
        <v>112</v>
      </c>
      <c r="E339" s="80">
        <v>40470</v>
      </c>
      <c r="F339" s="62">
        <f t="shared" ca="1" si="11"/>
        <v>6</v>
      </c>
      <c r="G339" s="93" t="s">
        <v>124</v>
      </c>
      <c r="H339" s="64">
        <v>42620</v>
      </c>
      <c r="I339" s="60">
        <v>3</v>
      </c>
      <c r="W339"/>
      <c r="X339" s="79" t="s">
        <v>840</v>
      </c>
      <c r="Y339" s="60" t="s">
        <v>110</v>
      </c>
      <c r="Z339" s="79" t="s">
        <v>136</v>
      </c>
      <c r="AA339" s="79" t="s">
        <v>112</v>
      </c>
      <c r="AB339" s="80">
        <v>40367</v>
      </c>
      <c r="AC339" s="62">
        <f t="shared" ca="1" si="12"/>
        <v>6</v>
      </c>
      <c r="AD339" s="93" t="s">
        <v>113</v>
      </c>
      <c r="AE339" s="64">
        <v>48800</v>
      </c>
      <c r="AF339" s="60">
        <v>4</v>
      </c>
    </row>
    <row r="340" spans="1:32" x14ac:dyDescent="0.25">
      <c r="A340" s="79" t="s">
        <v>488</v>
      </c>
      <c r="B340" s="60" t="s">
        <v>120</v>
      </c>
      <c r="C340" s="79" t="s">
        <v>131</v>
      </c>
      <c r="D340" s="79" t="s">
        <v>116</v>
      </c>
      <c r="E340" s="80">
        <v>39295</v>
      </c>
      <c r="F340" s="62">
        <f t="shared" ca="1" si="11"/>
        <v>9</v>
      </c>
      <c r="G340" s="93"/>
      <c r="H340" s="64">
        <v>40560</v>
      </c>
      <c r="I340" s="60">
        <v>5</v>
      </c>
      <c r="W340"/>
      <c r="X340" s="79" t="s">
        <v>358</v>
      </c>
      <c r="Y340" s="60" t="s">
        <v>120</v>
      </c>
      <c r="Z340" s="79" t="s">
        <v>140</v>
      </c>
      <c r="AA340" s="79" t="s">
        <v>112</v>
      </c>
      <c r="AB340" s="80">
        <v>35958</v>
      </c>
      <c r="AC340" s="62">
        <f t="shared" ca="1" si="12"/>
        <v>18</v>
      </c>
      <c r="AD340" s="93" t="s">
        <v>124</v>
      </c>
      <c r="AE340" s="64">
        <v>61420</v>
      </c>
      <c r="AF340" s="60">
        <v>4</v>
      </c>
    </row>
    <row r="341" spans="1:32" x14ac:dyDescent="0.25">
      <c r="A341" s="79" t="s">
        <v>486</v>
      </c>
      <c r="B341" s="60" t="s">
        <v>120</v>
      </c>
      <c r="C341" s="79" t="s">
        <v>131</v>
      </c>
      <c r="D341" s="79" t="s">
        <v>112</v>
      </c>
      <c r="E341" s="80">
        <v>38788</v>
      </c>
      <c r="F341" s="62">
        <f t="shared" ca="1" si="11"/>
        <v>11</v>
      </c>
      <c r="G341" s="93" t="s">
        <v>124</v>
      </c>
      <c r="H341" s="64">
        <v>37750</v>
      </c>
      <c r="I341" s="60">
        <v>5</v>
      </c>
      <c r="W341"/>
      <c r="X341" s="79" t="s">
        <v>241</v>
      </c>
      <c r="Y341" s="60" t="s">
        <v>122</v>
      </c>
      <c r="Z341" s="79" t="s">
        <v>133</v>
      </c>
      <c r="AA341" s="79" t="s">
        <v>112</v>
      </c>
      <c r="AB341" s="80">
        <v>35996</v>
      </c>
      <c r="AC341" s="62">
        <f t="shared" ca="1" si="12"/>
        <v>18</v>
      </c>
      <c r="AD341" s="93" t="s">
        <v>113</v>
      </c>
      <c r="AE341" s="64">
        <v>40340</v>
      </c>
      <c r="AF341" s="60">
        <v>2</v>
      </c>
    </row>
    <row r="342" spans="1:32" x14ac:dyDescent="0.25">
      <c r="A342" s="79" t="s">
        <v>479</v>
      </c>
      <c r="B342" s="60" t="s">
        <v>120</v>
      </c>
      <c r="C342" s="79" t="s">
        <v>131</v>
      </c>
      <c r="D342" s="79" t="s">
        <v>114</v>
      </c>
      <c r="E342" s="80">
        <v>40299</v>
      </c>
      <c r="F342" s="62">
        <f t="shared" ca="1" si="11"/>
        <v>7</v>
      </c>
      <c r="G342" s="93" t="s">
        <v>76</v>
      </c>
      <c r="H342" s="64">
        <v>32835</v>
      </c>
      <c r="I342" s="60">
        <v>2</v>
      </c>
      <c r="W342"/>
      <c r="X342" s="79" t="s">
        <v>791</v>
      </c>
      <c r="Y342" s="60" t="s">
        <v>110</v>
      </c>
      <c r="Z342" s="79" t="s">
        <v>126</v>
      </c>
      <c r="AA342" s="79" t="s">
        <v>116</v>
      </c>
      <c r="AB342" s="80">
        <v>38970</v>
      </c>
      <c r="AC342" s="62">
        <f t="shared" ca="1" si="12"/>
        <v>10</v>
      </c>
      <c r="AD342" s="93"/>
      <c r="AE342" s="64">
        <v>83070</v>
      </c>
      <c r="AF342" s="60">
        <v>3</v>
      </c>
    </row>
    <row r="343" spans="1:32" x14ac:dyDescent="0.25">
      <c r="A343" s="79" t="s">
        <v>477</v>
      </c>
      <c r="B343" s="60" t="s">
        <v>120</v>
      </c>
      <c r="C343" s="79" t="s">
        <v>131</v>
      </c>
      <c r="D343" s="79" t="s">
        <v>116</v>
      </c>
      <c r="E343" s="80">
        <v>37641</v>
      </c>
      <c r="F343" s="62">
        <f t="shared" ca="1" si="11"/>
        <v>14</v>
      </c>
      <c r="G343" s="93"/>
      <c r="H343" s="64">
        <v>31970</v>
      </c>
      <c r="I343" s="60">
        <v>5</v>
      </c>
      <c r="W343"/>
      <c r="X343" s="79" t="s">
        <v>637</v>
      </c>
      <c r="Y343" s="60" t="s">
        <v>117</v>
      </c>
      <c r="Z343" s="79" t="s">
        <v>140</v>
      </c>
      <c r="AA343" s="79" t="s">
        <v>112</v>
      </c>
      <c r="AB343" s="80">
        <v>35918</v>
      </c>
      <c r="AC343" s="62">
        <f t="shared" ca="1" si="12"/>
        <v>19</v>
      </c>
      <c r="AD343" s="93" t="s">
        <v>115</v>
      </c>
      <c r="AE343" s="64">
        <v>73740</v>
      </c>
      <c r="AF343" s="60">
        <v>4</v>
      </c>
    </row>
    <row r="344" spans="1:32" x14ac:dyDescent="0.25">
      <c r="A344" s="79" t="s">
        <v>487</v>
      </c>
      <c r="B344" s="60" t="s">
        <v>120</v>
      </c>
      <c r="C344" s="79" t="s">
        <v>131</v>
      </c>
      <c r="D344" s="79" t="s">
        <v>112</v>
      </c>
      <c r="E344" s="80">
        <v>39199</v>
      </c>
      <c r="F344" s="62">
        <f t="shared" ca="1" si="11"/>
        <v>10</v>
      </c>
      <c r="G344" s="93" t="s">
        <v>113</v>
      </c>
      <c r="H344" s="64">
        <v>31840</v>
      </c>
      <c r="I344" s="60">
        <v>1</v>
      </c>
      <c r="W344"/>
      <c r="X344" s="79" t="s">
        <v>158</v>
      </c>
      <c r="Y344" s="60" t="s">
        <v>122</v>
      </c>
      <c r="Z344" s="79" t="s">
        <v>140</v>
      </c>
      <c r="AA344" s="79" t="s">
        <v>112</v>
      </c>
      <c r="AB344" s="80">
        <v>40137</v>
      </c>
      <c r="AC344" s="62">
        <f t="shared" ca="1" si="12"/>
        <v>7</v>
      </c>
      <c r="AD344" s="93" t="s">
        <v>113</v>
      </c>
      <c r="AE344" s="64">
        <v>54190</v>
      </c>
      <c r="AF344" s="60">
        <v>4</v>
      </c>
    </row>
    <row r="345" spans="1:32" x14ac:dyDescent="0.25">
      <c r="A345" s="79" t="s">
        <v>483</v>
      </c>
      <c r="B345" s="60" t="s">
        <v>120</v>
      </c>
      <c r="C345" s="79" t="s">
        <v>131</v>
      </c>
      <c r="D345" s="79" t="s">
        <v>112</v>
      </c>
      <c r="E345" s="80">
        <v>38753</v>
      </c>
      <c r="F345" s="62">
        <f t="shared" ca="1" si="11"/>
        <v>11</v>
      </c>
      <c r="G345" s="93" t="s">
        <v>113</v>
      </c>
      <c r="H345" s="64">
        <v>22410</v>
      </c>
      <c r="I345" s="60">
        <v>4</v>
      </c>
      <c r="W345"/>
      <c r="X345" s="79" t="s">
        <v>359</v>
      </c>
      <c r="Y345" s="60" t="s">
        <v>120</v>
      </c>
      <c r="Z345" s="79" t="s">
        <v>140</v>
      </c>
      <c r="AA345" s="79" t="s">
        <v>112</v>
      </c>
      <c r="AB345" s="80">
        <v>37568</v>
      </c>
      <c r="AC345" s="62">
        <f t="shared" ca="1" si="12"/>
        <v>14</v>
      </c>
      <c r="AD345" s="93" t="s">
        <v>115</v>
      </c>
      <c r="AE345" s="64">
        <v>45100</v>
      </c>
      <c r="AF345" s="60">
        <v>2</v>
      </c>
    </row>
    <row r="346" spans="1:32" x14ac:dyDescent="0.25">
      <c r="A346" s="79" t="s">
        <v>481</v>
      </c>
      <c r="B346" s="60" t="s">
        <v>120</v>
      </c>
      <c r="C346" s="79" t="s">
        <v>131</v>
      </c>
      <c r="D346" s="79" t="s">
        <v>116</v>
      </c>
      <c r="E346" s="80">
        <v>40729</v>
      </c>
      <c r="F346" s="62">
        <f t="shared" ca="1" si="11"/>
        <v>5</v>
      </c>
      <c r="G346" s="93"/>
      <c r="H346" s="64">
        <v>22320</v>
      </c>
      <c r="I346" s="60">
        <v>2</v>
      </c>
      <c r="W346"/>
      <c r="X346" s="79" t="s">
        <v>841</v>
      </c>
      <c r="Y346" s="60" t="s">
        <v>110</v>
      </c>
      <c r="Z346" s="79" t="s">
        <v>136</v>
      </c>
      <c r="AA346" s="79" t="s">
        <v>114</v>
      </c>
      <c r="AB346" s="80">
        <v>36121</v>
      </c>
      <c r="AC346" s="62">
        <f t="shared" ca="1" si="12"/>
        <v>18</v>
      </c>
      <c r="AD346" s="93" t="s">
        <v>124</v>
      </c>
      <c r="AE346" s="64">
        <v>28880</v>
      </c>
      <c r="AF346" s="60">
        <v>3</v>
      </c>
    </row>
    <row r="347" spans="1:32" x14ac:dyDescent="0.25">
      <c r="A347" s="79" t="s">
        <v>478</v>
      </c>
      <c r="B347" s="60" t="s">
        <v>120</v>
      </c>
      <c r="C347" s="79" t="s">
        <v>131</v>
      </c>
      <c r="D347" s="79" t="s">
        <v>114</v>
      </c>
      <c r="E347" s="80">
        <v>40184</v>
      </c>
      <c r="F347" s="62">
        <f t="shared" ca="1" si="11"/>
        <v>7</v>
      </c>
      <c r="G347" s="93" t="s">
        <v>76</v>
      </c>
      <c r="H347" s="64">
        <v>21220</v>
      </c>
      <c r="I347" s="60">
        <v>3</v>
      </c>
      <c r="W347"/>
      <c r="X347" s="79" t="s">
        <v>747</v>
      </c>
      <c r="Y347" s="60" t="s">
        <v>119</v>
      </c>
      <c r="Z347" s="79" t="s">
        <v>142</v>
      </c>
      <c r="AA347" s="79" t="s">
        <v>116</v>
      </c>
      <c r="AB347" s="80">
        <v>37141</v>
      </c>
      <c r="AC347" s="62">
        <f t="shared" ca="1" si="12"/>
        <v>15</v>
      </c>
      <c r="AD347" s="93"/>
      <c r="AE347" s="64">
        <v>25530</v>
      </c>
      <c r="AF347" s="60">
        <v>3</v>
      </c>
    </row>
    <row r="348" spans="1:32" x14ac:dyDescent="0.25">
      <c r="A348" s="79" t="s">
        <v>485</v>
      </c>
      <c r="B348" s="60" t="s">
        <v>120</v>
      </c>
      <c r="C348" s="79" t="s">
        <v>131</v>
      </c>
      <c r="D348" s="79" t="s">
        <v>114</v>
      </c>
      <c r="E348" s="80">
        <v>39138</v>
      </c>
      <c r="F348" s="62">
        <f t="shared" ca="1" si="11"/>
        <v>10</v>
      </c>
      <c r="G348" s="93" t="s">
        <v>59</v>
      </c>
      <c r="H348" s="64">
        <v>15005</v>
      </c>
      <c r="I348" s="60">
        <v>4</v>
      </c>
      <c r="W348"/>
      <c r="X348" s="79" t="s">
        <v>731</v>
      </c>
      <c r="Y348" s="60" t="s">
        <v>119</v>
      </c>
      <c r="Z348" s="79" t="s">
        <v>136</v>
      </c>
      <c r="AA348" s="79" t="s">
        <v>112</v>
      </c>
      <c r="AB348" s="80">
        <v>40083</v>
      </c>
      <c r="AC348" s="62">
        <f t="shared" ca="1" si="12"/>
        <v>7</v>
      </c>
      <c r="AD348" s="93" t="s">
        <v>124</v>
      </c>
      <c r="AE348" s="64">
        <v>44150</v>
      </c>
      <c r="AF348" s="60">
        <v>4</v>
      </c>
    </row>
    <row r="349" spans="1:32" x14ac:dyDescent="0.25">
      <c r="A349" s="79" t="s">
        <v>493</v>
      </c>
      <c r="B349" s="60" t="s">
        <v>120</v>
      </c>
      <c r="C349" s="79" t="s">
        <v>139</v>
      </c>
      <c r="D349" s="79" t="s">
        <v>112</v>
      </c>
      <c r="E349" s="80">
        <v>40585</v>
      </c>
      <c r="F349" s="62">
        <f t="shared" ca="1" si="11"/>
        <v>6</v>
      </c>
      <c r="G349" s="93" t="s">
        <v>113</v>
      </c>
      <c r="H349" s="64">
        <v>87950</v>
      </c>
      <c r="I349" s="60">
        <v>4</v>
      </c>
      <c r="W349"/>
      <c r="X349" s="79" t="s">
        <v>612</v>
      </c>
      <c r="Y349" s="60" t="s">
        <v>123</v>
      </c>
      <c r="Z349" s="79" t="s">
        <v>141</v>
      </c>
      <c r="AA349" s="79" t="s">
        <v>112</v>
      </c>
      <c r="AB349" s="80">
        <v>39448</v>
      </c>
      <c r="AC349" s="62">
        <f t="shared" ca="1" si="12"/>
        <v>9</v>
      </c>
      <c r="AD349" s="93" t="s">
        <v>124</v>
      </c>
      <c r="AE349" s="64">
        <v>83710</v>
      </c>
      <c r="AF349" s="60">
        <v>3</v>
      </c>
    </row>
    <row r="350" spans="1:32" x14ac:dyDescent="0.25">
      <c r="A350" s="79" t="s">
        <v>489</v>
      </c>
      <c r="B350" s="60" t="s">
        <v>120</v>
      </c>
      <c r="C350" s="79" t="s">
        <v>139</v>
      </c>
      <c r="D350" s="79" t="s">
        <v>112</v>
      </c>
      <c r="E350" s="80">
        <v>40551</v>
      </c>
      <c r="F350" s="62">
        <f t="shared" ca="1" si="11"/>
        <v>6</v>
      </c>
      <c r="G350" s="93" t="s">
        <v>113</v>
      </c>
      <c r="H350" s="64">
        <v>71730</v>
      </c>
      <c r="I350" s="60">
        <v>1</v>
      </c>
      <c r="W350"/>
      <c r="X350" s="79" t="s">
        <v>842</v>
      </c>
      <c r="Y350" s="60" t="s">
        <v>110</v>
      </c>
      <c r="Z350" s="79" t="s">
        <v>136</v>
      </c>
      <c r="AA350" s="79" t="s">
        <v>114</v>
      </c>
      <c r="AB350" s="80">
        <v>37138</v>
      </c>
      <c r="AC350" s="62">
        <f t="shared" ca="1" si="12"/>
        <v>15</v>
      </c>
      <c r="AD350" s="93" t="s">
        <v>115</v>
      </c>
      <c r="AE350" s="64">
        <v>31110</v>
      </c>
      <c r="AF350" s="60">
        <v>1</v>
      </c>
    </row>
    <row r="351" spans="1:32" x14ac:dyDescent="0.25">
      <c r="A351" s="79" t="s">
        <v>492</v>
      </c>
      <c r="B351" s="60" t="s">
        <v>120</v>
      </c>
      <c r="C351" s="79" t="s">
        <v>139</v>
      </c>
      <c r="D351" s="79" t="s">
        <v>112</v>
      </c>
      <c r="E351" s="80">
        <v>39761</v>
      </c>
      <c r="F351" s="62">
        <f t="shared" ca="1" si="11"/>
        <v>8</v>
      </c>
      <c r="G351" s="93" t="s">
        <v>113</v>
      </c>
      <c r="H351" s="64">
        <v>40940</v>
      </c>
      <c r="I351" s="60">
        <v>3</v>
      </c>
      <c r="W351"/>
      <c r="X351" s="79" t="s">
        <v>671</v>
      </c>
      <c r="Y351" s="60" t="s">
        <v>117</v>
      </c>
      <c r="Z351" s="79" t="s">
        <v>136</v>
      </c>
      <c r="AA351" s="79" t="s">
        <v>112</v>
      </c>
      <c r="AB351" s="80">
        <v>36392</v>
      </c>
      <c r="AC351" s="62">
        <f t="shared" ca="1" si="12"/>
        <v>17</v>
      </c>
      <c r="AD351" s="93" t="s">
        <v>124</v>
      </c>
      <c r="AE351" s="64">
        <v>51410</v>
      </c>
      <c r="AF351" s="60">
        <v>4</v>
      </c>
    </row>
    <row r="352" spans="1:32" x14ac:dyDescent="0.25">
      <c r="A352" s="79" t="s">
        <v>490</v>
      </c>
      <c r="B352" s="60" t="s">
        <v>120</v>
      </c>
      <c r="C352" s="79" t="s">
        <v>139</v>
      </c>
      <c r="D352" s="79" t="s">
        <v>118</v>
      </c>
      <c r="E352" s="80">
        <v>39733</v>
      </c>
      <c r="F352" s="62">
        <f t="shared" ca="1" si="11"/>
        <v>8</v>
      </c>
      <c r="G352" s="93"/>
      <c r="H352" s="64">
        <v>33232</v>
      </c>
      <c r="I352" s="60">
        <v>4</v>
      </c>
      <c r="W352"/>
      <c r="X352" s="79" t="s">
        <v>481</v>
      </c>
      <c r="Y352" s="60" t="s">
        <v>120</v>
      </c>
      <c r="Z352" s="79" t="s">
        <v>131</v>
      </c>
      <c r="AA352" s="79" t="s">
        <v>116</v>
      </c>
      <c r="AB352" s="80">
        <v>40729</v>
      </c>
      <c r="AC352" s="62">
        <f t="shared" ca="1" si="12"/>
        <v>5</v>
      </c>
      <c r="AD352" s="93"/>
      <c r="AE352" s="64">
        <v>22320</v>
      </c>
      <c r="AF352" s="60">
        <v>2</v>
      </c>
    </row>
    <row r="353" spans="1:32" x14ac:dyDescent="0.25">
      <c r="A353" s="79" t="s">
        <v>491</v>
      </c>
      <c r="B353" s="60" t="s">
        <v>120</v>
      </c>
      <c r="C353" s="79" t="s">
        <v>139</v>
      </c>
      <c r="D353" s="79" t="s">
        <v>114</v>
      </c>
      <c r="E353" s="80">
        <v>39687</v>
      </c>
      <c r="F353" s="62">
        <f t="shared" ca="1" si="11"/>
        <v>8</v>
      </c>
      <c r="G353" s="93" t="s">
        <v>59</v>
      </c>
      <c r="H353" s="64">
        <v>24815</v>
      </c>
      <c r="I353" s="60">
        <v>1</v>
      </c>
      <c r="W353"/>
      <c r="X353" s="79" t="s">
        <v>594</v>
      </c>
      <c r="Y353" s="60" t="s">
        <v>123</v>
      </c>
      <c r="Z353" s="79" t="s">
        <v>133</v>
      </c>
      <c r="AA353" s="79" t="s">
        <v>118</v>
      </c>
      <c r="AB353" s="80">
        <v>41056</v>
      </c>
      <c r="AC353" s="62">
        <f t="shared" ca="1" si="12"/>
        <v>5</v>
      </c>
      <c r="AD353" s="93"/>
      <c r="AE353" s="64">
        <v>22344</v>
      </c>
      <c r="AF353" s="60">
        <v>4</v>
      </c>
    </row>
    <row r="354" spans="1:32" x14ac:dyDescent="0.25">
      <c r="A354" s="79" t="s">
        <v>494</v>
      </c>
      <c r="B354" s="60" t="s">
        <v>120</v>
      </c>
      <c r="C354" s="79" t="s">
        <v>139</v>
      </c>
      <c r="D354" s="79" t="s">
        <v>114</v>
      </c>
      <c r="E354" s="80">
        <v>40654</v>
      </c>
      <c r="F354" s="62">
        <f t="shared" ca="1" si="11"/>
        <v>6</v>
      </c>
      <c r="G354" s="93" t="s">
        <v>76</v>
      </c>
      <c r="H354" s="64">
        <v>16015</v>
      </c>
      <c r="I354" s="60">
        <v>3</v>
      </c>
      <c r="W354"/>
      <c r="X354" s="79" t="s">
        <v>400</v>
      </c>
      <c r="Y354" s="60" t="s">
        <v>120</v>
      </c>
      <c r="Z354" s="79" t="s">
        <v>127</v>
      </c>
      <c r="AA354" s="79" t="s">
        <v>112</v>
      </c>
      <c r="AB354" s="80">
        <v>37883</v>
      </c>
      <c r="AC354" s="62">
        <f t="shared" ca="1" si="12"/>
        <v>13</v>
      </c>
      <c r="AD354" s="93" t="s">
        <v>113</v>
      </c>
      <c r="AE354" s="64">
        <v>86530</v>
      </c>
      <c r="AF354" s="60">
        <v>1</v>
      </c>
    </row>
    <row r="355" spans="1:32" x14ac:dyDescent="0.25">
      <c r="A355" s="79" t="s">
        <v>499</v>
      </c>
      <c r="B355" s="60" t="s">
        <v>120</v>
      </c>
      <c r="C355" s="79" t="s">
        <v>141</v>
      </c>
      <c r="D355" s="79" t="s">
        <v>116</v>
      </c>
      <c r="E355" s="80">
        <v>38793</v>
      </c>
      <c r="F355" s="62">
        <f t="shared" ca="1" si="11"/>
        <v>11</v>
      </c>
      <c r="G355" s="93"/>
      <c r="H355" s="64">
        <v>85930</v>
      </c>
      <c r="I355" s="60">
        <v>2</v>
      </c>
      <c r="W355"/>
      <c r="X355" s="79" t="s">
        <v>748</v>
      </c>
      <c r="Y355" s="60" t="s">
        <v>119</v>
      </c>
      <c r="Z355" s="79" t="s">
        <v>142</v>
      </c>
      <c r="AA355" s="79" t="s">
        <v>116</v>
      </c>
      <c r="AB355" s="80">
        <v>37065</v>
      </c>
      <c r="AC355" s="62">
        <f t="shared" ca="1" si="12"/>
        <v>15</v>
      </c>
      <c r="AD355" s="93"/>
      <c r="AE355" s="64">
        <v>77136</v>
      </c>
      <c r="AF355" s="60">
        <v>5</v>
      </c>
    </row>
    <row r="356" spans="1:32" x14ac:dyDescent="0.25">
      <c r="A356" s="79" t="s">
        <v>515</v>
      </c>
      <c r="B356" s="60" t="s">
        <v>120</v>
      </c>
      <c r="C356" s="79" t="s">
        <v>141</v>
      </c>
      <c r="D356" s="79" t="s">
        <v>112</v>
      </c>
      <c r="E356" s="80">
        <v>39183</v>
      </c>
      <c r="F356" s="62">
        <f t="shared" ca="1" si="11"/>
        <v>10</v>
      </c>
      <c r="G356" s="93" t="s">
        <v>115</v>
      </c>
      <c r="H356" s="64">
        <v>82700</v>
      </c>
      <c r="I356" s="60">
        <v>3</v>
      </c>
      <c r="W356"/>
      <c r="X356" s="79" t="s">
        <v>540</v>
      </c>
      <c r="Y356" s="60" t="s">
        <v>120</v>
      </c>
      <c r="Z356" s="79" t="s">
        <v>142</v>
      </c>
      <c r="AA356" s="79" t="s">
        <v>116</v>
      </c>
      <c r="AB356" s="234">
        <v>40563</v>
      </c>
      <c r="AC356" s="62">
        <f t="shared" ca="1" si="12"/>
        <v>6</v>
      </c>
      <c r="AD356" s="93"/>
      <c r="AE356" s="64">
        <v>55510</v>
      </c>
      <c r="AF356" s="60">
        <v>3</v>
      </c>
    </row>
    <row r="357" spans="1:32" x14ac:dyDescent="0.25">
      <c r="A357" s="79" t="s">
        <v>507</v>
      </c>
      <c r="B357" s="60" t="s">
        <v>120</v>
      </c>
      <c r="C357" s="79" t="s">
        <v>141</v>
      </c>
      <c r="D357" s="79" t="s">
        <v>112</v>
      </c>
      <c r="E357" s="80">
        <v>40581</v>
      </c>
      <c r="F357" s="62">
        <f t="shared" ca="1" si="11"/>
        <v>6</v>
      </c>
      <c r="G357" s="93" t="s">
        <v>59</v>
      </c>
      <c r="H357" s="64">
        <v>80260</v>
      </c>
      <c r="I357" s="60">
        <v>3</v>
      </c>
      <c r="W357"/>
      <c r="X357" s="79" t="s">
        <v>319</v>
      </c>
      <c r="Y357" s="60" t="s">
        <v>122</v>
      </c>
      <c r="Z357" s="79" t="s">
        <v>142</v>
      </c>
      <c r="AA357" s="79" t="s">
        <v>116</v>
      </c>
      <c r="AB357" s="80">
        <v>39106</v>
      </c>
      <c r="AC357" s="62">
        <f t="shared" ca="1" si="12"/>
        <v>10</v>
      </c>
      <c r="AD357" s="93"/>
      <c r="AE357" s="64">
        <v>64263</v>
      </c>
      <c r="AF357" s="60">
        <v>3</v>
      </c>
    </row>
    <row r="358" spans="1:32" x14ac:dyDescent="0.25">
      <c r="A358" s="79" t="s">
        <v>497</v>
      </c>
      <c r="B358" s="60" t="s">
        <v>120</v>
      </c>
      <c r="C358" s="79" t="s">
        <v>141</v>
      </c>
      <c r="D358" s="79" t="s">
        <v>112</v>
      </c>
      <c r="E358" s="80">
        <v>38784</v>
      </c>
      <c r="F358" s="62">
        <f t="shared" ca="1" si="11"/>
        <v>11</v>
      </c>
      <c r="G358" s="93" t="s">
        <v>113</v>
      </c>
      <c r="H358" s="64">
        <v>78710</v>
      </c>
      <c r="I358" s="60">
        <v>4</v>
      </c>
      <c r="W358"/>
      <c r="X358" s="79" t="s">
        <v>631</v>
      </c>
      <c r="Y358" s="60" t="s">
        <v>123</v>
      </c>
      <c r="Z358" s="79" t="s">
        <v>137</v>
      </c>
      <c r="AA358" s="79" t="s">
        <v>112</v>
      </c>
      <c r="AB358" s="80">
        <v>36567</v>
      </c>
      <c r="AC358" s="62">
        <f t="shared" ca="1" si="12"/>
        <v>17</v>
      </c>
      <c r="AD358" s="93" t="s">
        <v>76</v>
      </c>
      <c r="AE358" s="64">
        <v>45450</v>
      </c>
      <c r="AF358" s="60">
        <v>5</v>
      </c>
    </row>
    <row r="359" spans="1:32" x14ac:dyDescent="0.25">
      <c r="A359" s="79" t="s">
        <v>517</v>
      </c>
      <c r="B359" s="60" t="s">
        <v>120</v>
      </c>
      <c r="C359" s="79" t="s">
        <v>141</v>
      </c>
      <c r="D359" s="79" t="s">
        <v>112</v>
      </c>
      <c r="E359" s="80">
        <v>38902</v>
      </c>
      <c r="F359" s="62">
        <f t="shared" ca="1" si="11"/>
        <v>10</v>
      </c>
      <c r="G359" s="93" t="s">
        <v>113</v>
      </c>
      <c r="H359" s="64">
        <v>73560</v>
      </c>
      <c r="I359" s="60">
        <v>3</v>
      </c>
      <c r="W359"/>
      <c r="X359" s="79" t="s">
        <v>724</v>
      </c>
      <c r="Y359" s="60" t="s">
        <v>119</v>
      </c>
      <c r="Z359" s="79" t="s">
        <v>133</v>
      </c>
      <c r="AA359" s="79" t="s">
        <v>112</v>
      </c>
      <c r="AB359" s="80">
        <v>39312</v>
      </c>
      <c r="AC359" s="62">
        <f t="shared" ca="1" si="12"/>
        <v>9</v>
      </c>
      <c r="AD359" s="93" t="s">
        <v>115</v>
      </c>
      <c r="AE359" s="64">
        <v>71030</v>
      </c>
      <c r="AF359" s="60">
        <v>3</v>
      </c>
    </row>
    <row r="360" spans="1:32" x14ac:dyDescent="0.25">
      <c r="A360" s="79" t="s">
        <v>508</v>
      </c>
      <c r="B360" s="60" t="s">
        <v>120</v>
      </c>
      <c r="C360" s="79" t="s">
        <v>141</v>
      </c>
      <c r="D360" s="79" t="s">
        <v>112</v>
      </c>
      <c r="E360" s="80">
        <v>35896</v>
      </c>
      <c r="F360" s="62">
        <f t="shared" ca="1" si="11"/>
        <v>19</v>
      </c>
      <c r="G360" s="93" t="s">
        <v>124</v>
      </c>
      <c r="H360" s="64">
        <v>70280</v>
      </c>
      <c r="I360" s="60">
        <v>3</v>
      </c>
      <c r="W360"/>
      <c r="X360" s="79" t="s">
        <v>320</v>
      </c>
      <c r="Y360" s="60" t="s">
        <v>122</v>
      </c>
      <c r="Z360" s="79" t="s">
        <v>142</v>
      </c>
      <c r="AA360" s="79" t="s">
        <v>116</v>
      </c>
      <c r="AB360" s="80">
        <v>37099</v>
      </c>
      <c r="AC360" s="62">
        <f t="shared" ca="1" si="12"/>
        <v>15</v>
      </c>
      <c r="AD360" s="93"/>
      <c r="AE360" s="64">
        <v>28270</v>
      </c>
      <c r="AF360" s="60">
        <v>5</v>
      </c>
    </row>
    <row r="361" spans="1:32" x14ac:dyDescent="0.25">
      <c r="A361" s="79" t="s">
        <v>506</v>
      </c>
      <c r="B361" s="60" t="s">
        <v>120</v>
      </c>
      <c r="C361" s="79" t="s">
        <v>141</v>
      </c>
      <c r="D361" s="79" t="s">
        <v>112</v>
      </c>
      <c r="E361" s="80">
        <v>36312</v>
      </c>
      <c r="F361" s="62">
        <f t="shared" ca="1" si="11"/>
        <v>17</v>
      </c>
      <c r="G361" s="93" t="s">
        <v>113</v>
      </c>
      <c r="H361" s="64">
        <v>69200</v>
      </c>
      <c r="I361" s="60">
        <v>4</v>
      </c>
      <c r="W361"/>
      <c r="X361" s="79" t="s">
        <v>386</v>
      </c>
      <c r="Y361" s="60" t="s">
        <v>120</v>
      </c>
      <c r="Z361" s="79" t="s">
        <v>126</v>
      </c>
      <c r="AA361" s="79" t="s">
        <v>116</v>
      </c>
      <c r="AB361" s="80">
        <v>38856</v>
      </c>
      <c r="AC361" s="62">
        <f t="shared" ca="1" si="12"/>
        <v>11</v>
      </c>
      <c r="AD361" s="93"/>
      <c r="AE361" s="64">
        <v>84200</v>
      </c>
      <c r="AF361" s="60">
        <v>2</v>
      </c>
    </row>
    <row r="362" spans="1:32" x14ac:dyDescent="0.25">
      <c r="A362" s="79" t="s">
        <v>513</v>
      </c>
      <c r="B362" s="60" t="s">
        <v>120</v>
      </c>
      <c r="C362" s="79" t="s">
        <v>141</v>
      </c>
      <c r="D362" s="79" t="s">
        <v>112</v>
      </c>
      <c r="E362" s="80">
        <v>41016</v>
      </c>
      <c r="F362" s="62">
        <f t="shared" ca="1" si="11"/>
        <v>5</v>
      </c>
      <c r="G362" s="93" t="s">
        <v>113</v>
      </c>
      <c r="H362" s="64">
        <v>68470</v>
      </c>
      <c r="I362" s="60">
        <v>4</v>
      </c>
      <c r="W362"/>
      <c r="X362" s="79" t="s">
        <v>401</v>
      </c>
      <c r="Y362" s="60" t="s">
        <v>120</v>
      </c>
      <c r="Z362" s="79" t="s">
        <v>127</v>
      </c>
      <c r="AA362" s="79" t="s">
        <v>112</v>
      </c>
      <c r="AB362" s="80">
        <v>39923</v>
      </c>
      <c r="AC362" s="62">
        <f t="shared" ca="1" si="12"/>
        <v>8</v>
      </c>
      <c r="AD362" s="93" t="s">
        <v>113</v>
      </c>
      <c r="AE362" s="64">
        <v>76440</v>
      </c>
      <c r="AF362" s="60">
        <v>3</v>
      </c>
    </row>
    <row r="363" spans="1:32" x14ac:dyDescent="0.25">
      <c r="A363" s="79" t="s">
        <v>504</v>
      </c>
      <c r="B363" s="60" t="s">
        <v>120</v>
      </c>
      <c r="C363" s="79" t="s">
        <v>141</v>
      </c>
      <c r="D363" s="79" t="s">
        <v>112</v>
      </c>
      <c r="E363" s="80">
        <v>40990</v>
      </c>
      <c r="F363" s="62">
        <f t="shared" ca="1" si="11"/>
        <v>5</v>
      </c>
      <c r="G363" s="93" t="s">
        <v>113</v>
      </c>
      <c r="H363" s="64">
        <v>65571</v>
      </c>
      <c r="I363" s="60">
        <v>3</v>
      </c>
      <c r="W363"/>
      <c r="X363" s="79" t="s">
        <v>708</v>
      </c>
      <c r="Y363" s="60" t="s">
        <v>119</v>
      </c>
      <c r="Z363" s="79" t="s">
        <v>128</v>
      </c>
      <c r="AA363" s="79" t="s">
        <v>112</v>
      </c>
      <c r="AB363" s="80">
        <v>38801</v>
      </c>
      <c r="AC363" s="62">
        <f t="shared" ca="1" si="12"/>
        <v>11</v>
      </c>
      <c r="AD363" s="93" t="s">
        <v>59</v>
      </c>
      <c r="AE363" s="64">
        <v>26510</v>
      </c>
      <c r="AF363" s="60">
        <v>1</v>
      </c>
    </row>
    <row r="364" spans="1:32" x14ac:dyDescent="0.25">
      <c r="A364" s="79" t="s">
        <v>516</v>
      </c>
      <c r="B364" s="60" t="s">
        <v>120</v>
      </c>
      <c r="C364" s="79" t="s">
        <v>141</v>
      </c>
      <c r="D364" s="79" t="s">
        <v>112</v>
      </c>
      <c r="E364" s="80">
        <v>36245</v>
      </c>
      <c r="F364" s="62">
        <f t="shared" ca="1" si="11"/>
        <v>18</v>
      </c>
      <c r="G364" s="93" t="s">
        <v>113</v>
      </c>
      <c r="H364" s="64">
        <v>58410</v>
      </c>
      <c r="I364" s="60">
        <v>5</v>
      </c>
      <c r="W364"/>
      <c r="X364" s="79" t="s">
        <v>857</v>
      </c>
      <c r="Y364" s="60" t="s">
        <v>110</v>
      </c>
      <c r="Z364" s="79" t="s">
        <v>141</v>
      </c>
      <c r="AA364" s="79" t="s">
        <v>118</v>
      </c>
      <c r="AB364" s="80">
        <v>40561</v>
      </c>
      <c r="AC364" s="62">
        <f t="shared" ca="1" si="12"/>
        <v>6</v>
      </c>
      <c r="AD364" s="93"/>
      <c r="AE364" s="64">
        <v>30468</v>
      </c>
      <c r="AF364" s="60">
        <v>2</v>
      </c>
    </row>
    <row r="365" spans="1:32" x14ac:dyDescent="0.25">
      <c r="A365" s="79" t="s">
        <v>512</v>
      </c>
      <c r="B365" s="60" t="s">
        <v>120</v>
      </c>
      <c r="C365" s="79" t="s">
        <v>141</v>
      </c>
      <c r="D365" s="79" t="s">
        <v>116</v>
      </c>
      <c r="E365" s="80">
        <v>41219</v>
      </c>
      <c r="F365" s="62">
        <f t="shared" ca="1" si="11"/>
        <v>4</v>
      </c>
      <c r="G365" s="93"/>
      <c r="H365" s="64">
        <v>55690</v>
      </c>
      <c r="I365" s="60">
        <v>2</v>
      </c>
      <c r="W365"/>
      <c r="X365" s="79" t="s">
        <v>567</v>
      </c>
      <c r="Y365" s="60" t="s">
        <v>123</v>
      </c>
      <c r="Z365" s="79" t="s">
        <v>140</v>
      </c>
      <c r="AA365" s="79" t="s">
        <v>114</v>
      </c>
      <c r="AB365" s="80">
        <v>36217</v>
      </c>
      <c r="AC365" s="62">
        <f t="shared" ca="1" si="12"/>
        <v>18</v>
      </c>
      <c r="AD365" s="93" t="s">
        <v>124</v>
      </c>
      <c r="AE365" s="64">
        <v>22475</v>
      </c>
      <c r="AF365" s="60">
        <v>4</v>
      </c>
    </row>
    <row r="366" spans="1:32" x14ac:dyDescent="0.25">
      <c r="A366" s="79" t="s">
        <v>502</v>
      </c>
      <c r="B366" s="60" t="s">
        <v>120</v>
      </c>
      <c r="C366" s="79" t="s">
        <v>141</v>
      </c>
      <c r="D366" s="79" t="s">
        <v>116</v>
      </c>
      <c r="E366" s="80">
        <v>36479</v>
      </c>
      <c r="F366" s="62">
        <f t="shared" ca="1" si="11"/>
        <v>17</v>
      </c>
      <c r="G366" s="93"/>
      <c r="H366" s="64">
        <v>54840</v>
      </c>
      <c r="I366" s="60">
        <v>4</v>
      </c>
      <c r="W366"/>
      <c r="X366" s="79" t="s">
        <v>305</v>
      </c>
      <c r="Y366" s="60" t="s">
        <v>122</v>
      </c>
      <c r="Z366" s="79" t="s">
        <v>141</v>
      </c>
      <c r="AA366" s="79" t="s">
        <v>114</v>
      </c>
      <c r="AB366" s="80">
        <v>36531</v>
      </c>
      <c r="AC366" s="62">
        <f t="shared" ca="1" si="12"/>
        <v>17</v>
      </c>
      <c r="AD366" s="93" t="s">
        <v>59</v>
      </c>
      <c r="AE366" s="64">
        <v>20990</v>
      </c>
      <c r="AF366" s="60">
        <v>4</v>
      </c>
    </row>
    <row r="367" spans="1:32" x14ac:dyDescent="0.25">
      <c r="A367" s="79" t="s">
        <v>505</v>
      </c>
      <c r="B367" s="60" t="s">
        <v>120</v>
      </c>
      <c r="C367" s="79" t="s">
        <v>141</v>
      </c>
      <c r="D367" s="79" t="s">
        <v>112</v>
      </c>
      <c r="E367" s="80">
        <v>40909</v>
      </c>
      <c r="F367" s="62">
        <f t="shared" ca="1" si="11"/>
        <v>5</v>
      </c>
      <c r="G367" s="93" t="s">
        <v>113</v>
      </c>
      <c r="H367" s="64">
        <v>54830</v>
      </c>
      <c r="I367" s="60">
        <v>1</v>
      </c>
      <c r="W367"/>
      <c r="X367" s="79" t="s">
        <v>321</v>
      </c>
      <c r="Y367" s="60" t="s">
        <v>122</v>
      </c>
      <c r="Z367" s="79" t="s">
        <v>142</v>
      </c>
      <c r="AA367" s="79" t="s">
        <v>112</v>
      </c>
      <c r="AB367" s="80">
        <v>39784</v>
      </c>
      <c r="AC367" s="62">
        <f t="shared" ca="1" si="12"/>
        <v>8</v>
      </c>
      <c r="AD367" s="93" t="s">
        <v>113</v>
      </c>
      <c r="AE367" s="64">
        <v>69510</v>
      </c>
      <c r="AF367" s="60">
        <v>5</v>
      </c>
    </row>
    <row r="368" spans="1:32" x14ac:dyDescent="0.25">
      <c r="A368" s="79" t="s">
        <v>503</v>
      </c>
      <c r="B368" s="60" t="s">
        <v>120</v>
      </c>
      <c r="C368" s="79" t="s">
        <v>141</v>
      </c>
      <c r="D368" s="79" t="s">
        <v>112</v>
      </c>
      <c r="E368" s="80">
        <v>39273</v>
      </c>
      <c r="F368" s="62">
        <f t="shared" ca="1" si="11"/>
        <v>9</v>
      </c>
      <c r="G368" s="93" t="s">
        <v>113</v>
      </c>
      <c r="H368" s="64">
        <v>54200</v>
      </c>
      <c r="I368" s="60">
        <v>4</v>
      </c>
      <c r="W368"/>
      <c r="X368" s="79" t="s">
        <v>802</v>
      </c>
      <c r="Y368" s="60" t="s">
        <v>110</v>
      </c>
      <c r="Z368" s="79" t="s">
        <v>130</v>
      </c>
      <c r="AA368" s="79" t="s">
        <v>116</v>
      </c>
      <c r="AB368" s="80">
        <v>38738</v>
      </c>
      <c r="AC368" s="62">
        <f t="shared" ca="1" si="12"/>
        <v>11</v>
      </c>
      <c r="AD368" s="93"/>
      <c r="AE368" s="64">
        <v>25120</v>
      </c>
      <c r="AF368" s="60">
        <v>2</v>
      </c>
    </row>
    <row r="369" spans="1:32" x14ac:dyDescent="0.25">
      <c r="A369" s="79" t="s">
        <v>510</v>
      </c>
      <c r="B369" s="60" t="s">
        <v>120</v>
      </c>
      <c r="C369" s="79" t="s">
        <v>141</v>
      </c>
      <c r="D369" s="79" t="s">
        <v>112</v>
      </c>
      <c r="E369" s="80">
        <v>39797</v>
      </c>
      <c r="F369" s="62">
        <f t="shared" ca="1" si="11"/>
        <v>8</v>
      </c>
      <c r="G369" s="93" t="s">
        <v>113</v>
      </c>
      <c r="H369" s="64">
        <v>53900</v>
      </c>
      <c r="I369" s="60">
        <v>5</v>
      </c>
      <c r="W369"/>
      <c r="X369" s="79" t="s">
        <v>469</v>
      </c>
      <c r="Y369" s="60" t="s">
        <v>120</v>
      </c>
      <c r="Z369" s="79" t="s">
        <v>136</v>
      </c>
      <c r="AA369" s="79" t="s">
        <v>112</v>
      </c>
      <c r="AB369" s="80">
        <v>40911</v>
      </c>
      <c r="AC369" s="62">
        <f t="shared" ca="1" si="12"/>
        <v>5</v>
      </c>
      <c r="AD369" s="93" t="s">
        <v>115</v>
      </c>
      <c r="AE369" s="64">
        <v>87120</v>
      </c>
      <c r="AF369" s="60">
        <v>3</v>
      </c>
    </row>
    <row r="370" spans="1:32" x14ac:dyDescent="0.25">
      <c r="A370" s="79" t="s">
        <v>509</v>
      </c>
      <c r="B370" s="60" t="s">
        <v>120</v>
      </c>
      <c r="C370" s="79" t="s">
        <v>141</v>
      </c>
      <c r="D370" s="79" t="s">
        <v>116</v>
      </c>
      <c r="E370" s="80">
        <v>36214</v>
      </c>
      <c r="F370" s="62">
        <f t="shared" ca="1" si="11"/>
        <v>18</v>
      </c>
      <c r="G370" s="93"/>
      <c r="H370" s="64">
        <v>53310</v>
      </c>
      <c r="I370" s="60">
        <v>5</v>
      </c>
      <c r="W370"/>
      <c r="X370" s="79" t="s">
        <v>732</v>
      </c>
      <c r="Y370" s="60" t="s">
        <v>119</v>
      </c>
      <c r="Z370" s="79" t="s">
        <v>136</v>
      </c>
      <c r="AA370" s="79" t="s">
        <v>116</v>
      </c>
      <c r="AB370" s="80">
        <v>39167</v>
      </c>
      <c r="AC370" s="62">
        <f t="shared" ca="1" si="12"/>
        <v>10</v>
      </c>
      <c r="AD370" s="93"/>
      <c r="AE370" s="64">
        <v>29000</v>
      </c>
      <c r="AF370" s="60">
        <v>5</v>
      </c>
    </row>
    <row r="371" spans="1:32" x14ac:dyDescent="0.25">
      <c r="A371" s="79" t="s">
        <v>514</v>
      </c>
      <c r="B371" s="60" t="s">
        <v>120</v>
      </c>
      <c r="C371" s="79" t="s">
        <v>141</v>
      </c>
      <c r="D371" s="79" t="s">
        <v>114</v>
      </c>
      <c r="E371" s="80">
        <v>36423</v>
      </c>
      <c r="F371" s="62">
        <f t="shared" ca="1" si="11"/>
        <v>17</v>
      </c>
      <c r="G371" s="93" t="s">
        <v>76</v>
      </c>
      <c r="H371" s="64">
        <v>47350</v>
      </c>
      <c r="I371" s="60">
        <v>1</v>
      </c>
      <c r="W371"/>
      <c r="X371" s="79" t="s">
        <v>871</v>
      </c>
      <c r="Y371" s="60" t="s">
        <v>110</v>
      </c>
      <c r="Z371" s="79" t="s">
        <v>142</v>
      </c>
      <c r="AA371" s="79" t="s">
        <v>114</v>
      </c>
      <c r="AB371" s="80">
        <v>38805</v>
      </c>
      <c r="AC371" s="62">
        <f t="shared" ca="1" si="12"/>
        <v>11</v>
      </c>
      <c r="AD371" s="93" t="s">
        <v>115</v>
      </c>
      <c r="AE371" s="64">
        <v>13690</v>
      </c>
      <c r="AF371" s="60">
        <v>5</v>
      </c>
    </row>
    <row r="372" spans="1:32" x14ac:dyDescent="0.25">
      <c r="A372" s="79" t="s">
        <v>500</v>
      </c>
      <c r="B372" s="60" t="s">
        <v>120</v>
      </c>
      <c r="C372" s="79" t="s">
        <v>141</v>
      </c>
      <c r="D372" s="79" t="s">
        <v>112</v>
      </c>
      <c r="E372" s="80">
        <v>36407</v>
      </c>
      <c r="F372" s="62">
        <f t="shared" ca="1" si="11"/>
        <v>17</v>
      </c>
      <c r="G372" s="93" t="s">
        <v>115</v>
      </c>
      <c r="H372" s="64">
        <v>45880</v>
      </c>
      <c r="I372" s="60">
        <v>5</v>
      </c>
      <c r="W372"/>
      <c r="X372" s="79" t="s">
        <v>291</v>
      </c>
      <c r="Y372" s="60" t="s">
        <v>122</v>
      </c>
      <c r="Z372" s="79" t="s">
        <v>139</v>
      </c>
      <c r="AA372" s="79" t="s">
        <v>112</v>
      </c>
      <c r="AB372" s="80">
        <v>40625</v>
      </c>
      <c r="AC372" s="62">
        <f t="shared" ca="1" si="12"/>
        <v>6</v>
      </c>
      <c r="AD372" s="93" t="s">
        <v>76</v>
      </c>
      <c r="AE372" s="64">
        <v>35320</v>
      </c>
      <c r="AF372" s="60">
        <v>3</v>
      </c>
    </row>
    <row r="373" spans="1:32" x14ac:dyDescent="0.25">
      <c r="A373" s="79" t="s">
        <v>498</v>
      </c>
      <c r="B373" s="60" t="s">
        <v>120</v>
      </c>
      <c r="C373" s="79" t="s">
        <v>141</v>
      </c>
      <c r="D373" s="79" t="s">
        <v>116</v>
      </c>
      <c r="E373" s="80">
        <v>39720</v>
      </c>
      <c r="F373" s="62">
        <f t="shared" ca="1" si="11"/>
        <v>8</v>
      </c>
      <c r="G373" s="93"/>
      <c r="H373" s="64">
        <v>43320</v>
      </c>
      <c r="I373" s="60">
        <v>5</v>
      </c>
      <c r="W373"/>
      <c r="X373" s="79" t="s">
        <v>843</v>
      </c>
      <c r="Y373" s="60" t="s">
        <v>110</v>
      </c>
      <c r="Z373" s="79" t="s">
        <v>136</v>
      </c>
      <c r="AA373" s="79" t="s">
        <v>114</v>
      </c>
      <c r="AB373" s="80">
        <v>39871</v>
      </c>
      <c r="AC373" s="62">
        <f t="shared" ca="1" si="12"/>
        <v>8</v>
      </c>
      <c r="AD373" s="93" t="s">
        <v>59</v>
      </c>
      <c r="AE373" s="64">
        <v>38575</v>
      </c>
      <c r="AF373" s="60">
        <v>2</v>
      </c>
    </row>
    <row r="374" spans="1:32" x14ac:dyDescent="0.25">
      <c r="A374" s="79" t="s">
        <v>511</v>
      </c>
      <c r="B374" s="60" t="s">
        <v>120</v>
      </c>
      <c r="C374" s="79" t="s">
        <v>141</v>
      </c>
      <c r="D374" s="79" t="s">
        <v>112</v>
      </c>
      <c r="E374" s="80">
        <v>38856</v>
      </c>
      <c r="F374" s="62">
        <f t="shared" ca="1" si="11"/>
        <v>11</v>
      </c>
      <c r="G374" s="93" t="s">
        <v>124</v>
      </c>
      <c r="H374" s="64">
        <v>37770</v>
      </c>
      <c r="I374" s="60">
        <v>5</v>
      </c>
      <c r="W374"/>
      <c r="X374" s="79" t="s">
        <v>378</v>
      </c>
      <c r="Y374" s="60" t="s">
        <v>120</v>
      </c>
      <c r="Z374" s="79" t="s">
        <v>128</v>
      </c>
      <c r="AA374" s="79" t="s">
        <v>112</v>
      </c>
      <c r="AB374" s="80">
        <v>39147</v>
      </c>
      <c r="AC374" s="62">
        <f t="shared" ca="1" si="12"/>
        <v>10</v>
      </c>
      <c r="AD374" s="93" t="s">
        <v>124</v>
      </c>
      <c r="AE374" s="64">
        <v>43680</v>
      </c>
      <c r="AF374" s="60">
        <v>5</v>
      </c>
    </row>
    <row r="375" spans="1:32" x14ac:dyDescent="0.25">
      <c r="A375" s="79" t="s">
        <v>518</v>
      </c>
      <c r="B375" s="60" t="s">
        <v>120</v>
      </c>
      <c r="C375" s="79" t="s">
        <v>141</v>
      </c>
      <c r="D375" s="79" t="s">
        <v>112</v>
      </c>
      <c r="E375" s="80">
        <v>40521</v>
      </c>
      <c r="F375" s="62">
        <f t="shared" ca="1" si="11"/>
        <v>6</v>
      </c>
      <c r="G375" s="93" t="s">
        <v>124</v>
      </c>
      <c r="H375" s="64">
        <v>34330</v>
      </c>
      <c r="I375" s="60">
        <v>3</v>
      </c>
      <c r="W375"/>
      <c r="X375" s="79" t="s">
        <v>306</v>
      </c>
      <c r="Y375" s="60" t="s">
        <v>122</v>
      </c>
      <c r="Z375" s="79" t="s">
        <v>141</v>
      </c>
      <c r="AA375" s="79" t="s">
        <v>116</v>
      </c>
      <c r="AB375" s="80">
        <v>40726</v>
      </c>
      <c r="AC375" s="62">
        <f t="shared" ca="1" si="12"/>
        <v>5</v>
      </c>
      <c r="AD375" s="93"/>
      <c r="AE375" s="64">
        <v>46650</v>
      </c>
      <c r="AF375" s="60">
        <v>2</v>
      </c>
    </row>
    <row r="376" spans="1:32" x14ac:dyDescent="0.25">
      <c r="A376" s="79" t="s">
        <v>501</v>
      </c>
      <c r="B376" s="60" t="s">
        <v>120</v>
      </c>
      <c r="C376" s="79" t="s">
        <v>141</v>
      </c>
      <c r="D376" s="79" t="s">
        <v>112</v>
      </c>
      <c r="E376" s="80">
        <v>39745</v>
      </c>
      <c r="F376" s="62">
        <f t="shared" ca="1" si="11"/>
        <v>8</v>
      </c>
      <c r="G376" s="93" t="s">
        <v>124</v>
      </c>
      <c r="H376" s="64">
        <v>29330</v>
      </c>
      <c r="I376" s="60">
        <v>5</v>
      </c>
      <c r="W376"/>
      <c r="X376" s="79" t="s">
        <v>322</v>
      </c>
      <c r="Y376" s="60" t="s">
        <v>122</v>
      </c>
      <c r="Z376" s="79" t="s">
        <v>142</v>
      </c>
      <c r="AA376" s="79" t="s">
        <v>112</v>
      </c>
      <c r="AB376" s="80">
        <v>40584</v>
      </c>
      <c r="AC376" s="62">
        <f t="shared" ca="1" si="12"/>
        <v>6</v>
      </c>
      <c r="AD376" s="93" t="s">
        <v>113</v>
      </c>
      <c r="AE376" s="64">
        <v>24200</v>
      </c>
      <c r="AF376" s="60">
        <v>5</v>
      </c>
    </row>
    <row r="377" spans="1:32" x14ac:dyDescent="0.25">
      <c r="A377" s="79" t="s">
        <v>495</v>
      </c>
      <c r="B377" s="60" t="s">
        <v>120</v>
      </c>
      <c r="C377" s="79" t="s">
        <v>141</v>
      </c>
      <c r="D377" s="79" t="s">
        <v>112</v>
      </c>
      <c r="E377" s="80">
        <v>36526</v>
      </c>
      <c r="F377" s="62">
        <f t="shared" ca="1" si="11"/>
        <v>17</v>
      </c>
      <c r="G377" s="93" t="s">
        <v>113</v>
      </c>
      <c r="H377" s="64">
        <v>29260</v>
      </c>
      <c r="I377" s="60">
        <v>4</v>
      </c>
      <c r="W377"/>
      <c r="X377" s="79" t="s">
        <v>851</v>
      </c>
      <c r="Y377" s="60" t="s">
        <v>110</v>
      </c>
      <c r="Z377" s="79" t="s">
        <v>131</v>
      </c>
      <c r="AA377" s="79" t="s">
        <v>114</v>
      </c>
      <c r="AB377" s="80">
        <v>41014</v>
      </c>
      <c r="AC377" s="62">
        <f t="shared" ca="1" si="12"/>
        <v>5</v>
      </c>
      <c r="AD377" s="93" t="s">
        <v>113</v>
      </c>
      <c r="AE377" s="64">
        <v>34110</v>
      </c>
      <c r="AF377" s="60">
        <v>4</v>
      </c>
    </row>
    <row r="378" spans="1:32" x14ac:dyDescent="0.25">
      <c r="A378" s="79" t="s">
        <v>496</v>
      </c>
      <c r="B378" s="60" t="s">
        <v>120</v>
      </c>
      <c r="C378" s="79" t="s">
        <v>141</v>
      </c>
      <c r="D378" s="79" t="s">
        <v>112</v>
      </c>
      <c r="E378" s="80">
        <v>40574</v>
      </c>
      <c r="F378" s="62">
        <f t="shared" ca="1" si="11"/>
        <v>6</v>
      </c>
      <c r="G378" s="93" t="s">
        <v>124</v>
      </c>
      <c r="H378" s="64">
        <v>24840</v>
      </c>
      <c r="I378" s="60">
        <v>1</v>
      </c>
      <c r="W378"/>
      <c r="X378" s="79" t="s">
        <v>749</v>
      </c>
      <c r="Y378" s="60" t="s">
        <v>119</v>
      </c>
      <c r="Z378" s="79" t="s">
        <v>142</v>
      </c>
      <c r="AA378" s="79" t="s">
        <v>118</v>
      </c>
      <c r="AB378" s="80">
        <v>36458</v>
      </c>
      <c r="AC378" s="62">
        <f t="shared" ca="1" si="12"/>
        <v>17</v>
      </c>
      <c r="AD378" s="93"/>
      <c r="AE378" s="64">
        <v>32536</v>
      </c>
      <c r="AF378" s="60">
        <v>2</v>
      </c>
    </row>
    <row r="379" spans="1:32" x14ac:dyDescent="0.25">
      <c r="A379" s="79" t="s">
        <v>548</v>
      </c>
      <c r="B379" s="60" t="s">
        <v>120</v>
      </c>
      <c r="C379" s="79" t="s">
        <v>142</v>
      </c>
      <c r="D379" s="79" t="s">
        <v>112</v>
      </c>
      <c r="E379" s="80">
        <v>39399</v>
      </c>
      <c r="F379" s="62">
        <f t="shared" ca="1" si="11"/>
        <v>9</v>
      </c>
      <c r="G379" s="93" t="s">
        <v>124</v>
      </c>
      <c r="H379" s="64">
        <v>87220</v>
      </c>
      <c r="I379" s="60">
        <v>1</v>
      </c>
      <c r="W379"/>
      <c r="X379" s="79" t="s">
        <v>438</v>
      </c>
      <c r="Y379" s="60" t="s">
        <v>120</v>
      </c>
      <c r="Z379" s="79" t="s">
        <v>133</v>
      </c>
      <c r="AA379" s="79" t="s">
        <v>116</v>
      </c>
      <c r="AB379" s="80">
        <v>36977</v>
      </c>
      <c r="AC379" s="62">
        <f t="shared" ca="1" si="12"/>
        <v>16</v>
      </c>
      <c r="AD379" s="93"/>
      <c r="AE379" s="64">
        <v>68510</v>
      </c>
      <c r="AF379" s="60">
        <v>5</v>
      </c>
    </row>
    <row r="380" spans="1:32" x14ac:dyDescent="0.25">
      <c r="A380" s="79" t="s">
        <v>543</v>
      </c>
      <c r="B380" s="60" t="s">
        <v>120</v>
      </c>
      <c r="C380" s="79" t="s">
        <v>142</v>
      </c>
      <c r="D380" s="79" t="s">
        <v>112</v>
      </c>
      <c r="E380" s="80">
        <v>39728</v>
      </c>
      <c r="F380" s="62">
        <f t="shared" ca="1" si="11"/>
        <v>8</v>
      </c>
      <c r="G380" s="93" t="s">
        <v>113</v>
      </c>
      <c r="H380" s="64">
        <v>82370</v>
      </c>
      <c r="I380" s="60">
        <v>5</v>
      </c>
      <c r="W380"/>
      <c r="X380" s="79" t="s">
        <v>196</v>
      </c>
      <c r="Y380" s="60" t="s">
        <v>122</v>
      </c>
      <c r="Z380" s="79" t="s">
        <v>126</v>
      </c>
      <c r="AA380" s="79" t="s">
        <v>116</v>
      </c>
      <c r="AB380" s="80">
        <v>35902</v>
      </c>
      <c r="AC380" s="62">
        <f t="shared" ca="1" si="12"/>
        <v>19</v>
      </c>
      <c r="AD380" s="93"/>
      <c r="AE380" s="64">
        <v>63340</v>
      </c>
      <c r="AF380" s="60">
        <v>3</v>
      </c>
    </row>
    <row r="381" spans="1:32" x14ac:dyDescent="0.25">
      <c r="A381" s="79" t="s">
        <v>529</v>
      </c>
      <c r="B381" s="60" t="s">
        <v>120</v>
      </c>
      <c r="C381" s="79" t="s">
        <v>142</v>
      </c>
      <c r="D381" s="79" t="s">
        <v>116</v>
      </c>
      <c r="E381" s="80">
        <v>40235</v>
      </c>
      <c r="F381" s="62">
        <f t="shared" ca="1" si="11"/>
        <v>7</v>
      </c>
      <c r="G381" s="93"/>
      <c r="H381" s="64">
        <v>80729</v>
      </c>
      <c r="I381" s="60">
        <v>3</v>
      </c>
      <c r="W381"/>
      <c r="X381" s="79" t="s">
        <v>159</v>
      </c>
      <c r="Y381" s="60" t="s">
        <v>122</v>
      </c>
      <c r="Z381" s="79" t="s">
        <v>140</v>
      </c>
      <c r="AA381" s="79" t="s">
        <v>112</v>
      </c>
      <c r="AB381" s="80">
        <v>39282</v>
      </c>
      <c r="AC381" s="62">
        <f t="shared" ca="1" si="12"/>
        <v>9</v>
      </c>
      <c r="AD381" s="93" t="s">
        <v>59</v>
      </c>
      <c r="AE381" s="64">
        <v>69420</v>
      </c>
      <c r="AF381" s="60">
        <v>2</v>
      </c>
    </row>
    <row r="382" spans="1:32" x14ac:dyDescent="0.25">
      <c r="A382" s="79" t="s">
        <v>545</v>
      </c>
      <c r="B382" s="60" t="s">
        <v>120</v>
      </c>
      <c r="C382" s="79" t="s">
        <v>142</v>
      </c>
      <c r="D382" s="79" t="s">
        <v>116</v>
      </c>
      <c r="E382" s="80">
        <v>39239</v>
      </c>
      <c r="F382" s="62">
        <f t="shared" ca="1" si="11"/>
        <v>9</v>
      </c>
      <c r="G382" s="93"/>
      <c r="H382" s="64">
        <v>75550</v>
      </c>
      <c r="I382" s="60">
        <v>3</v>
      </c>
      <c r="W382"/>
      <c r="X382" s="79" t="s">
        <v>470</v>
      </c>
      <c r="Y382" s="60" t="s">
        <v>120</v>
      </c>
      <c r="Z382" s="79" t="s">
        <v>136</v>
      </c>
      <c r="AA382" s="79" t="s">
        <v>118</v>
      </c>
      <c r="AB382" s="80">
        <v>40610</v>
      </c>
      <c r="AC382" s="62">
        <f t="shared" ca="1" si="12"/>
        <v>6</v>
      </c>
      <c r="AD382" s="93"/>
      <c r="AE382" s="64">
        <v>36844</v>
      </c>
      <c r="AF382" s="60">
        <v>4</v>
      </c>
    </row>
    <row r="383" spans="1:32" x14ac:dyDescent="0.25">
      <c r="A383" s="79" t="s">
        <v>554</v>
      </c>
      <c r="B383" s="60" t="s">
        <v>120</v>
      </c>
      <c r="C383" s="79" t="s">
        <v>142</v>
      </c>
      <c r="D383" s="79" t="s">
        <v>112</v>
      </c>
      <c r="E383" s="80">
        <v>36619</v>
      </c>
      <c r="F383" s="62">
        <f t="shared" ca="1" si="11"/>
        <v>17</v>
      </c>
      <c r="G383" s="93" t="s">
        <v>115</v>
      </c>
      <c r="H383" s="64">
        <v>71970</v>
      </c>
      <c r="I383" s="60">
        <v>4</v>
      </c>
      <c r="W383"/>
      <c r="X383" s="79" t="s">
        <v>879</v>
      </c>
      <c r="Y383" s="60" t="s">
        <v>110</v>
      </c>
      <c r="Z383" s="79" t="s">
        <v>143</v>
      </c>
      <c r="AA383" s="79" t="s">
        <v>112</v>
      </c>
      <c r="AB383" s="80">
        <v>37073</v>
      </c>
      <c r="AC383" s="62">
        <f t="shared" ca="1" si="12"/>
        <v>15</v>
      </c>
      <c r="AD383" s="93" t="s">
        <v>76</v>
      </c>
      <c r="AE383" s="64">
        <v>40680</v>
      </c>
      <c r="AF383" s="60">
        <v>5</v>
      </c>
    </row>
    <row r="384" spans="1:32" x14ac:dyDescent="0.25">
      <c r="A384" s="79" t="s">
        <v>530</v>
      </c>
      <c r="B384" s="60" t="s">
        <v>120</v>
      </c>
      <c r="C384" s="79" t="s">
        <v>142</v>
      </c>
      <c r="D384" s="79" t="s">
        <v>116</v>
      </c>
      <c r="E384" s="80">
        <v>39087</v>
      </c>
      <c r="F384" s="62">
        <f t="shared" ca="1" si="11"/>
        <v>10</v>
      </c>
      <c r="G384" s="93"/>
      <c r="H384" s="64">
        <v>70150</v>
      </c>
      <c r="I384" s="60">
        <v>2</v>
      </c>
      <c r="W384"/>
      <c r="X384" s="79" t="s">
        <v>852</v>
      </c>
      <c r="Y384" s="60" t="s">
        <v>110</v>
      </c>
      <c r="Z384" s="79" t="s">
        <v>131</v>
      </c>
      <c r="AA384" s="79" t="s">
        <v>112</v>
      </c>
      <c r="AB384" s="80">
        <v>36643</v>
      </c>
      <c r="AC384" s="62">
        <f t="shared" ca="1" si="12"/>
        <v>17</v>
      </c>
      <c r="AD384" s="93" t="s">
        <v>124</v>
      </c>
      <c r="AE384" s="64">
        <v>71380</v>
      </c>
      <c r="AF384" s="60">
        <v>2</v>
      </c>
    </row>
    <row r="385" spans="1:32" x14ac:dyDescent="0.25">
      <c r="A385" s="79" t="s">
        <v>521</v>
      </c>
      <c r="B385" s="60" t="s">
        <v>120</v>
      </c>
      <c r="C385" s="79" t="s">
        <v>142</v>
      </c>
      <c r="D385" s="79" t="s">
        <v>112</v>
      </c>
      <c r="E385" s="80">
        <v>36672</v>
      </c>
      <c r="F385" s="62">
        <f t="shared" ca="1" si="11"/>
        <v>17</v>
      </c>
      <c r="G385" s="93" t="s">
        <v>115</v>
      </c>
      <c r="H385" s="64">
        <v>65320</v>
      </c>
      <c r="I385" s="60">
        <v>5</v>
      </c>
      <c r="W385"/>
      <c r="X385" s="79" t="s">
        <v>335</v>
      </c>
      <c r="Y385" s="60" t="s">
        <v>122</v>
      </c>
      <c r="Z385" s="79" t="s">
        <v>137</v>
      </c>
      <c r="AA385" s="79" t="s">
        <v>112</v>
      </c>
      <c r="AB385" s="80">
        <v>36175</v>
      </c>
      <c r="AC385" s="62">
        <f t="shared" ca="1" si="12"/>
        <v>18</v>
      </c>
      <c r="AD385" s="93" t="s">
        <v>124</v>
      </c>
      <c r="AE385" s="64">
        <v>23520</v>
      </c>
      <c r="AF385" s="60">
        <v>2</v>
      </c>
    </row>
    <row r="386" spans="1:32" x14ac:dyDescent="0.25">
      <c r="A386" s="79" t="s">
        <v>552</v>
      </c>
      <c r="B386" s="60" t="s">
        <v>120</v>
      </c>
      <c r="C386" s="79" t="s">
        <v>142</v>
      </c>
      <c r="D386" s="79" t="s">
        <v>112</v>
      </c>
      <c r="E386" s="80">
        <v>39435</v>
      </c>
      <c r="F386" s="62">
        <f t="shared" ref="F386:F449" ca="1" si="13">DATEDIF(E386,TODAY(),"Y")</f>
        <v>9</v>
      </c>
      <c r="G386" s="93" t="s">
        <v>59</v>
      </c>
      <c r="H386" s="64">
        <v>64780</v>
      </c>
      <c r="I386" s="60">
        <v>5</v>
      </c>
      <c r="W386"/>
      <c r="X386" s="79" t="s">
        <v>541</v>
      </c>
      <c r="Y386" s="60" t="s">
        <v>120</v>
      </c>
      <c r="Z386" s="79" t="s">
        <v>142</v>
      </c>
      <c r="AA386" s="79" t="s">
        <v>112</v>
      </c>
      <c r="AB386" s="80">
        <v>40986</v>
      </c>
      <c r="AC386" s="62">
        <f t="shared" ref="AC386:AC449" ca="1" si="14">DATEDIF(AB386,TODAY(),"Y")</f>
        <v>5</v>
      </c>
      <c r="AD386" s="93" t="s">
        <v>115</v>
      </c>
      <c r="AE386" s="64">
        <v>46550</v>
      </c>
      <c r="AF386" s="60">
        <v>4</v>
      </c>
    </row>
    <row r="387" spans="1:32" x14ac:dyDescent="0.25">
      <c r="A387" s="79" t="s">
        <v>525</v>
      </c>
      <c r="B387" s="60" t="s">
        <v>120</v>
      </c>
      <c r="C387" s="79" t="s">
        <v>142</v>
      </c>
      <c r="D387" s="79" t="s">
        <v>112</v>
      </c>
      <c r="E387" s="80">
        <v>36025</v>
      </c>
      <c r="F387" s="62">
        <f t="shared" ca="1" si="13"/>
        <v>18</v>
      </c>
      <c r="G387" s="93" t="s">
        <v>115</v>
      </c>
      <c r="H387" s="64">
        <v>64470</v>
      </c>
      <c r="I387" s="60">
        <v>5</v>
      </c>
      <c r="W387"/>
      <c r="X387" s="79" t="s">
        <v>542</v>
      </c>
      <c r="Y387" s="60" t="s">
        <v>120</v>
      </c>
      <c r="Z387" s="79" t="s">
        <v>142</v>
      </c>
      <c r="AA387" s="79" t="s">
        <v>116</v>
      </c>
      <c r="AB387" s="80">
        <v>40523</v>
      </c>
      <c r="AC387" s="62">
        <f t="shared" ca="1" si="14"/>
        <v>6</v>
      </c>
      <c r="AD387" s="93"/>
      <c r="AE387" s="64">
        <v>46570</v>
      </c>
      <c r="AF387" s="60">
        <v>4</v>
      </c>
    </row>
    <row r="388" spans="1:32" x14ac:dyDescent="0.25">
      <c r="A388" s="79" t="s">
        <v>534</v>
      </c>
      <c r="B388" s="60" t="s">
        <v>120</v>
      </c>
      <c r="C388" s="79" t="s">
        <v>142</v>
      </c>
      <c r="D388" s="79" t="s">
        <v>112</v>
      </c>
      <c r="E388" s="80">
        <v>36967</v>
      </c>
      <c r="F388" s="62">
        <f t="shared" ca="1" si="13"/>
        <v>16</v>
      </c>
      <c r="G388" s="93" t="s">
        <v>113</v>
      </c>
      <c r="H388" s="64">
        <v>63060</v>
      </c>
      <c r="I388" s="60">
        <v>4</v>
      </c>
      <c r="W388"/>
      <c r="X388" s="79" t="s">
        <v>872</v>
      </c>
      <c r="Y388" s="60" t="s">
        <v>110</v>
      </c>
      <c r="Z388" s="79" t="s">
        <v>142</v>
      </c>
      <c r="AA388" s="79" t="s">
        <v>112</v>
      </c>
      <c r="AB388" s="80">
        <v>38347</v>
      </c>
      <c r="AC388" s="62">
        <f t="shared" ca="1" si="14"/>
        <v>12</v>
      </c>
      <c r="AD388" s="93" t="s">
        <v>124</v>
      </c>
      <c r="AE388" s="64">
        <v>81340</v>
      </c>
      <c r="AF388" s="60">
        <v>2</v>
      </c>
    </row>
    <row r="389" spans="1:32" x14ac:dyDescent="0.25">
      <c r="A389" s="79" t="s">
        <v>533</v>
      </c>
      <c r="B389" s="60" t="s">
        <v>120</v>
      </c>
      <c r="C389" s="79" t="s">
        <v>142</v>
      </c>
      <c r="D389" s="79" t="s">
        <v>116</v>
      </c>
      <c r="E389" s="80">
        <v>40800</v>
      </c>
      <c r="F389" s="62">
        <f t="shared" ca="1" si="13"/>
        <v>5</v>
      </c>
      <c r="G389" s="93"/>
      <c r="H389" s="64">
        <v>62480</v>
      </c>
      <c r="I389" s="60">
        <v>5</v>
      </c>
      <c r="W389"/>
      <c r="X389" s="79" t="s">
        <v>360</v>
      </c>
      <c r="Y389" s="60" t="s">
        <v>120</v>
      </c>
      <c r="Z389" s="79" t="s">
        <v>140</v>
      </c>
      <c r="AA389" s="79" t="s">
        <v>118</v>
      </c>
      <c r="AB389" s="80">
        <v>36340</v>
      </c>
      <c r="AC389" s="62">
        <f t="shared" ca="1" si="14"/>
        <v>17</v>
      </c>
      <c r="AD389" s="93"/>
      <c r="AE389" s="64">
        <v>37016</v>
      </c>
      <c r="AF389" s="60">
        <v>4</v>
      </c>
    </row>
    <row r="390" spans="1:32" x14ac:dyDescent="0.25">
      <c r="A390" s="79" t="s">
        <v>537</v>
      </c>
      <c r="B390" s="60" t="s">
        <v>120</v>
      </c>
      <c r="C390" s="79" t="s">
        <v>142</v>
      </c>
      <c r="D390" s="79" t="s">
        <v>112</v>
      </c>
      <c r="E390" s="80">
        <v>40389</v>
      </c>
      <c r="F390" s="62">
        <f t="shared" ca="1" si="13"/>
        <v>6</v>
      </c>
      <c r="G390" s="93" t="s">
        <v>113</v>
      </c>
      <c r="H390" s="64">
        <v>58370</v>
      </c>
      <c r="I390" s="60">
        <v>5</v>
      </c>
      <c r="W390"/>
      <c r="X390" s="79" t="s">
        <v>242</v>
      </c>
      <c r="Y390" s="60" t="s">
        <v>122</v>
      </c>
      <c r="Z390" s="79" t="s">
        <v>133</v>
      </c>
      <c r="AA390" s="79" t="s">
        <v>112</v>
      </c>
      <c r="AB390" s="80">
        <v>37436</v>
      </c>
      <c r="AC390" s="62">
        <f t="shared" ca="1" si="14"/>
        <v>14</v>
      </c>
      <c r="AD390" s="93" t="s">
        <v>59</v>
      </c>
      <c r="AE390" s="64">
        <v>64130</v>
      </c>
      <c r="AF390" s="60">
        <v>1</v>
      </c>
    </row>
    <row r="391" spans="1:32" x14ac:dyDescent="0.25">
      <c r="A391" s="79" t="s">
        <v>539</v>
      </c>
      <c r="B391" s="60" t="s">
        <v>120</v>
      </c>
      <c r="C391" s="79" t="s">
        <v>142</v>
      </c>
      <c r="D391" s="79" t="s">
        <v>116</v>
      </c>
      <c r="E391" s="80">
        <v>40867</v>
      </c>
      <c r="F391" s="62">
        <f t="shared" ca="1" si="13"/>
        <v>5</v>
      </c>
      <c r="G391" s="93"/>
      <c r="H391" s="64">
        <v>57500</v>
      </c>
      <c r="I391" s="60">
        <v>1</v>
      </c>
      <c r="W391"/>
      <c r="X391" s="79" t="s">
        <v>694</v>
      </c>
      <c r="Y391" s="60" t="s">
        <v>117</v>
      </c>
      <c r="Z391" s="79" t="s">
        <v>137</v>
      </c>
      <c r="AA391" s="79" t="s">
        <v>116</v>
      </c>
      <c r="AB391" s="80">
        <v>40333</v>
      </c>
      <c r="AC391" s="62">
        <f t="shared" ca="1" si="14"/>
        <v>6</v>
      </c>
      <c r="AD391" s="93"/>
      <c r="AE391" s="64">
        <v>74020</v>
      </c>
      <c r="AF391" s="60">
        <v>2</v>
      </c>
    </row>
    <row r="392" spans="1:32" x14ac:dyDescent="0.25">
      <c r="A392" s="79" t="s">
        <v>540</v>
      </c>
      <c r="B392" s="60" t="s">
        <v>120</v>
      </c>
      <c r="C392" s="79" t="s">
        <v>142</v>
      </c>
      <c r="D392" s="79" t="s">
        <v>116</v>
      </c>
      <c r="E392" s="234">
        <v>40563</v>
      </c>
      <c r="F392" s="62">
        <f t="shared" ca="1" si="13"/>
        <v>6</v>
      </c>
      <c r="G392" s="93"/>
      <c r="H392" s="64">
        <v>55510</v>
      </c>
      <c r="I392" s="60">
        <v>3</v>
      </c>
      <c r="W392"/>
      <c r="X392" s="79" t="s">
        <v>368</v>
      </c>
      <c r="Y392" s="60" t="s">
        <v>120</v>
      </c>
      <c r="Z392" s="79" t="s">
        <v>129</v>
      </c>
      <c r="AA392" s="79" t="s">
        <v>112</v>
      </c>
      <c r="AB392" s="80">
        <v>41128</v>
      </c>
      <c r="AC392" s="62">
        <f t="shared" ca="1" si="14"/>
        <v>4</v>
      </c>
      <c r="AD392" s="93" t="s">
        <v>124</v>
      </c>
      <c r="AE392" s="64">
        <v>82760</v>
      </c>
      <c r="AF392" s="60">
        <v>4</v>
      </c>
    </row>
    <row r="393" spans="1:32" x14ac:dyDescent="0.25">
      <c r="A393" s="79" t="s">
        <v>526</v>
      </c>
      <c r="B393" s="60" t="s">
        <v>120</v>
      </c>
      <c r="C393" s="79" t="s">
        <v>142</v>
      </c>
      <c r="D393" s="79" t="s">
        <v>112</v>
      </c>
      <c r="E393" s="80">
        <v>36956</v>
      </c>
      <c r="F393" s="62">
        <f t="shared" ca="1" si="13"/>
        <v>16</v>
      </c>
      <c r="G393" s="93" t="s">
        <v>76</v>
      </c>
      <c r="H393" s="64">
        <v>49930</v>
      </c>
      <c r="I393" s="60">
        <v>1</v>
      </c>
      <c r="W393"/>
      <c r="X393" s="79" t="s">
        <v>243</v>
      </c>
      <c r="Y393" s="60" t="s">
        <v>122</v>
      </c>
      <c r="Z393" s="79" t="s">
        <v>133</v>
      </c>
      <c r="AA393" s="79" t="s">
        <v>116</v>
      </c>
      <c r="AB393" s="80">
        <v>38738</v>
      </c>
      <c r="AC393" s="62">
        <f t="shared" ca="1" si="14"/>
        <v>11</v>
      </c>
      <c r="AD393" s="93"/>
      <c r="AE393" s="64">
        <v>42150</v>
      </c>
      <c r="AF393" s="60">
        <v>5</v>
      </c>
    </row>
    <row r="394" spans="1:32" x14ac:dyDescent="0.25">
      <c r="A394" s="79" t="s">
        <v>544</v>
      </c>
      <c r="B394" s="60" t="s">
        <v>120</v>
      </c>
      <c r="C394" s="79" t="s">
        <v>142</v>
      </c>
      <c r="D394" s="79" t="s">
        <v>112</v>
      </c>
      <c r="E394" s="80">
        <v>38328</v>
      </c>
      <c r="F394" s="62">
        <f t="shared" ca="1" si="13"/>
        <v>12</v>
      </c>
      <c r="G394" s="93" t="s">
        <v>115</v>
      </c>
      <c r="H394" s="64">
        <v>48280</v>
      </c>
      <c r="I394" s="60">
        <v>4</v>
      </c>
      <c r="W394"/>
      <c r="X394" s="79" t="s">
        <v>568</v>
      </c>
      <c r="Y394" s="60" t="s">
        <v>123</v>
      </c>
      <c r="Z394" s="79" t="s">
        <v>140</v>
      </c>
      <c r="AA394" s="79" t="s">
        <v>112</v>
      </c>
      <c r="AB394" s="80">
        <v>37848</v>
      </c>
      <c r="AC394" s="62">
        <f t="shared" ca="1" si="14"/>
        <v>13</v>
      </c>
      <c r="AD394" s="93" t="s">
        <v>115</v>
      </c>
      <c r="AE394" s="64">
        <v>76910</v>
      </c>
      <c r="AF394" s="60">
        <v>2</v>
      </c>
    </row>
    <row r="395" spans="1:32" x14ac:dyDescent="0.25">
      <c r="A395" s="79" t="s">
        <v>527</v>
      </c>
      <c r="B395" s="60" t="s">
        <v>120</v>
      </c>
      <c r="C395" s="79" t="s">
        <v>142</v>
      </c>
      <c r="D395" s="79" t="s">
        <v>112</v>
      </c>
      <c r="E395" s="80">
        <v>37810</v>
      </c>
      <c r="F395" s="62">
        <f t="shared" ca="1" si="13"/>
        <v>13</v>
      </c>
      <c r="G395" s="93" t="s">
        <v>124</v>
      </c>
      <c r="H395" s="64">
        <v>48010</v>
      </c>
      <c r="I395" s="60">
        <v>3</v>
      </c>
      <c r="W395"/>
      <c r="X395" s="79" t="s">
        <v>323</v>
      </c>
      <c r="Y395" s="60" t="s">
        <v>122</v>
      </c>
      <c r="Z395" s="79" t="s">
        <v>142</v>
      </c>
      <c r="AA395" s="79" t="s">
        <v>116</v>
      </c>
      <c r="AB395" s="80">
        <v>40811</v>
      </c>
      <c r="AC395" s="62">
        <f t="shared" ca="1" si="14"/>
        <v>5</v>
      </c>
      <c r="AD395" s="93"/>
      <c r="AE395" s="64">
        <v>61134</v>
      </c>
      <c r="AF395" s="60">
        <v>4</v>
      </c>
    </row>
    <row r="396" spans="1:32" x14ac:dyDescent="0.25">
      <c r="A396" s="79" t="s">
        <v>542</v>
      </c>
      <c r="B396" s="60" t="s">
        <v>120</v>
      </c>
      <c r="C396" s="79" t="s">
        <v>142</v>
      </c>
      <c r="D396" s="79" t="s">
        <v>116</v>
      </c>
      <c r="E396" s="80">
        <v>40523</v>
      </c>
      <c r="F396" s="62">
        <f t="shared" ca="1" si="13"/>
        <v>6</v>
      </c>
      <c r="G396" s="93"/>
      <c r="H396" s="64">
        <v>46570</v>
      </c>
      <c r="I396" s="60">
        <v>4</v>
      </c>
      <c r="W396"/>
      <c r="X396" s="79" t="s">
        <v>733</v>
      </c>
      <c r="Y396" s="60" t="s">
        <v>119</v>
      </c>
      <c r="Z396" s="79" t="s">
        <v>136</v>
      </c>
      <c r="AA396" s="79" t="s">
        <v>112</v>
      </c>
      <c r="AB396" s="80">
        <v>36297</v>
      </c>
      <c r="AC396" s="62">
        <f t="shared" ca="1" si="14"/>
        <v>18</v>
      </c>
      <c r="AD396" s="93" t="s">
        <v>113</v>
      </c>
      <c r="AE396" s="64">
        <v>46030</v>
      </c>
      <c r="AF396" s="60">
        <v>2</v>
      </c>
    </row>
    <row r="397" spans="1:32" x14ac:dyDescent="0.25">
      <c r="A397" s="79" t="s">
        <v>541</v>
      </c>
      <c r="B397" s="60" t="s">
        <v>120</v>
      </c>
      <c r="C397" s="79" t="s">
        <v>142</v>
      </c>
      <c r="D397" s="79" t="s">
        <v>112</v>
      </c>
      <c r="E397" s="80">
        <v>40986</v>
      </c>
      <c r="F397" s="62">
        <f t="shared" ca="1" si="13"/>
        <v>5</v>
      </c>
      <c r="G397" s="93" t="s">
        <v>115</v>
      </c>
      <c r="H397" s="64">
        <v>46550</v>
      </c>
      <c r="I397" s="60">
        <v>4</v>
      </c>
      <c r="W397"/>
      <c r="X397" s="79" t="s">
        <v>675</v>
      </c>
      <c r="Y397" s="60" t="s">
        <v>117</v>
      </c>
      <c r="Z397" s="79" t="s">
        <v>131</v>
      </c>
      <c r="AA397" s="79" t="s">
        <v>112</v>
      </c>
      <c r="AB397" s="80">
        <v>41228</v>
      </c>
      <c r="AC397" s="62">
        <f t="shared" ca="1" si="14"/>
        <v>4</v>
      </c>
      <c r="AD397" s="93" t="s">
        <v>124</v>
      </c>
      <c r="AE397" s="64">
        <v>46340</v>
      </c>
      <c r="AF397" s="60">
        <v>5</v>
      </c>
    </row>
    <row r="398" spans="1:32" x14ac:dyDescent="0.25">
      <c r="A398" s="79" t="s">
        <v>551</v>
      </c>
      <c r="B398" s="60" t="s">
        <v>120</v>
      </c>
      <c r="C398" s="79" t="s">
        <v>142</v>
      </c>
      <c r="D398" s="79" t="s">
        <v>112</v>
      </c>
      <c r="E398" s="80">
        <v>40568</v>
      </c>
      <c r="F398" s="62">
        <f t="shared" ca="1" si="13"/>
        <v>6</v>
      </c>
      <c r="G398" s="93" t="s">
        <v>113</v>
      </c>
      <c r="H398" s="64">
        <v>46390</v>
      </c>
      <c r="I398" s="60">
        <v>5</v>
      </c>
      <c r="W398"/>
      <c r="X398" s="79" t="s">
        <v>273</v>
      </c>
      <c r="Y398" s="60" t="s">
        <v>122</v>
      </c>
      <c r="Z398" s="79" t="s">
        <v>136</v>
      </c>
      <c r="AA398" s="79" t="s">
        <v>116</v>
      </c>
      <c r="AB398" s="80">
        <v>39283</v>
      </c>
      <c r="AC398" s="62">
        <f t="shared" ca="1" si="14"/>
        <v>9</v>
      </c>
      <c r="AD398" s="93"/>
      <c r="AE398" s="64">
        <v>74470</v>
      </c>
      <c r="AF398" s="60">
        <v>3</v>
      </c>
    </row>
    <row r="399" spans="1:32" x14ac:dyDescent="0.25">
      <c r="A399" s="79" t="s">
        <v>523</v>
      </c>
      <c r="B399" s="60" t="s">
        <v>120</v>
      </c>
      <c r="C399" s="79" t="s">
        <v>142</v>
      </c>
      <c r="D399" s="79" t="s">
        <v>116</v>
      </c>
      <c r="E399" s="80">
        <v>39648</v>
      </c>
      <c r="F399" s="62">
        <f t="shared" ca="1" si="13"/>
        <v>8</v>
      </c>
      <c r="G399" s="93"/>
      <c r="H399" s="64">
        <v>45105</v>
      </c>
      <c r="I399" s="60">
        <v>1</v>
      </c>
      <c r="W399"/>
      <c r="X399" s="79" t="s">
        <v>559</v>
      </c>
      <c r="Y399" s="60" t="s">
        <v>120</v>
      </c>
      <c r="Z399" s="79" t="s">
        <v>137</v>
      </c>
      <c r="AA399" s="79" t="s">
        <v>116</v>
      </c>
      <c r="AB399" s="80">
        <v>37803</v>
      </c>
      <c r="AC399" s="62">
        <f t="shared" ca="1" si="14"/>
        <v>13</v>
      </c>
      <c r="AD399" s="93"/>
      <c r="AE399" s="64">
        <v>78100</v>
      </c>
      <c r="AF399" s="60">
        <v>3</v>
      </c>
    </row>
    <row r="400" spans="1:32" x14ac:dyDescent="0.25">
      <c r="A400" s="79" t="s">
        <v>519</v>
      </c>
      <c r="B400" s="60" t="s">
        <v>120</v>
      </c>
      <c r="C400" s="79" t="s">
        <v>142</v>
      </c>
      <c r="D400" s="79" t="s">
        <v>116</v>
      </c>
      <c r="E400" s="80">
        <v>35826</v>
      </c>
      <c r="F400" s="62">
        <f t="shared" ca="1" si="13"/>
        <v>19</v>
      </c>
      <c r="G400" s="93"/>
      <c r="H400" s="64">
        <v>45030</v>
      </c>
      <c r="I400" s="60">
        <v>3</v>
      </c>
      <c r="W400"/>
      <c r="X400" s="79" t="s">
        <v>411</v>
      </c>
      <c r="Y400" s="60" t="s">
        <v>120</v>
      </c>
      <c r="Z400" s="79" t="s">
        <v>138</v>
      </c>
      <c r="AA400" s="79" t="s">
        <v>112</v>
      </c>
      <c r="AB400" s="80">
        <v>39404</v>
      </c>
      <c r="AC400" s="62">
        <f t="shared" ca="1" si="14"/>
        <v>9</v>
      </c>
      <c r="AD400" s="93" t="s">
        <v>59</v>
      </c>
      <c r="AE400" s="64">
        <v>50990</v>
      </c>
      <c r="AF400" s="60">
        <v>4</v>
      </c>
    </row>
    <row r="401" spans="1:32" x14ac:dyDescent="0.25">
      <c r="A401" s="79" t="s">
        <v>553</v>
      </c>
      <c r="B401" s="60" t="s">
        <v>120</v>
      </c>
      <c r="C401" s="79" t="s">
        <v>142</v>
      </c>
      <c r="D401" s="79" t="s">
        <v>112</v>
      </c>
      <c r="E401" s="80">
        <v>38914</v>
      </c>
      <c r="F401" s="62">
        <f t="shared" ca="1" si="13"/>
        <v>10</v>
      </c>
      <c r="G401" s="93" t="s">
        <v>124</v>
      </c>
      <c r="H401" s="64">
        <v>41380</v>
      </c>
      <c r="I401" s="60">
        <v>2</v>
      </c>
      <c r="W401"/>
      <c r="X401" s="79" t="s">
        <v>160</v>
      </c>
      <c r="Y401" s="60" t="s">
        <v>122</v>
      </c>
      <c r="Z401" s="79" t="s">
        <v>140</v>
      </c>
      <c r="AA401" s="79" t="s">
        <v>112</v>
      </c>
      <c r="AB401" s="80">
        <v>40666</v>
      </c>
      <c r="AC401" s="62">
        <f t="shared" ca="1" si="14"/>
        <v>6</v>
      </c>
      <c r="AD401" s="93" t="s">
        <v>113</v>
      </c>
      <c r="AE401" s="64">
        <v>24090</v>
      </c>
      <c r="AF401" s="60">
        <v>4</v>
      </c>
    </row>
    <row r="402" spans="1:32" x14ac:dyDescent="0.25">
      <c r="A402" s="79" t="s">
        <v>538</v>
      </c>
      <c r="B402" s="60" t="s">
        <v>120</v>
      </c>
      <c r="C402" s="79" t="s">
        <v>142</v>
      </c>
      <c r="D402" s="79" t="s">
        <v>114</v>
      </c>
      <c r="E402" s="80">
        <v>38753</v>
      </c>
      <c r="F402" s="62">
        <f t="shared" ca="1" si="13"/>
        <v>11</v>
      </c>
      <c r="G402" s="93" t="s">
        <v>115</v>
      </c>
      <c r="H402" s="64">
        <v>37660</v>
      </c>
      <c r="I402" s="60">
        <v>4</v>
      </c>
      <c r="W402"/>
      <c r="X402" s="79" t="s">
        <v>661</v>
      </c>
      <c r="Y402" s="60" t="s">
        <v>117</v>
      </c>
      <c r="Z402" s="79" t="s">
        <v>133</v>
      </c>
      <c r="AA402" s="79" t="s">
        <v>114</v>
      </c>
      <c r="AB402" s="80">
        <v>40456</v>
      </c>
      <c r="AC402" s="62">
        <f t="shared" ca="1" si="14"/>
        <v>6</v>
      </c>
      <c r="AD402" s="93" t="s">
        <v>113</v>
      </c>
      <c r="AE402" s="64">
        <v>46645</v>
      </c>
      <c r="AF402" s="60">
        <v>5</v>
      </c>
    </row>
    <row r="403" spans="1:32" x14ac:dyDescent="0.25">
      <c r="A403" s="79" t="s">
        <v>520</v>
      </c>
      <c r="B403" s="60" t="s">
        <v>120</v>
      </c>
      <c r="C403" s="79" t="s">
        <v>142</v>
      </c>
      <c r="D403" s="79" t="s">
        <v>112</v>
      </c>
      <c r="E403" s="80">
        <v>36549</v>
      </c>
      <c r="F403" s="62">
        <f t="shared" ca="1" si="13"/>
        <v>17</v>
      </c>
      <c r="G403" s="93" t="s">
        <v>124</v>
      </c>
      <c r="H403" s="64">
        <v>35460</v>
      </c>
      <c r="I403" s="60">
        <v>1</v>
      </c>
      <c r="W403"/>
      <c r="X403" s="79" t="s">
        <v>213</v>
      </c>
      <c r="Y403" s="60" t="s">
        <v>122</v>
      </c>
      <c r="Z403" s="79" t="s">
        <v>138</v>
      </c>
      <c r="AA403" s="79" t="s">
        <v>112</v>
      </c>
      <c r="AB403" s="80">
        <v>40525</v>
      </c>
      <c r="AC403" s="62">
        <f t="shared" ca="1" si="14"/>
        <v>6</v>
      </c>
      <c r="AD403" s="93" t="s">
        <v>115</v>
      </c>
      <c r="AE403" s="64">
        <v>77950</v>
      </c>
      <c r="AF403" s="60">
        <v>4</v>
      </c>
    </row>
    <row r="404" spans="1:32" x14ac:dyDescent="0.25">
      <c r="A404" s="79" t="s">
        <v>522</v>
      </c>
      <c r="B404" s="60" t="s">
        <v>120</v>
      </c>
      <c r="C404" s="79" t="s">
        <v>142</v>
      </c>
      <c r="D404" s="79" t="s">
        <v>118</v>
      </c>
      <c r="E404" s="80">
        <v>40360</v>
      </c>
      <c r="F404" s="62">
        <f t="shared" ca="1" si="13"/>
        <v>6</v>
      </c>
      <c r="G404" s="93"/>
      <c r="H404" s="64">
        <v>33752</v>
      </c>
      <c r="I404" s="60">
        <v>3</v>
      </c>
      <c r="W404"/>
      <c r="X404" s="79" t="s">
        <v>737</v>
      </c>
      <c r="Y404" s="60" t="s">
        <v>119</v>
      </c>
      <c r="Z404" s="79" t="s">
        <v>139</v>
      </c>
      <c r="AA404" s="79" t="s">
        <v>112</v>
      </c>
      <c r="AB404" s="80">
        <v>39754</v>
      </c>
      <c r="AC404" s="62">
        <f t="shared" ca="1" si="14"/>
        <v>8</v>
      </c>
      <c r="AD404" s="93" t="s">
        <v>124</v>
      </c>
      <c r="AE404" s="64">
        <v>43110</v>
      </c>
      <c r="AF404" s="60">
        <v>2</v>
      </c>
    </row>
    <row r="405" spans="1:32" x14ac:dyDescent="0.25">
      <c r="A405" s="79" t="s">
        <v>547</v>
      </c>
      <c r="B405" s="60" t="s">
        <v>120</v>
      </c>
      <c r="C405" s="79" t="s">
        <v>142</v>
      </c>
      <c r="D405" s="79" t="s">
        <v>112</v>
      </c>
      <c r="E405" s="80">
        <v>40250</v>
      </c>
      <c r="F405" s="62">
        <f t="shared" ca="1" si="13"/>
        <v>7</v>
      </c>
      <c r="G405" s="93" t="s">
        <v>124</v>
      </c>
      <c r="H405" s="64">
        <v>33590</v>
      </c>
      <c r="I405" s="60">
        <v>5</v>
      </c>
      <c r="W405"/>
      <c r="X405" s="79" t="s">
        <v>379</v>
      </c>
      <c r="Y405" s="60" t="s">
        <v>120</v>
      </c>
      <c r="Z405" s="79" t="s">
        <v>128</v>
      </c>
      <c r="AA405" s="79" t="s">
        <v>112</v>
      </c>
      <c r="AB405" s="80">
        <v>39646</v>
      </c>
      <c r="AC405" s="62">
        <f t="shared" ca="1" si="14"/>
        <v>8</v>
      </c>
      <c r="AD405" s="93" t="s">
        <v>124</v>
      </c>
      <c r="AE405" s="64">
        <v>69060</v>
      </c>
      <c r="AF405" s="60">
        <v>1</v>
      </c>
    </row>
    <row r="406" spans="1:32" x14ac:dyDescent="0.25">
      <c r="A406" s="79" t="s">
        <v>549</v>
      </c>
      <c r="B406" s="60" t="s">
        <v>120</v>
      </c>
      <c r="C406" s="79" t="s">
        <v>142</v>
      </c>
      <c r="D406" s="79" t="s">
        <v>118</v>
      </c>
      <c r="E406" s="80">
        <v>38863</v>
      </c>
      <c r="F406" s="62">
        <f t="shared" ca="1" si="13"/>
        <v>11</v>
      </c>
      <c r="G406" s="93"/>
      <c r="H406" s="64">
        <v>28768</v>
      </c>
      <c r="I406" s="60">
        <v>3</v>
      </c>
      <c r="W406"/>
      <c r="X406" s="79" t="s">
        <v>161</v>
      </c>
      <c r="Y406" s="60" t="s">
        <v>122</v>
      </c>
      <c r="Z406" s="79" t="s">
        <v>140</v>
      </c>
      <c r="AA406" s="79" t="s">
        <v>116</v>
      </c>
      <c r="AB406" s="80">
        <v>40820</v>
      </c>
      <c r="AC406" s="62">
        <f t="shared" ca="1" si="14"/>
        <v>5</v>
      </c>
      <c r="AD406" s="93"/>
      <c r="AE406" s="64">
        <v>52750</v>
      </c>
      <c r="AF406" s="60">
        <v>1</v>
      </c>
    </row>
    <row r="407" spans="1:32" x14ac:dyDescent="0.25">
      <c r="A407" s="79" t="s">
        <v>535</v>
      </c>
      <c r="B407" s="60" t="s">
        <v>120</v>
      </c>
      <c r="C407" s="79" t="s">
        <v>142</v>
      </c>
      <c r="D407" s="79" t="s">
        <v>118</v>
      </c>
      <c r="E407" s="80">
        <v>39208</v>
      </c>
      <c r="F407" s="62">
        <f t="shared" ca="1" si="13"/>
        <v>10</v>
      </c>
      <c r="G407" s="93"/>
      <c r="H407" s="64">
        <v>26944</v>
      </c>
      <c r="I407" s="60">
        <v>4</v>
      </c>
      <c r="W407"/>
      <c r="X407" s="79" t="s">
        <v>823</v>
      </c>
      <c r="Y407" s="60" t="s">
        <v>110</v>
      </c>
      <c r="Z407" s="79" t="s">
        <v>133</v>
      </c>
      <c r="AA407" s="79" t="s">
        <v>116</v>
      </c>
      <c r="AB407" s="80">
        <v>38289</v>
      </c>
      <c r="AC407" s="62">
        <f t="shared" ca="1" si="14"/>
        <v>12</v>
      </c>
      <c r="AD407" s="93"/>
      <c r="AE407" s="64">
        <v>71830</v>
      </c>
      <c r="AF407" s="60">
        <v>3</v>
      </c>
    </row>
    <row r="408" spans="1:32" x14ac:dyDescent="0.25">
      <c r="A408" s="79" t="s">
        <v>532</v>
      </c>
      <c r="B408" s="60" t="s">
        <v>120</v>
      </c>
      <c r="C408" s="79" t="s">
        <v>142</v>
      </c>
      <c r="D408" s="79" t="s">
        <v>114</v>
      </c>
      <c r="E408" s="80">
        <v>36462</v>
      </c>
      <c r="F408" s="62">
        <f t="shared" ca="1" si="13"/>
        <v>17</v>
      </c>
      <c r="G408" s="93" t="s">
        <v>124</v>
      </c>
      <c r="H408" s="64">
        <v>26185</v>
      </c>
      <c r="I408" s="60">
        <v>5</v>
      </c>
      <c r="W408"/>
      <c r="X408" s="79" t="s">
        <v>511</v>
      </c>
      <c r="Y408" s="60" t="s">
        <v>120</v>
      </c>
      <c r="Z408" s="79" t="s">
        <v>141</v>
      </c>
      <c r="AA408" s="79" t="s">
        <v>112</v>
      </c>
      <c r="AB408" s="80">
        <v>38856</v>
      </c>
      <c r="AC408" s="62">
        <f t="shared" ca="1" si="14"/>
        <v>11</v>
      </c>
      <c r="AD408" s="93" t="s">
        <v>124</v>
      </c>
      <c r="AE408" s="64">
        <v>37770</v>
      </c>
      <c r="AF408" s="60">
        <v>5</v>
      </c>
    </row>
    <row r="409" spans="1:32" x14ac:dyDescent="0.25">
      <c r="A409" s="79" t="s">
        <v>524</v>
      </c>
      <c r="B409" s="60" t="s">
        <v>120</v>
      </c>
      <c r="C409" s="79" t="s">
        <v>142</v>
      </c>
      <c r="D409" s="79" t="s">
        <v>112</v>
      </c>
      <c r="E409" s="80">
        <v>39283</v>
      </c>
      <c r="F409" s="62">
        <f t="shared" ca="1" si="13"/>
        <v>9</v>
      </c>
      <c r="G409" s="93" t="s">
        <v>113</v>
      </c>
      <c r="H409" s="64">
        <v>24980</v>
      </c>
      <c r="I409" s="60">
        <v>3</v>
      </c>
      <c r="W409"/>
      <c r="X409" s="79" t="s">
        <v>844</v>
      </c>
      <c r="Y409" s="60" t="s">
        <v>110</v>
      </c>
      <c r="Z409" s="79" t="s">
        <v>136</v>
      </c>
      <c r="AA409" s="79" t="s">
        <v>116</v>
      </c>
      <c r="AB409" s="80">
        <v>36192</v>
      </c>
      <c r="AC409" s="62">
        <f t="shared" ca="1" si="14"/>
        <v>18</v>
      </c>
      <c r="AD409" s="93"/>
      <c r="AE409" s="64">
        <v>47620</v>
      </c>
      <c r="AF409" s="60">
        <v>5</v>
      </c>
    </row>
    <row r="410" spans="1:32" x14ac:dyDescent="0.25">
      <c r="A410" s="79" t="s">
        <v>531</v>
      </c>
      <c r="B410" s="60" t="s">
        <v>120</v>
      </c>
      <c r="C410" s="79" t="s">
        <v>142</v>
      </c>
      <c r="D410" s="79" t="s">
        <v>116</v>
      </c>
      <c r="E410" s="80">
        <v>39719</v>
      </c>
      <c r="F410" s="62">
        <f t="shared" ca="1" si="13"/>
        <v>8</v>
      </c>
      <c r="G410" s="93"/>
      <c r="H410" s="64">
        <v>23340</v>
      </c>
      <c r="I410" s="60">
        <v>4</v>
      </c>
      <c r="W410"/>
      <c r="X410" s="79" t="s">
        <v>543</v>
      </c>
      <c r="Y410" s="60" t="s">
        <v>120</v>
      </c>
      <c r="Z410" s="79" t="s">
        <v>142</v>
      </c>
      <c r="AA410" s="79" t="s">
        <v>112</v>
      </c>
      <c r="AB410" s="80">
        <v>39728</v>
      </c>
      <c r="AC410" s="62">
        <f t="shared" ca="1" si="14"/>
        <v>8</v>
      </c>
      <c r="AD410" s="93" t="s">
        <v>113</v>
      </c>
      <c r="AE410" s="64">
        <v>82370</v>
      </c>
      <c r="AF410" s="60">
        <v>5</v>
      </c>
    </row>
    <row r="411" spans="1:32" x14ac:dyDescent="0.25">
      <c r="A411" s="79" t="s">
        <v>550</v>
      </c>
      <c r="B411" s="60" t="s">
        <v>120</v>
      </c>
      <c r="C411" s="79" t="s">
        <v>142</v>
      </c>
      <c r="D411" s="79" t="s">
        <v>114</v>
      </c>
      <c r="E411" s="80">
        <v>39118</v>
      </c>
      <c r="F411" s="62">
        <f t="shared" ca="1" si="13"/>
        <v>10</v>
      </c>
      <c r="G411" s="93" t="s">
        <v>113</v>
      </c>
      <c r="H411" s="64">
        <v>20075</v>
      </c>
      <c r="I411" s="60">
        <v>1</v>
      </c>
      <c r="W411"/>
      <c r="X411" s="79" t="s">
        <v>439</v>
      </c>
      <c r="Y411" s="60" t="s">
        <v>120</v>
      </c>
      <c r="Z411" s="79" t="s">
        <v>133</v>
      </c>
      <c r="AA411" s="79" t="s">
        <v>116</v>
      </c>
      <c r="AB411" s="80">
        <v>36729</v>
      </c>
      <c r="AC411" s="62">
        <f t="shared" ca="1" si="14"/>
        <v>16</v>
      </c>
      <c r="AD411" s="93"/>
      <c r="AE411" s="64">
        <v>45420</v>
      </c>
      <c r="AF411" s="60">
        <v>1</v>
      </c>
    </row>
    <row r="412" spans="1:32" x14ac:dyDescent="0.25">
      <c r="A412" s="79" t="s">
        <v>546</v>
      </c>
      <c r="B412" s="60" t="s">
        <v>120</v>
      </c>
      <c r="C412" s="79" t="s">
        <v>142</v>
      </c>
      <c r="D412" s="79" t="s">
        <v>114</v>
      </c>
      <c r="E412" s="80">
        <v>36918</v>
      </c>
      <c r="F412" s="62">
        <f t="shared" ca="1" si="13"/>
        <v>16</v>
      </c>
      <c r="G412" s="93" t="s">
        <v>113</v>
      </c>
      <c r="H412" s="64">
        <v>17205</v>
      </c>
      <c r="I412" s="60">
        <v>5</v>
      </c>
      <c r="W412"/>
      <c r="X412" s="79" t="s">
        <v>873</v>
      </c>
      <c r="Y412" s="60" t="s">
        <v>110</v>
      </c>
      <c r="Z412" s="79" t="s">
        <v>142</v>
      </c>
      <c r="AA412" s="79" t="s">
        <v>116</v>
      </c>
      <c r="AB412" s="80">
        <v>39728</v>
      </c>
      <c r="AC412" s="62">
        <f t="shared" ca="1" si="14"/>
        <v>8</v>
      </c>
      <c r="AD412" s="93"/>
      <c r="AE412" s="64">
        <v>86040</v>
      </c>
      <c r="AF412" s="60">
        <v>5</v>
      </c>
    </row>
    <row r="413" spans="1:32" x14ac:dyDescent="0.25">
      <c r="A413" s="79" t="s">
        <v>536</v>
      </c>
      <c r="B413" s="60" t="s">
        <v>120</v>
      </c>
      <c r="C413" s="79" t="s">
        <v>142</v>
      </c>
      <c r="D413" s="79" t="s">
        <v>114</v>
      </c>
      <c r="E413" s="80">
        <v>40696</v>
      </c>
      <c r="F413" s="62">
        <f t="shared" ca="1" si="13"/>
        <v>5</v>
      </c>
      <c r="G413" s="93" t="s">
        <v>124</v>
      </c>
      <c r="H413" s="64">
        <v>13455</v>
      </c>
      <c r="I413" s="60">
        <v>2</v>
      </c>
      <c r="W413"/>
      <c r="X413" s="79" t="s">
        <v>197</v>
      </c>
      <c r="Y413" s="60" t="s">
        <v>122</v>
      </c>
      <c r="Z413" s="79" t="s">
        <v>126</v>
      </c>
      <c r="AA413" s="79" t="s">
        <v>112</v>
      </c>
      <c r="AB413" s="80">
        <v>37241</v>
      </c>
      <c r="AC413" s="62">
        <f t="shared" ca="1" si="14"/>
        <v>15</v>
      </c>
      <c r="AD413" s="93" t="s">
        <v>113</v>
      </c>
      <c r="AE413" s="64">
        <v>71950</v>
      </c>
      <c r="AF413" s="60">
        <v>5</v>
      </c>
    </row>
    <row r="414" spans="1:32" x14ac:dyDescent="0.25">
      <c r="A414" s="79" t="s">
        <v>528</v>
      </c>
      <c r="B414" s="60" t="s">
        <v>120</v>
      </c>
      <c r="C414" s="79" t="s">
        <v>142</v>
      </c>
      <c r="D414" s="79" t="s">
        <v>114</v>
      </c>
      <c r="E414" s="80">
        <v>39253</v>
      </c>
      <c r="F414" s="62">
        <f t="shared" ca="1" si="13"/>
        <v>9</v>
      </c>
      <c r="G414" s="93" t="s">
        <v>76</v>
      </c>
      <c r="H414" s="64">
        <v>11230</v>
      </c>
      <c r="I414" s="60">
        <v>4</v>
      </c>
      <c r="W414"/>
      <c r="X414" s="79" t="s">
        <v>307</v>
      </c>
      <c r="Y414" s="60" t="s">
        <v>122</v>
      </c>
      <c r="Z414" s="79" t="s">
        <v>141</v>
      </c>
      <c r="AA414" s="79" t="s">
        <v>112</v>
      </c>
      <c r="AB414" s="80">
        <v>39141</v>
      </c>
      <c r="AC414" s="62">
        <f t="shared" ca="1" si="14"/>
        <v>10</v>
      </c>
      <c r="AD414" s="93" t="s">
        <v>124</v>
      </c>
      <c r="AE414" s="64">
        <v>66824</v>
      </c>
      <c r="AF414" s="60">
        <v>2</v>
      </c>
    </row>
    <row r="415" spans="1:32" x14ac:dyDescent="0.25">
      <c r="A415" s="79" t="s">
        <v>555</v>
      </c>
      <c r="B415" s="60" t="s">
        <v>120</v>
      </c>
      <c r="C415" s="79" t="s">
        <v>144</v>
      </c>
      <c r="D415" s="79" t="s">
        <v>116</v>
      </c>
      <c r="E415" s="80">
        <v>39639</v>
      </c>
      <c r="F415" s="62">
        <f t="shared" ca="1" si="13"/>
        <v>8</v>
      </c>
      <c r="G415" s="93"/>
      <c r="H415" s="64">
        <v>64720</v>
      </c>
      <c r="I415" s="60">
        <v>5</v>
      </c>
      <c r="W415"/>
      <c r="X415" s="79" t="s">
        <v>858</v>
      </c>
      <c r="Y415" s="60" t="s">
        <v>110</v>
      </c>
      <c r="Z415" s="79" t="s">
        <v>141</v>
      </c>
      <c r="AA415" s="79" t="s">
        <v>112</v>
      </c>
      <c r="AB415" s="80">
        <v>36081</v>
      </c>
      <c r="AC415" s="62">
        <f t="shared" ca="1" si="14"/>
        <v>18</v>
      </c>
      <c r="AD415" s="93" t="s">
        <v>124</v>
      </c>
      <c r="AE415" s="64">
        <v>67407</v>
      </c>
      <c r="AF415" s="60">
        <v>5</v>
      </c>
    </row>
    <row r="416" spans="1:32" x14ac:dyDescent="0.25">
      <c r="A416" s="79" t="s">
        <v>556</v>
      </c>
      <c r="B416" s="60" t="s">
        <v>120</v>
      </c>
      <c r="C416" s="79" t="s">
        <v>144</v>
      </c>
      <c r="D416" s="79" t="s">
        <v>116</v>
      </c>
      <c r="E416" s="80">
        <v>39116</v>
      </c>
      <c r="F416" s="62">
        <f t="shared" ca="1" si="13"/>
        <v>10</v>
      </c>
      <c r="G416" s="93"/>
      <c r="H416" s="64">
        <v>60760</v>
      </c>
      <c r="I416" s="60">
        <v>2</v>
      </c>
      <c r="W416"/>
      <c r="X416" s="79" t="s">
        <v>714</v>
      </c>
      <c r="Y416" s="60" t="s">
        <v>119</v>
      </c>
      <c r="Z416" s="79" t="s">
        <v>138</v>
      </c>
      <c r="AA416" s="79" t="s">
        <v>112</v>
      </c>
      <c r="AB416" s="80">
        <v>39123</v>
      </c>
      <c r="AC416" s="62">
        <f t="shared" ca="1" si="14"/>
        <v>10</v>
      </c>
      <c r="AD416" s="93" t="s">
        <v>59</v>
      </c>
      <c r="AE416" s="64">
        <v>77840</v>
      </c>
      <c r="AF416" s="60">
        <v>2</v>
      </c>
    </row>
    <row r="417" spans="1:32" x14ac:dyDescent="0.25">
      <c r="A417" s="79" t="s">
        <v>558</v>
      </c>
      <c r="B417" s="60" t="s">
        <v>120</v>
      </c>
      <c r="C417" s="79" t="s">
        <v>137</v>
      </c>
      <c r="D417" s="79" t="s">
        <v>112</v>
      </c>
      <c r="E417" s="80">
        <v>41209</v>
      </c>
      <c r="F417" s="62">
        <f t="shared" ca="1" si="13"/>
        <v>4</v>
      </c>
      <c r="G417" s="93" t="s">
        <v>115</v>
      </c>
      <c r="H417" s="64">
        <v>87980</v>
      </c>
      <c r="I417" s="60">
        <v>1</v>
      </c>
      <c r="W417"/>
      <c r="X417" s="79" t="s">
        <v>607</v>
      </c>
      <c r="Y417" s="60" t="s">
        <v>123</v>
      </c>
      <c r="Z417" s="79" t="s">
        <v>131</v>
      </c>
      <c r="AA417" s="79" t="s">
        <v>112</v>
      </c>
      <c r="AB417" s="80">
        <v>36414</v>
      </c>
      <c r="AC417" s="62">
        <f t="shared" ca="1" si="14"/>
        <v>17</v>
      </c>
      <c r="AD417" s="93" t="s">
        <v>76</v>
      </c>
      <c r="AE417" s="64">
        <v>39680</v>
      </c>
      <c r="AF417" s="60">
        <v>5</v>
      </c>
    </row>
    <row r="418" spans="1:32" x14ac:dyDescent="0.25">
      <c r="A418" s="79" t="s">
        <v>559</v>
      </c>
      <c r="B418" s="60" t="s">
        <v>120</v>
      </c>
      <c r="C418" s="79" t="s">
        <v>137</v>
      </c>
      <c r="D418" s="79" t="s">
        <v>116</v>
      </c>
      <c r="E418" s="80">
        <v>37803</v>
      </c>
      <c r="F418" s="62">
        <f t="shared" ca="1" si="13"/>
        <v>13</v>
      </c>
      <c r="G418" s="93"/>
      <c r="H418" s="64">
        <v>78100</v>
      </c>
      <c r="I418" s="60">
        <v>3</v>
      </c>
      <c r="W418"/>
      <c r="X418" s="79" t="s">
        <v>387</v>
      </c>
      <c r="Y418" s="60" t="s">
        <v>120</v>
      </c>
      <c r="Z418" s="79" t="s">
        <v>126</v>
      </c>
      <c r="AA418" s="79" t="s">
        <v>118</v>
      </c>
      <c r="AB418" s="80">
        <v>36602</v>
      </c>
      <c r="AC418" s="62">
        <f t="shared" ca="1" si="14"/>
        <v>17</v>
      </c>
      <c r="AD418" s="93"/>
      <c r="AE418" s="64">
        <v>30080</v>
      </c>
      <c r="AF418" s="60">
        <v>3</v>
      </c>
    </row>
    <row r="419" spans="1:32" x14ac:dyDescent="0.25">
      <c r="A419" s="79" t="s">
        <v>561</v>
      </c>
      <c r="B419" s="60" t="s">
        <v>120</v>
      </c>
      <c r="C419" s="79" t="s">
        <v>137</v>
      </c>
      <c r="D419" s="79" t="s">
        <v>116</v>
      </c>
      <c r="E419" s="80">
        <v>38734</v>
      </c>
      <c r="F419" s="62">
        <f t="shared" ca="1" si="13"/>
        <v>11</v>
      </c>
      <c r="G419" s="93"/>
      <c r="H419" s="64">
        <v>54190</v>
      </c>
      <c r="I419" s="60">
        <v>4</v>
      </c>
      <c r="W419"/>
      <c r="X419" s="79" t="s">
        <v>641</v>
      </c>
      <c r="Y419" s="60" t="s">
        <v>117</v>
      </c>
      <c r="Z419" s="79" t="s">
        <v>129</v>
      </c>
      <c r="AA419" s="79" t="s">
        <v>116</v>
      </c>
      <c r="AB419" s="80">
        <v>36176</v>
      </c>
      <c r="AC419" s="62">
        <f t="shared" ca="1" si="14"/>
        <v>18</v>
      </c>
      <c r="AD419" s="93"/>
      <c r="AE419" s="64">
        <v>32940</v>
      </c>
      <c r="AF419" s="60">
        <v>5</v>
      </c>
    </row>
    <row r="420" spans="1:32" x14ac:dyDescent="0.25">
      <c r="A420" s="79" t="s">
        <v>560</v>
      </c>
      <c r="B420" s="60" t="s">
        <v>120</v>
      </c>
      <c r="C420" s="79" t="s">
        <v>137</v>
      </c>
      <c r="D420" s="79" t="s">
        <v>112</v>
      </c>
      <c r="E420" s="80">
        <v>41046</v>
      </c>
      <c r="F420" s="62">
        <f t="shared" ca="1" si="13"/>
        <v>5</v>
      </c>
      <c r="G420" s="93" t="s">
        <v>113</v>
      </c>
      <c r="H420" s="64">
        <v>48550</v>
      </c>
      <c r="I420" s="60">
        <v>5</v>
      </c>
      <c r="W420"/>
      <c r="X420" s="79" t="s">
        <v>792</v>
      </c>
      <c r="Y420" s="60" t="s">
        <v>110</v>
      </c>
      <c r="Z420" s="79" t="s">
        <v>126</v>
      </c>
      <c r="AA420" s="79" t="s">
        <v>118</v>
      </c>
      <c r="AB420" s="80">
        <v>36487</v>
      </c>
      <c r="AC420" s="62">
        <f t="shared" ca="1" si="14"/>
        <v>17</v>
      </c>
      <c r="AD420" s="93"/>
      <c r="AE420" s="64">
        <v>33056</v>
      </c>
      <c r="AF420" s="60">
        <v>5</v>
      </c>
    </row>
    <row r="421" spans="1:32" x14ac:dyDescent="0.25">
      <c r="A421" s="79" t="s">
        <v>557</v>
      </c>
      <c r="B421" s="60" t="s">
        <v>120</v>
      </c>
      <c r="C421" s="79" t="s">
        <v>137</v>
      </c>
      <c r="D421" s="79" t="s">
        <v>112</v>
      </c>
      <c r="E421" s="80">
        <v>40235</v>
      </c>
      <c r="F421" s="62">
        <f t="shared" ca="1" si="13"/>
        <v>7</v>
      </c>
      <c r="G421" s="93" t="s">
        <v>124</v>
      </c>
      <c r="H421" s="64">
        <v>22860</v>
      </c>
      <c r="I421" s="60">
        <v>5</v>
      </c>
      <c r="W421"/>
      <c r="X421" s="79" t="s">
        <v>632</v>
      </c>
      <c r="Y421" s="60" t="s">
        <v>123</v>
      </c>
      <c r="Z421" s="79" t="s">
        <v>137</v>
      </c>
      <c r="AA421" s="79" t="s">
        <v>112</v>
      </c>
      <c r="AB421" s="80">
        <v>40922</v>
      </c>
      <c r="AC421" s="62">
        <f t="shared" ca="1" si="14"/>
        <v>5</v>
      </c>
      <c r="AD421" s="93" t="s">
        <v>113</v>
      </c>
      <c r="AE421" s="64">
        <v>39110</v>
      </c>
      <c r="AF421" s="60">
        <v>5</v>
      </c>
    </row>
    <row r="422" spans="1:32" x14ac:dyDescent="0.25">
      <c r="A422" s="79" t="s">
        <v>564</v>
      </c>
      <c r="B422" s="60" t="s">
        <v>120</v>
      </c>
      <c r="C422" s="79" t="s">
        <v>121</v>
      </c>
      <c r="D422" s="79" t="s">
        <v>112</v>
      </c>
      <c r="E422" s="80">
        <v>41136</v>
      </c>
      <c r="F422" s="62">
        <f t="shared" ca="1" si="13"/>
        <v>4</v>
      </c>
      <c r="G422" s="93" t="s">
        <v>113</v>
      </c>
      <c r="H422" s="64">
        <v>79760</v>
      </c>
      <c r="I422" s="60">
        <v>5</v>
      </c>
      <c r="W422"/>
      <c r="X422" s="79" t="s">
        <v>440</v>
      </c>
      <c r="Y422" s="60" t="s">
        <v>120</v>
      </c>
      <c r="Z422" s="79" t="s">
        <v>133</v>
      </c>
      <c r="AA422" s="79" t="s">
        <v>112</v>
      </c>
      <c r="AB422" s="80">
        <v>40312</v>
      </c>
      <c r="AC422" s="62">
        <f t="shared" ca="1" si="14"/>
        <v>7</v>
      </c>
      <c r="AD422" s="93" t="s">
        <v>113</v>
      </c>
      <c r="AE422" s="64">
        <v>73450</v>
      </c>
      <c r="AF422" s="60">
        <v>3</v>
      </c>
    </row>
    <row r="423" spans="1:32" x14ac:dyDescent="0.25">
      <c r="A423" s="79" t="s">
        <v>563</v>
      </c>
      <c r="B423" s="60" t="s">
        <v>120</v>
      </c>
      <c r="C423" s="79" t="s">
        <v>121</v>
      </c>
      <c r="D423" s="79" t="s">
        <v>112</v>
      </c>
      <c r="E423" s="80">
        <v>36260</v>
      </c>
      <c r="F423" s="62">
        <f t="shared" ca="1" si="13"/>
        <v>18</v>
      </c>
      <c r="G423" s="93" t="s">
        <v>113</v>
      </c>
      <c r="H423" s="64">
        <v>75150</v>
      </c>
      <c r="I423" s="60">
        <v>1</v>
      </c>
      <c r="W423"/>
      <c r="X423" s="79" t="s">
        <v>441</v>
      </c>
      <c r="Y423" s="60" t="s">
        <v>120</v>
      </c>
      <c r="Z423" s="79" t="s">
        <v>133</v>
      </c>
      <c r="AA423" s="79" t="s">
        <v>112</v>
      </c>
      <c r="AB423" s="80">
        <v>40203</v>
      </c>
      <c r="AC423" s="62">
        <f t="shared" ca="1" si="14"/>
        <v>7</v>
      </c>
      <c r="AD423" s="93" t="s">
        <v>113</v>
      </c>
      <c r="AE423" s="64">
        <v>35600</v>
      </c>
      <c r="AF423" s="60">
        <v>5</v>
      </c>
    </row>
    <row r="424" spans="1:32" x14ac:dyDescent="0.25">
      <c r="A424" s="79" t="s">
        <v>562</v>
      </c>
      <c r="B424" s="60" t="s">
        <v>120</v>
      </c>
      <c r="C424" s="79" t="s">
        <v>121</v>
      </c>
      <c r="D424" s="79" t="s">
        <v>116</v>
      </c>
      <c r="E424" s="80">
        <v>38751</v>
      </c>
      <c r="F424" s="62">
        <f t="shared" ca="1" si="13"/>
        <v>11</v>
      </c>
      <c r="G424" s="93" t="s">
        <v>113</v>
      </c>
      <c r="H424" s="64">
        <v>60830</v>
      </c>
      <c r="I424" s="60">
        <v>2</v>
      </c>
      <c r="W424"/>
      <c r="X424" s="79" t="s">
        <v>880</v>
      </c>
      <c r="Y424" s="60" t="s">
        <v>110</v>
      </c>
      <c r="Z424" s="79" t="s">
        <v>137</v>
      </c>
      <c r="AA424" s="79" t="s">
        <v>116</v>
      </c>
      <c r="AB424" s="80">
        <v>36047</v>
      </c>
      <c r="AC424" s="62">
        <f t="shared" ca="1" si="14"/>
        <v>18</v>
      </c>
      <c r="AD424" s="93"/>
      <c r="AE424" s="64">
        <v>72480</v>
      </c>
      <c r="AF424" s="60">
        <v>2</v>
      </c>
    </row>
    <row r="425" spans="1:32" x14ac:dyDescent="0.25">
      <c r="A425" s="79" t="s">
        <v>570</v>
      </c>
      <c r="B425" s="60" t="s">
        <v>123</v>
      </c>
      <c r="C425" s="79" t="s">
        <v>140</v>
      </c>
      <c r="D425" s="79" t="s">
        <v>112</v>
      </c>
      <c r="E425" s="80">
        <v>39807</v>
      </c>
      <c r="F425" s="62">
        <f t="shared" ca="1" si="13"/>
        <v>8</v>
      </c>
      <c r="G425" s="93" t="s">
        <v>115</v>
      </c>
      <c r="H425" s="64">
        <v>88820</v>
      </c>
      <c r="I425" s="60">
        <v>2</v>
      </c>
      <c r="W425"/>
      <c r="X425" s="79" t="s">
        <v>808</v>
      </c>
      <c r="Y425" s="60" t="s">
        <v>110</v>
      </c>
      <c r="Z425" s="79" t="s">
        <v>138</v>
      </c>
      <c r="AA425" s="79" t="s">
        <v>112</v>
      </c>
      <c r="AB425" s="80">
        <v>39657</v>
      </c>
      <c r="AC425" s="62">
        <f t="shared" ca="1" si="14"/>
        <v>8</v>
      </c>
      <c r="AD425" s="93" t="s">
        <v>76</v>
      </c>
      <c r="AE425" s="64">
        <v>80880</v>
      </c>
      <c r="AF425" s="60">
        <v>1</v>
      </c>
    </row>
    <row r="426" spans="1:32" x14ac:dyDescent="0.25">
      <c r="A426" s="79" t="s">
        <v>568</v>
      </c>
      <c r="B426" s="60" t="s">
        <v>123</v>
      </c>
      <c r="C426" s="79" t="s">
        <v>140</v>
      </c>
      <c r="D426" s="79" t="s">
        <v>112</v>
      </c>
      <c r="E426" s="80">
        <v>37848</v>
      </c>
      <c r="F426" s="62">
        <f t="shared" ca="1" si="13"/>
        <v>13</v>
      </c>
      <c r="G426" s="93" t="s">
        <v>115</v>
      </c>
      <c r="H426" s="64">
        <v>76910</v>
      </c>
      <c r="I426" s="60">
        <v>2</v>
      </c>
      <c r="W426"/>
      <c r="X426" s="79" t="s">
        <v>544</v>
      </c>
      <c r="Y426" s="60" t="s">
        <v>120</v>
      </c>
      <c r="Z426" s="79" t="s">
        <v>142</v>
      </c>
      <c r="AA426" s="79" t="s">
        <v>112</v>
      </c>
      <c r="AB426" s="80">
        <v>38328</v>
      </c>
      <c r="AC426" s="62">
        <f t="shared" ca="1" si="14"/>
        <v>12</v>
      </c>
      <c r="AD426" s="93" t="s">
        <v>115</v>
      </c>
      <c r="AE426" s="64">
        <v>48280</v>
      </c>
      <c r="AF426" s="60">
        <v>4</v>
      </c>
    </row>
    <row r="427" spans="1:32" x14ac:dyDescent="0.25">
      <c r="A427" s="79" t="s">
        <v>565</v>
      </c>
      <c r="B427" s="60" t="s">
        <v>123</v>
      </c>
      <c r="C427" s="79" t="s">
        <v>140</v>
      </c>
      <c r="D427" s="79" t="s">
        <v>116</v>
      </c>
      <c r="E427" s="80">
        <v>39298</v>
      </c>
      <c r="F427" s="62">
        <f t="shared" ca="1" si="13"/>
        <v>9</v>
      </c>
      <c r="G427" s="93"/>
      <c r="H427" s="64">
        <v>76870</v>
      </c>
      <c r="I427" s="60">
        <v>5</v>
      </c>
      <c r="W427"/>
      <c r="X427" s="79" t="s">
        <v>244</v>
      </c>
      <c r="Y427" s="60" t="s">
        <v>122</v>
      </c>
      <c r="Z427" s="79" t="s">
        <v>133</v>
      </c>
      <c r="AA427" s="79" t="s">
        <v>116</v>
      </c>
      <c r="AB427" s="80">
        <v>39539</v>
      </c>
      <c r="AC427" s="62">
        <f t="shared" ca="1" si="14"/>
        <v>9</v>
      </c>
      <c r="AD427" s="93"/>
      <c r="AE427" s="64">
        <v>63310</v>
      </c>
      <c r="AF427" s="60">
        <v>3</v>
      </c>
    </row>
    <row r="428" spans="1:32" x14ac:dyDescent="0.25">
      <c r="A428" s="79" t="s">
        <v>569</v>
      </c>
      <c r="B428" s="60" t="s">
        <v>123</v>
      </c>
      <c r="C428" s="79" t="s">
        <v>140</v>
      </c>
      <c r="D428" s="79" t="s">
        <v>114</v>
      </c>
      <c r="E428" s="80">
        <v>39728</v>
      </c>
      <c r="F428" s="62">
        <f t="shared" ca="1" si="13"/>
        <v>8</v>
      </c>
      <c r="G428" s="93" t="s">
        <v>113</v>
      </c>
      <c r="H428" s="64">
        <v>45565</v>
      </c>
      <c r="I428" s="60">
        <v>1</v>
      </c>
      <c r="W428"/>
      <c r="X428" s="79" t="s">
        <v>859</v>
      </c>
      <c r="Y428" s="60" t="s">
        <v>110</v>
      </c>
      <c r="Z428" s="79" t="s">
        <v>141</v>
      </c>
      <c r="AA428" s="79" t="s">
        <v>116</v>
      </c>
      <c r="AB428" s="80">
        <v>36070</v>
      </c>
      <c r="AC428" s="62">
        <f t="shared" ca="1" si="14"/>
        <v>18</v>
      </c>
      <c r="AD428" s="93"/>
      <c r="AE428" s="64">
        <v>59050</v>
      </c>
      <c r="AF428" s="60">
        <v>4</v>
      </c>
    </row>
    <row r="429" spans="1:32" x14ac:dyDescent="0.25">
      <c r="A429" s="79" t="s">
        <v>566</v>
      </c>
      <c r="B429" s="60" t="s">
        <v>123</v>
      </c>
      <c r="C429" s="79" t="s">
        <v>140</v>
      </c>
      <c r="D429" s="79" t="s">
        <v>114</v>
      </c>
      <c r="E429" s="80">
        <v>35826</v>
      </c>
      <c r="F429" s="62">
        <f t="shared" ca="1" si="13"/>
        <v>19</v>
      </c>
      <c r="G429" s="93" t="s">
        <v>113</v>
      </c>
      <c r="H429" s="64">
        <v>31205</v>
      </c>
      <c r="I429" s="60">
        <v>2</v>
      </c>
      <c r="W429"/>
      <c r="X429" s="79" t="s">
        <v>369</v>
      </c>
      <c r="Y429" s="60" t="s">
        <v>120</v>
      </c>
      <c r="Z429" s="79" t="s">
        <v>129</v>
      </c>
      <c r="AA429" s="79" t="s">
        <v>114</v>
      </c>
      <c r="AB429" s="80">
        <v>39107</v>
      </c>
      <c r="AC429" s="62">
        <f t="shared" ca="1" si="14"/>
        <v>10</v>
      </c>
      <c r="AD429" s="93" t="s">
        <v>76</v>
      </c>
      <c r="AE429" s="64">
        <v>18655</v>
      </c>
      <c r="AF429" s="60">
        <v>4</v>
      </c>
    </row>
    <row r="430" spans="1:32" x14ac:dyDescent="0.25">
      <c r="A430" s="79" t="s">
        <v>567</v>
      </c>
      <c r="B430" s="60" t="s">
        <v>123</v>
      </c>
      <c r="C430" s="79" t="s">
        <v>140</v>
      </c>
      <c r="D430" s="79" t="s">
        <v>114</v>
      </c>
      <c r="E430" s="80">
        <v>36217</v>
      </c>
      <c r="F430" s="62">
        <f t="shared" ca="1" si="13"/>
        <v>18</v>
      </c>
      <c r="G430" s="93" t="s">
        <v>124</v>
      </c>
      <c r="H430" s="64">
        <v>22475</v>
      </c>
      <c r="I430" s="60">
        <v>4</v>
      </c>
      <c r="W430"/>
      <c r="X430" s="79" t="s">
        <v>560</v>
      </c>
      <c r="Y430" s="60" t="s">
        <v>120</v>
      </c>
      <c r="Z430" s="79" t="s">
        <v>137</v>
      </c>
      <c r="AA430" s="79" t="s">
        <v>112</v>
      </c>
      <c r="AB430" s="80">
        <v>41046</v>
      </c>
      <c r="AC430" s="62">
        <f t="shared" ca="1" si="14"/>
        <v>5</v>
      </c>
      <c r="AD430" s="93" t="s">
        <v>113</v>
      </c>
      <c r="AE430" s="64">
        <v>48550</v>
      </c>
      <c r="AF430" s="60">
        <v>5</v>
      </c>
    </row>
    <row r="431" spans="1:32" x14ac:dyDescent="0.25">
      <c r="A431" s="79" t="s">
        <v>571</v>
      </c>
      <c r="B431" s="60" t="s">
        <v>123</v>
      </c>
      <c r="C431" s="79" t="s">
        <v>129</v>
      </c>
      <c r="D431" s="79" t="s">
        <v>116</v>
      </c>
      <c r="E431" s="80">
        <v>37667</v>
      </c>
      <c r="F431" s="62">
        <f t="shared" ca="1" si="13"/>
        <v>14</v>
      </c>
      <c r="G431" s="93"/>
      <c r="H431" s="64">
        <v>73390</v>
      </c>
      <c r="I431" s="60">
        <v>2</v>
      </c>
      <c r="W431"/>
      <c r="X431" s="79" t="s">
        <v>308</v>
      </c>
      <c r="Y431" s="60" t="s">
        <v>122</v>
      </c>
      <c r="Z431" s="79" t="s">
        <v>141</v>
      </c>
      <c r="AA431" s="79" t="s">
        <v>114</v>
      </c>
      <c r="AB431" s="80">
        <v>36196</v>
      </c>
      <c r="AC431" s="62">
        <f t="shared" ca="1" si="14"/>
        <v>18</v>
      </c>
      <c r="AD431" s="93" t="s">
        <v>113</v>
      </c>
      <c r="AE431" s="64">
        <v>34980</v>
      </c>
      <c r="AF431" s="60">
        <v>2</v>
      </c>
    </row>
    <row r="432" spans="1:32" x14ac:dyDescent="0.25">
      <c r="A432" s="79" t="s">
        <v>572</v>
      </c>
      <c r="B432" s="60" t="s">
        <v>123</v>
      </c>
      <c r="C432" s="79" t="s">
        <v>125</v>
      </c>
      <c r="D432" s="79" t="s">
        <v>116</v>
      </c>
      <c r="E432" s="80">
        <v>40508</v>
      </c>
      <c r="F432" s="62">
        <f t="shared" ca="1" si="13"/>
        <v>6</v>
      </c>
      <c r="G432" s="93"/>
      <c r="H432" s="64">
        <v>58130</v>
      </c>
      <c r="I432" s="60">
        <v>2</v>
      </c>
      <c r="W432"/>
      <c r="X432" s="79" t="s">
        <v>388</v>
      </c>
      <c r="Y432" s="60" t="s">
        <v>120</v>
      </c>
      <c r="Z432" s="79" t="s">
        <v>126</v>
      </c>
      <c r="AA432" s="79" t="s">
        <v>112</v>
      </c>
      <c r="AB432" s="80">
        <v>40596</v>
      </c>
      <c r="AC432" s="62">
        <f t="shared" ca="1" si="14"/>
        <v>6</v>
      </c>
      <c r="AD432" s="93" t="s">
        <v>59</v>
      </c>
      <c r="AE432" s="64">
        <v>68910</v>
      </c>
      <c r="AF432" s="60">
        <v>5</v>
      </c>
    </row>
    <row r="433" spans="1:32" x14ac:dyDescent="0.25">
      <c r="A433" s="79" t="s">
        <v>573</v>
      </c>
      <c r="B433" s="60" t="s">
        <v>123</v>
      </c>
      <c r="C433" s="79" t="s">
        <v>128</v>
      </c>
      <c r="D433" s="79" t="s">
        <v>112</v>
      </c>
      <c r="E433" s="80">
        <v>36182</v>
      </c>
      <c r="F433" s="62">
        <f t="shared" ca="1" si="13"/>
        <v>18</v>
      </c>
      <c r="G433" s="93" t="s">
        <v>124</v>
      </c>
      <c r="H433" s="64">
        <v>68300</v>
      </c>
      <c r="I433" s="60">
        <v>5</v>
      </c>
      <c r="W433"/>
      <c r="X433" s="79" t="s">
        <v>178</v>
      </c>
      <c r="Y433" s="60" t="s">
        <v>122</v>
      </c>
      <c r="Z433" s="79" t="s">
        <v>129</v>
      </c>
      <c r="AA433" s="79" t="s">
        <v>112</v>
      </c>
      <c r="AB433" s="80">
        <v>36077</v>
      </c>
      <c r="AC433" s="62">
        <f t="shared" ca="1" si="14"/>
        <v>18</v>
      </c>
      <c r="AD433" s="93" t="s">
        <v>124</v>
      </c>
      <c r="AE433" s="64">
        <v>50110</v>
      </c>
      <c r="AF433" s="60">
        <v>1</v>
      </c>
    </row>
    <row r="434" spans="1:32" x14ac:dyDescent="0.25">
      <c r="A434" s="79" t="s">
        <v>575</v>
      </c>
      <c r="B434" s="60" t="s">
        <v>123</v>
      </c>
      <c r="C434" s="79" t="s">
        <v>126</v>
      </c>
      <c r="D434" s="79" t="s">
        <v>116</v>
      </c>
      <c r="E434" s="80">
        <v>40233</v>
      </c>
      <c r="F434" s="62">
        <f t="shared" ca="1" si="13"/>
        <v>7</v>
      </c>
      <c r="G434" s="93"/>
      <c r="H434" s="64">
        <v>64390</v>
      </c>
      <c r="I434" s="60">
        <v>2</v>
      </c>
      <c r="W434"/>
      <c r="X434" s="79" t="s">
        <v>442</v>
      </c>
      <c r="Y434" s="60" t="s">
        <v>120</v>
      </c>
      <c r="Z434" s="79" t="s">
        <v>133</v>
      </c>
      <c r="AA434" s="79" t="s">
        <v>112</v>
      </c>
      <c r="AB434" s="80">
        <v>38821</v>
      </c>
      <c r="AC434" s="62">
        <f t="shared" ca="1" si="14"/>
        <v>11</v>
      </c>
      <c r="AD434" s="93" t="s">
        <v>124</v>
      </c>
      <c r="AE434" s="64">
        <v>65720</v>
      </c>
      <c r="AF434" s="60">
        <v>1</v>
      </c>
    </row>
    <row r="435" spans="1:32" x14ac:dyDescent="0.25">
      <c r="A435" s="79" t="s">
        <v>574</v>
      </c>
      <c r="B435" s="60" t="s">
        <v>123</v>
      </c>
      <c r="C435" s="79" t="s">
        <v>126</v>
      </c>
      <c r="D435" s="79" t="s">
        <v>116</v>
      </c>
      <c r="E435" s="80">
        <v>36038</v>
      </c>
      <c r="F435" s="62">
        <f t="shared" ca="1" si="13"/>
        <v>18</v>
      </c>
      <c r="G435" s="93"/>
      <c r="H435" s="64">
        <v>30340</v>
      </c>
      <c r="I435" s="60">
        <v>3</v>
      </c>
      <c r="W435"/>
      <c r="X435" s="79" t="s">
        <v>725</v>
      </c>
      <c r="Y435" s="60" t="s">
        <v>119</v>
      </c>
      <c r="Z435" s="79" t="s">
        <v>133</v>
      </c>
      <c r="AA435" s="79" t="s">
        <v>112</v>
      </c>
      <c r="AB435" s="80">
        <v>40474</v>
      </c>
      <c r="AC435" s="62">
        <f t="shared" ca="1" si="14"/>
        <v>6</v>
      </c>
      <c r="AD435" s="93" t="s">
        <v>113</v>
      </c>
      <c r="AE435" s="64">
        <v>59320</v>
      </c>
      <c r="AF435" s="60">
        <v>4</v>
      </c>
    </row>
    <row r="436" spans="1:32" x14ac:dyDescent="0.25">
      <c r="A436" s="79" t="s">
        <v>576</v>
      </c>
      <c r="B436" s="60" t="s">
        <v>123</v>
      </c>
      <c r="C436" s="79" t="s">
        <v>126</v>
      </c>
      <c r="D436" s="79" t="s">
        <v>116</v>
      </c>
      <c r="E436" s="80">
        <v>39922</v>
      </c>
      <c r="F436" s="62">
        <f t="shared" ca="1" si="13"/>
        <v>8</v>
      </c>
      <c r="G436" s="93"/>
      <c r="H436" s="64">
        <v>25790</v>
      </c>
      <c r="I436" s="60">
        <v>3</v>
      </c>
      <c r="W436"/>
      <c r="X436" s="79" t="s">
        <v>324</v>
      </c>
      <c r="Y436" s="60" t="s">
        <v>122</v>
      </c>
      <c r="Z436" s="79" t="s">
        <v>142</v>
      </c>
      <c r="AA436" s="79" t="s">
        <v>114</v>
      </c>
      <c r="AB436" s="80">
        <v>39155</v>
      </c>
      <c r="AC436" s="62">
        <f t="shared" ca="1" si="14"/>
        <v>10</v>
      </c>
      <c r="AD436" s="93" t="s">
        <v>59</v>
      </c>
      <c r="AE436" s="64">
        <v>27710</v>
      </c>
      <c r="AF436" s="60">
        <v>3</v>
      </c>
    </row>
    <row r="437" spans="1:32" x14ac:dyDescent="0.25">
      <c r="A437" s="79" t="s">
        <v>577</v>
      </c>
      <c r="B437" s="60" t="s">
        <v>123</v>
      </c>
      <c r="C437" s="79" t="s">
        <v>127</v>
      </c>
      <c r="D437" s="79" t="s">
        <v>112</v>
      </c>
      <c r="E437" s="80">
        <v>39388</v>
      </c>
      <c r="F437" s="62">
        <f t="shared" ca="1" si="13"/>
        <v>9</v>
      </c>
      <c r="G437" s="93" t="s">
        <v>113</v>
      </c>
      <c r="H437" s="64">
        <v>71120</v>
      </c>
      <c r="I437" s="60">
        <v>4</v>
      </c>
      <c r="W437"/>
      <c r="X437" s="79" t="s">
        <v>595</v>
      </c>
      <c r="Y437" s="60" t="s">
        <v>123</v>
      </c>
      <c r="Z437" s="79" t="s">
        <v>133</v>
      </c>
      <c r="AA437" s="79" t="s">
        <v>118</v>
      </c>
      <c r="AB437" s="80">
        <v>39278</v>
      </c>
      <c r="AC437" s="62">
        <f t="shared" ca="1" si="14"/>
        <v>9</v>
      </c>
      <c r="AD437" s="93"/>
      <c r="AE437" s="64">
        <v>30416</v>
      </c>
      <c r="AF437" s="60">
        <v>1</v>
      </c>
    </row>
    <row r="438" spans="1:32" x14ac:dyDescent="0.25">
      <c r="A438" s="79" t="s">
        <v>578</v>
      </c>
      <c r="B438" s="60" t="s">
        <v>123</v>
      </c>
      <c r="C438" s="79" t="s">
        <v>138</v>
      </c>
      <c r="D438" s="79" t="s">
        <v>112</v>
      </c>
      <c r="E438" s="80">
        <v>39085</v>
      </c>
      <c r="F438" s="62">
        <f t="shared" ca="1" si="13"/>
        <v>10</v>
      </c>
      <c r="G438" s="93" t="s">
        <v>113</v>
      </c>
      <c r="H438" s="64">
        <v>87030</v>
      </c>
      <c r="I438" s="60">
        <v>3</v>
      </c>
      <c r="W438"/>
      <c r="X438" s="79" t="s">
        <v>183</v>
      </c>
      <c r="Y438" s="60" t="s">
        <v>122</v>
      </c>
      <c r="Z438" s="79" t="s">
        <v>125</v>
      </c>
      <c r="AA438" s="79" t="s">
        <v>112</v>
      </c>
      <c r="AB438" s="80">
        <v>38746</v>
      </c>
      <c r="AC438" s="62">
        <f t="shared" ca="1" si="14"/>
        <v>11</v>
      </c>
      <c r="AD438" s="93" t="s">
        <v>124</v>
      </c>
      <c r="AE438" s="64">
        <v>49360</v>
      </c>
      <c r="AF438" s="60">
        <v>2</v>
      </c>
    </row>
    <row r="439" spans="1:32" x14ac:dyDescent="0.25">
      <c r="A439" s="79" t="s">
        <v>579</v>
      </c>
      <c r="B439" s="60" t="s">
        <v>123</v>
      </c>
      <c r="C439" s="79" t="s">
        <v>138</v>
      </c>
      <c r="D439" s="79" t="s">
        <v>116</v>
      </c>
      <c r="E439" s="80">
        <v>35921</v>
      </c>
      <c r="F439" s="62">
        <f t="shared" ca="1" si="13"/>
        <v>19</v>
      </c>
      <c r="G439" s="93"/>
      <c r="H439" s="64">
        <v>63330</v>
      </c>
      <c r="I439" s="60">
        <v>4</v>
      </c>
      <c r="W439"/>
      <c r="X439" s="79" t="s">
        <v>443</v>
      </c>
      <c r="Y439" s="60" t="s">
        <v>120</v>
      </c>
      <c r="Z439" s="79" t="s">
        <v>133</v>
      </c>
      <c r="AA439" s="79" t="s">
        <v>112</v>
      </c>
      <c r="AB439" s="80">
        <v>36431</v>
      </c>
      <c r="AC439" s="62">
        <f t="shared" ca="1" si="14"/>
        <v>17</v>
      </c>
      <c r="AD439" s="93" t="s">
        <v>113</v>
      </c>
      <c r="AE439" s="64">
        <v>35820</v>
      </c>
      <c r="AF439" s="60">
        <v>2</v>
      </c>
    </row>
    <row r="440" spans="1:32" x14ac:dyDescent="0.25">
      <c r="A440" s="79" t="s">
        <v>581</v>
      </c>
      <c r="B440" s="60" t="s">
        <v>123</v>
      </c>
      <c r="C440" s="79" t="s">
        <v>138</v>
      </c>
      <c r="D440" s="79" t="s">
        <v>112</v>
      </c>
      <c r="E440" s="80">
        <v>40246</v>
      </c>
      <c r="F440" s="62">
        <f t="shared" ca="1" si="13"/>
        <v>7</v>
      </c>
      <c r="G440" s="93" t="s">
        <v>124</v>
      </c>
      <c r="H440" s="64">
        <v>63080</v>
      </c>
      <c r="I440" s="60">
        <v>5</v>
      </c>
      <c r="W440"/>
      <c r="X440" s="79" t="s">
        <v>824</v>
      </c>
      <c r="Y440" s="60" t="s">
        <v>110</v>
      </c>
      <c r="Z440" s="79" t="s">
        <v>133</v>
      </c>
      <c r="AA440" s="79" t="s">
        <v>112</v>
      </c>
      <c r="AB440" s="80">
        <v>36444</v>
      </c>
      <c r="AC440" s="62">
        <f t="shared" ca="1" si="14"/>
        <v>17</v>
      </c>
      <c r="AD440" s="93" t="s">
        <v>113</v>
      </c>
      <c r="AE440" s="64">
        <v>67280</v>
      </c>
      <c r="AF440" s="60">
        <v>3</v>
      </c>
    </row>
    <row r="441" spans="1:32" x14ac:dyDescent="0.25">
      <c r="A441" s="79" t="s">
        <v>580</v>
      </c>
      <c r="B441" s="60" t="s">
        <v>123</v>
      </c>
      <c r="C441" s="79" t="s">
        <v>138</v>
      </c>
      <c r="D441" s="79" t="s">
        <v>116</v>
      </c>
      <c r="E441" s="80">
        <v>39783</v>
      </c>
      <c r="F441" s="62">
        <f t="shared" ca="1" si="13"/>
        <v>8</v>
      </c>
      <c r="G441" s="93"/>
      <c r="H441" s="64">
        <v>54000</v>
      </c>
      <c r="I441" s="60">
        <v>3</v>
      </c>
      <c r="W441"/>
      <c r="X441" s="79" t="s">
        <v>471</v>
      </c>
      <c r="Y441" s="60" t="s">
        <v>120</v>
      </c>
      <c r="Z441" s="79" t="s">
        <v>136</v>
      </c>
      <c r="AA441" s="79" t="s">
        <v>116</v>
      </c>
      <c r="AB441" s="80">
        <v>36703</v>
      </c>
      <c r="AC441" s="62">
        <f t="shared" ca="1" si="14"/>
        <v>16</v>
      </c>
      <c r="AD441" s="93"/>
      <c r="AE441" s="64">
        <v>50200</v>
      </c>
      <c r="AF441" s="60">
        <v>4</v>
      </c>
    </row>
    <row r="442" spans="1:32" x14ac:dyDescent="0.25">
      <c r="A442" s="79" t="s">
        <v>583</v>
      </c>
      <c r="B442" s="60" t="s">
        <v>123</v>
      </c>
      <c r="C442" s="79" t="s">
        <v>132</v>
      </c>
      <c r="D442" s="79" t="s">
        <v>116</v>
      </c>
      <c r="E442" s="80">
        <v>36673</v>
      </c>
      <c r="F442" s="62">
        <f t="shared" ca="1" si="13"/>
        <v>17</v>
      </c>
      <c r="G442" s="93" t="s">
        <v>124</v>
      </c>
      <c r="H442" s="64">
        <v>69410</v>
      </c>
      <c r="I442" s="60">
        <v>4</v>
      </c>
      <c r="W442"/>
      <c r="X442" s="79" t="s">
        <v>405</v>
      </c>
      <c r="Y442" s="60" t="s">
        <v>120</v>
      </c>
      <c r="Z442" s="79" t="s">
        <v>130</v>
      </c>
      <c r="AA442" s="79" t="s">
        <v>112</v>
      </c>
      <c r="AB442" s="80">
        <v>39197</v>
      </c>
      <c r="AC442" s="62">
        <f t="shared" ca="1" si="14"/>
        <v>10</v>
      </c>
      <c r="AD442" s="93" t="s">
        <v>113</v>
      </c>
      <c r="AE442" s="64">
        <v>63190</v>
      </c>
      <c r="AF442" s="60">
        <v>1</v>
      </c>
    </row>
    <row r="443" spans="1:32" x14ac:dyDescent="0.25">
      <c r="A443" s="79" t="s">
        <v>582</v>
      </c>
      <c r="B443" s="60" t="s">
        <v>123</v>
      </c>
      <c r="C443" s="79" t="s">
        <v>132</v>
      </c>
      <c r="D443" s="79" t="s">
        <v>112</v>
      </c>
      <c r="E443" s="80">
        <v>37043</v>
      </c>
      <c r="F443" s="62">
        <f t="shared" ca="1" si="13"/>
        <v>15</v>
      </c>
      <c r="G443" s="93" t="s">
        <v>115</v>
      </c>
      <c r="H443" s="64">
        <v>45150</v>
      </c>
      <c r="I443" s="60">
        <v>1</v>
      </c>
      <c r="W443"/>
      <c r="X443" s="79" t="s">
        <v>825</v>
      </c>
      <c r="Y443" s="60" t="s">
        <v>110</v>
      </c>
      <c r="Z443" s="79" t="s">
        <v>133</v>
      </c>
      <c r="AA443" s="79" t="s">
        <v>112</v>
      </c>
      <c r="AB443" s="80">
        <v>35938</v>
      </c>
      <c r="AC443" s="62">
        <f t="shared" ca="1" si="14"/>
        <v>19</v>
      </c>
      <c r="AD443" s="93" t="s">
        <v>59</v>
      </c>
      <c r="AE443" s="64">
        <v>55450</v>
      </c>
      <c r="AF443" s="60">
        <v>5</v>
      </c>
    </row>
    <row r="444" spans="1:32" x14ac:dyDescent="0.25">
      <c r="A444" s="79" t="s">
        <v>599</v>
      </c>
      <c r="B444" s="60" t="s">
        <v>123</v>
      </c>
      <c r="C444" s="79" t="s">
        <v>133</v>
      </c>
      <c r="D444" s="79" t="s">
        <v>112</v>
      </c>
      <c r="E444" s="80">
        <v>39972</v>
      </c>
      <c r="F444" s="62">
        <f t="shared" ca="1" si="13"/>
        <v>7</v>
      </c>
      <c r="G444" s="93" t="s">
        <v>113</v>
      </c>
      <c r="H444" s="64">
        <v>78170</v>
      </c>
      <c r="I444" s="60">
        <v>5</v>
      </c>
      <c r="W444"/>
      <c r="X444" s="79" t="s">
        <v>444</v>
      </c>
      <c r="Y444" s="60" t="s">
        <v>120</v>
      </c>
      <c r="Z444" s="79" t="s">
        <v>133</v>
      </c>
      <c r="AA444" s="79" t="s">
        <v>112</v>
      </c>
      <c r="AB444" s="80">
        <v>39354</v>
      </c>
      <c r="AC444" s="62">
        <f t="shared" ca="1" si="14"/>
        <v>9</v>
      </c>
      <c r="AD444" s="93" t="s">
        <v>124</v>
      </c>
      <c r="AE444" s="64">
        <v>67050</v>
      </c>
      <c r="AF444" s="60">
        <v>4</v>
      </c>
    </row>
    <row r="445" spans="1:32" x14ac:dyDescent="0.25">
      <c r="A445" s="79" t="s">
        <v>592</v>
      </c>
      <c r="B445" s="60" t="s">
        <v>123</v>
      </c>
      <c r="C445" s="79" t="s">
        <v>133</v>
      </c>
      <c r="D445" s="79" t="s">
        <v>116</v>
      </c>
      <c r="E445" s="80">
        <v>38874</v>
      </c>
      <c r="F445" s="62">
        <f t="shared" ca="1" si="13"/>
        <v>10</v>
      </c>
      <c r="G445" s="93"/>
      <c r="H445" s="64">
        <v>59330</v>
      </c>
      <c r="I445" s="60">
        <v>4</v>
      </c>
      <c r="W445"/>
      <c r="X445" s="79" t="s">
        <v>793</v>
      </c>
      <c r="Y445" s="60" t="s">
        <v>110</v>
      </c>
      <c r="Z445" s="79" t="s">
        <v>126</v>
      </c>
      <c r="AA445" s="79" t="s">
        <v>118</v>
      </c>
      <c r="AB445" s="80">
        <v>36059</v>
      </c>
      <c r="AC445" s="62">
        <f t="shared" ca="1" si="14"/>
        <v>18</v>
      </c>
      <c r="AD445" s="93"/>
      <c r="AE445" s="64">
        <v>18500</v>
      </c>
      <c r="AF445" s="60">
        <v>5</v>
      </c>
    </row>
    <row r="446" spans="1:32" x14ac:dyDescent="0.25">
      <c r="A446" s="79" t="s">
        <v>585</v>
      </c>
      <c r="B446" s="60" t="s">
        <v>123</v>
      </c>
      <c r="C446" s="79" t="s">
        <v>133</v>
      </c>
      <c r="D446" s="79" t="s">
        <v>116</v>
      </c>
      <c r="E446" s="80">
        <v>36704</v>
      </c>
      <c r="F446" s="62">
        <f t="shared" ca="1" si="13"/>
        <v>16</v>
      </c>
      <c r="G446" s="93"/>
      <c r="H446" s="64">
        <v>57760</v>
      </c>
      <c r="I446" s="60">
        <v>3</v>
      </c>
      <c r="W446"/>
      <c r="X446" s="79" t="s">
        <v>245</v>
      </c>
      <c r="Y446" s="60" t="s">
        <v>122</v>
      </c>
      <c r="Z446" s="79" t="s">
        <v>133</v>
      </c>
      <c r="AA446" s="79" t="s">
        <v>114</v>
      </c>
      <c r="AB446" s="80">
        <v>36177</v>
      </c>
      <c r="AC446" s="62">
        <f t="shared" ca="1" si="14"/>
        <v>18</v>
      </c>
      <c r="AD446" s="93" t="s">
        <v>59</v>
      </c>
      <c r="AE446" s="64">
        <v>21670</v>
      </c>
      <c r="AF446" s="60">
        <v>2</v>
      </c>
    </row>
    <row r="447" spans="1:32" x14ac:dyDescent="0.25">
      <c r="A447" s="79" t="s">
        <v>590</v>
      </c>
      <c r="B447" s="60" t="s">
        <v>123</v>
      </c>
      <c r="C447" s="79" t="s">
        <v>133</v>
      </c>
      <c r="D447" s="79" t="s">
        <v>112</v>
      </c>
      <c r="E447" s="80">
        <v>39348</v>
      </c>
      <c r="F447" s="62">
        <f t="shared" ca="1" si="13"/>
        <v>9</v>
      </c>
      <c r="G447" s="93" t="s">
        <v>113</v>
      </c>
      <c r="H447" s="64">
        <v>46220</v>
      </c>
      <c r="I447" s="60">
        <v>2</v>
      </c>
      <c r="W447"/>
      <c r="X447" s="79" t="s">
        <v>445</v>
      </c>
      <c r="Y447" s="60" t="s">
        <v>120</v>
      </c>
      <c r="Z447" s="79" t="s">
        <v>133</v>
      </c>
      <c r="AA447" s="79" t="s">
        <v>116</v>
      </c>
      <c r="AB447" s="80">
        <v>39189</v>
      </c>
      <c r="AC447" s="62">
        <f t="shared" ca="1" si="14"/>
        <v>10</v>
      </c>
      <c r="AD447" s="93"/>
      <c r="AE447" s="64">
        <v>63850</v>
      </c>
      <c r="AF447" s="60">
        <v>2</v>
      </c>
    </row>
    <row r="448" spans="1:32" x14ac:dyDescent="0.25">
      <c r="A448" s="79" t="s">
        <v>597</v>
      </c>
      <c r="B448" s="60" t="s">
        <v>123</v>
      </c>
      <c r="C448" s="79" t="s">
        <v>133</v>
      </c>
      <c r="D448" s="79" t="s">
        <v>116</v>
      </c>
      <c r="E448" s="80">
        <v>36011</v>
      </c>
      <c r="F448" s="62">
        <f t="shared" ca="1" si="13"/>
        <v>18</v>
      </c>
      <c r="G448" s="93"/>
      <c r="H448" s="64">
        <v>45050</v>
      </c>
      <c r="I448" s="60">
        <v>1</v>
      </c>
      <c r="W448"/>
      <c r="X448" s="79" t="s">
        <v>596</v>
      </c>
      <c r="Y448" s="60" t="s">
        <v>123</v>
      </c>
      <c r="Z448" s="79" t="s">
        <v>133</v>
      </c>
      <c r="AA448" s="79" t="s">
        <v>112</v>
      </c>
      <c r="AB448" s="80">
        <v>37229</v>
      </c>
      <c r="AC448" s="62">
        <f t="shared" ca="1" si="14"/>
        <v>15</v>
      </c>
      <c r="AD448" s="93" t="s">
        <v>124</v>
      </c>
      <c r="AE448" s="64">
        <v>25310</v>
      </c>
      <c r="AF448" s="60">
        <v>4</v>
      </c>
    </row>
    <row r="449" spans="1:32" x14ac:dyDescent="0.25">
      <c r="A449" s="79" t="s">
        <v>593</v>
      </c>
      <c r="B449" s="60" t="s">
        <v>123</v>
      </c>
      <c r="C449" s="79" t="s">
        <v>133</v>
      </c>
      <c r="D449" s="79" t="s">
        <v>112</v>
      </c>
      <c r="E449" s="80">
        <v>38816</v>
      </c>
      <c r="F449" s="62">
        <f t="shared" ca="1" si="13"/>
        <v>11</v>
      </c>
      <c r="G449" s="93" t="s">
        <v>59</v>
      </c>
      <c r="H449" s="64">
        <v>44920</v>
      </c>
      <c r="I449" s="60">
        <v>1</v>
      </c>
      <c r="W449"/>
      <c r="X449" s="79" t="s">
        <v>826</v>
      </c>
      <c r="Y449" s="60" t="s">
        <v>110</v>
      </c>
      <c r="Z449" s="79" t="s">
        <v>133</v>
      </c>
      <c r="AA449" s="79" t="s">
        <v>118</v>
      </c>
      <c r="AB449" s="80">
        <v>35829</v>
      </c>
      <c r="AC449" s="62">
        <f t="shared" ca="1" si="14"/>
        <v>19</v>
      </c>
      <c r="AD449" s="93"/>
      <c r="AE449" s="64">
        <v>29176</v>
      </c>
      <c r="AF449" s="60">
        <v>3</v>
      </c>
    </row>
    <row r="450" spans="1:32" x14ac:dyDescent="0.25">
      <c r="A450" s="79" t="s">
        <v>587</v>
      </c>
      <c r="B450" s="60" t="s">
        <v>123</v>
      </c>
      <c r="C450" s="79" t="s">
        <v>133</v>
      </c>
      <c r="D450" s="79" t="s">
        <v>116</v>
      </c>
      <c r="E450" s="80">
        <v>36600</v>
      </c>
      <c r="F450" s="62">
        <f t="shared" ref="F450:F513" ca="1" si="15">DATEDIF(E450,TODAY(),"Y")</f>
        <v>17</v>
      </c>
      <c r="G450" s="93"/>
      <c r="H450" s="64">
        <v>41840</v>
      </c>
      <c r="I450" s="60">
        <v>2</v>
      </c>
      <c r="W450"/>
      <c r="X450" s="79" t="s">
        <v>309</v>
      </c>
      <c r="Y450" s="60" t="s">
        <v>122</v>
      </c>
      <c r="Z450" s="79" t="s">
        <v>141</v>
      </c>
      <c r="AA450" s="79" t="s">
        <v>112</v>
      </c>
      <c r="AB450" s="80">
        <v>36012</v>
      </c>
      <c r="AC450" s="62">
        <f t="shared" ref="AC450:AC513" ca="1" si="16">DATEDIF(AB450,TODAY(),"Y")</f>
        <v>18</v>
      </c>
      <c r="AD450" s="93" t="s">
        <v>115</v>
      </c>
      <c r="AE450" s="64">
        <v>78950</v>
      </c>
      <c r="AF450" s="60">
        <v>1</v>
      </c>
    </row>
    <row r="451" spans="1:32" x14ac:dyDescent="0.25">
      <c r="A451" s="79" t="s">
        <v>588</v>
      </c>
      <c r="B451" s="60" t="s">
        <v>123</v>
      </c>
      <c r="C451" s="79" t="s">
        <v>133</v>
      </c>
      <c r="D451" s="79" t="s">
        <v>112</v>
      </c>
      <c r="E451" s="80">
        <v>39472</v>
      </c>
      <c r="F451" s="62">
        <f t="shared" ca="1" si="15"/>
        <v>9</v>
      </c>
      <c r="G451" s="93" t="s">
        <v>113</v>
      </c>
      <c r="H451" s="64">
        <v>41060</v>
      </c>
      <c r="I451" s="60">
        <v>3</v>
      </c>
      <c r="W451"/>
      <c r="X451" s="79" t="s">
        <v>310</v>
      </c>
      <c r="Y451" s="60" t="s">
        <v>122</v>
      </c>
      <c r="Z451" s="79" t="s">
        <v>141</v>
      </c>
      <c r="AA451" s="79" t="s">
        <v>112</v>
      </c>
      <c r="AB451" s="80">
        <v>36078</v>
      </c>
      <c r="AC451" s="62">
        <f t="shared" ca="1" si="16"/>
        <v>18</v>
      </c>
      <c r="AD451" s="93" t="s">
        <v>76</v>
      </c>
      <c r="AE451" s="64">
        <v>79610</v>
      </c>
      <c r="AF451" s="60">
        <v>2</v>
      </c>
    </row>
    <row r="452" spans="1:32" x14ac:dyDescent="0.25">
      <c r="A452" s="79" t="s">
        <v>591</v>
      </c>
      <c r="B452" s="60" t="s">
        <v>123</v>
      </c>
      <c r="C452" s="79" t="s">
        <v>133</v>
      </c>
      <c r="D452" s="79" t="s">
        <v>112</v>
      </c>
      <c r="E452" s="80">
        <v>36413</v>
      </c>
      <c r="F452" s="62">
        <f t="shared" ca="1" si="15"/>
        <v>17</v>
      </c>
      <c r="G452" s="93" t="s">
        <v>113</v>
      </c>
      <c r="H452" s="64">
        <v>40060</v>
      </c>
      <c r="I452" s="60">
        <v>3</v>
      </c>
      <c r="W452"/>
      <c r="X452" s="79" t="s">
        <v>827</v>
      </c>
      <c r="Y452" s="60" t="s">
        <v>110</v>
      </c>
      <c r="Z452" s="79" t="s">
        <v>133</v>
      </c>
      <c r="AA452" s="79" t="s">
        <v>114</v>
      </c>
      <c r="AB452" s="80">
        <v>39276</v>
      </c>
      <c r="AC452" s="62">
        <f t="shared" ca="1" si="16"/>
        <v>9</v>
      </c>
      <c r="AD452" s="93" t="s">
        <v>115</v>
      </c>
      <c r="AE452" s="64">
        <v>18895</v>
      </c>
      <c r="AF452" s="60">
        <v>4</v>
      </c>
    </row>
    <row r="453" spans="1:32" x14ac:dyDescent="0.25">
      <c r="A453" s="79" t="s">
        <v>598</v>
      </c>
      <c r="B453" s="60" t="s">
        <v>123</v>
      </c>
      <c r="C453" s="79" t="s">
        <v>133</v>
      </c>
      <c r="D453" s="79" t="s">
        <v>118</v>
      </c>
      <c r="E453" s="80">
        <v>36067</v>
      </c>
      <c r="F453" s="62">
        <f t="shared" ca="1" si="15"/>
        <v>18</v>
      </c>
      <c r="G453" s="93"/>
      <c r="H453" s="64">
        <v>37612</v>
      </c>
      <c r="I453" s="60">
        <v>4</v>
      </c>
      <c r="W453"/>
      <c r="X453" s="79" t="s">
        <v>545</v>
      </c>
      <c r="Y453" s="60" t="s">
        <v>120</v>
      </c>
      <c r="Z453" s="79" t="s">
        <v>142</v>
      </c>
      <c r="AA453" s="79" t="s">
        <v>116</v>
      </c>
      <c r="AB453" s="80">
        <v>39239</v>
      </c>
      <c r="AC453" s="62">
        <f t="shared" ca="1" si="16"/>
        <v>9</v>
      </c>
      <c r="AD453" s="93"/>
      <c r="AE453" s="64">
        <v>75550</v>
      </c>
      <c r="AF453" s="60">
        <v>3</v>
      </c>
    </row>
    <row r="454" spans="1:32" x14ac:dyDescent="0.25">
      <c r="A454" s="79" t="s">
        <v>584</v>
      </c>
      <c r="B454" s="60" t="s">
        <v>123</v>
      </c>
      <c r="C454" s="79" t="s">
        <v>133</v>
      </c>
      <c r="D454" s="79" t="s">
        <v>116</v>
      </c>
      <c r="E454" s="80">
        <v>39378</v>
      </c>
      <c r="F454" s="62">
        <f t="shared" ca="1" si="15"/>
        <v>9</v>
      </c>
      <c r="G454" s="93"/>
      <c r="H454" s="64">
        <v>35460</v>
      </c>
      <c r="I454" s="60">
        <v>3</v>
      </c>
      <c r="W454"/>
      <c r="X454" s="79" t="s">
        <v>582</v>
      </c>
      <c r="Y454" s="60" t="s">
        <v>123</v>
      </c>
      <c r="Z454" s="79" t="s">
        <v>132</v>
      </c>
      <c r="AA454" s="79" t="s">
        <v>112</v>
      </c>
      <c r="AB454" s="80">
        <v>37043</v>
      </c>
      <c r="AC454" s="62">
        <f t="shared" ca="1" si="16"/>
        <v>15</v>
      </c>
      <c r="AD454" s="93" t="s">
        <v>115</v>
      </c>
      <c r="AE454" s="64">
        <v>45150</v>
      </c>
      <c r="AF454" s="60">
        <v>1</v>
      </c>
    </row>
    <row r="455" spans="1:32" x14ac:dyDescent="0.25">
      <c r="A455" s="79" t="s">
        <v>589</v>
      </c>
      <c r="B455" s="60" t="s">
        <v>123</v>
      </c>
      <c r="C455" s="79" t="s">
        <v>133</v>
      </c>
      <c r="D455" s="79" t="s">
        <v>112</v>
      </c>
      <c r="E455" s="80">
        <v>36084</v>
      </c>
      <c r="F455" s="62">
        <f t="shared" ca="1" si="15"/>
        <v>18</v>
      </c>
      <c r="G455" s="93" t="s">
        <v>113</v>
      </c>
      <c r="H455" s="64">
        <v>33210</v>
      </c>
      <c r="I455" s="60">
        <v>4</v>
      </c>
      <c r="W455"/>
      <c r="X455" s="79" t="s">
        <v>246</v>
      </c>
      <c r="Y455" s="60" t="s">
        <v>122</v>
      </c>
      <c r="Z455" s="79" t="s">
        <v>133</v>
      </c>
      <c r="AA455" s="79" t="s">
        <v>116</v>
      </c>
      <c r="AB455" s="80">
        <v>41124</v>
      </c>
      <c r="AC455" s="62">
        <f t="shared" ca="1" si="16"/>
        <v>4</v>
      </c>
      <c r="AD455" s="93"/>
      <c r="AE455" s="64">
        <v>49530</v>
      </c>
      <c r="AF455" s="60">
        <v>2</v>
      </c>
    </row>
    <row r="456" spans="1:32" x14ac:dyDescent="0.25">
      <c r="A456" s="79" t="s">
        <v>595</v>
      </c>
      <c r="B456" s="60" t="s">
        <v>123</v>
      </c>
      <c r="C456" s="79" t="s">
        <v>133</v>
      </c>
      <c r="D456" s="79" t="s">
        <v>118</v>
      </c>
      <c r="E456" s="80">
        <v>39278</v>
      </c>
      <c r="F456" s="62">
        <f t="shared" ca="1" si="15"/>
        <v>9</v>
      </c>
      <c r="G456" s="93"/>
      <c r="H456" s="64">
        <v>30416</v>
      </c>
      <c r="I456" s="60">
        <v>1</v>
      </c>
      <c r="W456"/>
      <c r="X456" s="79" t="s">
        <v>179</v>
      </c>
      <c r="Y456" s="60" t="s">
        <v>122</v>
      </c>
      <c r="Z456" s="79" t="s">
        <v>129</v>
      </c>
      <c r="AA456" s="79" t="s">
        <v>112</v>
      </c>
      <c r="AB456" s="80">
        <v>37113</v>
      </c>
      <c r="AC456" s="62">
        <f t="shared" ca="1" si="16"/>
        <v>15</v>
      </c>
      <c r="AD456" s="93" t="s">
        <v>59</v>
      </c>
      <c r="AE456" s="64">
        <v>61150</v>
      </c>
      <c r="AF456" s="60">
        <v>4</v>
      </c>
    </row>
    <row r="457" spans="1:32" x14ac:dyDescent="0.25">
      <c r="A457" s="79" t="s">
        <v>596</v>
      </c>
      <c r="B457" s="60" t="s">
        <v>123</v>
      </c>
      <c r="C457" s="79" t="s">
        <v>133</v>
      </c>
      <c r="D457" s="79" t="s">
        <v>112</v>
      </c>
      <c r="E457" s="80">
        <v>37229</v>
      </c>
      <c r="F457" s="62">
        <f t="shared" ca="1" si="15"/>
        <v>15</v>
      </c>
      <c r="G457" s="93" t="s">
        <v>124</v>
      </c>
      <c r="H457" s="64">
        <v>25310</v>
      </c>
      <c r="I457" s="60">
        <v>4</v>
      </c>
      <c r="W457"/>
      <c r="X457" s="79" t="s">
        <v>743</v>
      </c>
      <c r="Y457" s="60" t="s">
        <v>119</v>
      </c>
      <c r="Z457" s="79" t="s">
        <v>141</v>
      </c>
      <c r="AA457" s="79" t="s">
        <v>112</v>
      </c>
      <c r="AB457" s="80">
        <v>40853</v>
      </c>
      <c r="AC457" s="62">
        <f t="shared" ca="1" si="16"/>
        <v>5</v>
      </c>
      <c r="AD457" s="93" t="s">
        <v>124</v>
      </c>
      <c r="AE457" s="64">
        <v>63050</v>
      </c>
      <c r="AF457" s="60">
        <v>3</v>
      </c>
    </row>
    <row r="458" spans="1:32" x14ac:dyDescent="0.25">
      <c r="A458" s="79" t="s">
        <v>600</v>
      </c>
      <c r="B458" s="60" t="s">
        <v>123</v>
      </c>
      <c r="C458" s="79" t="s">
        <v>133</v>
      </c>
      <c r="D458" s="79" t="s">
        <v>116</v>
      </c>
      <c r="E458" s="80">
        <v>36283</v>
      </c>
      <c r="F458" s="62">
        <f t="shared" ca="1" si="15"/>
        <v>18</v>
      </c>
      <c r="G458" s="93"/>
      <c r="H458" s="64">
        <v>25130</v>
      </c>
      <c r="I458" s="60">
        <v>5</v>
      </c>
      <c r="W458"/>
      <c r="X458" s="79" t="s">
        <v>608</v>
      </c>
      <c r="Y458" s="60" t="s">
        <v>123</v>
      </c>
      <c r="Z458" s="79" t="s">
        <v>131</v>
      </c>
      <c r="AA458" s="79" t="s">
        <v>118</v>
      </c>
      <c r="AB458" s="80">
        <v>36263</v>
      </c>
      <c r="AC458" s="62">
        <f t="shared" ca="1" si="16"/>
        <v>18</v>
      </c>
      <c r="AD458" s="93"/>
      <c r="AE458" s="64">
        <v>38768</v>
      </c>
      <c r="AF458" s="60">
        <v>4</v>
      </c>
    </row>
    <row r="459" spans="1:32" x14ac:dyDescent="0.25">
      <c r="A459" s="79" t="s">
        <v>586</v>
      </c>
      <c r="B459" s="60" t="s">
        <v>123</v>
      </c>
      <c r="C459" s="79" t="s">
        <v>133</v>
      </c>
      <c r="D459" s="79" t="s">
        <v>112</v>
      </c>
      <c r="E459" s="80">
        <v>39181</v>
      </c>
      <c r="F459" s="62">
        <f t="shared" ca="1" si="15"/>
        <v>10</v>
      </c>
      <c r="G459" s="93" t="s">
        <v>124</v>
      </c>
      <c r="H459" s="64">
        <v>23330</v>
      </c>
      <c r="I459" s="60">
        <v>4</v>
      </c>
      <c r="W459"/>
      <c r="X459" s="79" t="s">
        <v>332</v>
      </c>
      <c r="Y459" s="60" t="s">
        <v>122</v>
      </c>
      <c r="Z459" s="79" t="s">
        <v>143</v>
      </c>
      <c r="AA459" s="79" t="s">
        <v>112</v>
      </c>
      <c r="AB459" s="80">
        <v>36991</v>
      </c>
      <c r="AC459" s="62">
        <f t="shared" ca="1" si="16"/>
        <v>16</v>
      </c>
      <c r="AD459" s="93" t="s">
        <v>113</v>
      </c>
      <c r="AE459" s="64">
        <v>63670</v>
      </c>
      <c r="AF459" s="60">
        <v>5</v>
      </c>
    </row>
    <row r="460" spans="1:32" x14ac:dyDescent="0.25">
      <c r="A460" s="79" t="s">
        <v>594</v>
      </c>
      <c r="B460" s="60" t="s">
        <v>123</v>
      </c>
      <c r="C460" s="79" t="s">
        <v>133</v>
      </c>
      <c r="D460" s="79" t="s">
        <v>118</v>
      </c>
      <c r="E460" s="80">
        <v>41056</v>
      </c>
      <c r="F460" s="62">
        <f t="shared" ca="1" si="15"/>
        <v>5</v>
      </c>
      <c r="G460" s="93"/>
      <c r="H460" s="64">
        <v>22344</v>
      </c>
      <c r="I460" s="60">
        <v>4</v>
      </c>
      <c r="W460"/>
      <c r="X460" s="79" t="s">
        <v>881</v>
      </c>
      <c r="Y460" s="60" t="s">
        <v>110</v>
      </c>
      <c r="Z460" s="79" t="s">
        <v>137</v>
      </c>
      <c r="AA460" s="79" t="s">
        <v>116</v>
      </c>
      <c r="AB460" s="80">
        <v>37236</v>
      </c>
      <c r="AC460" s="62">
        <f t="shared" ca="1" si="16"/>
        <v>15</v>
      </c>
      <c r="AD460" s="93"/>
      <c r="AE460" s="64">
        <v>29540</v>
      </c>
      <c r="AF460" s="60">
        <v>3</v>
      </c>
    </row>
    <row r="461" spans="1:32" x14ac:dyDescent="0.25">
      <c r="A461" s="79" t="s">
        <v>601</v>
      </c>
      <c r="B461" s="60" t="s">
        <v>123</v>
      </c>
      <c r="C461" s="79" t="s">
        <v>135</v>
      </c>
      <c r="D461" s="79" t="s">
        <v>112</v>
      </c>
      <c r="E461" s="80">
        <v>41137</v>
      </c>
      <c r="F461" s="62">
        <f t="shared" ca="1" si="15"/>
        <v>4</v>
      </c>
      <c r="G461" s="93" t="s">
        <v>113</v>
      </c>
      <c r="H461" s="64">
        <v>39160</v>
      </c>
      <c r="I461" s="60">
        <v>3</v>
      </c>
      <c r="W461"/>
      <c r="X461" s="79" t="s">
        <v>845</v>
      </c>
      <c r="Y461" s="60" t="s">
        <v>110</v>
      </c>
      <c r="Z461" s="79" t="s">
        <v>136</v>
      </c>
      <c r="AA461" s="79" t="s">
        <v>112</v>
      </c>
      <c r="AB461" s="80">
        <v>36145</v>
      </c>
      <c r="AC461" s="62">
        <f t="shared" ca="1" si="16"/>
        <v>18</v>
      </c>
      <c r="AD461" s="93" t="s">
        <v>115</v>
      </c>
      <c r="AE461" s="64">
        <v>31260</v>
      </c>
      <c r="AF461" s="60">
        <v>5</v>
      </c>
    </row>
    <row r="462" spans="1:32" x14ac:dyDescent="0.25">
      <c r="A462" s="79" t="s">
        <v>602</v>
      </c>
      <c r="B462" s="60" t="s">
        <v>123</v>
      </c>
      <c r="C462" s="79" t="s">
        <v>136</v>
      </c>
      <c r="D462" s="79" t="s">
        <v>116</v>
      </c>
      <c r="E462" s="80">
        <v>39330</v>
      </c>
      <c r="F462" s="62">
        <f t="shared" ca="1" si="15"/>
        <v>9</v>
      </c>
      <c r="G462" s="93"/>
      <c r="H462" s="64">
        <v>81930</v>
      </c>
      <c r="I462" s="60">
        <v>5</v>
      </c>
      <c r="W462"/>
      <c r="X462" s="79" t="s">
        <v>874</v>
      </c>
      <c r="Y462" s="60" t="s">
        <v>110</v>
      </c>
      <c r="Z462" s="79" t="s">
        <v>142</v>
      </c>
      <c r="AA462" s="79" t="s">
        <v>116</v>
      </c>
      <c r="AB462" s="80">
        <v>40706</v>
      </c>
      <c r="AC462" s="62">
        <f t="shared" ca="1" si="16"/>
        <v>5</v>
      </c>
      <c r="AD462" s="93"/>
      <c r="AE462" s="64">
        <v>34680</v>
      </c>
      <c r="AF462" s="60">
        <v>5</v>
      </c>
    </row>
    <row r="463" spans="1:32" x14ac:dyDescent="0.25">
      <c r="A463" s="79" t="s">
        <v>604</v>
      </c>
      <c r="B463" s="60" t="s">
        <v>123</v>
      </c>
      <c r="C463" s="79" t="s">
        <v>136</v>
      </c>
      <c r="D463" s="79" t="s">
        <v>112</v>
      </c>
      <c r="E463" s="80">
        <v>40552</v>
      </c>
      <c r="F463" s="62">
        <f t="shared" ca="1" si="15"/>
        <v>6</v>
      </c>
      <c r="G463" s="93" t="s">
        <v>113</v>
      </c>
      <c r="H463" s="64">
        <v>62740</v>
      </c>
      <c r="I463" s="60">
        <v>4</v>
      </c>
      <c r="W463"/>
      <c r="X463" s="79" t="s">
        <v>446</v>
      </c>
      <c r="Y463" s="60" t="s">
        <v>120</v>
      </c>
      <c r="Z463" s="79" t="s">
        <v>133</v>
      </c>
      <c r="AA463" s="79" t="s">
        <v>114</v>
      </c>
      <c r="AB463" s="80">
        <v>36360</v>
      </c>
      <c r="AC463" s="62">
        <f t="shared" ca="1" si="16"/>
        <v>17</v>
      </c>
      <c r="AD463" s="93" t="s">
        <v>124</v>
      </c>
      <c r="AE463" s="64">
        <v>11065</v>
      </c>
      <c r="AF463" s="60">
        <v>1</v>
      </c>
    </row>
    <row r="464" spans="1:32" x14ac:dyDescent="0.25">
      <c r="A464" s="79" t="s">
        <v>603</v>
      </c>
      <c r="B464" s="60" t="s">
        <v>123</v>
      </c>
      <c r="C464" s="79" t="s">
        <v>136</v>
      </c>
      <c r="D464" s="79" t="s">
        <v>114</v>
      </c>
      <c r="E464" s="80">
        <v>36371</v>
      </c>
      <c r="F464" s="62">
        <f t="shared" ca="1" si="15"/>
        <v>17</v>
      </c>
      <c r="G464" s="93" t="s">
        <v>124</v>
      </c>
      <c r="H464" s="64">
        <v>26790</v>
      </c>
      <c r="I464" s="60">
        <v>2</v>
      </c>
      <c r="W464"/>
      <c r="X464" s="79" t="s">
        <v>860</v>
      </c>
      <c r="Y464" s="60" t="s">
        <v>110</v>
      </c>
      <c r="Z464" s="79" t="s">
        <v>141</v>
      </c>
      <c r="AA464" s="79" t="s">
        <v>112</v>
      </c>
      <c r="AB464" s="80">
        <v>39815</v>
      </c>
      <c r="AC464" s="62">
        <f t="shared" ca="1" si="16"/>
        <v>8</v>
      </c>
      <c r="AD464" s="93" t="s">
        <v>124</v>
      </c>
      <c r="AE464" s="64">
        <v>72060</v>
      </c>
      <c r="AF464" s="60">
        <v>2</v>
      </c>
    </row>
    <row r="465" spans="1:32" x14ac:dyDescent="0.25">
      <c r="A465" s="79" t="s">
        <v>605</v>
      </c>
      <c r="B465" s="60" t="s">
        <v>123</v>
      </c>
      <c r="C465" s="79" t="s">
        <v>136</v>
      </c>
      <c r="D465" s="79" t="s">
        <v>114</v>
      </c>
      <c r="E465" s="80">
        <v>37141</v>
      </c>
      <c r="F465" s="62">
        <f t="shared" ca="1" si="15"/>
        <v>15</v>
      </c>
      <c r="G465" s="93" t="s">
        <v>76</v>
      </c>
      <c r="H465" s="64">
        <v>15910</v>
      </c>
      <c r="I465" s="60">
        <v>3</v>
      </c>
      <c r="W465"/>
      <c r="X465" s="79" t="s">
        <v>389</v>
      </c>
      <c r="Y465" s="60" t="s">
        <v>120</v>
      </c>
      <c r="Z465" s="79" t="s">
        <v>126</v>
      </c>
      <c r="AA465" s="79" t="s">
        <v>116</v>
      </c>
      <c r="AB465" s="80">
        <v>39959</v>
      </c>
      <c r="AC465" s="62">
        <f t="shared" ca="1" si="16"/>
        <v>8</v>
      </c>
      <c r="AD465" s="93"/>
      <c r="AE465" s="64">
        <v>79460</v>
      </c>
      <c r="AF465" s="60">
        <v>5</v>
      </c>
    </row>
    <row r="466" spans="1:32" x14ac:dyDescent="0.25">
      <c r="A466" s="79" t="s">
        <v>606</v>
      </c>
      <c r="B466" s="60" t="s">
        <v>123</v>
      </c>
      <c r="C466" s="79" t="s">
        <v>131</v>
      </c>
      <c r="D466" s="79" t="s">
        <v>112</v>
      </c>
      <c r="E466" s="80">
        <v>41177</v>
      </c>
      <c r="F466" s="62">
        <f t="shared" ca="1" si="15"/>
        <v>4</v>
      </c>
      <c r="G466" s="93" t="s">
        <v>113</v>
      </c>
      <c r="H466" s="64">
        <v>64510</v>
      </c>
      <c r="I466" s="60">
        <v>3</v>
      </c>
      <c r="W466"/>
      <c r="X466" s="79" t="s">
        <v>214</v>
      </c>
      <c r="Y466" s="60" t="s">
        <v>122</v>
      </c>
      <c r="Z466" s="79" t="s">
        <v>138</v>
      </c>
      <c r="AA466" s="79" t="s">
        <v>112</v>
      </c>
      <c r="AB466" s="80">
        <v>39284</v>
      </c>
      <c r="AC466" s="62">
        <f t="shared" ca="1" si="16"/>
        <v>9</v>
      </c>
      <c r="AD466" s="93" t="s">
        <v>113</v>
      </c>
      <c r="AE466" s="64">
        <v>25830</v>
      </c>
      <c r="AF466" s="60">
        <v>5</v>
      </c>
    </row>
    <row r="467" spans="1:32" x14ac:dyDescent="0.25">
      <c r="A467" s="79" t="s">
        <v>607</v>
      </c>
      <c r="B467" s="60" t="s">
        <v>123</v>
      </c>
      <c r="C467" s="79" t="s">
        <v>131</v>
      </c>
      <c r="D467" s="79" t="s">
        <v>112</v>
      </c>
      <c r="E467" s="80">
        <v>36414</v>
      </c>
      <c r="F467" s="62">
        <f t="shared" ca="1" si="15"/>
        <v>17</v>
      </c>
      <c r="G467" s="93" t="s">
        <v>76</v>
      </c>
      <c r="H467" s="64">
        <v>39680</v>
      </c>
      <c r="I467" s="60">
        <v>5</v>
      </c>
      <c r="W467"/>
      <c r="X467" s="79" t="s">
        <v>325</v>
      </c>
      <c r="Y467" s="60" t="s">
        <v>122</v>
      </c>
      <c r="Z467" s="79" t="s">
        <v>142</v>
      </c>
      <c r="AA467" s="79" t="s">
        <v>112</v>
      </c>
      <c r="AB467" s="234">
        <v>40680</v>
      </c>
      <c r="AC467" s="62">
        <f t="shared" ca="1" si="16"/>
        <v>6</v>
      </c>
      <c r="AD467" s="93" t="s">
        <v>113</v>
      </c>
      <c r="AE467" s="64">
        <v>23030</v>
      </c>
      <c r="AF467" s="60">
        <v>4</v>
      </c>
    </row>
    <row r="468" spans="1:32" x14ac:dyDescent="0.25">
      <c r="A468" s="79" t="s">
        <v>608</v>
      </c>
      <c r="B468" s="60" t="s">
        <v>123</v>
      </c>
      <c r="C468" s="79" t="s">
        <v>131</v>
      </c>
      <c r="D468" s="79" t="s">
        <v>118</v>
      </c>
      <c r="E468" s="80">
        <v>36263</v>
      </c>
      <c r="F468" s="62">
        <f t="shared" ca="1" si="15"/>
        <v>18</v>
      </c>
      <c r="G468" s="93"/>
      <c r="H468" s="64">
        <v>38768</v>
      </c>
      <c r="I468" s="60">
        <v>4</v>
      </c>
      <c r="W468"/>
      <c r="X468" s="79" t="s">
        <v>361</v>
      </c>
      <c r="Y468" s="60" t="s">
        <v>120</v>
      </c>
      <c r="Z468" s="79" t="s">
        <v>140</v>
      </c>
      <c r="AA468" s="79" t="s">
        <v>116</v>
      </c>
      <c r="AB468" s="80">
        <v>40414</v>
      </c>
      <c r="AC468" s="62">
        <f t="shared" ca="1" si="16"/>
        <v>6</v>
      </c>
      <c r="AD468" s="93"/>
      <c r="AE468" s="64">
        <v>60070</v>
      </c>
      <c r="AF468" s="60">
        <v>2</v>
      </c>
    </row>
    <row r="469" spans="1:32" x14ac:dyDescent="0.25">
      <c r="A469" s="79" t="s">
        <v>609</v>
      </c>
      <c r="B469" s="60" t="s">
        <v>123</v>
      </c>
      <c r="C469" s="79" t="s">
        <v>131</v>
      </c>
      <c r="D469" s="79" t="s">
        <v>112</v>
      </c>
      <c r="E469" s="80">
        <v>39654</v>
      </c>
      <c r="F469" s="62">
        <f t="shared" ca="1" si="15"/>
        <v>8</v>
      </c>
      <c r="G469" s="93" t="s">
        <v>76</v>
      </c>
      <c r="H469" s="64">
        <v>32360</v>
      </c>
      <c r="I469" s="60">
        <v>4</v>
      </c>
      <c r="W469"/>
      <c r="X469" s="79" t="s">
        <v>482</v>
      </c>
      <c r="Y469" s="60" t="s">
        <v>120</v>
      </c>
      <c r="Z469" s="79" t="s">
        <v>131</v>
      </c>
      <c r="AA469" s="79" t="s">
        <v>112</v>
      </c>
      <c r="AB469" s="80">
        <v>38135</v>
      </c>
      <c r="AC469" s="62">
        <f t="shared" ca="1" si="16"/>
        <v>13</v>
      </c>
      <c r="AD469" s="93" t="s">
        <v>59</v>
      </c>
      <c r="AE469" s="64">
        <v>65560</v>
      </c>
      <c r="AF469" s="60">
        <v>1</v>
      </c>
    </row>
    <row r="470" spans="1:32" x14ac:dyDescent="0.25">
      <c r="A470" s="79" t="s">
        <v>612</v>
      </c>
      <c r="B470" s="60" t="s">
        <v>123</v>
      </c>
      <c r="C470" s="79" t="s">
        <v>141</v>
      </c>
      <c r="D470" s="79" t="s">
        <v>112</v>
      </c>
      <c r="E470" s="80">
        <v>39448</v>
      </c>
      <c r="F470" s="62">
        <f t="shared" ca="1" si="15"/>
        <v>9</v>
      </c>
      <c r="G470" s="93" t="s">
        <v>124</v>
      </c>
      <c r="H470" s="64">
        <v>83710</v>
      </c>
      <c r="I470" s="60">
        <v>3</v>
      </c>
      <c r="W470"/>
      <c r="X470" s="79" t="s">
        <v>362</v>
      </c>
      <c r="Y470" s="60" t="s">
        <v>120</v>
      </c>
      <c r="Z470" s="79" t="s">
        <v>140</v>
      </c>
      <c r="AA470" s="79" t="s">
        <v>116</v>
      </c>
      <c r="AB470" s="80">
        <v>37526</v>
      </c>
      <c r="AC470" s="62">
        <f t="shared" ca="1" si="16"/>
        <v>14</v>
      </c>
      <c r="AD470" s="93"/>
      <c r="AE470" s="64">
        <v>61580</v>
      </c>
      <c r="AF470" s="60">
        <v>3</v>
      </c>
    </row>
    <row r="471" spans="1:32" x14ac:dyDescent="0.25">
      <c r="A471" s="79" t="s">
        <v>610</v>
      </c>
      <c r="B471" s="60" t="s">
        <v>123</v>
      </c>
      <c r="C471" s="79" t="s">
        <v>141</v>
      </c>
      <c r="D471" s="79" t="s">
        <v>114</v>
      </c>
      <c r="E471" s="80">
        <v>37815</v>
      </c>
      <c r="F471" s="62">
        <f t="shared" ca="1" si="15"/>
        <v>13</v>
      </c>
      <c r="G471" s="93" t="s">
        <v>113</v>
      </c>
      <c r="H471" s="64">
        <v>48740</v>
      </c>
      <c r="I471" s="60">
        <v>1</v>
      </c>
      <c r="W471"/>
      <c r="X471" s="79" t="s">
        <v>162</v>
      </c>
      <c r="Y471" s="60" t="s">
        <v>122</v>
      </c>
      <c r="Z471" s="79" t="s">
        <v>140</v>
      </c>
      <c r="AA471" s="79" t="s">
        <v>112</v>
      </c>
      <c r="AB471" s="80">
        <v>36088</v>
      </c>
      <c r="AC471" s="62">
        <f t="shared" ca="1" si="16"/>
        <v>18</v>
      </c>
      <c r="AD471" s="93" t="s">
        <v>59</v>
      </c>
      <c r="AE471" s="64">
        <v>54580</v>
      </c>
      <c r="AF471" s="60">
        <v>4</v>
      </c>
    </row>
    <row r="472" spans="1:32" x14ac:dyDescent="0.25">
      <c r="A472" s="79" t="s">
        <v>614</v>
      </c>
      <c r="B472" s="60" t="s">
        <v>123</v>
      </c>
      <c r="C472" s="79" t="s">
        <v>141</v>
      </c>
      <c r="D472" s="79" t="s">
        <v>114</v>
      </c>
      <c r="E472" s="80">
        <v>35842</v>
      </c>
      <c r="F472" s="62">
        <f t="shared" ca="1" si="15"/>
        <v>19</v>
      </c>
      <c r="G472" s="93" t="s">
        <v>59</v>
      </c>
      <c r="H472" s="64">
        <v>39530</v>
      </c>
      <c r="I472" s="60">
        <v>5</v>
      </c>
      <c r="W472"/>
      <c r="X472" s="79" t="s">
        <v>412</v>
      </c>
      <c r="Y472" s="60" t="s">
        <v>120</v>
      </c>
      <c r="Z472" s="79" t="s">
        <v>138</v>
      </c>
      <c r="AA472" s="79" t="s">
        <v>114</v>
      </c>
      <c r="AB472" s="80">
        <v>36695</v>
      </c>
      <c r="AC472" s="62">
        <f t="shared" ca="1" si="16"/>
        <v>16</v>
      </c>
      <c r="AD472" s="93" t="s">
        <v>124</v>
      </c>
      <c r="AE472" s="64">
        <v>29005</v>
      </c>
      <c r="AF472" s="60">
        <v>1</v>
      </c>
    </row>
    <row r="473" spans="1:32" x14ac:dyDescent="0.25">
      <c r="A473" s="79" t="s">
        <v>615</v>
      </c>
      <c r="B473" s="60" t="s">
        <v>123</v>
      </c>
      <c r="C473" s="79" t="s">
        <v>141</v>
      </c>
      <c r="D473" s="79" t="s">
        <v>112</v>
      </c>
      <c r="E473" s="80">
        <v>39002</v>
      </c>
      <c r="F473" s="62">
        <f t="shared" ca="1" si="15"/>
        <v>10</v>
      </c>
      <c r="G473" s="93" t="s">
        <v>124</v>
      </c>
      <c r="H473" s="64">
        <v>32120</v>
      </c>
      <c r="I473" s="60">
        <v>1</v>
      </c>
      <c r="W473"/>
      <c r="X473" s="79" t="s">
        <v>247</v>
      </c>
      <c r="Y473" s="60" t="s">
        <v>122</v>
      </c>
      <c r="Z473" s="79" t="s">
        <v>133</v>
      </c>
      <c r="AA473" s="79" t="s">
        <v>116</v>
      </c>
      <c r="AB473" s="80">
        <v>40470</v>
      </c>
      <c r="AC473" s="62">
        <f t="shared" ca="1" si="16"/>
        <v>6</v>
      </c>
      <c r="AD473" s="93"/>
      <c r="AE473" s="64">
        <v>37840</v>
      </c>
      <c r="AF473" s="60">
        <v>1</v>
      </c>
    </row>
    <row r="474" spans="1:32" x14ac:dyDescent="0.25">
      <c r="A474" s="79" t="s">
        <v>613</v>
      </c>
      <c r="B474" s="60" t="s">
        <v>123</v>
      </c>
      <c r="C474" s="79" t="s">
        <v>141</v>
      </c>
      <c r="D474" s="79" t="s">
        <v>112</v>
      </c>
      <c r="E474" s="80">
        <v>37793</v>
      </c>
      <c r="F474" s="62">
        <f t="shared" ca="1" si="15"/>
        <v>13</v>
      </c>
      <c r="G474" s="93" t="s">
        <v>113</v>
      </c>
      <c r="H474" s="64">
        <v>29210</v>
      </c>
      <c r="I474" s="60">
        <v>5</v>
      </c>
      <c r="W474"/>
      <c r="X474" s="79" t="s">
        <v>687</v>
      </c>
      <c r="Y474" s="60" t="s">
        <v>117</v>
      </c>
      <c r="Z474" s="79" t="s">
        <v>142</v>
      </c>
      <c r="AA474" s="79" t="s">
        <v>112</v>
      </c>
      <c r="AB474" s="80">
        <v>37495</v>
      </c>
      <c r="AC474" s="62">
        <f t="shared" ca="1" si="16"/>
        <v>14</v>
      </c>
      <c r="AD474" s="93" t="s">
        <v>76</v>
      </c>
      <c r="AE474" s="64">
        <v>60300</v>
      </c>
      <c r="AF474" s="60">
        <v>2</v>
      </c>
    </row>
    <row r="475" spans="1:32" x14ac:dyDescent="0.25">
      <c r="A475" s="79" t="s">
        <v>611</v>
      </c>
      <c r="B475" s="60" t="s">
        <v>123</v>
      </c>
      <c r="C475" s="79" t="s">
        <v>141</v>
      </c>
      <c r="D475" s="79" t="s">
        <v>112</v>
      </c>
      <c r="E475" s="80">
        <v>40078</v>
      </c>
      <c r="F475" s="62">
        <f t="shared" ca="1" si="15"/>
        <v>7</v>
      </c>
      <c r="G475" s="93" t="s">
        <v>124</v>
      </c>
      <c r="H475" s="64">
        <v>23190</v>
      </c>
      <c r="I475" s="60">
        <v>5</v>
      </c>
      <c r="W475"/>
      <c r="X475" s="79" t="s">
        <v>198</v>
      </c>
      <c r="Y475" s="60" t="s">
        <v>122</v>
      </c>
      <c r="Z475" s="79" t="s">
        <v>126</v>
      </c>
      <c r="AA475" s="79" t="s">
        <v>112</v>
      </c>
      <c r="AB475" s="80">
        <v>40832</v>
      </c>
      <c r="AC475" s="62">
        <f t="shared" ca="1" si="16"/>
        <v>5</v>
      </c>
      <c r="AD475" s="93" t="s">
        <v>124</v>
      </c>
      <c r="AE475" s="64">
        <v>85920</v>
      </c>
      <c r="AF475" s="60">
        <v>4</v>
      </c>
    </row>
    <row r="476" spans="1:32" x14ac:dyDescent="0.25">
      <c r="A476" s="79" t="s">
        <v>619</v>
      </c>
      <c r="B476" s="60" t="s">
        <v>123</v>
      </c>
      <c r="C476" s="79" t="s">
        <v>142</v>
      </c>
      <c r="D476" s="79" t="s">
        <v>116</v>
      </c>
      <c r="E476" s="80">
        <v>40451</v>
      </c>
      <c r="F476" s="62">
        <f t="shared" ca="1" si="15"/>
        <v>6</v>
      </c>
      <c r="G476" s="93"/>
      <c r="H476" s="64">
        <v>87830</v>
      </c>
      <c r="I476" s="60">
        <v>2</v>
      </c>
      <c r="W476"/>
      <c r="X476" s="79" t="s">
        <v>613</v>
      </c>
      <c r="Y476" s="60" t="s">
        <v>123</v>
      </c>
      <c r="Z476" s="79" t="s">
        <v>141</v>
      </c>
      <c r="AA476" s="79" t="s">
        <v>112</v>
      </c>
      <c r="AB476" s="80">
        <v>37793</v>
      </c>
      <c r="AC476" s="62">
        <f t="shared" ca="1" si="16"/>
        <v>13</v>
      </c>
      <c r="AD476" s="93" t="s">
        <v>113</v>
      </c>
      <c r="AE476" s="64">
        <v>29210</v>
      </c>
      <c r="AF476" s="60">
        <v>5</v>
      </c>
    </row>
    <row r="477" spans="1:32" x14ac:dyDescent="0.25">
      <c r="A477" s="79" t="s">
        <v>627</v>
      </c>
      <c r="B477" s="60" t="s">
        <v>123</v>
      </c>
      <c r="C477" s="79" t="s">
        <v>142</v>
      </c>
      <c r="D477" s="79" t="s">
        <v>116</v>
      </c>
      <c r="E477" s="80">
        <v>39248</v>
      </c>
      <c r="F477" s="62">
        <f t="shared" ca="1" si="15"/>
        <v>9</v>
      </c>
      <c r="G477" s="93"/>
      <c r="H477" s="64">
        <v>78590</v>
      </c>
      <c r="I477" s="60">
        <v>1</v>
      </c>
      <c r="W477"/>
      <c r="X477" s="79" t="s">
        <v>681</v>
      </c>
      <c r="Y477" s="60" t="s">
        <v>117</v>
      </c>
      <c r="Z477" s="79" t="s">
        <v>141</v>
      </c>
      <c r="AA477" s="79" t="s">
        <v>112</v>
      </c>
      <c r="AB477" s="80">
        <v>40759</v>
      </c>
      <c r="AC477" s="62">
        <f t="shared" ca="1" si="16"/>
        <v>5</v>
      </c>
      <c r="AD477" s="93" t="s">
        <v>113</v>
      </c>
      <c r="AE477" s="64">
        <v>67920</v>
      </c>
      <c r="AF477" s="60">
        <v>4</v>
      </c>
    </row>
    <row r="478" spans="1:32" x14ac:dyDescent="0.25">
      <c r="A478" s="79" t="s">
        <v>625</v>
      </c>
      <c r="B478" s="60" t="s">
        <v>123</v>
      </c>
      <c r="C478" s="79" t="s">
        <v>142</v>
      </c>
      <c r="D478" s="79" t="s">
        <v>112</v>
      </c>
      <c r="E478" s="80">
        <v>36243</v>
      </c>
      <c r="F478" s="62">
        <f t="shared" ca="1" si="15"/>
        <v>18</v>
      </c>
      <c r="G478" s="93" t="s">
        <v>76</v>
      </c>
      <c r="H478" s="64">
        <v>77680</v>
      </c>
      <c r="I478" s="60">
        <v>3</v>
      </c>
      <c r="W478"/>
      <c r="X478" s="79" t="s">
        <v>715</v>
      </c>
      <c r="Y478" s="60" t="s">
        <v>119</v>
      </c>
      <c r="Z478" s="79" t="s">
        <v>138</v>
      </c>
      <c r="AA478" s="79" t="s">
        <v>112</v>
      </c>
      <c r="AB478" s="80">
        <v>39678</v>
      </c>
      <c r="AC478" s="62">
        <f t="shared" ca="1" si="16"/>
        <v>8</v>
      </c>
      <c r="AD478" s="93" t="s">
        <v>124</v>
      </c>
      <c r="AE478" s="64">
        <v>80090</v>
      </c>
      <c r="AF478" s="60">
        <v>2</v>
      </c>
    </row>
    <row r="479" spans="1:32" x14ac:dyDescent="0.25">
      <c r="A479" s="79" t="s">
        <v>620</v>
      </c>
      <c r="B479" s="60" t="s">
        <v>123</v>
      </c>
      <c r="C479" s="79" t="s">
        <v>142</v>
      </c>
      <c r="D479" s="79" t="s">
        <v>112</v>
      </c>
      <c r="E479" s="80">
        <v>39441</v>
      </c>
      <c r="F479" s="62">
        <f t="shared" ca="1" si="15"/>
        <v>9</v>
      </c>
      <c r="G479" s="93" t="s">
        <v>115</v>
      </c>
      <c r="H479" s="64">
        <v>68860</v>
      </c>
      <c r="I479" s="60">
        <v>2</v>
      </c>
      <c r="W479"/>
      <c r="X479" s="79" t="s">
        <v>622</v>
      </c>
      <c r="Y479" s="60" t="s">
        <v>123</v>
      </c>
      <c r="Z479" s="79" t="s">
        <v>142</v>
      </c>
      <c r="AA479" s="79" t="s">
        <v>116</v>
      </c>
      <c r="AB479" s="80">
        <v>40393</v>
      </c>
      <c r="AC479" s="62">
        <f t="shared" ca="1" si="16"/>
        <v>6</v>
      </c>
      <c r="AD479" s="93"/>
      <c r="AE479" s="64">
        <v>41770</v>
      </c>
      <c r="AF479" s="60">
        <v>5</v>
      </c>
    </row>
    <row r="480" spans="1:32" x14ac:dyDescent="0.25">
      <c r="A480" s="79" t="s">
        <v>628</v>
      </c>
      <c r="B480" s="60" t="s">
        <v>123</v>
      </c>
      <c r="C480" s="79" t="s">
        <v>142</v>
      </c>
      <c r="D480" s="79" t="s">
        <v>114</v>
      </c>
      <c r="E480" s="80">
        <v>39535</v>
      </c>
      <c r="F480" s="62">
        <f t="shared" ca="1" si="15"/>
        <v>9</v>
      </c>
      <c r="G480" s="93" t="s">
        <v>76</v>
      </c>
      <c r="H480" s="64">
        <v>49080</v>
      </c>
      <c r="I480" s="60">
        <v>5</v>
      </c>
      <c r="W480"/>
      <c r="X480" s="79" t="s">
        <v>248</v>
      </c>
      <c r="Y480" s="60" t="s">
        <v>122</v>
      </c>
      <c r="Z480" s="79" t="s">
        <v>133</v>
      </c>
      <c r="AA480" s="79" t="s">
        <v>112</v>
      </c>
      <c r="AB480" s="80">
        <v>39390</v>
      </c>
      <c r="AC480" s="62">
        <f t="shared" ca="1" si="16"/>
        <v>9</v>
      </c>
      <c r="AD480" s="93" t="s">
        <v>59</v>
      </c>
      <c r="AE480" s="64">
        <v>71490</v>
      </c>
      <c r="AF480" s="60">
        <v>5</v>
      </c>
    </row>
    <row r="481" spans="1:32" x14ac:dyDescent="0.25">
      <c r="A481" s="79" t="s">
        <v>618</v>
      </c>
      <c r="B481" s="60" t="s">
        <v>123</v>
      </c>
      <c r="C481" s="79" t="s">
        <v>142</v>
      </c>
      <c r="D481" s="79" t="s">
        <v>112</v>
      </c>
      <c r="E481" s="80">
        <v>39091</v>
      </c>
      <c r="F481" s="62">
        <f t="shared" ca="1" si="15"/>
        <v>10</v>
      </c>
      <c r="G481" s="93" t="s">
        <v>124</v>
      </c>
      <c r="H481" s="64">
        <v>46410</v>
      </c>
      <c r="I481" s="60">
        <v>2</v>
      </c>
      <c r="W481"/>
      <c r="X481" s="79" t="s">
        <v>199</v>
      </c>
      <c r="Y481" s="60" t="s">
        <v>122</v>
      </c>
      <c r="Z481" s="79" t="s">
        <v>126</v>
      </c>
      <c r="AA481" s="79" t="s">
        <v>114</v>
      </c>
      <c r="AB481" s="80">
        <v>35842</v>
      </c>
      <c r="AC481" s="62">
        <f t="shared" ca="1" si="16"/>
        <v>19</v>
      </c>
      <c r="AD481" s="93" t="s">
        <v>76</v>
      </c>
      <c r="AE481" s="64">
        <v>23380</v>
      </c>
      <c r="AF481" s="60">
        <v>4</v>
      </c>
    </row>
    <row r="482" spans="1:32" x14ac:dyDescent="0.25">
      <c r="A482" s="79" t="s">
        <v>617</v>
      </c>
      <c r="B482" s="60" t="s">
        <v>123</v>
      </c>
      <c r="C482" s="79" t="s">
        <v>142</v>
      </c>
      <c r="D482" s="79" t="s">
        <v>114</v>
      </c>
      <c r="E482" s="80">
        <v>36053</v>
      </c>
      <c r="F482" s="62">
        <f t="shared" ca="1" si="15"/>
        <v>18</v>
      </c>
      <c r="G482" s="93" t="s">
        <v>76</v>
      </c>
      <c r="H482" s="64">
        <v>46105</v>
      </c>
      <c r="I482" s="60">
        <v>5</v>
      </c>
      <c r="W482"/>
      <c r="X482" s="79" t="s">
        <v>363</v>
      </c>
      <c r="Y482" s="60" t="s">
        <v>120</v>
      </c>
      <c r="Z482" s="79" t="s">
        <v>140</v>
      </c>
      <c r="AA482" s="79" t="s">
        <v>112</v>
      </c>
      <c r="AB482" s="80">
        <v>40282</v>
      </c>
      <c r="AC482" s="62">
        <f t="shared" ca="1" si="16"/>
        <v>7</v>
      </c>
      <c r="AD482" s="93" t="s">
        <v>76</v>
      </c>
      <c r="AE482" s="64">
        <v>72640</v>
      </c>
      <c r="AF482" s="60">
        <v>3</v>
      </c>
    </row>
    <row r="483" spans="1:32" x14ac:dyDescent="0.25">
      <c r="A483" s="79" t="s">
        <v>622</v>
      </c>
      <c r="B483" s="60" t="s">
        <v>123</v>
      </c>
      <c r="C483" s="79" t="s">
        <v>142</v>
      </c>
      <c r="D483" s="79" t="s">
        <v>116</v>
      </c>
      <c r="E483" s="80">
        <v>40393</v>
      </c>
      <c r="F483" s="62">
        <f t="shared" ca="1" si="15"/>
        <v>6</v>
      </c>
      <c r="G483" s="93"/>
      <c r="H483" s="64">
        <v>41770</v>
      </c>
      <c r="I483" s="60">
        <v>5</v>
      </c>
      <c r="W483"/>
      <c r="X483" s="79" t="s">
        <v>803</v>
      </c>
      <c r="Y483" s="60" t="s">
        <v>110</v>
      </c>
      <c r="Z483" s="79" t="s">
        <v>130</v>
      </c>
      <c r="AA483" s="79" t="s">
        <v>112</v>
      </c>
      <c r="AB483" s="80">
        <v>36569</v>
      </c>
      <c r="AC483" s="62">
        <f t="shared" ca="1" si="16"/>
        <v>17</v>
      </c>
      <c r="AD483" s="93" t="s">
        <v>124</v>
      </c>
      <c r="AE483" s="64">
        <v>75060</v>
      </c>
      <c r="AF483" s="60">
        <v>5</v>
      </c>
    </row>
    <row r="484" spans="1:32" x14ac:dyDescent="0.25">
      <c r="A484" s="79" t="s">
        <v>616</v>
      </c>
      <c r="B484" s="60" t="s">
        <v>123</v>
      </c>
      <c r="C484" s="79" t="s">
        <v>142</v>
      </c>
      <c r="D484" s="79" t="s">
        <v>116</v>
      </c>
      <c r="E484" s="80">
        <v>39272</v>
      </c>
      <c r="F484" s="62">
        <f t="shared" ca="1" si="15"/>
        <v>9</v>
      </c>
      <c r="G484" s="93"/>
      <c r="H484" s="64">
        <v>35240</v>
      </c>
      <c r="I484" s="60">
        <v>3</v>
      </c>
      <c r="W484"/>
      <c r="X484" s="79" t="s">
        <v>623</v>
      </c>
      <c r="Y484" s="60" t="s">
        <v>123</v>
      </c>
      <c r="Z484" s="79" t="s">
        <v>142</v>
      </c>
      <c r="AA484" s="79" t="s">
        <v>112</v>
      </c>
      <c r="AB484" s="80">
        <v>39171</v>
      </c>
      <c r="AC484" s="62">
        <f t="shared" ca="1" si="16"/>
        <v>10</v>
      </c>
      <c r="AD484" s="93" t="s">
        <v>59</v>
      </c>
      <c r="AE484" s="64">
        <v>25690</v>
      </c>
      <c r="AF484" s="60">
        <v>2</v>
      </c>
    </row>
    <row r="485" spans="1:32" x14ac:dyDescent="0.25">
      <c r="A485" s="79" t="s">
        <v>621</v>
      </c>
      <c r="B485" s="60" t="s">
        <v>123</v>
      </c>
      <c r="C485" s="79" t="s">
        <v>142</v>
      </c>
      <c r="D485" s="79" t="s">
        <v>116</v>
      </c>
      <c r="E485" s="80">
        <v>39534</v>
      </c>
      <c r="F485" s="62">
        <f t="shared" ca="1" si="15"/>
        <v>9</v>
      </c>
      <c r="G485" s="93"/>
      <c r="H485" s="64">
        <v>32880</v>
      </c>
      <c r="I485" s="60">
        <v>3</v>
      </c>
      <c r="W485"/>
      <c r="X485" s="79" t="s">
        <v>282</v>
      </c>
      <c r="Y485" s="60" t="s">
        <v>122</v>
      </c>
      <c r="Z485" s="79" t="s">
        <v>131</v>
      </c>
      <c r="AA485" s="79" t="s">
        <v>112</v>
      </c>
      <c r="AB485" s="80">
        <v>38892</v>
      </c>
      <c r="AC485" s="62">
        <f t="shared" ca="1" si="16"/>
        <v>10</v>
      </c>
      <c r="AD485" s="93" t="s">
        <v>124</v>
      </c>
      <c r="AE485" s="64">
        <v>56870</v>
      </c>
      <c r="AF485" s="60">
        <v>1</v>
      </c>
    </row>
    <row r="486" spans="1:32" x14ac:dyDescent="0.25">
      <c r="A486" s="79" t="s">
        <v>624</v>
      </c>
      <c r="B486" s="60" t="s">
        <v>123</v>
      </c>
      <c r="C486" s="79" t="s">
        <v>142</v>
      </c>
      <c r="D486" s="79" t="s">
        <v>116</v>
      </c>
      <c r="E486" s="80">
        <v>40718</v>
      </c>
      <c r="F486" s="62">
        <f t="shared" ca="1" si="15"/>
        <v>5</v>
      </c>
      <c r="G486" s="93"/>
      <c r="H486" s="64">
        <v>26020</v>
      </c>
      <c r="I486" s="60">
        <v>5</v>
      </c>
      <c r="W486"/>
      <c r="X486" s="79" t="s">
        <v>184</v>
      </c>
      <c r="Y486" s="60" t="s">
        <v>122</v>
      </c>
      <c r="Z486" s="79" t="s">
        <v>125</v>
      </c>
      <c r="AA486" s="79" t="s">
        <v>118</v>
      </c>
      <c r="AB486" s="80">
        <v>38961</v>
      </c>
      <c r="AC486" s="62">
        <f t="shared" ca="1" si="16"/>
        <v>10</v>
      </c>
      <c r="AD486" s="93"/>
      <c r="AE486" s="64">
        <v>20028</v>
      </c>
      <c r="AF486" s="60">
        <v>4</v>
      </c>
    </row>
    <row r="487" spans="1:32" x14ac:dyDescent="0.25">
      <c r="A487" s="79" t="s">
        <v>623</v>
      </c>
      <c r="B487" s="60" t="s">
        <v>123</v>
      </c>
      <c r="C487" s="79" t="s">
        <v>142</v>
      </c>
      <c r="D487" s="79" t="s">
        <v>112</v>
      </c>
      <c r="E487" s="80">
        <v>39171</v>
      </c>
      <c r="F487" s="62">
        <f t="shared" ca="1" si="15"/>
        <v>10</v>
      </c>
      <c r="G487" s="93" t="s">
        <v>59</v>
      </c>
      <c r="H487" s="64">
        <v>25690</v>
      </c>
      <c r="I487" s="60">
        <v>2</v>
      </c>
      <c r="W487"/>
      <c r="X487" s="79" t="s">
        <v>390</v>
      </c>
      <c r="Y487" s="60" t="s">
        <v>120</v>
      </c>
      <c r="Z487" s="79" t="s">
        <v>126</v>
      </c>
      <c r="AA487" s="79" t="s">
        <v>112</v>
      </c>
      <c r="AB487" s="80">
        <v>37018</v>
      </c>
      <c r="AC487" s="62">
        <f t="shared" ca="1" si="16"/>
        <v>16</v>
      </c>
      <c r="AD487" s="93" t="s">
        <v>124</v>
      </c>
      <c r="AE487" s="64">
        <v>28650</v>
      </c>
      <c r="AF487" s="60">
        <v>4</v>
      </c>
    </row>
    <row r="488" spans="1:32" x14ac:dyDescent="0.25">
      <c r="A488" s="79" t="s">
        <v>626</v>
      </c>
      <c r="B488" s="60" t="s">
        <v>123</v>
      </c>
      <c r="C488" s="79" t="s">
        <v>142</v>
      </c>
      <c r="D488" s="79" t="s">
        <v>112</v>
      </c>
      <c r="E488" s="80">
        <v>39679</v>
      </c>
      <c r="F488" s="62">
        <f t="shared" ca="1" si="15"/>
        <v>8</v>
      </c>
      <c r="G488" s="93" t="s">
        <v>113</v>
      </c>
      <c r="H488" s="64">
        <v>22820</v>
      </c>
      <c r="I488" s="60">
        <v>5</v>
      </c>
      <c r="W488"/>
      <c r="X488" s="79" t="s">
        <v>794</v>
      </c>
      <c r="Y488" s="60" t="s">
        <v>110</v>
      </c>
      <c r="Z488" s="79" t="s">
        <v>126</v>
      </c>
      <c r="AA488" s="79" t="s">
        <v>114</v>
      </c>
      <c r="AB488" s="80">
        <v>38804</v>
      </c>
      <c r="AC488" s="62">
        <f t="shared" ca="1" si="16"/>
        <v>11</v>
      </c>
      <c r="AD488" s="93" t="s">
        <v>59</v>
      </c>
      <c r="AE488" s="64">
        <v>48415</v>
      </c>
      <c r="AF488" s="60">
        <v>4</v>
      </c>
    </row>
    <row r="489" spans="1:32" x14ac:dyDescent="0.25">
      <c r="A489" s="79" t="s">
        <v>630</v>
      </c>
      <c r="B489" s="60" t="s">
        <v>123</v>
      </c>
      <c r="C489" s="79" t="s">
        <v>137</v>
      </c>
      <c r="D489" s="79" t="s">
        <v>112</v>
      </c>
      <c r="E489" s="80">
        <v>40533</v>
      </c>
      <c r="F489" s="62">
        <f t="shared" ca="1" si="15"/>
        <v>6</v>
      </c>
      <c r="G489" s="93" t="s">
        <v>76</v>
      </c>
      <c r="H489" s="64">
        <v>62180</v>
      </c>
      <c r="I489" s="60">
        <v>2</v>
      </c>
      <c r="W489"/>
      <c r="X489" s="79" t="s">
        <v>370</v>
      </c>
      <c r="Y489" s="60" t="s">
        <v>120</v>
      </c>
      <c r="Z489" s="79" t="s">
        <v>129</v>
      </c>
      <c r="AA489" s="79" t="s">
        <v>118</v>
      </c>
      <c r="AB489" s="80">
        <v>39758</v>
      </c>
      <c r="AC489" s="62">
        <f t="shared" ca="1" si="16"/>
        <v>8</v>
      </c>
      <c r="AD489" s="93"/>
      <c r="AE489" s="64">
        <v>14712</v>
      </c>
      <c r="AF489" s="60">
        <v>5</v>
      </c>
    </row>
    <row r="490" spans="1:32" x14ac:dyDescent="0.25">
      <c r="A490" s="79" t="s">
        <v>629</v>
      </c>
      <c r="B490" s="60" t="s">
        <v>123</v>
      </c>
      <c r="C490" s="79" t="s">
        <v>137</v>
      </c>
      <c r="D490" s="79" t="s">
        <v>114</v>
      </c>
      <c r="E490" s="80">
        <v>40263</v>
      </c>
      <c r="F490" s="62">
        <f t="shared" ca="1" si="15"/>
        <v>7</v>
      </c>
      <c r="G490" s="93" t="s">
        <v>113</v>
      </c>
      <c r="H490" s="64">
        <v>49405</v>
      </c>
      <c r="I490" s="60">
        <v>4</v>
      </c>
      <c r="W490"/>
      <c r="X490" s="79" t="s">
        <v>609</v>
      </c>
      <c r="Y490" s="60" t="s">
        <v>123</v>
      </c>
      <c r="Z490" s="79" t="s">
        <v>131</v>
      </c>
      <c r="AA490" s="79" t="s">
        <v>112</v>
      </c>
      <c r="AB490" s="80">
        <v>39654</v>
      </c>
      <c r="AC490" s="62">
        <f t="shared" ca="1" si="16"/>
        <v>8</v>
      </c>
      <c r="AD490" s="93" t="s">
        <v>76</v>
      </c>
      <c r="AE490" s="64">
        <v>32360</v>
      </c>
      <c r="AF490" s="60">
        <v>4</v>
      </c>
    </row>
    <row r="491" spans="1:32" x14ac:dyDescent="0.25">
      <c r="A491" s="79" t="s">
        <v>631</v>
      </c>
      <c r="B491" s="60" t="s">
        <v>123</v>
      </c>
      <c r="C491" s="79" t="s">
        <v>137</v>
      </c>
      <c r="D491" s="79" t="s">
        <v>112</v>
      </c>
      <c r="E491" s="80">
        <v>36567</v>
      </c>
      <c r="F491" s="62">
        <f t="shared" ca="1" si="15"/>
        <v>17</v>
      </c>
      <c r="G491" s="93" t="s">
        <v>76</v>
      </c>
      <c r="H491" s="64">
        <v>45450</v>
      </c>
      <c r="I491" s="60">
        <v>5</v>
      </c>
      <c r="W491"/>
      <c r="X491" s="79" t="s">
        <v>561</v>
      </c>
      <c r="Y491" s="60" t="s">
        <v>120</v>
      </c>
      <c r="Z491" s="79" t="s">
        <v>137</v>
      </c>
      <c r="AA491" s="79" t="s">
        <v>116</v>
      </c>
      <c r="AB491" s="80">
        <v>38734</v>
      </c>
      <c r="AC491" s="62">
        <f t="shared" ca="1" si="16"/>
        <v>11</v>
      </c>
      <c r="AD491" s="93"/>
      <c r="AE491" s="64">
        <v>54190</v>
      </c>
      <c r="AF491" s="60">
        <v>4</v>
      </c>
    </row>
    <row r="492" spans="1:32" x14ac:dyDescent="0.25">
      <c r="A492" s="79" t="s">
        <v>632</v>
      </c>
      <c r="B492" s="60" t="s">
        <v>123</v>
      </c>
      <c r="C492" s="79" t="s">
        <v>137</v>
      </c>
      <c r="D492" s="79" t="s">
        <v>112</v>
      </c>
      <c r="E492" s="80">
        <v>40922</v>
      </c>
      <c r="F492" s="62">
        <f t="shared" ca="1" si="15"/>
        <v>5</v>
      </c>
      <c r="G492" s="93" t="s">
        <v>113</v>
      </c>
      <c r="H492" s="64">
        <v>39110</v>
      </c>
      <c r="I492" s="60">
        <v>5</v>
      </c>
      <c r="W492"/>
      <c r="X492" s="79" t="s">
        <v>795</v>
      </c>
      <c r="Y492" s="60" t="s">
        <v>110</v>
      </c>
      <c r="Z492" s="79" t="s">
        <v>126</v>
      </c>
      <c r="AA492" s="79" t="s">
        <v>112</v>
      </c>
      <c r="AB492" s="80">
        <v>40653</v>
      </c>
      <c r="AC492" s="62">
        <f t="shared" ca="1" si="16"/>
        <v>6</v>
      </c>
      <c r="AD492" s="93" t="s">
        <v>76</v>
      </c>
      <c r="AE492" s="64">
        <v>49810</v>
      </c>
      <c r="AF492" s="60">
        <v>2</v>
      </c>
    </row>
    <row r="493" spans="1:32" x14ac:dyDescent="0.25">
      <c r="A493" s="79" t="s">
        <v>634</v>
      </c>
      <c r="B493" s="60" t="s">
        <v>123</v>
      </c>
      <c r="C493" s="79" t="s">
        <v>121</v>
      </c>
      <c r="D493" s="79" t="s">
        <v>112</v>
      </c>
      <c r="E493" s="80">
        <v>39029</v>
      </c>
      <c r="F493" s="62">
        <f t="shared" ca="1" si="15"/>
        <v>10</v>
      </c>
      <c r="G493" s="93" t="s">
        <v>124</v>
      </c>
      <c r="H493" s="64">
        <v>85300</v>
      </c>
      <c r="I493" s="60">
        <v>2</v>
      </c>
      <c r="W493"/>
      <c r="X493" s="79" t="s">
        <v>188</v>
      </c>
      <c r="Y493" s="60" t="s">
        <v>122</v>
      </c>
      <c r="Z493" s="79" t="s">
        <v>128</v>
      </c>
      <c r="AA493" s="79" t="s">
        <v>112</v>
      </c>
      <c r="AB493" s="80">
        <v>38736</v>
      </c>
      <c r="AC493" s="62">
        <f t="shared" ca="1" si="16"/>
        <v>11</v>
      </c>
      <c r="AD493" s="93" t="s">
        <v>124</v>
      </c>
      <c r="AE493" s="64">
        <v>22920</v>
      </c>
      <c r="AF493" s="60">
        <v>3</v>
      </c>
    </row>
    <row r="494" spans="1:32" x14ac:dyDescent="0.25">
      <c r="A494" s="79" t="s">
        <v>633</v>
      </c>
      <c r="B494" s="60" t="s">
        <v>123</v>
      </c>
      <c r="C494" s="79" t="s">
        <v>121</v>
      </c>
      <c r="D494" s="79" t="s">
        <v>118</v>
      </c>
      <c r="E494" s="80">
        <v>40787</v>
      </c>
      <c r="F494" s="62">
        <f t="shared" ca="1" si="15"/>
        <v>5</v>
      </c>
      <c r="G494" s="93" t="s">
        <v>113</v>
      </c>
      <c r="H494" s="64">
        <v>29070</v>
      </c>
      <c r="I494" s="60">
        <v>3</v>
      </c>
      <c r="W494"/>
      <c r="X494" s="79" t="s">
        <v>483</v>
      </c>
      <c r="Y494" s="60" t="s">
        <v>120</v>
      </c>
      <c r="Z494" s="79" t="s">
        <v>131</v>
      </c>
      <c r="AA494" s="79" t="s">
        <v>112</v>
      </c>
      <c r="AB494" s="80">
        <v>38753</v>
      </c>
      <c r="AC494" s="62">
        <f t="shared" ca="1" si="16"/>
        <v>11</v>
      </c>
      <c r="AD494" s="93" t="s">
        <v>113</v>
      </c>
      <c r="AE494" s="64">
        <v>22410</v>
      </c>
      <c r="AF494" s="60">
        <v>4</v>
      </c>
    </row>
    <row r="495" spans="1:32" x14ac:dyDescent="0.25">
      <c r="A495" s="79" t="s">
        <v>637</v>
      </c>
      <c r="B495" s="60" t="s">
        <v>117</v>
      </c>
      <c r="C495" s="79" t="s">
        <v>140</v>
      </c>
      <c r="D495" s="79" t="s">
        <v>112</v>
      </c>
      <c r="E495" s="80">
        <v>35918</v>
      </c>
      <c r="F495" s="62">
        <f t="shared" ca="1" si="15"/>
        <v>19</v>
      </c>
      <c r="G495" s="93" t="s">
        <v>115</v>
      </c>
      <c r="H495" s="64">
        <v>73740</v>
      </c>
      <c r="I495" s="60">
        <v>4</v>
      </c>
      <c r="W495"/>
      <c r="X495" s="79" t="s">
        <v>512</v>
      </c>
      <c r="Y495" s="60" t="s">
        <v>120</v>
      </c>
      <c r="Z495" s="79" t="s">
        <v>141</v>
      </c>
      <c r="AA495" s="79" t="s">
        <v>116</v>
      </c>
      <c r="AB495" s="80">
        <v>41219</v>
      </c>
      <c r="AC495" s="62">
        <f t="shared" ca="1" si="16"/>
        <v>4</v>
      </c>
      <c r="AD495" s="93"/>
      <c r="AE495" s="64">
        <v>55690</v>
      </c>
      <c r="AF495" s="60">
        <v>2</v>
      </c>
    </row>
    <row r="496" spans="1:32" x14ac:dyDescent="0.25">
      <c r="A496" s="79" t="s">
        <v>638</v>
      </c>
      <c r="B496" s="60" t="s">
        <v>117</v>
      </c>
      <c r="C496" s="79" t="s">
        <v>140</v>
      </c>
      <c r="D496" s="79" t="s">
        <v>114</v>
      </c>
      <c r="E496" s="234">
        <v>40254</v>
      </c>
      <c r="F496" s="62">
        <f t="shared" ca="1" si="15"/>
        <v>7</v>
      </c>
      <c r="G496" s="93" t="s">
        <v>124</v>
      </c>
      <c r="H496" s="64">
        <v>48700</v>
      </c>
      <c r="I496" s="60">
        <v>3</v>
      </c>
      <c r="W496"/>
      <c r="X496" s="79" t="s">
        <v>695</v>
      </c>
      <c r="Y496" s="60" t="s">
        <v>117</v>
      </c>
      <c r="Z496" s="79" t="s">
        <v>121</v>
      </c>
      <c r="AA496" s="79" t="s">
        <v>114</v>
      </c>
      <c r="AB496" s="80">
        <v>36217</v>
      </c>
      <c r="AC496" s="62">
        <f t="shared" ca="1" si="16"/>
        <v>18</v>
      </c>
      <c r="AD496" s="93" t="s">
        <v>113</v>
      </c>
      <c r="AE496" s="64">
        <v>15240</v>
      </c>
      <c r="AF496" s="60">
        <v>1</v>
      </c>
    </row>
    <row r="497" spans="1:32" x14ac:dyDescent="0.25">
      <c r="A497" s="79" t="s">
        <v>636</v>
      </c>
      <c r="B497" s="60" t="s">
        <v>117</v>
      </c>
      <c r="C497" s="79" t="s">
        <v>140</v>
      </c>
      <c r="D497" s="79" t="s">
        <v>112</v>
      </c>
      <c r="E497" s="80">
        <v>36136</v>
      </c>
      <c r="F497" s="62">
        <f t="shared" ca="1" si="15"/>
        <v>18</v>
      </c>
      <c r="G497" s="93" t="s">
        <v>124</v>
      </c>
      <c r="H497" s="64">
        <v>45000</v>
      </c>
      <c r="I497" s="60">
        <v>4</v>
      </c>
      <c r="W497"/>
      <c r="X497" s="79" t="s">
        <v>283</v>
      </c>
      <c r="Y497" s="60" t="s">
        <v>122</v>
      </c>
      <c r="Z497" s="79" t="s">
        <v>131</v>
      </c>
      <c r="AA497" s="79" t="s">
        <v>112</v>
      </c>
      <c r="AB497" s="80">
        <v>39692</v>
      </c>
      <c r="AC497" s="62">
        <f t="shared" ca="1" si="16"/>
        <v>8</v>
      </c>
      <c r="AD497" s="93" t="s">
        <v>59</v>
      </c>
      <c r="AE497" s="64">
        <v>35360</v>
      </c>
      <c r="AF497" s="60">
        <v>5</v>
      </c>
    </row>
    <row r="498" spans="1:32" x14ac:dyDescent="0.25">
      <c r="A498" s="79" t="s">
        <v>635</v>
      </c>
      <c r="B498" s="60" t="s">
        <v>117</v>
      </c>
      <c r="C498" s="79" t="s">
        <v>140</v>
      </c>
      <c r="D498" s="79" t="s">
        <v>116</v>
      </c>
      <c r="E498" s="80">
        <v>38986</v>
      </c>
      <c r="F498" s="62">
        <f t="shared" ca="1" si="15"/>
        <v>10</v>
      </c>
      <c r="G498" s="93"/>
      <c r="H498" s="64">
        <v>36230</v>
      </c>
      <c r="I498" s="60">
        <v>2</v>
      </c>
      <c r="W498"/>
      <c r="X498" s="79" t="s">
        <v>556</v>
      </c>
      <c r="Y498" s="60" t="s">
        <v>120</v>
      </c>
      <c r="Z498" s="79" t="s">
        <v>144</v>
      </c>
      <c r="AA498" s="79" t="s">
        <v>116</v>
      </c>
      <c r="AB498" s="80">
        <v>39116</v>
      </c>
      <c r="AC498" s="62">
        <f t="shared" ca="1" si="16"/>
        <v>10</v>
      </c>
      <c r="AD498" s="93"/>
      <c r="AE498" s="64">
        <v>60760</v>
      </c>
      <c r="AF498" s="60">
        <v>2</v>
      </c>
    </row>
    <row r="499" spans="1:32" x14ac:dyDescent="0.25">
      <c r="A499" s="79" t="s">
        <v>639</v>
      </c>
      <c r="B499" s="60" t="s">
        <v>117</v>
      </c>
      <c r="C499" s="79" t="s">
        <v>111</v>
      </c>
      <c r="D499" s="79" t="s">
        <v>118</v>
      </c>
      <c r="E499" s="80">
        <v>41151</v>
      </c>
      <c r="F499" s="62">
        <f t="shared" ca="1" si="15"/>
        <v>4</v>
      </c>
      <c r="G499" s="93"/>
      <c r="H499" s="64">
        <v>35680</v>
      </c>
      <c r="I499" s="60">
        <v>3</v>
      </c>
      <c r="W499"/>
      <c r="X499" s="79" t="s">
        <v>413</v>
      </c>
      <c r="Y499" s="60" t="s">
        <v>120</v>
      </c>
      <c r="Z499" s="79" t="s">
        <v>138</v>
      </c>
      <c r="AA499" s="79" t="s">
        <v>112</v>
      </c>
      <c r="AB499" s="80">
        <v>41183</v>
      </c>
      <c r="AC499" s="62">
        <f t="shared" ca="1" si="16"/>
        <v>4</v>
      </c>
      <c r="AD499" s="93" t="s">
        <v>76</v>
      </c>
      <c r="AE499" s="64">
        <v>75370</v>
      </c>
      <c r="AF499" s="60">
        <v>2</v>
      </c>
    </row>
    <row r="500" spans="1:32" x14ac:dyDescent="0.25">
      <c r="A500" s="79" t="s">
        <v>640</v>
      </c>
      <c r="B500" s="60" t="s">
        <v>117</v>
      </c>
      <c r="C500" s="79" t="s">
        <v>129</v>
      </c>
      <c r="D500" s="79" t="s">
        <v>116</v>
      </c>
      <c r="E500" s="80">
        <v>40550</v>
      </c>
      <c r="F500" s="62">
        <f t="shared" ca="1" si="15"/>
        <v>6</v>
      </c>
      <c r="G500" s="93"/>
      <c r="H500" s="64">
        <v>80050</v>
      </c>
      <c r="I500" s="60">
        <v>2</v>
      </c>
      <c r="W500"/>
      <c r="X500" s="79" t="s">
        <v>828</v>
      </c>
      <c r="Y500" s="60" t="s">
        <v>110</v>
      </c>
      <c r="Z500" s="79" t="s">
        <v>133</v>
      </c>
      <c r="AA500" s="79" t="s">
        <v>116</v>
      </c>
      <c r="AB500" s="80">
        <v>39166</v>
      </c>
      <c r="AC500" s="62">
        <f t="shared" ca="1" si="16"/>
        <v>10</v>
      </c>
      <c r="AD500" s="93"/>
      <c r="AE500" s="64">
        <v>79220</v>
      </c>
      <c r="AF500" s="60">
        <v>4</v>
      </c>
    </row>
    <row r="501" spans="1:32" x14ac:dyDescent="0.25">
      <c r="A501" s="79" t="s">
        <v>641</v>
      </c>
      <c r="B501" s="60" t="s">
        <v>117</v>
      </c>
      <c r="C501" s="79" t="s">
        <v>129</v>
      </c>
      <c r="D501" s="79" t="s">
        <v>116</v>
      </c>
      <c r="E501" s="80">
        <v>36176</v>
      </c>
      <c r="F501" s="62">
        <f t="shared" ca="1" si="15"/>
        <v>18</v>
      </c>
      <c r="G501" s="93"/>
      <c r="H501" s="64">
        <v>32940</v>
      </c>
      <c r="I501" s="60">
        <v>5</v>
      </c>
      <c r="W501"/>
      <c r="X501" s="79" t="s">
        <v>651</v>
      </c>
      <c r="Y501" s="60" t="s">
        <v>117</v>
      </c>
      <c r="Z501" s="79" t="s">
        <v>138</v>
      </c>
      <c r="AA501" s="79" t="s">
        <v>114</v>
      </c>
      <c r="AB501" s="80">
        <v>39731</v>
      </c>
      <c r="AC501" s="62">
        <f t="shared" ca="1" si="16"/>
        <v>8</v>
      </c>
      <c r="AD501" s="93" t="s">
        <v>113</v>
      </c>
      <c r="AE501" s="64">
        <v>13435</v>
      </c>
      <c r="AF501" s="60">
        <v>1</v>
      </c>
    </row>
    <row r="502" spans="1:32" x14ac:dyDescent="0.25">
      <c r="A502" s="79" t="s">
        <v>642</v>
      </c>
      <c r="B502" s="60" t="s">
        <v>117</v>
      </c>
      <c r="C502" s="79" t="s">
        <v>125</v>
      </c>
      <c r="D502" s="79" t="s">
        <v>112</v>
      </c>
      <c r="E502" s="80">
        <v>38051</v>
      </c>
      <c r="F502" s="62">
        <f t="shared" ca="1" si="15"/>
        <v>13</v>
      </c>
      <c r="G502" s="93" t="s">
        <v>113</v>
      </c>
      <c r="H502" s="64">
        <v>30350</v>
      </c>
      <c r="I502" s="60">
        <v>1</v>
      </c>
      <c r="W502"/>
      <c r="X502" s="79" t="s">
        <v>624</v>
      </c>
      <c r="Y502" s="60" t="s">
        <v>123</v>
      </c>
      <c r="Z502" s="79" t="s">
        <v>142</v>
      </c>
      <c r="AA502" s="79" t="s">
        <v>116</v>
      </c>
      <c r="AB502" s="80">
        <v>40718</v>
      </c>
      <c r="AC502" s="62">
        <f t="shared" ca="1" si="16"/>
        <v>5</v>
      </c>
      <c r="AD502" s="93"/>
      <c r="AE502" s="64">
        <v>26020</v>
      </c>
      <c r="AF502" s="60">
        <v>5</v>
      </c>
    </row>
    <row r="503" spans="1:32" x14ac:dyDescent="0.25">
      <c r="A503" s="79" t="s">
        <v>643</v>
      </c>
      <c r="B503" s="60" t="s">
        <v>117</v>
      </c>
      <c r="C503" s="79" t="s">
        <v>126</v>
      </c>
      <c r="D503" s="79" t="s">
        <v>112</v>
      </c>
      <c r="E503" s="80">
        <v>40310</v>
      </c>
      <c r="F503" s="62">
        <f t="shared" ca="1" si="15"/>
        <v>7</v>
      </c>
      <c r="G503" s="93" t="s">
        <v>76</v>
      </c>
      <c r="H503" s="64">
        <v>82120</v>
      </c>
      <c r="I503" s="60">
        <v>5</v>
      </c>
      <c r="W503"/>
      <c r="X503" s="79" t="s">
        <v>875</v>
      </c>
      <c r="Y503" s="60" t="s">
        <v>110</v>
      </c>
      <c r="Z503" s="79" t="s">
        <v>142</v>
      </c>
      <c r="AA503" s="79" t="s">
        <v>114</v>
      </c>
      <c r="AB503" s="80">
        <v>39343</v>
      </c>
      <c r="AC503" s="62">
        <f t="shared" ca="1" si="16"/>
        <v>9</v>
      </c>
      <c r="AD503" s="93" t="s">
        <v>76</v>
      </c>
      <c r="AE503" s="64">
        <v>23000</v>
      </c>
      <c r="AF503" s="60">
        <v>4</v>
      </c>
    </row>
    <row r="504" spans="1:32" x14ac:dyDescent="0.25">
      <c r="A504" s="79" t="s">
        <v>645</v>
      </c>
      <c r="B504" s="60" t="s">
        <v>117</v>
      </c>
      <c r="C504" s="79" t="s">
        <v>126</v>
      </c>
      <c r="D504" s="79" t="s">
        <v>112</v>
      </c>
      <c r="E504" s="80">
        <v>40575</v>
      </c>
      <c r="F504" s="62">
        <f t="shared" ca="1" si="15"/>
        <v>6</v>
      </c>
      <c r="G504" s="93" t="s">
        <v>76</v>
      </c>
      <c r="H504" s="64">
        <v>74710</v>
      </c>
      <c r="I504" s="60">
        <v>2</v>
      </c>
      <c r="W504"/>
      <c r="X504" s="79" t="s">
        <v>249</v>
      </c>
      <c r="Y504" s="60" t="s">
        <v>122</v>
      </c>
      <c r="Z504" s="79" t="s">
        <v>133</v>
      </c>
      <c r="AA504" s="79" t="s">
        <v>112</v>
      </c>
      <c r="AB504" s="80">
        <v>38876</v>
      </c>
      <c r="AC504" s="62">
        <f t="shared" ca="1" si="16"/>
        <v>10</v>
      </c>
      <c r="AD504" s="93" t="s">
        <v>113</v>
      </c>
      <c r="AE504" s="64">
        <v>60280</v>
      </c>
      <c r="AF504" s="60">
        <v>1</v>
      </c>
    </row>
    <row r="505" spans="1:32" x14ac:dyDescent="0.25">
      <c r="A505" s="79" t="s">
        <v>644</v>
      </c>
      <c r="B505" s="60" t="s">
        <v>117</v>
      </c>
      <c r="C505" s="79" t="s">
        <v>126</v>
      </c>
      <c r="D505" s="79" t="s">
        <v>116</v>
      </c>
      <c r="E505" s="80">
        <v>40983</v>
      </c>
      <c r="F505" s="62">
        <f t="shared" ca="1" si="15"/>
        <v>5</v>
      </c>
      <c r="G505" s="93"/>
      <c r="H505" s="64">
        <v>64460</v>
      </c>
      <c r="I505" s="60">
        <v>1</v>
      </c>
      <c r="W505"/>
      <c r="X505" s="79" t="s">
        <v>336</v>
      </c>
      <c r="Y505" s="60" t="s">
        <v>122</v>
      </c>
      <c r="Z505" s="79" t="s">
        <v>137</v>
      </c>
      <c r="AA505" s="79" t="s">
        <v>114</v>
      </c>
      <c r="AB505" s="80">
        <v>35961</v>
      </c>
      <c r="AC505" s="62">
        <f t="shared" ca="1" si="16"/>
        <v>18</v>
      </c>
      <c r="AD505" s="93" t="s">
        <v>113</v>
      </c>
      <c r="AE505" s="64">
        <v>20500</v>
      </c>
      <c r="AF505" s="60">
        <v>3</v>
      </c>
    </row>
    <row r="506" spans="1:32" x14ac:dyDescent="0.25">
      <c r="A506" s="79" t="s">
        <v>646</v>
      </c>
      <c r="B506" s="60" t="s">
        <v>117</v>
      </c>
      <c r="C506" s="79" t="s">
        <v>127</v>
      </c>
      <c r="D506" s="79" t="s">
        <v>114</v>
      </c>
      <c r="E506" s="234">
        <v>40505</v>
      </c>
      <c r="F506" s="62">
        <f t="shared" ca="1" si="15"/>
        <v>6</v>
      </c>
      <c r="G506" s="93" t="s">
        <v>124</v>
      </c>
      <c r="H506" s="64">
        <v>46230</v>
      </c>
      <c r="I506" s="60">
        <v>2</v>
      </c>
      <c r="W506"/>
      <c r="X506" s="79" t="s">
        <v>513</v>
      </c>
      <c r="Y506" s="60" t="s">
        <v>120</v>
      </c>
      <c r="Z506" s="79" t="s">
        <v>141</v>
      </c>
      <c r="AA506" s="79" t="s">
        <v>112</v>
      </c>
      <c r="AB506" s="80">
        <v>41016</v>
      </c>
      <c r="AC506" s="62">
        <f t="shared" ca="1" si="16"/>
        <v>5</v>
      </c>
      <c r="AD506" s="93" t="s">
        <v>113</v>
      </c>
      <c r="AE506" s="64">
        <v>68470</v>
      </c>
      <c r="AF506" s="60">
        <v>4</v>
      </c>
    </row>
    <row r="507" spans="1:32" x14ac:dyDescent="0.25">
      <c r="A507" s="79" t="s">
        <v>649</v>
      </c>
      <c r="B507" s="60" t="s">
        <v>117</v>
      </c>
      <c r="C507" s="79" t="s">
        <v>138</v>
      </c>
      <c r="D507" s="79" t="s">
        <v>116</v>
      </c>
      <c r="E507" s="234">
        <v>40620</v>
      </c>
      <c r="F507" s="62">
        <f t="shared" ca="1" si="15"/>
        <v>6</v>
      </c>
      <c r="G507" s="93"/>
      <c r="H507" s="64">
        <v>84300</v>
      </c>
      <c r="I507" s="60">
        <v>1</v>
      </c>
      <c r="W507"/>
      <c r="X507" s="79" t="s">
        <v>215</v>
      </c>
      <c r="Y507" s="60" t="s">
        <v>122</v>
      </c>
      <c r="Z507" s="79" t="s">
        <v>138</v>
      </c>
      <c r="AA507" s="79" t="s">
        <v>116</v>
      </c>
      <c r="AB507" s="80">
        <v>36623</v>
      </c>
      <c r="AC507" s="62">
        <f t="shared" ca="1" si="16"/>
        <v>17</v>
      </c>
      <c r="AD507" s="93"/>
      <c r="AE507" s="64">
        <v>30300</v>
      </c>
      <c r="AF507" s="60">
        <v>1</v>
      </c>
    </row>
    <row r="508" spans="1:32" x14ac:dyDescent="0.25">
      <c r="A508" s="79" t="s">
        <v>647</v>
      </c>
      <c r="B508" s="60" t="s">
        <v>117</v>
      </c>
      <c r="C508" s="79" t="s">
        <v>138</v>
      </c>
      <c r="D508" s="79" t="s">
        <v>112</v>
      </c>
      <c r="E508" s="80">
        <v>40370</v>
      </c>
      <c r="F508" s="62">
        <f t="shared" ca="1" si="15"/>
        <v>6</v>
      </c>
      <c r="G508" s="93" t="s">
        <v>113</v>
      </c>
      <c r="H508" s="64">
        <v>66840</v>
      </c>
      <c r="I508" s="60">
        <v>4</v>
      </c>
      <c r="W508"/>
      <c r="X508" s="79" t="s">
        <v>205</v>
      </c>
      <c r="Y508" s="60" t="s">
        <v>122</v>
      </c>
      <c r="Z508" s="79" t="s">
        <v>127</v>
      </c>
      <c r="AA508" s="79" t="s">
        <v>116</v>
      </c>
      <c r="AB508" s="80">
        <v>39529</v>
      </c>
      <c r="AC508" s="62">
        <f t="shared" ca="1" si="16"/>
        <v>9</v>
      </c>
      <c r="AD508" s="93"/>
      <c r="AE508" s="64">
        <v>35620</v>
      </c>
      <c r="AF508" s="60">
        <v>4</v>
      </c>
    </row>
    <row r="509" spans="1:32" x14ac:dyDescent="0.25">
      <c r="A509" s="79" t="s">
        <v>648</v>
      </c>
      <c r="B509" s="60" t="s">
        <v>117</v>
      </c>
      <c r="C509" s="79" t="s">
        <v>138</v>
      </c>
      <c r="D509" s="79" t="s">
        <v>116</v>
      </c>
      <c r="E509" s="80">
        <v>39616</v>
      </c>
      <c r="F509" s="62">
        <f t="shared" ca="1" si="15"/>
        <v>8</v>
      </c>
      <c r="G509" s="93"/>
      <c r="H509" s="64">
        <v>66710</v>
      </c>
      <c r="I509" s="60">
        <v>2</v>
      </c>
      <c r="W509"/>
      <c r="X509" s="79" t="s">
        <v>284</v>
      </c>
      <c r="Y509" s="60" t="s">
        <v>122</v>
      </c>
      <c r="Z509" s="79" t="s">
        <v>131</v>
      </c>
      <c r="AA509" s="79" t="s">
        <v>116</v>
      </c>
      <c r="AB509" s="80">
        <v>41254</v>
      </c>
      <c r="AC509" s="62">
        <f t="shared" ca="1" si="16"/>
        <v>4</v>
      </c>
      <c r="AD509" s="93"/>
      <c r="AE509" s="64">
        <v>81070</v>
      </c>
      <c r="AF509" s="60">
        <v>5</v>
      </c>
    </row>
    <row r="510" spans="1:32" x14ac:dyDescent="0.25">
      <c r="A510" s="79" t="s">
        <v>650</v>
      </c>
      <c r="B510" s="60" t="s">
        <v>117</v>
      </c>
      <c r="C510" s="79" t="s">
        <v>138</v>
      </c>
      <c r="D510" s="79" t="s">
        <v>114</v>
      </c>
      <c r="E510" s="80">
        <v>39299</v>
      </c>
      <c r="F510" s="62">
        <f t="shared" ca="1" si="15"/>
        <v>9</v>
      </c>
      <c r="G510" s="93" t="s">
        <v>76</v>
      </c>
      <c r="H510" s="64">
        <v>47760</v>
      </c>
      <c r="I510" s="60">
        <v>3</v>
      </c>
      <c r="W510"/>
      <c r="X510" s="79" t="s">
        <v>778</v>
      </c>
      <c r="Y510" s="60" t="s">
        <v>110</v>
      </c>
      <c r="Z510" s="79" t="s">
        <v>111</v>
      </c>
      <c r="AA510" s="79" t="s">
        <v>112</v>
      </c>
      <c r="AB510" s="80">
        <v>36171</v>
      </c>
      <c r="AC510" s="62">
        <f t="shared" ca="1" si="16"/>
        <v>18</v>
      </c>
      <c r="AD510" s="93" t="s">
        <v>113</v>
      </c>
      <c r="AE510" s="64">
        <v>54550</v>
      </c>
      <c r="AF510" s="60">
        <v>1</v>
      </c>
    </row>
    <row r="511" spans="1:32" x14ac:dyDescent="0.25">
      <c r="A511" s="79" t="s">
        <v>652</v>
      </c>
      <c r="B511" s="60" t="s">
        <v>117</v>
      </c>
      <c r="C511" s="79" t="s">
        <v>138</v>
      </c>
      <c r="D511" s="79" t="s">
        <v>116</v>
      </c>
      <c r="E511" s="80">
        <v>40468</v>
      </c>
      <c r="F511" s="62">
        <f t="shared" ca="1" si="15"/>
        <v>6</v>
      </c>
      <c r="G511" s="93"/>
      <c r="H511" s="64">
        <v>39440</v>
      </c>
      <c r="I511" s="60">
        <v>4</v>
      </c>
      <c r="W511"/>
      <c r="X511" s="79" t="s">
        <v>625</v>
      </c>
      <c r="Y511" s="60" t="s">
        <v>123</v>
      </c>
      <c r="Z511" s="79" t="s">
        <v>142</v>
      </c>
      <c r="AA511" s="79" t="s">
        <v>112</v>
      </c>
      <c r="AB511" s="80">
        <v>36243</v>
      </c>
      <c r="AC511" s="62">
        <f t="shared" ca="1" si="16"/>
        <v>18</v>
      </c>
      <c r="AD511" s="93" t="s">
        <v>76</v>
      </c>
      <c r="AE511" s="64">
        <v>77680</v>
      </c>
      <c r="AF511" s="60">
        <v>3</v>
      </c>
    </row>
    <row r="512" spans="1:32" x14ac:dyDescent="0.25">
      <c r="A512" s="79" t="s">
        <v>651</v>
      </c>
      <c r="B512" s="60" t="s">
        <v>117</v>
      </c>
      <c r="C512" s="79" t="s">
        <v>138</v>
      </c>
      <c r="D512" s="79" t="s">
        <v>114</v>
      </c>
      <c r="E512" s="80">
        <v>39731</v>
      </c>
      <c r="F512" s="62">
        <f t="shared" ca="1" si="15"/>
        <v>8</v>
      </c>
      <c r="G512" s="93" t="s">
        <v>113</v>
      </c>
      <c r="H512" s="64">
        <v>13435</v>
      </c>
      <c r="I512" s="60">
        <v>1</v>
      </c>
      <c r="W512"/>
      <c r="X512" s="79" t="s">
        <v>371</v>
      </c>
      <c r="Y512" s="60" t="s">
        <v>120</v>
      </c>
      <c r="Z512" s="79" t="s">
        <v>129</v>
      </c>
      <c r="AA512" s="79" t="s">
        <v>118</v>
      </c>
      <c r="AB512" s="80">
        <v>38960</v>
      </c>
      <c r="AC512" s="62">
        <f t="shared" ca="1" si="16"/>
        <v>10</v>
      </c>
      <c r="AD512" s="93"/>
      <c r="AE512" s="64">
        <v>12676</v>
      </c>
      <c r="AF512" s="60">
        <v>2</v>
      </c>
    </row>
    <row r="513" spans="1:32" x14ac:dyDescent="0.25">
      <c r="A513" s="79" t="s">
        <v>653</v>
      </c>
      <c r="B513" s="60" t="s">
        <v>117</v>
      </c>
      <c r="C513" s="79" t="s">
        <v>132</v>
      </c>
      <c r="D513" s="79" t="s">
        <v>116</v>
      </c>
      <c r="E513" s="80">
        <v>40263</v>
      </c>
      <c r="F513" s="62">
        <f t="shared" ca="1" si="15"/>
        <v>7</v>
      </c>
      <c r="G513" s="93" t="s">
        <v>59</v>
      </c>
      <c r="H513" s="64">
        <v>71190</v>
      </c>
      <c r="I513" s="60">
        <v>4</v>
      </c>
      <c r="W513"/>
      <c r="X513" s="79" t="s">
        <v>597</v>
      </c>
      <c r="Y513" s="60" t="s">
        <v>123</v>
      </c>
      <c r="Z513" s="79" t="s">
        <v>133</v>
      </c>
      <c r="AA513" s="79" t="s">
        <v>116</v>
      </c>
      <c r="AB513" s="80">
        <v>36011</v>
      </c>
      <c r="AC513" s="62">
        <f t="shared" ca="1" si="16"/>
        <v>18</v>
      </c>
      <c r="AD513" s="93"/>
      <c r="AE513" s="64">
        <v>45050</v>
      </c>
      <c r="AF513" s="60">
        <v>1</v>
      </c>
    </row>
    <row r="514" spans="1:32" x14ac:dyDescent="0.25">
      <c r="A514" s="79" t="s">
        <v>657</v>
      </c>
      <c r="B514" s="60" t="s">
        <v>117</v>
      </c>
      <c r="C514" s="79" t="s">
        <v>133</v>
      </c>
      <c r="D514" s="79" t="s">
        <v>112</v>
      </c>
      <c r="E514" s="80">
        <v>36198</v>
      </c>
      <c r="F514" s="62">
        <f t="shared" ref="F514:F577" ca="1" si="17">DATEDIF(E514,TODAY(),"Y")</f>
        <v>18</v>
      </c>
      <c r="G514" s="93" t="s">
        <v>76</v>
      </c>
      <c r="H514" s="64">
        <v>81400</v>
      </c>
      <c r="I514" s="60">
        <v>2</v>
      </c>
      <c r="W514"/>
      <c r="X514" s="79" t="s">
        <v>688</v>
      </c>
      <c r="Y514" s="60" t="s">
        <v>117</v>
      </c>
      <c r="Z514" s="79" t="s">
        <v>142</v>
      </c>
      <c r="AA514" s="79" t="s">
        <v>114</v>
      </c>
      <c r="AB514" s="80">
        <v>36365</v>
      </c>
      <c r="AC514" s="62">
        <f t="shared" ref="AC514:AC577" ca="1" si="18">DATEDIF(AB514,TODAY(),"Y")</f>
        <v>17</v>
      </c>
      <c r="AD514" s="93" t="s">
        <v>59</v>
      </c>
      <c r="AE514" s="64">
        <v>19825</v>
      </c>
      <c r="AF514" s="60">
        <v>2</v>
      </c>
    </row>
    <row r="515" spans="1:32" x14ac:dyDescent="0.25">
      <c r="A515" s="79" t="s">
        <v>660</v>
      </c>
      <c r="B515" s="60" t="s">
        <v>117</v>
      </c>
      <c r="C515" s="79" t="s">
        <v>133</v>
      </c>
      <c r="D515" s="79" t="s">
        <v>112</v>
      </c>
      <c r="E515" s="80">
        <v>39597</v>
      </c>
      <c r="F515" s="62">
        <f t="shared" ca="1" si="17"/>
        <v>9</v>
      </c>
      <c r="G515" s="93" t="s">
        <v>113</v>
      </c>
      <c r="H515" s="64">
        <v>81010</v>
      </c>
      <c r="I515" s="60">
        <v>4</v>
      </c>
      <c r="W515"/>
      <c r="X515" s="79" t="s">
        <v>250</v>
      </c>
      <c r="Y515" s="60" t="s">
        <v>122</v>
      </c>
      <c r="Z515" s="79" t="s">
        <v>133</v>
      </c>
      <c r="AA515" s="79" t="s">
        <v>112</v>
      </c>
      <c r="AB515" s="80">
        <v>36101</v>
      </c>
      <c r="AC515" s="62">
        <f t="shared" ca="1" si="18"/>
        <v>18</v>
      </c>
      <c r="AD515" s="93" t="s">
        <v>113</v>
      </c>
      <c r="AE515" s="64">
        <v>88240</v>
      </c>
      <c r="AF515" s="60">
        <v>5</v>
      </c>
    </row>
    <row r="516" spans="1:32" x14ac:dyDescent="0.25">
      <c r="A516" s="79" t="s">
        <v>658</v>
      </c>
      <c r="B516" s="60" t="s">
        <v>117</v>
      </c>
      <c r="C516" s="79" t="s">
        <v>133</v>
      </c>
      <c r="D516" s="79" t="s">
        <v>116</v>
      </c>
      <c r="E516" s="80">
        <v>38912</v>
      </c>
      <c r="F516" s="62">
        <f t="shared" ca="1" si="17"/>
        <v>10</v>
      </c>
      <c r="G516" s="93"/>
      <c r="H516" s="64">
        <v>80330</v>
      </c>
      <c r="I516" s="60">
        <v>4</v>
      </c>
      <c r="W516"/>
      <c r="X516" s="79" t="s">
        <v>494</v>
      </c>
      <c r="Y516" s="60" t="s">
        <v>120</v>
      </c>
      <c r="Z516" s="79" t="s">
        <v>139</v>
      </c>
      <c r="AA516" s="79" t="s">
        <v>114</v>
      </c>
      <c r="AB516" s="80">
        <v>40654</v>
      </c>
      <c r="AC516" s="62">
        <f t="shared" ca="1" si="18"/>
        <v>6</v>
      </c>
      <c r="AD516" s="93" t="s">
        <v>76</v>
      </c>
      <c r="AE516" s="64">
        <v>16015</v>
      </c>
      <c r="AF516" s="60">
        <v>3</v>
      </c>
    </row>
    <row r="517" spans="1:32" x14ac:dyDescent="0.25">
      <c r="A517" s="79" t="s">
        <v>666</v>
      </c>
      <c r="B517" s="60" t="s">
        <v>117</v>
      </c>
      <c r="C517" s="79" t="s">
        <v>133</v>
      </c>
      <c r="D517" s="79" t="s">
        <v>112</v>
      </c>
      <c r="E517" s="80">
        <v>35801</v>
      </c>
      <c r="F517" s="62">
        <f t="shared" ca="1" si="17"/>
        <v>19</v>
      </c>
      <c r="G517" s="93" t="s">
        <v>113</v>
      </c>
      <c r="H517" s="64">
        <v>78570</v>
      </c>
      <c r="I517" s="60">
        <v>1</v>
      </c>
      <c r="W517"/>
      <c r="X517" s="79" t="s">
        <v>251</v>
      </c>
      <c r="Y517" s="60" t="s">
        <v>122</v>
      </c>
      <c r="Z517" s="79" t="s">
        <v>133</v>
      </c>
      <c r="AA517" s="79" t="s">
        <v>112</v>
      </c>
      <c r="AB517" s="80">
        <v>36535</v>
      </c>
      <c r="AC517" s="62">
        <f t="shared" ca="1" si="18"/>
        <v>17</v>
      </c>
      <c r="AD517" s="93" t="s">
        <v>113</v>
      </c>
      <c r="AE517" s="64">
        <v>76192</v>
      </c>
      <c r="AF517" s="60">
        <v>4</v>
      </c>
    </row>
    <row r="518" spans="1:32" x14ac:dyDescent="0.25">
      <c r="A518" s="79" t="s">
        <v>659</v>
      </c>
      <c r="B518" s="60" t="s">
        <v>117</v>
      </c>
      <c r="C518" s="79" t="s">
        <v>133</v>
      </c>
      <c r="D518" s="79" t="s">
        <v>116</v>
      </c>
      <c r="E518" s="80">
        <v>35927</v>
      </c>
      <c r="F518" s="62">
        <f t="shared" ca="1" si="17"/>
        <v>19</v>
      </c>
      <c r="G518" s="93"/>
      <c r="H518" s="64">
        <v>76910</v>
      </c>
      <c r="I518" s="60">
        <v>1</v>
      </c>
      <c r="W518"/>
      <c r="X518" s="79" t="s">
        <v>252</v>
      </c>
      <c r="Y518" s="60" t="s">
        <v>122</v>
      </c>
      <c r="Z518" s="79" t="s">
        <v>133</v>
      </c>
      <c r="AA518" s="79" t="s">
        <v>116</v>
      </c>
      <c r="AB518" s="80">
        <v>40492</v>
      </c>
      <c r="AC518" s="62">
        <f t="shared" ca="1" si="18"/>
        <v>6</v>
      </c>
      <c r="AD518" s="93"/>
      <c r="AE518" s="64">
        <v>66010</v>
      </c>
      <c r="AF518" s="60">
        <v>2</v>
      </c>
    </row>
    <row r="519" spans="1:32" x14ac:dyDescent="0.25">
      <c r="A519" s="79" t="s">
        <v>655</v>
      </c>
      <c r="B519" s="60" t="s">
        <v>117</v>
      </c>
      <c r="C519" s="79" t="s">
        <v>133</v>
      </c>
      <c r="D519" s="79" t="s">
        <v>116</v>
      </c>
      <c r="E519" s="80">
        <v>39144</v>
      </c>
      <c r="F519" s="62">
        <f t="shared" ca="1" si="17"/>
        <v>10</v>
      </c>
      <c r="G519" s="93"/>
      <c r="H519" s="64">
        <v>64430</v>
      </c>
      <c r="I519" s="60">
        <v>4</v>
      </c>
      <c r="W519"/>
      <c r="X519" s="79" t="s">
        <v>333</v>
      </c>
      <c r="Y519" s="60" t="s">
        <v>122</v>
      </c>
      <c r="Z519" s="79" t="s">
        <v>143</v>
      </c>
      <c r="AA519" s="79" t="s">
        <v>116</v>
      </c>
      <c r="AB519" s="80">
        <v>40719</v>
      </c>
      <c r="AC519" s="62">
        <f t="shared" ca="1" si="18"/>
        <v>5</v>
      </c>
      <c r="AD519" s="93"/>
      <c r="AE519" s="64">
        <v>66132</v>
      </c>
      <c r="AF519" s="60">
        <v>4</v>
      </c>
    </row>
    <row r="520" spans="1:32" x14ac:dyDescent="0.25">
      <c r="A520" s="79" t="s">
        <v>665</v>
      </c>
      <c r="B520" s="60" t="s">
        <v>117</v>
      </c>
      <c r="C520" s="79" t="s">
        <v>133</v>
      </c>
      <c r="D520" s="79" t="s">
        <v>112</v>
      </c>
      <c r="E520" s="80">
        <v>38878</v>
      </c>
      <c r="F520" s="62">
        <f t="shared" ca="1" si="17"/>
        <v>10</v>
      </c>
      <c r="G520" s="93" t="s">
        <v>124</v>
      </c>
      <c r="H520" s="64">
        <v>61150</v>
      </c>
      <c r="I520" s="60">
        <v>2</v>
      </c>
      <c r="W520"/>
      <c r="X520" s="79" t="s">
        <v>846</v>
      </c>
      <c r="Y520" s="60" t="s">
        <v>110</v>
      </c>
      <c r="Z520" s="79" t="s">
        <v>136</v>
      </c>
      <c r="AA520" s="79" t="s">
        <v>112</v>
      </c>
      <c r="AB520" s="80">
        <v>35856</v>
      </c>
      <c r="AC520" s="62">
        <f t="shared" ca="1" si="18"/>
        <v>19</v>
      </c>
      <c r="AD520" s="93" t="s">
        <v>76</v>
      </c>
      <c r="AE520" s="64">
        <v>86830</v>
      </c>
      <c r="AF520" s="60">
        <v>3</v>
      </c>
    </row>
    <row r="521" spans="1:32" x14ac:dyDescent="0.25">
      <c r="A521" s="79" t="s">
        <v>664</v>
      </c>
      <c r="B521" s="60" t="s">
        <v>117</v>
      </c>
      <c r="C521" s="79" t="s">
        <v>133</v>
      </c>
      <c r="D521" s="79" t="s">
        <v>116</v>
      </c>
      <c r="E521" s="80">
        <v>37326</v>
      </c>
      <c r="F521" s="62">
        <f t="shared" ca="1" si="17"/>
        <v>15</v>
      </c>
      <c r="G521" s="93"/>
      <c r="H521" s="64">
        <v>52770</v>
      </c>
      <c r="I521" s="60">
        <v>2</v>
      </c>
      <c r="W521"/>
      <c r="X521" s="79" t="s">
        <v>861</v>
      </c>
      <c r="Y521" s="60" t="s">
        <v>110</v>
      </c>
      <c r="Z521" s="79" t="s">
        <v>141</v>
      </c>
      <c r="AA521" s="79" t="s">
        <v>112</v>
      </c>
      <c r="AB521" s="80">
        <v>38237</v>
      </c>
      <c r="AC521" s="62">
        <f t="shared" ca="1" si="18"/>
        <v>12</v>
      </c>
      <c r="AD521" s="93" t="s">
        <v>124</v>
      </c>
      <c r="AE521" s="64">
        <v>31910</v>
      </c>
      <c r="AF521" s="60">
        <v>5</v>
      </c>
    </row>
    <row r="522" spans="1:32" x14ac:dyDescent="0.25">
      <c r="A522" s="79" t="s">
        <v>654</v>
      </c>
      <c r="B522" s="60" t="s">
        <v>117</v>
      </c>
      <c r="C522" s="79" t="s">
        <v>133</v>
      </c>
      <c r="D522" s="79" t="s">
        <v>114</v>
      </c>
      <c r="E522" s="80">
        <v>35807</v>
      </c>
      <c r="F522" s="62">
        <f t="shared" ca="1" si="17"/>
        <v>19</v>
      </c>
      <c r="G522" s="93" t="s">
        <v>113</v>
      </c>
      <c r="H522" s="64">
        <v>48835</v>
      </c>
      <c r="I522" s="60">
        <v>5</v>
      </c>
      <c r="W522"/>
      <c r="X522" s="79" t="s">
        <v>447</v>
      </c>
      <c r="Y522" s="60" t="s">
        <v>120</v>
      </c>
      <c r="Z522" s="79" t="s">
        <v>133</v>
      </c>
      <c r="AA522" s="79" t="s">
        <v>114</v>
      </c>
      <c r="AB522" s="80">
        <v>36422</v>
      </c>
      <c r="AC522" s="62">
        <f t="shared" ca="1" si="18"/>
        <v>17</v>
      </c>
      <c r="AD522" s="93" t="s">
        <v>124</v>
      </c>
      <c r="AE522" s="64">
        <v>17270</v>
      </c>
      <c r="AF522" s="60">
        <v>5</v>
      </c>
    </row>
    <row r="523" spans="1:32" x14ac:dyDescent="0.25">
      <c r="A523" s="79" t="s">
        <v>661</v>
      </c>
      <c r="B523" s="60" t="s">
        <v>117</v>
      </c>
      <c r="C523" s="79" t="s">
        <v>133</v>
      </c>
      <c r="D523" s="79" t="s">
        <v>114</v>
      </c>
      <c r="E523" s="80">
        <v>40456</v>
      </c>
      <c r="F523" s="62">
        <f t="shared" ca="1" si="17"/>
        <v>6</v>
      </c>
      <c r="G523" s="93" t="s">
        <v>113</v>
      </c>
      <c r="H523" s="64">
        <v>46645</v>
      </c>
      <c r="I523" s="60">
        <v>5</v>
      </c>
      <c r="W523"/>
      <c r="X523" s="79" t="s">
        <v>726</v>
      </c>
      <c r="Y523" s="60" t="s">
        <v>119</v>
      </c>
      <c r="Z523" s="79" t="s">
        <v>133</v>
      </c>
      <c r="AA523" s="79" t="s">
        <v>116</v>
      </c>
      <c r="AB523" s="80">
        <v>36350</v>
      </c>
      <c r="AC523" s="62">
        <f t="shared" ca="1" si="18"/>
        <v>17</v>
      </c>
      <c r="AD523" s="93"/>
      <c r="AE523" s="64">
        <v>27380</v>
      </c>
      <c r="AF523" s="60">
        <v>3</v>
      </c>
    </row>
    <row r="524" spans="1:32" x14ac:dyDescent="0.25">
      <c r="A524" s="79" t="s">
        <v>656</v>
      </c>
      <c r="B524" s="60" t="s">
        <v>117</v>
      </c>
      <c r="C524" s="79" t="s">
        <v>133</v>
      </c>
      <c r="D524" s="79" t="s">
        <v>112</v>
      </c>
      <c r="E524" s="80">
        <v>40424</v>
      </c>
      <c r="F524" s="62">
        <f t="shared" ca="1" si="17"/>
        <v>6</v>
      </c>
      <c r="G524" s="93" t="s">
        <v>59</v>
      </c>
      <c r="H524" s="64">
        <v>39520</v>
      </c>
      <c r="I524" s="60">
        <v>5</v>
      </c>
      <c r="W524"/>
      <c r="X524" s="79" t="s">
        <v>598</v>
      </c>
      <c r="Y524" s="60" t="s">
        <v>123</v>
      </c>
      <c r="Z524" s="79" t="s">
        <v>133</v>
      </c>
      <c r="AA524" s="79" t="s">
        <v>118</v>
      </c>
      <c r="AB524" s="80">
        <v>36067</v>
      </c>
      <c r="AC524" s="62">
        <f t="shared" ca="1" si="18"/>
        <v>18</v>
      </c>
      <c r="AD524" s="93"/>
      <c r="AE524" s="64">
        <v>37612</v>
      </c>
      <c r="AF524" s="60">
        <v>4</v>
      </c>
    </row>
    <row r="525" spans="1:32" x14ac:dyDescent="0.25">
      <c r="A525" s="79" t="s">
        <v>662</v>
      </c>
      <c r="B525" s="60" t="s">
        <v>117</v>
      </c>
      <c r="C525" s="79" t="s">
        <v>133</v>
      </c>
      <c r="D525" s="79" t="s">
        <v>112</v>
      </c>
      <c r="E525" s="80">
        <v>39168</v>
      </c>
      <c r="F525" s="62">
        <f t="shared" ca="1" si="17"/>
        <v>10</v>
      </c>
      <c r="G525" s="93" t="s">
        <v>113</v>
      </c>
      <c r="H525" s="64">
        <v>24300</v>
      </c>
      <c r="I525" s="60">
        <v>3</v>
      </c>
      <c r="W525"/>
      <c r="X525" s="79" t="s">
        <v>689</v>
      </c>
      <c r="Y525" s="60" t="s">
        <v>117</v>
      </c>
      <c r="Z525" s="79" t="s">
        <v>142</v>
      </c>
      <c r="AA525" s="79" t="s">
        <v>112</v>
      </c>
      <c r="AB525" s="80">
        <v>37009</v>
      </c>
      <c r="AC525" s="62">
        <f t="shared" ca="1" si="18"/>
        <v>16</v>
      </c>
      <c r="AD525" s="93" t="s">
        <v>124</v>
      </c>
      <c r="AE525" s="64">
        <v>78710</v>
      </c>
      <c r="AF525" s="60">
        <v>2</v>
      </c>
    </row>
    <row r="526" spans="1:32" x14ac:dyDescent="0.25">
      <c r="A526" s="79" t="s">
        <v>663</v>
      </c>
      <c r="B526" s="60" t="s">
        <v>117</v>
      </c>
      <c r="C526" s="79" t="s">
        <v>133</v>
      </c>
      <c r="D526" s="79" t="s">
        <v>114</v>
      </c>
      <c r="E526" s="80">
        <v>39697</v>
      </c>
      <c r="F526" s="62">
        <f t="shared" ca="1" si="17"/>
        <v>8</v>
      </c>
      <c r="G526" s="93" t="s">
        <v>115</v>
      </c>
      <c r="H526" s="64">
        <v>15260</v>
      </c>
      <c r="I526" s="60">
        <v>2</v>
      </c>
      <c r="W526"/>
      <c r="X526" s="79" t="s">
        <v>253</v>
      </c>
      <c r="Y526" s="60" t="s">
        <v>122</v>
      </c>
      <c r="Z526" s="79" t="s">
        <v>133</v>
      </c>
      <c r="AA526" s="79" t="s">
        <v>116</v>
      </c>
      <c r="AB526" s="80">
        <v>39545</v>
      </c>
      <c r="AC526" s="62">
        <f t="shared" ca="1" si="18"/>
        <v>9</v>
      </c>
      <c r="AD526" s="93"/>
      <c r="AE526" s="64">
        <v>84170</v>
      </c>
      <c r="AF526" s="60">
        <v>2</v>
      </c>
    </row>
    <row r="527" spans="1:32" x14ac:dyDescent="0.25">
      <c r="A527" s="79" t="s">
        <v>667</v>
      </c>
      <c r="B527" s="60" t="s">
        <v>117</v>
      </c>
      <c r="C527" s="79" t="s">
        <v>135</v>
      </c>
      <c r="D527" s="79" t="s">
        <v>112</v>
      </c>
      <c r="E527" s="80">
        <v>37407</v>
      </c>
      <c r="F527" s="62">
        <f t="shared" ca="1" si="17"/>
        <v>14</v>
      </c>
      <c r="G527" s="93" t="s">
        <v>113</v>
      </c>
      <c r="H527" s="64">
        <v>59140</v>
      </c>
      <c r="I527" s="60">
        <v>5</v>
      </c>
      <c r="W527"/>
      <c r="X527" s="79" t="s">
        <v>779</v>
      </c>
      <c r="Y527" s="60" t="s">
        <v>110</v>
      </c>
      <c r="Z527" s="79" t="s">
        <v>129</v>
      </c>
      <c r="AA527" s="79" t="s">
        <v>112</v>
      </c>
      <c r="AB527" s="80">
        <v>40752</v>
      </c>
      <c r="AC527" s="62">
        <f t="shared" ca="1" si="18"/>
        <v>5</v>
      </c>
      <c r="AD527" s="93" t="s">
        <v>124</v>
      </c>
      <c r="AE527" s="64">
        <v>37620</v>
      </c>
      <c r="AF527" s="60">
        <v>5</v>
      </c>
    </row>
    <row r="528" spans="1:32" x14ac:dyDescent="0.25">
      <c r="A528" s="79" t="s">
        <v>669</v>
      </c>
      <c r="B528" s="60" t="s">
        <v>117</v>
      </c>
      <c r="C528" s="79" t="s">
        <v>136</v>
      </c>
      <c r="D528" s="79" t="s">
        <v>112</v>
      </c>
      <c r="E528" s="80">
        <v>41070</v>
      </c>
      <c r="F528" s="62">
        <f t="shared" ca="1" si="17"/>
        <v>4</v>
      </c>
      <c r="G528" s="93" t="s">
        <v>115</v>
      </c>
      <c r="H528" s="64">
        <v>73930</v>
      </c>
      <c r="I528" s="60">
        <v>1</v>
      </c>
      <c r="W528"/>
      <c r="X528" s="79" t="s">
        <v>796</v>
      </c>
      <c r="Y528" s="60" t="s">
        <v>110</v>
      </c>
      <c r="Z528" s="79" t="s">
        <v>126</v>
      </c>
      <c r="AA528" s="79" t="s">
        <v>116</v>
      </c>
      <c r="AB528" s="80">
        <v>36087</v>
      </c>
      <c r="AC528" s="62">
        <f t="shared" ca="1" si="18"/>
        <v>18</v>
      </c>
      <c r="AD528" s="93"/>
      <c r="AE528" s="64">
        <v>76930</v>
      </c>
      <c r="AF528" s="60">
        <v>1</v>
      </c>
    </row>
    <row r="529" spans="1:32" x14ac:dyDescent="0.25">
      <c r="A529" s="79" t="s">
        <v>668</v>
      </c>
      <c r="B529" s="60" t="s">
        <v>117</v>
      </c>
      <c r="C529" s="79" t="s">
        <v>136</v>
      </c>
      <c r="D529" s="79" t="s">
        <v>112</v>
      </c>
      <c r="E529" s="80">
        <v>40395</v>
      </c>
      <c r="F529" s="62">
        <f t="shared" ca="1" si="17"/>
        <v>6</v>
      </c>
      <c r="G529" s="93" t="s">
        <v>113</v>
      </c>
      <c r="H529" s="64">
        <v>57560</v>
      </c>
      <c r="I529" s="60">
        <v>4</v>
      </c>
      <c r="W529"/>
      <c r="X529" s="79" t="s">
        <v>254</v>
      </c>
      <c r="Y529" s="60" t="s">
        <v>122</v>
      </c>
      <c r="Z529" s="79" t="s">
        <v>133</v>
      </c>
      <c r="AA529" s="79" t="s">
        <v>112</v>
      </c>
      <c r="AB529" s="80">
        <v>40469</v>
      </c>
      <c r="AC529" s="62">
        <f t="shared" ca="1" si="18"/>
        <v>6</v>
      </c>
      <c r="AD529" s="93" t="s">
        <v>115</v>
      </c>
      <c r="AE529" s="64">
        <v>45480</v>
      </c>
      <c r="AF529" s="60">
        <v>4</v>
      </c>
    </row>
    <row r="530" spans="1:32" x14ac:dyDescent="0.25">
      <c r="A530" s="79" t="s">
        <v>673</v>
      </c>
      <c r="B530" s="60" t="s">
        <v>117</v>
      </c>
      <c r="C530" s="79" t="s">
        <v>136</v>
      </c>
      <c r="D530" s="79" t="s">
        <v>116</v>
      </c>
      <c r="E530" s="80">
        <v>39592</v>
      </c>
      <c r="F530" s="62">
        <f t="shared" ca="1" si="17"/>
        <v>9</v>
      </c>
      <c r="G530" s="93"/>
      <c r="H530" s="64">
        <v>57520</v>
      </c>
      <c r="I530" s="60">
        <v>3</v>
      </c>
      <c r="W530"/>
      <c r="X530" s="79" t="s">
        <v>599</v>
      </c>
      <c r="Y530" s="60" t="s">
        <v>123</v>
      </c>
      <c r="Z530" s="79" t="s">
        <v>133</v>
      </c>
      <c r="AA530" s="79" t="s">
        <v>112</v>
      </c>
      <c r="AB530" s="80">
        <v>39972</v>
      </c>
      <c r="AC530" s="62">
        <f t="shared" ca="1" si="18"/>
        <v>7</v>
      </c>
      <c r="AD530" s="93" t="s">
        <v>113</v>
      </c>
      <c r="AE530" s="64">
        <v>78170</v>
      </c>
      <c r="AF530" s="60">
        <v>5</v>
      </c>
    </row>
    <row r="531" spans="1:32" x14ac:dyDescent="0.25">
      <c r="A531" s="79" t="s">
        <v>671</v>
      </c>
      <c r="B531" s="60" t="s">
        <v>117</v>
      </c>
      <c r="C531" s="79" t="s">
        <v>136</v>
      </c>
      <c r="D531" s="79" t="s">
        <v>112</v>
      </c>
      <c r="E531" s="80">
        <v>36392</v>
      </c>
      <c r="F531" s="62">
        <f t="shared" ca="1" si="17"/>
        <v>17</v>
      </c>
      <c r="G531" s="93" t="s">
        <v>124</v>
      </c>
      <c r="H531" s="64">
        <v>51410</v>
      </c>
      <c r="I531" s="60">
        <v>4</v>
      </c>
      <c r="W531"/>
      <c r="X531" s="79" t="s">
        <v>216</v>
      </c>
      <c r="Y531" s="60" t="s">
        <v>122</v>
      </c>
      <c r="Z531" s="79" t="s">
        <v>138</v>
      </c>
      <c r="AA531" s="79" t="s">
        <v>112</v>
      </c>
      <c r="AB531" s="80">
        <v>41186</v>
      </c>
      <c r="AC531" s="62">
        <f t="shared" ca="1" si="18"/>
        <v>4</v>
      </c>
      <c r="AD531" s="93" t="s">
        <v>76</v>
      </c>
      <c r="AE531" s="64">
        <v>46910</v>
      </c>
      <c r="AF531" s="60">
        <v>3</v>
      </c>
    </row>
    <row r="532" spans="1:32" x14ac:dyDescent="0.25">
      <c r="A532" s="79" t="s">
        <v>672</v>
      </c>
      <c r="B532" s="60" t="s">
        <v>117</v>
      </c>
      <c r="C532" s="79" t="s">
        <v>136</v>
      </c>
      <c r="D532" s="79" t="s">
        <v>116</v>
      </c>
      <c r="E532" s="80">
        <v>36199</v>
      </c>
      <c r="F532" s="62">
        <f t="shared" ca="1" si="17"/>
        <v>18</v>
      </c>
      <c r="G532" s="93"/>
      <c r="H532" s="64">
        <v>31270</v>
      </c>
      <c r="I532" s="60">
        <v>5</v>
      </c>
      <c r="W532"/>
      <c r="X532" s="79" t="s">
        <v>572</v>
      </c>
      <c r="Y532" s="60" t="s">
        <v>123</v>
      </c>
      <c r="Z532" s="79" t="s">
        <v>125</v>
      </c>
      <c r="AA532" s="79" t="s">
        <v>116</v>
      </c>
      <c r="AB532" s="80">
        <v>40508</v>
      </c>
      <c r="AC532" s="62">
        <f t="shared" ca="1" si="18"/>
        <v>6</v>
      </c>
      <c r="AD532" s="93"/>
      <c r="AE532" s="64">
        <v>58130</v>
      </c>
      <c r="AF532" s="60">
        <v>2</v>
      </c>
    </row>
    <row r="533" spans="1:32" x14ac:dyDescent="0.25">
      <c r="A533" s="79" t="s">
        <v>670</v>
      </c>
      <c r="B533" s="60" t="s">
        <v>117</v>
      </c>
      <c r="C533" s="79" t="s">
        <v>136</v>
      </c>
      <c r="D533" s="79" t="s">
        <v>112</v>
      </c>
      <c r="E533" s="80">
        <v>40712</v>
      </c>
      <c r="F533" s="62">
        <f t="shared" ca="1" si="17"/>
        <v>5</v>
      </c>
      <c r="G533" s="93" t="s">
        <v>113</v>
      </c>
      <c r="H533" s="64">
        <v>22900</v>
      </c>
      <c r="I533" s="60">
        <v>1</v>
      </c>
      <c r="W533"/>
      <c r="X533" s="79" t="s">
        <v>634</v>
      </c>
      <c r="Y533" s="60" t="s">
        <v>123</v>
      </c>
      <c r="Z533" s="79" t="s">
        <v>121</v>
      </c>
      <c r="AA533" s="79" t="s">
        <v>112</v>
      </c>
      <c r="AB533" s="80">
        <v>39029</v>
      </c>
      <c r="AC533" s="62">
        <f t="shared" ca="1" si="18"/>
        <v>10</v>
      </c>
      <c r="AD533" s="93" t="s">
        <v>124</v>
      </c>
      <c r="AE533" s="64">
        <v>85300</v>
      </c>
      <c r="AF533" s="60">
        <v>2</v>
      </c>
    </row>
    <row r="534" spans="1:32" x14ac:dyDescent="0.25">
      <c r="A534" s="79" t="s">
        <v>674</v>
      </c>
      <c r="B534" s="60" t="s">
        <v>117</v>
      </c>
      <c r="C534" s="79" t="s">
        <v>131</v>
      </c>
      <c r="D534" s="79" t="s">
        <v>112</v>
      </c>
      <c r="E534" s="80">
        <v>36082</v>
      </c>
      <c r="F534" s="62">
        <f t="shared" ca="1" si="17"/>
        <v>18</v>
      </c>
      <c r="G534" s="93" t="s">
        <v>124</v>
      </c>
      <c r="H534" s="64">
        <v>82400</v>
      </c>
      <c r="I534" s="60">
        <v>2</v>
      </c>
      <c r="W534"/>
      <c r="X534" s="79" t="s">
        <v>255</v>
      </c>
      <c r="Y534" s="60" t="s">
        <v>122</v>
      </c>
      <c r="Z534" s="79" t="s">
        <v>133</v>
      </c>
      <c r="AA534" s="79" t="s">
        <v>116</v>
      </c>
      <c r="AB534" s="80">
        <v>39092</v>
      </c>
      <c r="AC534" s="62">
        <f t="shared" ca="1" si="18"/>
        <v>10</v>
      </c>
      <c r="AD534" s="93"/>
      <c r="AE534" s="64">
        <v>73990</v>
      </c>
      <c r="AF534" s="60">
        <v>3</v>
      </c>
    </row>
    <row r="535" spans="1:32" x14ac:dyDescent="0.25">
      <c r="A535" s="79" t="s">
        <v>676</v>
      </c>
      <c r="B535" s="60" t="s">
        <v>117</v>
      </c>
      <c r="C535" s="79" t="s">
        <v>131</v>
      </c>
      <c r="D535" s="79" t="s">
        <v>112</v>
      </c>
      <c r="E535" s="80">
        <v>35989</v>
      </c>
      <c r="F535" s="62">
        <f t="shared" ca="1" si="17"/>
        <v>18</v>
      </c>
      <c r="G535" s="93" t="s">
        <v>115</v>
      </c>
      <c r="H535" s="64">
        <v>71010</v>
      </c>
      <c r="I535" s="60">
        <v>5</v>
      </c>
      <c r="W535"/>
      <c r="X535" s="79" t="s">
        <v>600</v>
      </c>
      <c r="Y535" s="60" t="s">
        <v>123</v>
      </c>
      <c r="Z535" s="79" t="s">
        <v>133</v>
      </c>
      <c r="AA535" s="79" t="s">
        <v>116</v>
      </c>
      <c r="AB535" s="80">
        <v>36283</v>
      </c>
      <c r="AC535" s="62">
        <f t="shared" ca="1" si="18"/>
        <v>18</v>
      </c>
      <c r="AD535" s="93"/>
      <c r="AE535" s="64">
        <v>25130</v>
      </c>
      <c r="AF535" s="60">
        <v>5</v>
      </c>
    </row>
    <row r="536" spans="1:32" x14ac:dyDescent="0.25">
      <c r="A536" s="79" t="s">
        <v>677</v>
      </c>
      <c r="B536" s="60" t="s">
        <v>117</v>
      </c>
      <c r="C536" s="79" t="s">
        <v>131</v>
      </c>
      <c r="D536" s="79" t="s">
        <v>116</v>
      </c>
      <c r="E536" s="80">
        <v>40054</v>
      </c>
      <c r="F536" s="62">
        <f t="shared" ca="1" si="17"/>
        <v>7</v>
      </c>
      <c r="G536" s="93"/>
      <c r="H536" s="64">
        <v>56920</v>
      </c>
      <c r="I536" s="60">
        <v>4</v>
      </c>
      <c r="W536"/>
      <c r="X536" s="79" t="s">
        <v>644</v>
      </c>
      <c r="Y536" s="60" t="s">
        <v>117</v>
      </c>
      <c r="Z536" s="79" t="s">
        <v>126</v>
      </c>
      <c r="AA536" s="79" t="s">
        <v>116</v>
      </c>
      <c r="AB536" s="80">
        <v>40983</v>
      </c>
      <c r="AC536" s="62">
        <f t="shared" ca="1" si="18"/>
        <v>5</v>
      </c>
      <c r="AD536" s="93"/>
      <c r="AE536" s="64">
        <v>64460</v>
      </c>
      <c r="AF536" s="60">
        <v>1</v>
      </c>
    </row>
    <row r="537" spans="1:32" x14ac:dyDescent="0.25">
      <c r="A537" s="79" t="s">
        <v>675</v>
      </c>
      <c r="B537" s="60" t="s">
        <v>117</v>
      </c>
      <c r="C537" s="79" t="s">
        <v>131</v>
      </c>
      <c r="D537" s="79" t="s">
        <v>112</v>
      </c>
      <c r="E537" s="80">
        <v>41228</v>
      </c>
      <c r="F537" s="62">
        <f t="shared" ca="1" si="17"/>
        <v>4</v>
      </c>
      <c r="G537" s="93" t="s">
        <v>124</v>
      </c>
      <c r="H537" s="64">
        <v>46340</v>
      </c>
      <c r="I537" s="60">
        <v>5</v>
      </c>
      <c r="W537"/>
      <c r="X537" s="79" t="s">
        <v>391</v>
      </c>
      <c r="Y537" s="60" t="s">
        <v>120</v>
      </c>
      <c r="Z537" s="79" t="s">
        <v>126</v>
      </c>
      <c r="AA537" s="79" t="s">
        <v>112</v>
      </c>
      <c r="AB537" s="80">
        <v>41200</v>
      </c>
      <c r="AC537" s="62">
        <f t="shared" ca="1" si="18"/>
        <v>4</v>
      </c>
      <c r="AD537" s="93" t="s">
        <v>124</v>
      </c>
      <c r="AE537" s="64">
        <v>71670</v>
      </c>
      <c r="AF537" s="60">
        <v>4</v>
      </c>
    </row>
    <row r="538" spans="1:32" x14ac:dyDescent="0.25">
      <c r="A538" s="79" t="s">
        <v>678</v>
      </c>
      <c r="B538" s="60" t="s">
        <v>117</v>
      </c>
      <c r="C538" s="79" t="s">
        <v>139</v>
      </c>
      <c r="D538" s="79" t="s">
        <v>116</v>
      </c>
      <c r="E538" s="80">
        <v>40591</v>
      </c>
      <c r="F538" s="62">
        <f t="shared" ca="1" si="17"/>
        <v>6</v>
      </c>
      <c r="G538" s="93"/>
      <c r="H538" s="64">
        <v>49070</v>
      </c>
      <c r="I538" s="60">
        <v>3</v>
      </c>
      <c r="W538"/>
      <c r="X538" s="79" t="s">
        <v>337</v>
      </c>
      <c r="Y538" s="60" t="s">
        <v>122</v>
      </c>
      <c r="Z538" s="79" t="s">
        <v>137</v>
      </c>
      <c r="AA538" s="79" t="s">
        <v>118</v>
      </c>
      <c r="AB538" s="80">
        <v>36084</v>
      </c>
      <c r="AC538" s="62">
        <f t="shared" ca="1" si="18"/>
        <v>18</v>
      </c>
      <c r="AD538" s="93"/>
      <c r="AE538" s="64">
        <v>21668</v>
      </c>
      <c r="AF538" s="60">
        <v>4</v>
      </c>
    </row>
    <row r="539" spans="1:32" x14ac:dyDescent="0.25">
      <c r="A539" s="79" t="s">
        <v>679</v>
      </c>
      <c r="B539" s="60" t="s">
        <v>117</v>
      </c>
      <c r="C539" s="79" t="s">
        <v>141</v>
      </c>
      <c r="D539" s="79" t="s">
        <v>116</v>
      </c>
      <c r="E539" s="80">
        <v>40587</v>
      </c>
      <c r="F539" s="62">
        <f t="shared" ca="1" si="17"/>
        <v>6</v>
      </c>
      <c r="G539" s="93"/>
      <c r="H539" s="64">
        <v>89450</v>
      </c>
      <c r="I539" s="60">
        <v>2</v>
      </c>
      <c r="W539"/>
      <c r="X539" s="79" t="s">
        <v>200</v>
      </c>
      <c r="Y539" s="60" t="s">
        <v>122</v>
      </c>
      <c r="Z539" s="79" t="s">
        <v>126</v>
      </c>
      <c r="AA539" s="79" t="s">
        <v>112</v>
      </c>
      <c r="AB539" s="80">
        <v>40085</v>
      </c>
      <c r="AC539" s="62">
        <f t="shared" ca="1" si="18"/>
        <v>7</v>
      </c>
      <c r="AD539" s="93" t="s">
        <v>113</v>
      </c>
      <c r="AE539" s="64">
        <v>41490</v>
      </c>
      <c r="AF539" s="60">
        <v>5</v>
      </c>
    </row>
    <row r="540" spans="1:32" x14ac:dyDescent="0.25">
      <c r="A540" s="79" t="s">
        <v>681</v>
      </c>
      <c r="B540" s="60" t="s">
        <v>117</v>
      </c>
      <c r="C540" s="79" t="s">
        <v>141</v>
      </c>
      <c r="D540" s="79" t="s">
        <v>112</v>
      </c>
      <c r="E540" s="80">
        <v>40759</v>
      </c>
      <c r="F540" s="62">
        <f t="shared" ca="1" si="17"/>
        <v>5</v>
      </c>
      <c r="G540" s="93" t="s">
        <v>113</v>
      </c>
      <c r="H540" s="64">
        <v>67920</v>
      </c>
      <c r="I540" s="60">
        <v>4</v>
      </c>
      <c r="W540"/>
      <c r="X540" s="79" t="s">
        <v>642</v>
      </c>
      <c r="Y540" s="60" t="s">
        <v>117</v>
      </c>
      <c r="Z540" s="79" t="s">
        <v>125</v>
      </c>
      <c r="AA540" s="79" t="s">
        <v>112</v>
      </c>
      <c r="AB540" s="80">
        <v>38051</v>
      </c>
      <c r="AC540" s="62">
        <f t="shared" ca="1" si="18"/>
        <v>13</v>
      </c>
      <c r="AD540" s="93" t="s">
        <v>113</v>
      </c>
      <c r="AE540" s="64">
        <v>30350</v>
      </c>
      <c r="AF540" s="60">
        <v>1</v>
      </c>
    </row>
    <row r="541" spans="1:32" x14ac:dyDescent="0.25">
      <c r="A541" s="79" t="s">
        <v>682</v>
      </c>
      <c r="B541" s="60" t="s">
        <v>117</v>
      </c>
      <c r="C541" s="79" t="s">
        <v>141</v>
      </c>
      <c r="D541" s="79" t="s">
        <v>116</v>
      </c>
      <c r="E541" s="80">
        <v>38027</v>
      </c>
      <c r="F541" s="62">
        <f t="shared" ca="1" si="17"/>
        <v>13</v>
      </c>
      <c r="G541" s="93"/>
      <c r="H541" s="64">
        <v>64590</v>
      </c>
      <c r="I541" s="60">
        <v>1</v>
      </c>
      <c r="W541"/>
      <c r="X541" s="79" t="s">
        <v>448</v>
      </c>
      <c r="Y541" s="60" t="s">
        <v>120</v>
      </c>
      <c r="Z541" s="79" t="s">
        <v>133</v>
      </c>
      <c r="AA541" s="79" t="s">
        <v>114</v>
      </c>
      <c r="AB541" s="80">
        <v>40302</v>
      </c>
      <c r="AC541" s="62">
        <f t="shared" ca="1" si="18"/>
        <v>7</v>
      </c>
      <c r="AD541" s="93" t="s">
        <v>113</v>
      </c>
      <c r="AE541" s="64">
        <v>46285</v>
      </c>
      <c r="AF541" s="60">
        <v>5</v>
      </c>
    </row>
    <row r="542" spans="1:32" x14ac:dyDescent="0.25">
      <c r="A542" s="79" t="s">
        <v>683</v>
      </c>
      <c r="B542" s="60" t="s">
        <v>117</v>
      </c>
      <c r="C542" s="79" t="s">
        <v>141</v>
      </c>
      <c r="D542" s="79" t="s">
        <v>116</v>
      </c>
      <c r="E542" s="80">
        <v>37082</v>
      </c>
      <c r="F542" s="62">
        <f t="shared" ca="1" si="17"/>
        <v>15</v>
      </c>
      <c r="G542" s="93"/>
      <c r="H542" s="64">
        <v>46780</v>
      </c>
      <c r="I542" s="60">
        <v>2</v>
      </c>
      <c r="W542"/>
      <c r="X542" s="79" t="s">
        <v>392</v>
      </c>
      <c r="Y542" s="60" t="s">
        <v>120</v>
      </c>
      <c r="Z542" s="79" t="s">
        <v>126</v>
      </c>
      <c r="AA542" s="79" t="s">
        <v>112</v>
      </c>
      <c r="AB542" s="80">
        <v>35829</v>
      </c>
      <c r="AC542" s="62">
        <f t="shared" ca="1" si="18"/>
        <v>19</v>
      </c>
      <c r="AD542" s="93" t="s">
        <v>113</v>
      </c>
      <c r="AE542" s="64">
        <v>61030</v>
      </c>
      <c r="AF542" s="60">
        <v>3</v>
      </c>
    </row>
    <row r="543" spans="1:32" x14ac:dyDescent="0.25">
      <c r="A543" s="79" t="s">
        <v>680</v>
      </c>
      <c r="B543" s="60" t="s">
        <v>117</v>
      </c>
      <c r="C543" s="79" t="s">
        <v>141</v>
      </c>
      <c r="D543" s="79" t="s">
        <v>112</v>
      </c>
      <c r="E543" s="80">
        <v>39134</v>
      </c>
      <c r="F543" s="62">
        <f t="shared" ca="1" si="17"/>
        <v>10</v>
      </c>
      <c r="G543" s="93" t="s">
        <v>124</v>
      </c>
      <c r="H543" s="64">
        <v>45110</v>
      </c>
      <c r="I543" s="60">
        <v>2</v>
      </c>
      <c r="W543"/>
      <c r="X543" s="79" t="s">
        <v>562</v>
      </c>
      <c r="Y543" s="60" t="s">
        <v>120</v>
      </c>
      <c r="Z543" s="79" t="s">
        <v>121</v>
      </c>
      <c r="AA543" s="79" t="s">
        <v>116</v>
      </c>
      <c r="AB543" s="80">
        <v>38751</v>
      </c>
      <c r="AC543" s="62">
        <f t="shared" ca="1" si="18"/>
        <v>11</v>
      </c>
      <c r="AD543" s="93" t="s">
        <v>113</v>
      </c>
      <c r="AE543" s="64">
        <v>60830</v>
      </c>
      <c r="AF543" s="60">
        <v>2</v>
      </c>
    </row>
    <row r="544" spans="1:32" x14ac:dyDescent="0.25">
      <c r="A544" s="79" t="s">
        <v>689</v>
      </c>
      <c r="B544" s="60" t="s">
        <v>117</v>
      </c>
      <c r="C544" s="79" t="s">
        <v>142</v>
      </c>
      <c r="D544" s="79" t="s">
        <v>112</v>
      </c>
      <c r="E544" s="80">
        <v>37009</v>
      </c>
      <c r="F544" s="62">
        <f t="shared" ca="1" si="17"/>
        <v>16</v>
      </c>
      <c r="G544" s="93" t="s">
        <v>124</v>
      </c>
      <c r="H544" s="64">
        <v>78710</v>
      </c>
      <c r="I544" s="60">
        <v>2</v>
      </c>
      <c r="W544"/>
      <c r="X544" s="79" t="s">
        <v>163</v>
      </c>
      <c r="Y544" s="60" t="s">
        <v>122</v>
      </c>
      <c r="Z544" s="79" t="s">
        <v>140</v>
      </c>
      <c r="AA544" s="79" t="s">
        <v>112</v>
      </c>
      <c r="AB544" s="80">
        <v>35990</v>
      </c>
      <c r="AC544" s="62">
        <f t="shared" ca="1" si="18"/>
        <v>18</v>
      </c>
      <c r="AD544" s="93" t="s">
        <v>76</v>
      </c>
      <c r="AE544" s="64">
        <v>36890</v>
      </c>
      <c r="AF544" s="60">
        <v>1</v>
      </c>
    </row>
    <row r="545" spans="1:32" x14ac:dyDescent="0.25">
      <c r="A545" s="79" t="s">
        <v>687</v>
      </c>
      <c r="B545" s="60" t="s">
        <v>117</v>
      </c>
      <c r="C545" s="79" t="s">
        <v>142</v>
      </c>
      <c r="D545" s="79" t="s">
        <v>112</v>
      </c>
      <c r="E545" s="80">
        <v>37495</v>
      </c>
      <c r="F545" s="62">
        <f t="shared" ca="1" si="17"/>
        <v>14</v>
      </c>
      <c r="G545" s="93" t="s">
        <v>76</v>
      </c>
      <c r="H545" s="64">
        <v>60300</v>
      </c>
      <c r="I545" s="60">
        <v>2</v>
      </c>
      <c r="W545"/>
      <c r="X545" s="79" t="s">
        <v>829</v>
      </c>
      <c r="Y545" s="60" t="s">
        <v>110</v>
      </c>
      <c r="Z545" s="79" t="s">
        <v>133</v>
      </c>
      <c r="AA545" s="79" t="s">
        <v>112</v>
      </c>
      <c r="AB545" s="80">
        <v>39001</v>
      </c>
      <c r="AC545" s="62">
        <f t="shared" ca="1" si="18"/>
        <v>10</v>
      </c>
      <c r="AD545" s="93" t="s">
        <v>115</v>
      </c>
      <c r="AE545" s="64">
        <v>70020</v>
      </c>
      <c r="AF545" s="60">
        <v>3</v>
      </c>
    </row>
    <row r="546" spans="1:32" x14ac:dyDescent="0.25">
      <c r="A546" s="79" t="s">
        <v>690</v>
      </c>
      <c r="B546" s="60" t="s">
        <v>117</v>
      </c>
      <c r="C546" s="79" t="s">
        <v>142</v>
      </c>
      <c r="D546" s="79" t="s">
        <v>112</v>
      </c>
      <c r="E546" s="80">
        <v>36080</v>
      </c>
      <c r="F546" s="62">
        <f t="shared" ca="1" si="17"/>
        <v>18</v>
      </c>
      <c r="G546" s="93" t="s">
        <v>124</v>
      </c>
      <c r="H546" s="64">
        <v>48410</v>
      </c>
      <c r="I546" s="60">
        <v>5</v>
      </c>
      <c r="W546"/>
      <c r="X546" s="79" t="s">
        <v>847</v>
      </c>
      <c r="Y546" s="60" t="s">
        <v>110</v>
      </c>
      <c r="Z546" s="79" t="s">
        <v>136</v>
      </c>
      <c r="AA546" s="79" t="s">
        <v>112</v>
      </c>
      <c r="AB546" s="80">
        <v>41007</v>
      </c>
      <c r="AC546" s="62">
        <f t="shared" ca="1" si="18"/>
        <v>5</v>
      </c>
      <c r="AD546" s="93" t="s">
        <v>113</v>
      </c>
      <c r="AE546" s="64">
        <v>37020</v>
      </c>
      <c r="AF546" s="60">
        <v>2</v>
      </c>
    </row>
    <row r="547" spans="1:32" x14ac:dyDescent="0.25">
      <c r="A547" s="79" t="s">
        <v>685</v>
      </c>
      <c r="B547" s="60" t="s">
        <v>117</v>
      </c>
      <c r="C547" s="79" t="s">
        <v>142</v>
      </c>
      <c r="D547" s="79" t="s">
        <v>112</v>
      </c>
      <c r="E547" s="80">
        <v>36843</v>
      </c>
      <c r="F547" s="62">
        <f t="shared" ca="1" si="17"/>
        <v>16</v>
      </c>
      <c r="G547" s="93" t="s">
        <v>124</v>
      </c>
      <c r="H547" s="64">
        <v>47630</v>
      </c>
      <c r="I547" s="60">
        <v>3</v>
      </c>
      <c r="W547"/>
      <c r="X547" s="79" t="s">
        <v>201</v>
      </c>
      <c r="Y547" s="60" t="s">
        <v>122</v>
      </c>
      <c r="Z547" s="79" t="s">
        <v>126</v>
      </c>
      <c r="AA547" s="79" t="s">
        <v>116</v>
      </c>
      <c r="AB547" s="80">
        <v>38792</v>
      </c>
      <c r="AC547" s="62">
        <f t="shared" ca="1" si="18"/>
        <v>11</v>
      </c>
      <c r="AD547" s="93"/>
      <c r="AE547" s="64">
        <v>74740</v>
      </c>
      <c r="AF547" s="60">
        <v>5</v>
      </c>
    </row>
    <row r="548" spans="1:32" x14ac:dyDescent="0.25">
      <c r="A548" s="79" t="s">
        <v>686</v>
      </c>
      <c r="B548" s="60" t="s">
        <v>117</v>
      </c>
      <c r="C548" s="79" t="s">
        <v>142</v>
      </c>
      <c r="D548" s="79" t="s">
        <v>112</v>
      </c>
      <c r="E548" s="80">
        <v>39722</v>
      </c>
      <c r="F548" s="62">
        <f t="shared" ca="1" si="17"/>
        <v>8</v>
      </c>
      <c r="G548" s="93" t="s">
        <v>113</v>
      </c>
      <c r="H548" s="64">
        <v>44530</v>
      </c>
      <c r="I548" s="60">
        <v>2</v>
      </c>
      <c r="W548"/>
      <c r="X548" s="79" t="s">
        <v>614</v>
      </c>
      <c r="Y548" s="60" t="s">
        <v>123</v>
      </c>
      <c r="Z548" s="79" t="s">
        <v>141</v>
      </c>
      <c r="AA548" s="79" t="s">
        <v>114</v>
      </c>
      <c r="AB548" s="80">
        <v>35842</v>
      </c>
      <c r="AC548" s="62">
        <f t="shared" ca="1" si="18"/>
        <v>19</v>
      </c>
      <c r="AD548" s="93" t="s">
        <v>59</v>
      </c>
      <c r="AE548" s="64">
        <v>39530</v>
      </c>
      <c r="AF548" s="60">
        <v>5</v>
      </c>
    </row>
    <row r="549" spans="1:32" x14ac:dyDescent="0.25">
      <c r="A549" s="79" t="s">
        <v>684</v>
      </c>
      <c r="B549" s="60" t="s">
        <v>117</v>
      </c>
      <c r="C549" s="79" t="s">
        <v>142</v>
      </c>
      <c r="D549" s="79" t="s">
        <v>116</v>
      </c>
      <c r="E549" s="234">
        <v>40638</v>
      </c>
      <c r="F549" s="62">
        <f t="shared" ca="1" si="17"/>
        <v>6</v>
      </c>
      <c r="G549" s="93"/>
      <c r="H549" s="64">
        <v>42990</v>
      </c>
      <c r="I549" s="60">
        <v>4</v>
      </c>
      <c r="W549"/>
      <c r="X549" s="79" t="s">
        <v>546</v>
      </c>
      <c r="Y549" s="60" t="s">
        <v>120</v>
      </c>
      <c r="Z549" s="79" t="s">
        <v>142</v>
      </c>
      <c r="AA549" s="79" t="s">
        <v>114</v>
      </c>
      <c r="AB549" s="80">
        <v>36918</v>
      </c>
      <c r="AC549" s="62">
        <f t="shared" ca="1" si="18"/>
        <v>16</v>
      </c>
      <c r="AD549" s="93" t="s">
        <v>113</v>
      </c>
      <c r="AE549" s="64">
        <v>17205</v>
      </c>
      <c r="AF549" s="60">
        <v>5</v>
      </c>
    </row>
    <row r="550" spans="1:32" x14ac:dyDescent="0.25">
      <c r="A550" s="79" t="s">
        <v>691</v>
      </c>
      <c r="B550" s="60" t="s">
        <v>117</v>
      </c>
      <c r="C550" s="79" t="s">
        <v>142</v>
      </c>
      <c r="D550" s="79" t="s">
        <v>112</v>
      </c>
      <c r="E550" s="80">
        <v>40420</v>
      </c>
      <c r="F550" s="62">
        <f t="shared" ca="1" si="17"/>
        <v>6</v>
      </c>
      <c r="G550" s="93" t="s">
        <v>113</v>
      </c>
      <c r="H550" s="64">
        <v>31690</v>
      </c>
      <c r="I550" s="60">
        <v>4</v>
      </c>
      <c r="W550"/>
      <c r="X550" s="79" t="s">
        <v>547</v>
      </c>
      <c r="Y550" s="60" t="s">
        <v>120</v>
      </c>
      <c r="Z550" s="79" t="s">
        <v>142</v>
      </c>
      <c r="AA550" s="79" t="s">
        <v>112</v>
      </c>
      <c r="AB550" s="80">
        <v>40250</v>
      </c>
      <c r="AC550" s="62">
        <f t="shared" ca="1" si="18"/>
        <v>7</v>
      </c>
      <c r="AD550" s="93" t="s">
        <v>124</v>
      </c>
      <c r="AE550" s="64">
        <v>33590</v>
      </c>
      <c r="AF550" s="60">
        <v>5</v>
      </c>
    </row>
    <row r="551" spans="1:32" x14ac:dyDescent="0.25">
      <c r="A551" s="79" t="s">
        <v>688</v>
      </c>
      <c r="B551" s="60" t="s">
        <v>117</v>
      </c>
      <c r="C551" s="79" t="s">
        <v>142</v>
      </c>
      <c r="D551" s="79" t="s">
        <v>114</v>
      </c>
      <c r="E551" s="80">
        <v>36365</v>
      </c>
      <c r="F551" s="62">
        <f t="shared" ca="1" si="17"/>
        <v>17</v>
      </c>
      <c r="G551" s="93" t="s">
        <v>59</v>
      </c>
      <c r="H551" s="64">
        <v>19825</v>
      </c>
      <c r="I551" s="60">
        <v>2</v>
      </c>
      <c r="W551"/>
      <c r="X551" s="79" t="s">
        <v>206</v>
      </c>
      <c r="Y551" s="60" t="s">
        <v>122</v>
      </c>
      <c r="Z551" s="79" t="s">
        <v>130</v>
      </c>
      <c r="AA551" s="79" t="s">
        <v>112</v>
      </c>
      <c r="AB551" s="80">
        <v>40442</v>
      </c>
      <c r="AC551" s="62">
        <f t="shared" ca="1" si="18"/>
        <v>6</v>
      </c>
      <c r="AD551" s="93" t="s">
        <v>113</v>
      </c>
      <c r="AE551" s="64">
        <v>66740</v>
      </c>
      <c r="AF551" s="60">
        <v>2</v>
      </c>
    </row>
    <row r="552" spans="1:32" x14ac:dyDescent="0.25">
      <c r="A552" s="79" t="s">
        <v>692</v>
      </c>
      <c r="B552" s="60" t="s">
        <v>117</v>
      </c>
      <c r="C552" s="79" t="s">
        <v>144</v>
      </c>
      <c r="D552" s="79" t="s">
        <v>112</v>
      </c>
      <c r="E552" s="80">
        <v>40384</v>
      </c>
      <c r="F552" s="62">
        <f t="shared" ca="1" si="17"/>
        <v>6</v>
      </c>
      <c r="G552" s="93" t="s">
        <v>113</v>
      </c>
      <c r="H552" s="64">
        <v>46680</v>
      </c>
      <c r="I552" s="60">
        <v>1</v>
      </c>
      <c r="W552"/>
      <c r="X552" s="79" t="s">
        <v>772</v>
      </c>
      <c r="Y552" s="60" t="s">
        <v>110</v>
      </c>
      <c r="Z552" s="79" t="s">
        <v>140</v>
      </c>
      <c r="AA552" s="79" t="s">
        <v>112</v>
      </c>
      <c r="AB552" s="80">
        <v>40399</v>
      </c>
      <c r="AC552" s="62">
        <f t="shared" ca="1" si="18"/>
        <v>6</v>
      </c>
      <c r="AD552" s="93" t="s">
        <v>115</v>
      </c>
      <c r="AE552" s="64">
        <v>72700</v>
      </c>
      <c r="AF552" s="60">
        <v>5</v>
      </c>
    </row>
    <row r="553" spans="1:32" x14ac:dyDescent="0.25">
      <c r="A553" s="79" t="s">
        <v>693</v>
      </c>
      <c r="B553" s="60" t="s">
        <v>117</v>
      </c>
      <c r="C553" s="79" t="s">
        <v>137</v>
      </c>
      <c r="D553" s="79" t="s">
        <v>116</v>
      </c>
      <c r="E553" s="80">
        <v>39011</v>
      </c>
      <c r="F553" s="62">
        <f t="shared" ca="1" si="17"/>
        <v>10</v>
      </c>
      <c r="G553" s="93"/>
      <c r="H553" s="64">
        <v>86470</v>
      </c>
      <c r="I553" s="60">
        <v>4</v>
      </c>
      <c r="W553"/>
      <c r="X553" s="79" t="s">
        <v>472</v>
      </c>
      <c r="Y553" s="60" t="s">
        <v>120</v>
      </c>
      <c r="Z553" s="79" t="s">
        <v>136</v>
      </c>
      <c r="AA553" s="79" t="s">
        <v>112</v>
      </c>
      <c r="AB553" s="80">
        <v>39180</v>
      </c>
      <c r="AC553" s="62">
        <f t="shared" ca="1" si="18"/>
        <v>10</v>
      </c>
      <c r="AD553" s="93" t="s">
        <v>59</v>
      </c>
      <c r="AE553" s="64">
        <v>86540</v>
      </c>
      <c r="AF553" s="60">
        <v>4</v>
      </c>
    </row>
    <row r="554" spans="1:32" x14ac:dyDescent="0.25">
      <c r="A554" s="79" t="s">
        <v>694</v>
      </c>
      <c r="B554" s="60" t="s">
        <v>117</v>
      </c>
      <c r="C554" s="79" t="s">
        <v>137</v>
      </c>
      <c r="D554" s="79" t="s">
        <v>116</v>
      </c>
      <c r="E554" s="80">
        <v>40333</v>
      </c>
      <c r="F554" s="62">
        <f t="shared" ca="1" si="17"/>
        <v>6</v>
      </c>
      <c r="G554" s="93"/>
      <c r="H554" s="64">
        <v>74020</v>
      </c>
      <c r="I554" s="60">
        <v>2</v>
      </c>
      <c r="W554"/>
      <c r="X554" s="79" t="s">
        <v>583</v>
      </c>
      <c r="Y554" s="60" t="s">
        <v>123</v>
      </c>
      <c r="Z554" s="79" t="s">
        <v>132</v>
      </c>
      <c r="AA554" s="79" t="s">
        <v>116</v>
      </c>
      <c r="AB554" s="80">
        <v>36673</v>
      </c>
      <c r="AC554" s="62">
        <f t="shared" ca="1" si="18"/>
        <v>17</v>
      </c>
      <c r="AD554" s="93" t="s">
        <v>124</v>
      </c>
      <c r="AE554" s="64">
        <v>69410</v>
      </c>
      <c r="AF554" s="60">
        <v>4</v>
      </c>
    </row>
    <row r="555" spans="1:32" x14ac:dyDescent="0.25">
      <c r="A555" s="79" t="s">
        <v>697</v>
      </c>
      <c r="B555" s="60" t="s">
        <v>117</v>
      </c>
      <c r="C555" s="79" t="s">
        <v>121</v>
      </c>
      <c r="D555" s="79" t="s">
        <v>112</v>
      </c>
      <c r="E555" s="80">
        <v>36143</v>
      </c>
      <c r="F555" s="62">
        <f t="shared" ca="1" si="17"/>
        <v>18</v>
      </c>
      <c r="G555" s="93" t="s">
        <v>124</v>
      </c>
      <c r="H555" s="64">
        <v>72090</v>
      </c>
      <c r="I555" s="60">
        <v>5</v>
      </c>
      <c r="W555"/>
      <c r="X555" s="79" t="s">
        <v>780</v>
      </c>
      <c r="Y555" s="60" t="s">
        <v>110</v>
      </c>
      <c r="Z555" s="79" t="s">
        <v>129</v>
      </c>
      <c r="AA555" s="79" t="s">
        <v>116</v>
      </c>
      <c r="AB555" s="80">
        <v>40263</v>
      </c>
      <c r="AC555" s="62">
        <f t="shared" ca="1" si="18"/>
        <v>7</v>
      </c>
      <c r="AD555" s="93"/>
      <c r="AE555" s="64">
        <v>35260</v>
      </c>
      <c r="AF555" s="60">
        <v>2</v>
      </c>
    </row>
    <row r="556" spans="1:32" x14ac:dyDescent="0.25">
      <c r="A556" s="79" t="s">
        <v>696</v>
      </c>
      <c r="B556" s="60" t="s">
        <v>117</v>
      </c>
      <c r="C556" s="79" t="s">
        <v>121</v>
      </c>
      <c r="D556" s="79" t="s">
        <v>112</v>
      </c>
      <c r="E556" s="80">
        <v>37404</v>
      </c>
      <c r="F556" s="62">
        <f t="shared" ca="1" si="17"/>
        <v>15</v>
      </c>
      <c r="G556" s="93" t="s">
        <v>113</v>
      </c>
      <c r="H556" s="64">
        <v>30780</v>
      </c>
      <c r="I556" s="60">
        <v>4</v>
      </c>
      <c r="W556"/>
      <c r="X556" s="79" t="s">
        <v>473</v>
      </c>
      <c r="Y556" s="60" t="s">
        <v>120</v>
      </c>
      <c r="Z556" s="79" t="s">
        <v>136</v>
      </c>
      <c r="AA556" s="79" t="s">
        <v>112</v>
      </c>
      <c r="AB556" s="80">
        <v>38834</v>
      </c>
      <c r="AC556" s="62">
        <f t="shared" ca="1" si="18"/>
        <v>11</v>
      </c>
      <c r="AD556" s="93" t="s">
        <v>113</v>
      </c>
      <c r="AE556" s="64">
        <v>81640</v>
      </c>
      <c r="AF556" s="60">
        <v>4</v>
      </c>
    </row>
    <row r="557" spans="1:32" x14ac:dyDescent="0.25">
      <c r="A557" s="79" t="s">
        <v>695</v>
      </c>
      <c r="B557" s="60" t="s">
        <v>117</v>
      </c>
      <c r="C557" s="79" t="s">
        <v>121</v>
      </c>
      <c r="D557" s="79" t="s">
        <v>114</v>
      </c>
      <c r="E557" s="80">
        <v>36217</v>
      </c>
      <c r="F557" s="62">
        <f t="shared" ca="1" si="17"/>
        <v>18</v>
      </c>
      <c r="G557" s="93" t="s">
        <v>113</v>
      </c>
      <c r="H557" s="64">
        <v>15240</v>
      </c>
      <c r="I557" s="60">
        <v>1</v>
      </c>
      <c r="W557"/>
      <c r="X557" s="79" t="s">
        <v>484</v>
      </c>
      <c r="Y557" s="60" t="s">
        <v>120</v>
      </c>
      <c r="Z557" s="79" t="s">
        <v>131</v>
      </c>
      <c r="AA557" s="79" t="s">
        <v>112</v>
      </c>
      <c r="AB557" s="80">
        <v>40470</v>
      </c>
      <c r="AC557" s="62">
        <f t="shared" ca="1" si="18"/>
        <v>6</v>
      </c>
      <c r="AD557" s="93" t="s">
        <v>124</v>
      </c>
      <c r="AE557" s="64">
        <v>42620</v>
      </c>
      <c r="AF557" s="60">
        <v>3</v>
      </c>
    </row>
    <row r="558" spans="1:32" x14ac:dyDescent="0.25">
      <c r="A558" s="79" t="s">
        <v>702</v>
      </c>
      <c r="B558" s="60" t="s">
        <v>119</v>
      </c>
      <c r="C558" s="79" t="s">
        <v>140</v>
      </c>
      <c r="D558" s="79" t="s">
        <v>112</v>
      </c>
      <c r="E558" s="80">
        <v>39217</v>
      </c>
      <c r="F558" s="62">
        <f t="shared" ca="1" si="17"/>
        <v>10</v>
      </c>
      <c r="G558" s="93" t="s">
        <v>113</v>
      </c>
      <c r="H558" s="64">
        <v>73830</v>
      </c>
      <c r="I558" s="60">
        <v>2</v>
      </c>
      <c r="W558"/>
      <c r="X558" s="79" t="s">
        <v>809</v>
      </c>
      <c r="Y558" s="60" t="s">
        <v>110</v>
      </c>
      <c r="Z558" s="79" t="s">
        <v>138</v>
      </c>
      <c r="AA558" s="79" t="s">
        <v>112</v>
      </c>
      <c r="AB558" s="80">
        <v>40941</v>
      </c>
      <c r="AC558" s="62">
        <f t="shared" ca="1" si="18"/>
        <v>5</v>
      </c>
      <c r="AD558" s="93" t="s">
        <v>113</v>
      </c>
      <c r="AE558" s="64">
        <v>26360</v>
      </c>
      <c r="AF558" s="60">
        <v>1</v>
      </c>
    </row>
    <row r="559" spans="1:32" x14ac:dyDescent="0.25">
      <c r="A559" s="79" t="s">
        <v>698</v>
      </c>
      <c r="B559" s="60" t="s">
        <v>119</v>
      </c>
      <c r="C559" s="79" t="s">
        <v>140</v>
      </c>
      <c r="D559" s="79" t="s">
        <v>116</v>
      </c>
      <c r="E559" s="80">
        <v>36375</v>
      </c>
      <c r="F559" s="62">
        <f t="shared" ca="1" si="17"/>
        <v>17</v>
      </c>
      <c r="G559" s="93"/>
      <c r="H559" s="64">
        <v>71300</v>
      </c>
      <c r="I559" s="60">
        <v>5</v>
      </c>
      <c r="W559"/>
      <c r="X559" s="79" t="s">
        <v>164</v>
      </c>
      <c r="Y559" s="60" t="s">
        <v>122</v>
      </c>
      <c r="Z559" s="79" t="s">
        <v>140</v>
      </c>
      <c r="AA559" s="79" t="s">
        <v>112</v>
      </c>
      <c r="AB559" s="80">
        <v>39047</v>
      </c>
      <c r="AC559" s="62">
        <f t="shared" ca="1" si="18"/>
        <v>10</v>
      </c>
      <c r="AD559" s="93" t="s">
        <v>124</v>
      </c>
      <c r="AE559" s="64">
        <v>65880</v>
      </c>
      <c r="AF559" s="60">
        <v>5</v>
      </c>
    </row>
    <row r="560" spans="1:32" x14ac:dyDescent="0.25">
      <c r="A560" s="79" t="s">
        <v>700</v>
      </c>
      <c r="B560" s="60" t="s">
        <v>119</v>
      </c>
      <c r="C560" s="79" t="s">
        <v>140</v>
      </c>
      <c r="D560" s="79" t="s">
        <v>112</v>
      </c>
      <c r="E560" s="80">
        <v>38790</v>
      </c>
      <c r="F560" s="62">
        <f t="shared" ca="1" si="17"/>
        <v>11</v>
      </c>
      <c r="G560" s="93" t="s">
        <v>115</v>
      </c>
      <c r="H560" s="64">
        <v>62688</v>
      </c>
      <c r="I560" s="60">
        <v>3</v>
      </c>
      <c r="W560"/>
      <c r="X560" s="79" t="s">
        <v>672</v>
      </c>
      <c r="Y560" s="60" t="s">
        <v>117</v>
      </c>
      <c r="Z560" s="79" t="s">
        <v>136</v>
      </c>
      <c r="AA560" s="79" t="s">
        <v>116</v>
      </c>
      <c r="AB560" s="80">
        <v>36199</v>
      </c>
      <c r="AC560" s="62">
        <f t="shared" ca="1" si="18"/>
        <v>18</v>
      </c>
      <c r="AD560" s="93"/>
      <c r="AE560" s="64">
        <v>31270</v>
      </c>
      <c r="AF560" s="60">
        <v>5</v>
      </c>
    </row>
    <row r="561" spans="1:32" x14ac:dyDescent="0.25">
      <c r="A561" s="79" t="s">
        <v>703</v>
      </c>
      <c r="B561" s="60" t="s">
        <v>119</v>
      </c>
      <c r="C561" s="79" t="s">
        <v>140</v>
      </c>
      <c r="D561" s="79" t="s">
        <v>112</v>
      </c>
      <c r="E561" s="80">
        <v>39519</v>
      </c>
      <c r="F561" s="62">
        <f t="shared" ca="1" si="17"/>
        <v>9</v>
      </c>
      <c r="G561" s="93" t="s">
        <v>76</v>
      </c>
      <c r="H561" s="64">
        <v>61330</v>
      </c>
      <c r="I561" s="60">
        <v>2</v>
      </c>
      <c r="W561"/>
      <c r="X561" s="79" t="s">
        <v>848</v>
      </c>
      <c r="Y561" s="60" t="s">
        <v>110</v>
      </c>
      <c r="Z561" s="79" t="s">
        <v>136</v>
      </c>
      <c r="AA561" s="79" t="s">
        <v>112</v>
      </c>
      <c r="AB561" s="80">
        <v>36940</v>
      </c>
      <c r="AC561" s="62">
        <f t="shared" ca="1" si="18"/>
        <v>16</v>
      </c>
      <c r="AD561" s="93" t="s">
        <v>113</v>
      </c>
      <c r="AE561" s="64">
        <v>48990</v>
      </c>
      <c r="AF561" s="60">
        <v>5</v>
      </c>
    </row>
    <row r="562" spans="1:32" x14ac:dyDescent="0.25">
      <c r="A562" s="79" t="s">
        <v>699</v>
      </c>
      <c r="B562" s="60" t="s">
        <v>119</v>
      </c>
      <c r="C562" s="79" t="s">
        <v>140</v>
      </c>
      <c r="D562" s="79" t="s">
        <v>114</v>
      </c>
      <c r="E562" s="80">
        <v>40293</v>
      </c>
      <c r="F562" s="62">
        <f t="shared" ca="1" si="17"/>
        <v>7</v>
      </c>
      <c r="G562" s="93" t="s">
        <v>113</v>
      </c>
      <c r="H562" s="64">
        <v>11810</v>
      </c>
      <c r="I562" s="60">
        <v>1</v>
      </c>
      <c r="W562"/>
      <c r="X562" s="79" t="s">
        <v>727</v>
      </c>
      <c r="Y562" s="60" t="s">
        <v>119</v>
      </c>
      <c r="Z562" s="79" t="s">
        <v>133</v>
      </c>
      <c r="AA562" s="79" t="s">
        <v>112</v>
      </c>
      <c r="AB562" s="80">
        <v>40175</v>
      </c>
      <c r="AC562" s="62">
        <f t="shared" ca="1" si="18"/>
        <v>7</v>
      </c>
      <c r="AD562" s="93" t="s">
        <v>59</v>
      </c>
      <c r="AE562" s="64">
        <v>34690</v>
      </c>
      <c r="AF562" s="60">
        <v>2</v>
      </c>
    </row>
    <row r="563" spans="1:32" x14ac:dyDescent="0.25">
      <c r="A563" s="79" t="s">
        <v>701</v>
      </c>
      <c r="B563" s="60" t="s">
        <v>119</v>
      </c>
      <c r="C563" s="79" t="s">
        <v>140</v>
      </c>
      <c r="D563" s="79" t="s">
        <v>114</v>
      </c>
      <c r="E563" s="80">
        <v>38723</v>
      </c>
      <c r="F563" s="62">
        <f t="shared" ca="1" si="17"/>
        <v>11</v>
      </c>
      <c r="G563" s="93" t="s">
        <v>124</v>
      </c>
      <c r="H563" s="64">
        <v>10630</v>
      </c>
      <c r="I563" s="60">
        <v>3</v>
      </c>
      <c r="W563"/>
      <c r="X563" s="79" t="s">
        <v>662</v>
      </c>
      <c r="Y563" s="60" t="s">
        <v>117</v>
      </c>
      <c r="Z563" s="79" t="s">
        <v>133</v>
      </c>
      <c r="AA563" s="79" t="s">
        <v>112</v>
      </c>
      <c r="AB563" s="80">
        <v>39168</v>
      </c>
      <c r="AC563" s="62">
        <f t="shared" ca="1" si="18"/>
        <v>10</v>
      </c>
      <c r="AD563" s="93" t="s">
        <v>113</v>
      </c>
      <c r="AE563" s="64">
        <v>24300</v>
      </c>
      <c r="AF563" s="60">
        <v>3</v>
      </c>
    </row>
    <row r="564" spans="1:32" x14ac:dyDescent="0.25">
      <c r="A564" s="79" t="s">
        <v>704</v>
      </c>
      <c r="B564" s="60" t="s">
        <v>119</v>
      </c>
      <c r="C564" s="79" t="s">
        <v>111</v>
      </c>
      <c r="D564" s="79" t="s">
        <v>112</v>
      </c>
      <c r="E564" s="80">
        <v>39447</v>
      </c>
      <c r="F564" s="62">
        <f t="shared" ca="1" si="17"/>
        <v>9</v>
      </c>
      <c r="G564" s="93" t="s">
        <v>59</v>
      </c>
      <c r="H564" s="64">
        <v>72830</v>
      </c>
      <c r="I564" s="60">
        <v>4</v>
      </c>
      <c r="W564"/>
      <c r="X564" s="79" t="s">
        <v>853</v>
      </c>
      <c r="Y564" s="60" t="s">
        <v>110</v>
      </c>
      <c r="Z564" s="79" t="s">
        <v>131</v>
      </c>
      <c r="AA564" s="79" t="s">
        <v>116</v>
      </c>
      <c r="AB564" s="80">
        <v>39274</v>
      </c>
      <c r="AC564" s="62">
        <f t="shared" ca="1" si="18"/>
        <v>9</v>
      </c>
      <c r="AD564" s="93"/>
      <c r="AE564" s="64">
        <v>64090</v>
      </c>
      <c r="AF564" s="60">
        <v>2</v>
      </c>
    </row>
    <row r="565" spans="1:32" x14ac:dyDescent="0.25">
      <c r="A565" s="79" t="s">
        <v>705</v>
      </c>
      <c r="B565" s="60" t="s">
        <v>119</v>
      </c>
      <c r="C565" s="79" t="s">
        <v>129</v>
      </c>
      <c r="D565" s="79" t="s">
        <v>116</v>
      </c>
      <c r="E565" s="80">
        <v>36342</v>
      </c>
      <c r="F565" s="62">
        <f t="shared" ca="1" si="17"/>
        <v>17</v>
      </c>
      <c r="G565" s="93"/>
      <c r="H565" s="64">
        <v>86970</v>
      </c>
      <c r="I565" s="60">
        <v>4</v>
      </c>
      <c r="W565"/>
      <c r="X565" s="79" t="s">
        <v>449</v>
      </c>
      <c r="Y565" s="60" t="s">
        <v>120</v>
      </c>
      <c r="Z565" s="79" t="s">
        <v>133</v>
      </c>
      <c r="AA565" s="79" t="s">
        <v>112</v>
      </c>
      <c r="AB565" s="80">
        <v>39760</v>
      </c>
      <c r="AC565" s="62">
        <f t="shared" ca="1" si="18"/>
        <v>8</v>
      </c>
      <c r="AD565" s="93" t="s">
        <v>113</v>
      </c>
      <c r="AE565" s="64">
        <v>61060</v>
      </c>
      <c r="AF565" s="60">
        <v>5</v>
      </c>
    </row>
    <row r="566" spans="1:32" x14ac:dyDescent="0.25">
      <c r="A566" s="79" t="s">
        <v>706</v>
      </c>
      <c r="B566" s="60" t="s">
        <v>119</v>
      </c>
      <c r="C566" s="79" t="s">
        <v>129</v>
      </c>
      <c r="D566" s="79" t="s">
        <v>112</v>
      </c>
      <c r="E566" s="80">
        <v>38774</v>
      </c>
      <c r="F566" s="62">
        <f t="shared" ca="1" si="17"/>
        <v>11</v>
      </c>
      <c r="G566" s="93" t="s">
        <v>113</v>
      </c>
      <c r="H566" s="64">
        <v>80120</v>
      </c>
      <c r="I566" s="60">
        <v>4</v>
      </c>
      <c r="W566"/>
      <c r="X566" s="79" t="s">
        <v>663</v>
      </c>
      <c r="Y566" s="60" t="s">
        <v>117</v>
      </c>
      <c r="Z566" s="79" t="s">
        <v>133</v>
      </c>
      <c r="AA566" s="79" t="s">
        <v>114</v>
      </c>
      <c r="AB566" s="80">
        <v>39697</v>
      </c>
      <c r="AC566" s="62">
        <f t="shared" ca="1" si="18"/>
        <v>8</v>
      </c>
      <c r="AD566" s="93" t="s">
        <v>115</v>
      </c>
      <c r="AE566" s="64">
        <v>15260</v>
      </c>
      <c r="AF566" s="60">
        <v>2</v>
      </c>
    </row>
    <row r="567" spans="1:32" x14ac:dyDescent="0.25">
      <c r="A567" s="79" t="s">
        <v>707</v>
      </c>
      <c r="B567" s="60" t="s">
        <v>119</v>
      </c>
      <c r="C567" s="79" t="s">
        <v>129</v>
      </c>
      <c r="D567" s="79" t="s">
        <v>112</v>
      </c>
      <c r="E567" s="80">
        <v>37612</v>
      </c>
      <c r="F567" s="62">
        <f t="shared" ca="1" si="17"/>
        <v>14</v>
      </c>
      <c r="G567" s="93" t="s">
        <v>59</v>
      </c>
      <c r="H567" s="64">
        <v>39740</v>
      </c>
      <c r="I567" s="60">
        <v>1</v>
      </c>
      <c r="W567"/>
      <c r="X567" s="79" t="s">
        <v>393</v>
      </c>
      <c r="Y567" s="60" t="s">
        <v>120</v>
      </c>
      <c r="Z567" s="79" t="s">
        <v>126</v>
      </c>
      <c r="AA567" s="79" t="s">
        <v>112</v>
      </c>
      <c r="AB567" s="80">
        <v>41051</v>
      </c>
      <c r="AC567" s="62">
        <f t="shared" ca="1" si="18"/>
        <v>5</v>
      </c>
      <c r="AD567" s="93" t="s">
        <v>115</v>
      </c>
      <c r="AE567" s="64">
        <v>31830</v>
      </c>
      <c r="AF567" s="60">
        <v>3</v>
      </c>
    </row>
    <row r="568" spans="1:32" x14ac:dyDescent="0.25">
      <c r="A568" s="79" t="s">
        <v>708</v>
      </c>
      <c r="B568" s="60" t="s">
        <v>119</v>
      </c>
      <c r="C568" s="79" t="s">
        <v>128</v>
      </c>
      <c r="D568" s="79" t="s">
        <v>112</v>
      </c>
      <c r="E568" s="80">
        <v>38801</v>
      </c>
      <c r="F568" s="62">
        <f t="shared" ca="1" si="17"/>
        <v>11</v>
      </c>
      <c r="G568" s="93" t="s">
        <v>59</v>
      </c>
      <c r="H568" s="64">
        <v>26510</v>
      </c>
      <c r="I568" s="60">
        <v>1</v>
      </c>
      <c r="W568"/>
      <c r="X568" s="79" t="s">
        <v>692</v>
      </c>
      <c r="Y568" s="60" t="s">
        <v>117</v>
      </c>
      <c r="Z568" s="79" t="s">
        <v>144</v>
      </c>
      <c r="AA568" s="79" t="s">
        <v>112</v>
      </c>
      <c r="AB568" s="80">
        <v>40384</v>
      </c>
      <c r="AC568" s="62">
        <f t="shared" ca="1" si="18"/>
        <v>6</v>
      </c>
      <c r="AD568" s="93" t="s">
        <v>113</v>
      </c>
      <c r="AE568" s="64">
        <v>46680</v>
      </c>
      <c r="AF568" s="60">
        <v>1</v>
      </c>
    </row>
    <row r="569" spans="1:32" x14ac:dyDescent="0.25">
      <c r="A569" s="79" t="s">
        <v>712</v>
      </c>
      <c r="B569" s="60" t="s">
        <v>119</v>
      </c>
      <c r="C569" s="79" t="s">
        <v>126</v>
      </c>
      <c r="D569" s="79" t="s">
        <v>116</v>
      </c>
      <c r="E569" s="80">
        <v>35940</v>
      </c>
      <c r="F569" s="62">
        <f t="shared" ca="1" si="17"/>
        <v>19</v>
      </c>
      <c r="G569" s="93"/>
      <c r="H569" s="64">
        <v>88000</v>
      </c>
      <c r="I569" s="60">
        <v>5</v>
      </c>
      <c r="W569"/>
      <c r="X569" s="79" t="s">
        <v>450</v>
      </c>
      <c r="Y569" s="60" t="s">
        <v>120</v>
      </c>
      <c r="Z569" s="79" t="s">
        <v>133</v>
      </c>
      <c r="AA569" s="79" t="s">
        <v>112</v>
      </c>
      <c r="AB569" s="80">
        <v>40918</v>
      </c>
      <c r="AC569" s="62">
        <f t="shared" ca="1" si="18"/>
        <v>5</v>
      </c>
      <c r="AD569" s="93" t="s">
        <v>134</v>
      </c>
      <c r="AE569" s="64">
        <v>56900</v>
      </c>
      <c r="AF569" s="60">
        <v>5</v>
      </c>
    </row>
    <row r="570" spans="1:32" x14ac:dyDescent="0.25">
      <c r="A570" s="79" t="s">
        <v>709</v>
      </c>
      <c r="B570" s="60" t="s">
        <v>119</v>
      </c>
      <c r="C570" s="79" t="s">
        <v>126</v>
      </c>
      <c r="D570" s="79" t="s">
        <v>112</v>
      </c>
      <c r="E570" s="80">
        <v>39379</v>
      </c>
      <c r="F570" s="62">
        <f t="shared" ca="1" si="17"/>
        <v>9</v>
      </c>
      <c r="G570" s="93" t="s">
        <v>113</v>
      </c>
      <c r="H570" s="64">
        <v>67890</v>
      </c>
      <c r="I570" s="60">
        <v>5</v>
      </c>
      <c r="W570"/>
      <c r="X570" s="79" t="s">
        <v>626</v>
      </c>
      <c r="Y570" s="60" t="s">
        <v>123</v>
      </c>
      <c r="Z570" s="79" t="s">
        <v>142</v>
      </c>
      <c r="AA570" s="79" t="s">
        <v>112</v>
      </c>
      <c r="AB570" s="80">
        <v>39679</v>
      </c>
      <c r="AC570" s="62">
        <f t="shared" ca="1" si="18"/>
        <v>8</v>
      </c>
      <c r="AD570" s="93" t="s">
        <v>113</v>
      </c>
      <c r="AE570" s="64">
        <v>22820</v>
      </c>
      <c r="AF570" s="60">
        <v>5</v>
      </c>
    </row>
    <row r="571" spans="1:32" x14ac:dyDescent="0.25">
      <c r="A571" s="79" t="s">
        <v>710</v>
      </c>
      <c r="B571" s="60" t="s">
        <v>119</v>
      </c>
      <c r="C571" s="79" t="s">
        <v>126</v>
      </c>
      <c r="D571" s="79" t="s">
        <v>114</v>
      </c>
      <c r="E571" s="80">
        <v>36896</v>
      </c>
      <c r="F571" s="62">
        <f t="shared" ca="1" si="17"/>
        <v>16</v>
      </c>
      <c r="G571" s="93" t="s">
        <v>113</v>
      </c>
      <c r="H571" s="64">
        <v>35280</v>
      </c>
      <c r="I571" s="60">
        <v>3</v>
      </c>
      <c r="W571"/>
      <c r="X571" s="79" t="s">
        <v>773</v>
      </c>
      <c r="Y571" s="60" t="s">
        <v>110</v>
      </c>
      <c r="Z571" s="79" t="s">
        <v>140</v>
      </c>
      <c r="AA571" s="79" t="s">
        <v>114</v>
      </c>
      <c r="AB571" s="80">
        <v>39176</v>
      </c>
      <c r="AC571" s="62">
        <f t="shared" ca="1" si="18"/>
        <v>10</v>
      </c>
      <c r="AD571" s="93" t="s">
        <v>124</v>
      </c>
      <c r="AE571" s="64">
        <v>10700</v>
      </c>
      <c r="AF571" s="60">
        <v>4</v>
      </c>
    </row>
    <row r="572" spans="1:32" x14ac:dyDescent="0.25">
      <c r="A572" s="79" t="s">
        <v>711</v>
      </c>
      <c r="B572" s="60" t="s">
        <v>119</v>
      </c>
      <c r="C572" s="79" t="s">
        <v>126</v>
      </c>
      <c r="D572" s="79" t="s">
        <v>114</v>
      </c>
      <c r="E572" s="80">
        <v>39802</v>
      </c>
      <c r="F572" s="62">
        <f t="shared" ca="1" si="17"/>
        <v>8</v>
      </c>
      <c r="G572" s="93" t="s">
        <v>76</v>
      </c>
      <c r="H572" s="64">
        <v>22535</v>
      </c>
      <c r="I572" s="60">
        <v>3</v>
      </c>
      <c r="W572"/>
      <c r="X572" s="79" t="s">
        <v>414</v>
      </c>
      <c r="Y572" s="60" t="s">
        <v>120</v>
      </c>
      <c r="Z572" s="79" t="s">
        <v>138</v>
      </c>
      <c r="AA572" s="79" t="s">
        <v>118</v>
      </c>
      <c r="AB572" s="80">
        <v>38144</v>
      </c>
      <c r="AC572" s="62">
        <f t="shared" ca="1" si="18"/>
        <v>12</v>
      </c>
      <c r="AD572" s="93"/>
      <c r="AE572" s="64">
        <v>33512</v>
      </c>
      <c r="AF572" s="60">
        <v>4</v>
      </c>
    </row>
    <row r="573" spans="1:32" x14ac:dyDescent="0.25">
      <c r="A573" s="79" t="s">
        <v>715</v>
      </c>
      <c r="B573" s="60" t="s">
        <v>119</v>
      </c>
      <c r="C573" s="79" t="s">
        <v>138</v>
      </c>
      <c r="D573" s="79" t="s">
        <v>112</v>
      </c>
      <c r="E573" s="80">
        <v>39678</v>
      </c>
      <c r="F573" s="62">
        <f t="shared" ca="1" si="17"/>
        <v>8</v>
      </c>
      <c r="G573" s="93" t="s">
        <v>124</v>
      </c>
      <c r="H573" s="64">
        <v>80090</v>
      </c>
      <c r="I573" s="60">
        <v>2</v>
      </c>
      <c r="W573"/>
      <c r="X573" s="79" t="s">
        <v>180</v>
      </c>
      <c r="Y573" s="60" t="s">
        <v>122</v>
      </c>
      <c r="Z573" s="79" t="s">
        <v>129</v>
      </c>
      <c r="AA573" s="79" t="s">
        <v>116</v>
      </c>
      <c r="AB573" s="80">
        <v>35959</v>
      </c>
      <c r="AC573" s="62">
        <f t="shared" ca="1" si="18"/>
        <v>18</v>
      </c>
      <c r="AD573" s="93"/>
      <c r="AE573" s="64">
        <v>64470</v>
      </c>
      <c r="AF573" s="60">
        <v>3</v>
      </c>
    </row>
    <row r="574" spans="1:32" x14ac:dyDescent="0.25">
      <c r="A574" s="79" t="s">
        <v>714</v>
      </c>
      <c r="B574" s="60" t="s">
        <v>119</v>
      </c>
      <c r="C574" s="79" t="s">
        <v>138</v>
      </c>
      <c r="D574" s="79" t="s">
        <v>112</v>
      </c>
      <c r="E574" s="80">
        <v>39123</v>
      </c>
      <c r="F574" s="62">
        <f t="shared" ca="1" si="17"/>
        <v>10</v>
      </c>
      <c r="G574" s="93" t="s">
        <v>59</v>
      </c>
      <c r="H574" s="64">
        <v>77840</v>
      </c>
      <c r="I574" s="60">
        <v>2</v>
      </c>
      <c r="W574"/>
      <c r="X574" s="79" t="s">
        <v>836</v>
      </c>
      <c r="Y574" s="60" t="s">
        <v>110</v>
      </c>
      <c r="Z574" s="79" t="s">
        <v>135</v>
      </c>
      <c r="AA574" s="79" t="s">
        <v>112</v>
      </c>
      <c r="AB574" s="80">
        <v>39038</v>
      </c>
      <c r="AC574" s="62">
        <f t="shared" ca="1" si="18"/>
        <v>10</v>
      </c>
      <c r="AD574" s="93" t="s">
        <v>76</v>
      </c>
      <c r="AE574" s="64">
        <v>71400</v>
      </c>
      <c r="AF574" s="60">
        <v>4</v>
      </c>
    </row>
    <row r="575" spans="1:32" x14ac:dyDescent="0.25">
      <c r="A575" s="79" t="s">
        <v>713</v>
      </c>
      <c r="B575" s="60" t="s">
        <v>119</v>
      </c>
      <c r="C575" s="79" t="s">
        <v>138</v>
      </c>
      <c r="D575" s="79" t="s">
        <v>114</v>
      </c>
      <c r="E575" s="234">
        <v>40393</v>
      </c>
      <c r="F575" s="62">
        <f t="shared" ca="1" si="17"/>
        <v>6</v>
      </c>
      <c r="G575" s="93" t="s">
        <v>113</v>
      </c>
      <c r="H575" s="64">
        <v>16925</v>
      </c>
      <c r="I575" s="60">
        <v>1</v>
      </c>
      <c r="W575"/>
      <c r="X575" s="79" t="s">
        <v>485</v>
      </c>
      <c r="Y575" s="60" t="s">
        <v>120</v>
      </c>
      <c r="Z575" s="79" t="s">
        <v>131</v>
      </c>
      <c r="AA575" s="79" t="s">
        <v>114</v>
      </c>
      <c r="AB575" s="80">
        <v>39138</v>
      </c>
      <c r="AC575" s="62">
        <f t="shared" ca="1" si="18"/>
        <v>10</v>
      </c>
      <c r="AD575" s="93" t="s">
        <v>59</v>
      </c>
      <c r="AE575" s="64">
        <v>15005</v>
      </c>
      <c r="AF575" s="60">
        <v>4</v>
      </c>
    </row>
    <row r="576" spans="1:32" x14ac:dyDescent="0.25">
      <c r="A576" s="79" t="s">
        <v>717</v>
      </c>
      <c r="B576" s="60" t="s">
        <v>119</v>
      </c>
      <c r="C576" s="79" t="s">
        <v>133</v>
      </c>
      <c r="D576" s="79" t="s">
        <v>116</v>
      </c>
      <c r="E576" s="80">
        <v>39785</v>
      </c>
      <c r="F576" s="62">
        <f t="shared" ca="1" si="17"/>
        <v>8</v>
      </c>
      <c r="G576" s="93"/>
      <c r="H576" s="64">
        <v>80690</v>
      </c>
      <c r="I576" s="60">
        <v>3</v>
      </c>
      <c r="W576"/>
      <c r="X576" s="79" t="s">
        <v>451</v>
      </c>
      <c r="Y576" s="60" t="s">
        <v>120</v>
      </c>
      <c r="Z576" s="79" t="s">
        <v>133</v>
      </c>
      <c r="AA576" s="79" t="s">
        <v>116</v>
      </c>
      <c r="AB576" s="80">
        <v>38073</v>
      </c>
      <c r="AC576" s="62">
        <f t="shared" ca="1" si="18"/>
        <v>13</v>
      </c>
      <c r="AD576" s="93"/>
      <c r="AE576" s="64">
        <v>39300</v>
      </c>
      <c r="AF576" s="60">
        <v>2</v>
      </c>
    </row>
    <row r="577" spans="1:32" x14ac:dyDescent="0.25">
      <c r="A577" s="79" t="s">
        <v>718</v>
      </c>
      <c r="B577" s="60" t="s">
        <v>119</v>
      </c>
      <c r="C577" s="79" t="s">
        <v>133</v>
      </c>
      <c r="D577" s="79" t="s">
        <v>116</v>
      </c>
      <c r="E577" s="80">
        <v>37820</v>
      </c>
      <c r="F577" s="62">
        <f t="shared" ca="1" si="17"/>
        <v>13</v>
      </c>
      <c r="G577" s="93"/>
      <c r="H577" s="64">
        <v>75420</v>
      </c>
      <c r="I577" s="60">
        <v>1</v>
      </c>
      <c r="W577"/>
      <c r="X577" s="79" t="s">
        <v>474</v>
      </c>
      <c r="Y577" s="60" t="s">
        <v>120</v>
      </c>
      <c r="Z577" s="79" t="s">
        <v>136</v>
      </c>
      <c r="AA577" s="79" t="s">
        <v>112</v>
      </c>
      <c r="AB577" s="80">
        <v>39290</v>
      </c>
      <c r="AC577" s="62">
        <f t="shared" ca="1" si="18"/>
        <v>9</v>
      </c>
      <c r="AD577" s="93" t="s">
        <v>124</v>
      </c>
      <c r="AE577" s="64">
        <v>65250</v>
      </c>
      <c r="AF577" s="60">
        <v>2</v>
      </c>
    </row>
    <row r="578" spans="1:32" x14ac:dyDescent="0.25">
      <c r="A578" s="79" t="s">
        <v>724</v>
      </c>
      <c r="B578" s="60" t="s">
        <v>119</v>
      </c>
      <c r="C578" s="79" t="s">
        <v>133</v>
      </c>
      <c r="D578" s="79" t="s">
        <v>112</v>
      </c>
      <c r="E578" s="80">
        <v>39312</v>
      </c>
      <c r="F578" s="62">
        <f t="shared" ref="F578:F641" ca="1" si="19">DATEDIF(E578,TODAY(),"Y")</f>
        <v>9</v>
      </c>
      <c r="G578" s="93" t="s">
        <v>115</v>
      </c>
      <c r="H578" s="64">
        <v>71030</v>
      </c>
      <c r="I578" s="60">
        <v>3</v>
      </c>
      <c r="W578"/>
      <c r="X578" s="79" t="s">
        <v>326</v>
      </c>
      <c r="Y578" s="60" t="s">
        <v>122</v>
      </c>
      <c r="Z578" s="79" t="s">
        <v>142</v>
      </c>
      <c r="AA578" s="79" t="s">
        <v>116</v>
      </c>
      <c r="AB578" s="80">
        <v>39090</v>
      </c>
      <c r="AC578" s="62">
        <f t="shared" ref="AC578:AC641" ca="1" si="20">DATEDIF(AB578,TODAY(),"Y")</f>
        <v>10</v>
      </c>
      <c r="AD578" s="93"/>
      <c r="AE578" s="64">
        <v>63290</v>
      </c>
      <c r="AF578" s="60">
        <v>5</v>
      </c>
    </row>
    <row r="579" spans="1:32" x14ac:dyDescent="0.25">
      <c r="A579" s="79" t="s">
        <v>721</v>
      </c>
      <c r="B579" s="60" t="s">
        <v>119</v>
      </c>
      <c r="C579" s="79" t="s">
        <v>133</v>
      </c>
      <c r="D579" s="79" t="s">
        <v>112</v>
      </c>
      <c r="E579" s="80">
        <v>38321</v>
      </c>
      <c r="F579" s="62">
        <f t="shared" ca="1" si="19"/>
        <v>12</v>
      </c>
      <c r="G579" s="93" t="s">
        <v>115</v>
      </c>
      <c r="H579" s="64">
        <v>70760</v>
      </c>
      <c r="I579" s="60">
        <v>1</v>
      </c>
      <c r="W579"/>
      <c r="X579" s="79" t="s">
        <v>452</v>
      </c>
      <c r="Y579" s="60" t="s">
        <v>120</v>
      </c>
      <c r="Z579" s="79" t="s">
        <v>133</v>
      </c>
      <c r="AA579" s="79" t="s">
        <v>116</v>
      </c>
      <c r="AB579" s="80">
        <v>37634</v>
      </c>
      <c r="AC579" s="62">
        <f t="shared" ca="1" si="20"/>
        <v>14</v>
      </c>
      <c r="AD579" s="93"/>
      <c r="AE579" s="64">
        <v>61370</v>
      </c>
      <c r="AF579" s="60">
        <v>3</v>
      </c>
    </row>
    <row r="580" spans="1:32" x14ac:dyDescent="0.25">
      <c r="A580" s="79" t="s">
        <v>720</v>
      </c>
      <c r="B580" s="60" t="s">
        <v>119</v>
      </c>
      <c r="C580" s="79" t="s">
        <v>133</v>
      </c>
      <c r="D580" s="79" t="s">
        <v>116</v>
      </c>
      <c r="E580" s="80">
        <v>37899</v>
      </c>
      <c r="F580" s="62">
        <f t="shared" ca="1" si="19"/>
        <v>13</v>
      </c>
      <c r="G580" s="93"/>
      <c r="H580" s="64">
        <v>64220</v>
      </c>
      <c r="I580" s="60">
        <v>5</v>
      </c>
      <c r="W580"/>
      <c r="X580" s="79" t="s">
        <v>292</v>
      </c>
      <c r="Y580" s="60" t="s">
        <v>122</v>
      </c>
      <c r="Z580" s="79" t="s">
        <v>139</v>
      </c>
      <c r="AA580" s="79" t="s">
        <v>112</v>
      </c>
      <c r="AB580" s="80">
        <v>39688</v>
      </c>
      <c r="AC580" s="62">
        <f t="shared" ca="1" si="20"/>
        <v>8</v>
      </c>
      <c r="AD580" s="93" t="s">
        <v>113</v>
      </c>
      <c r="AE580" s="64">
        <v>32600</v>
      </c>
      <c r="AF580" s="60">
        <v>5</v>
      </c>
    </row>
    <row r="581" spans="1:32" x14ac:dyDescent="0.25">
      <c r="A581" s="79" t="s">
        <v>719</v>
      </c>
      <c r="B581" s="60" t="s">
        <v>119</v>
      </c>
      <c r="C581" s="79" t="s">
        <v>133</v>
      </c>
      <c r="D581" s="79" t="s">
        <v>112</v>
      </c>
      <c r="E581" s="80">
        <v>39455</v>
      </c>
      <c r="F581" s="62">
        <f t="shared" ca="1" si="19"/>
        <v>9</v>
      </c>
      <c r="G581" s="93" t="s">
        <v>124</v>
      </c>
      <c r="H581" s="64">
        <v>59420</v>
      </c>
      <c r="I581" s="60">
        <v>4</v>
      </c>
      <c r="W581"/>
      <c r="X581" s="79" t="s">
        <v>862</v>
      </c>
      <c r="Y581" s="60" t="s">
        <v>110</v>
      </c>
      <c r="Z581" s="79" t="s">
        <v>141</v>
      </c>
      <c r="AA581" s="79" t="s">
        <v>112</v>
      </c>
      <c r="AB581" s="80">
        <v>38738</v>
      </c>
      <c r="AC581" s="62">
        <f t="shared" ca="1" si="20"/>
        <v>11</v>
      </c>
      <c r="AD581" s="93" t="s">
        <v>76</v>
      </c>
      <c r="AE581" s="64">
        <v>62965</v>
      </c>
      <c r="AF581" s="60">
        <v>1</v>
      </c>
    </row>
    <row r="582" spans="1:32" x14ac:dyDescent="0.25">
      <c r="A582" s="79" t="s">
        <v>725</v>
      </c>
      <c r="B582" s="60" t="s">
        <v>119</v>
      </c>
      <c r="C582" s="79" t="s">
        <v>133</v>
      </c>
      <c r="D582" s="79" t="s">
        <v>112</v>
      </c>
      <c r="E582" s="80">
        <v>40474</v>
      </c>
      <c r="F582" s="62">
        <f t="shared" ca="1" si="19"/>
        <v>6</v>
      </c>
      <c r="G582" s="93" t="s">
        <v>113</v>
      </c>
      <c r="H582" s="64">
        <v>59320</v>
      </c>
      <c r="I582" s="60">
        <v>4</v>
      </c>
      <c r="W582"/>
      <c r="X582" s="79" t="s">
        <v>830</v>
      </c>
      <c r="Y582" s="60" t="s">
        <v>110</v>
      </c>
      <c r="Z582" s="79" t="s">
        <v>133</v>
      </c>
      <c r="AA582" s="79" t="s">
        <v>116</v>
      </c>
      <c r="AB582" s="80">
        <v>39830</v>
      </c>
      <c r="AC582" s="62">
        <f t="shared" ca="1" si="20"/>
        <v>8</v>
      </c>
      <c r="AD582" s="93"/>
      <c r="AE582" s="64">
        <v>78520</v>
      </c>
      <c r="AF582" s="60">
        <v>4</v>
      </c>
    </row>
    <row r="583" spans="1:32" x14ac:dyDescent="0.25">
      <c r="A583" s="79" t="s">
        <v>728</v>
      </c>
      <c r="B583" s="60" t="s">
        <v>119</v>
      </c>
      <c r="C583" s="79" t="s">
        <v>133</v>
      </c>
      <c r="D583" s="79" t="s">
        <v>112</v>
      </c>
      <c r="E583" s="80">
        <v>35830</v>
      </c>
      <c r="F583" s="62">
        <f t="shared" ca="1" si="19"/>
        <v>19</v>
      </c>
      <c r="G583" s="93" t="s">
        <v>59</v>
      </c>
      <c r="H583" s="64">
        <v>35460</v>
      </c>
      <c r="I583" s="60">
        <v>5</v>
      </c>
      <c r="W583"/>
      <c r="X583" s="79" t="s">
        <v>165</v>
      </c>
      <c r="Y583" s="60" t="s">
        <v>122</v>
      </c>
      <c r="Z583" s="79" t="s">
        <v>140</v>
      </c>
      <c r="AA583" s="79" t="s">
        <v>116</v>
      </c>
      <c r="AB583" s="80">
        <v>40707</v>
      </c>
      <c r="AC583" s="62">
        <f t="shared" ca="1" si="20"/>
        <v>5</v>
      </c>
      <c r="AD583" s="93"/>
      <c r="AE583" s="64">
        <v>79380</v>
      </c>
      <c r="AF583" s="60">
        <v>1</v>
      </c>
    </row>
    <row r="584" spans="1:32" x14ac:dyDescent="0.25">
      <c r="A584" s="79" t="s">
        <v>727</v>
      </c>
      <c r="B584" s="60" t="s">
        <v>119</v>
      </c>
      <c r="C584" s="79" t="s">
        <v>133</v>
      </c>
      <c r="D584" s="79" t="s">
        <v>112</v>
      </c>
      <c r="E584" s="80">
        <v>40175</v>
      </c>
      <c r="F584" s="62">
        <f t="shared" ca="1" si="19"/>
        <v>7</v>
      </c>
      <c r="G584" s="93" t="s">
        <v>59</v>
      </c>
      <c r="H584" s="64">
        <v>34690</v>
      </c>
      <c r="I584" s="60">
        <v>2</v>
      </c>
      <c r="W584"/>
      <c r="X584" s="79" t="s">
        <v>221</v>
      </c>
      <c r="Y584" s="60" t="s">
        <v>122</v>
      </c>
      <c r="Z584" s="79" t="s">
        <v>132</v>
      </c>
      <c r="AA584" s="79" t="s">
        <v>112</v>
      </c>
      <c r="AB584" s="80">
        <v>40690</v>
      </c>
      <c r="AC584" s="62">
        <f t="shared" ca="1" si="20"/>
        <v>6</v>
      </c>
      <c r="AD584" s="93" t="s">
        <v>113</v>
      </c>
      <c r="AE584" s="64">
        <v>89140</v>
      </c>
      <c r="AF584" s="60">
        <v>1</v>
      </c>
    </row>
    <row r="585" spans="1:32" x14ac:dyDescent="0.25">
      <c r="A585" s="79" t="s">
        <v>723</v>
      </c>
      <c r="B585" s="60" t="s">
        <v>119</v>
      </c>
      <c r="C585" s="79" t="s">
        <v>133</v>
      </c>
      <c r="D585" s="79" t="s">
        <v>112</v>
      </c>
      <c r="E585" s="80">
        <v>37936</v>
      </c>
      <c r="F585" s="62">
        <f t="shared" ca="1" si="19"/>
        <v>13</v>
      </c>
      <c r="G585" s="93" t="s">
        <v>124</v>
      </c>
      <c r="H585" s="64">
        <v>30920</v>
      </c>
      <c r="I585" s="60">
        <v>5</v>
      </c>
      <c r="W585"/>
      <c r="X585" s="79" t="s">
        <v>750</v>
      </c>
      <c r="Y585" s="60" t="s">
        <v>119</v>
      </c>
      <c r="Z585" s="79" t="s">
        <v>142</v>
      </c>
      <c r="AA585" s="79" t="s">
        <v>112</v>
      </c>
      <c r="AB585" s="80">
        <v>41226</v>
      </c>
      <c r="AC585" s="62">
        <f t="shared" ca="1" si="20"/>
        <v>4</v>
      </c>
      <c r="AD585" s="93" t="s">
        <v>59</v>
      </c>
      <c r="AE585" s="64">
        <v>32160</v>
      </c>
      <c r="AF585" s="60">
        <v>3</v>
      </c>
    </row>
    <row r="586" spans="1:32" x14ac:dyDescent="0.25">
      <c r="A586" s="79" t="s">
        <v>716</v>
      </c>
      <c r="B586" s="60" t="s">
        <v>119</v>
      </c>
      <c r="C586" s="79" t="s">
        <v>133</v>
      </c>
      <c r="D586" s="79" t="s">
        <v>116</v>
      </c>
      <c r="E586" s="80">
        <v>40473</v>
      </c>
      <c r="F586" s="62">
        <f t="shared" ca="1" si="19"/>
        <v>6</v>
      </c>
      <c r="G586" s="93"/>
      <c r="H586" s="64">
        <v>28260</v>
      </c>
      <c r="I586" s="60">
        <v>5</v>
      </c>
      <c r="W586"/>
      <c r="X586" s="79" t="s">
        <v>603</v>
      </c>
      <c r="Y586" s="60" t="s">
        <v>123</v>
      </c>
      <c r="Z586" s="79" t="s">
        <v>136</v>
      </c>
      <c r="AA586" s="79" t="s">
        <v>114</v>
      </c>
      <c r="AB586" s="80">
        <v>36371</v>
      </c>
      <c r="AC586" s="62">
        <f t="shared" ca="1" si="20"/>
        <v>17</v>
      </c>
      <c r="AD586" s="93" t="s">
        <v>124</v>
      </c>
      <c r="AE586" s="64">
        <v>26790</v>
      </c>
      <c r="AF586" s="60">
        <v>2</v>
      </c>
    </row>
    <row r="587" spans="1:32" x14ac:dyDescent="0.25">
      <c r="A587" s="79" t="s">
        <v>726</v>
      </c>
      <c r="B587" s="60" t="s">
        <v>119</v>
      </c>
      <c r="C587" s="79" t="s">
        <v>133</v>
      </c>
      <c r="D587" s="79" t="s">
        <v>116</v>
      </c>
      <c r="E587" s="80">
        <v>36350</v>
      </c>
      <c r="F587" s="62">
        <f t="shared" ca="1" si="19"/>
        <v>17</v>
      </c>
      <c r="G587" s="93"/>
      <c r="H587" s="64">
        <v>27380</v>
      </c>
      <c r="I587" s="60">
        <v>3</v>
      </c>
      <c r="W587"/>
      <c r="X587" s="79" t="s">
        <v>664</v>
      </c>
      <c r="Y587" s="60" t="s">
        <v>117</v>
      </c>
      <c r="Z587" s="79" t="s">
        <v>133</v>
      </c>
      <c r="AA587" s="79" t="s">
        <v>116</v>
      </c>
      <c r="AB587" s="80">
        <v>37326</v>
      </c>
      <c r="AC587" s="62">
        <f t="shared" ca="1" si="20"/>
        <v>15</v>
      </c>
      <c r="AD587" s="93"/>
      <c r="AE587" s="64">
        <v>52770</v>
      </c>
      <c r="AF587" s="60">
        <v>2</v>
      </c>
    </row>
    <row r="588" spans="1:32" x14ac:dyDescent="0.25">
      <c r="A588" s="79" t="s">
        <v>722</v>
      </c>
      <c r="B588" s="60" t="s">
        <v>119</v>
      </c>
      <c r="C588" s="79" t="s">
        <v>133</v>
      </c>
      <c r="D588" s="79" t="s">
        <v>118</v>
      </c>
      <c r="E588" s="80">
        <v>39747</v>
      </c>
      <c r="F588" s="62">
        <f t="shared" ca="1" si="19"/>
        <v>8</v>
      </c>
      <c r="G588" s="93"/>
      <c r="H588" s="64">
        <v>10572</v>
      </c>
      <c r="I588" s="60">
        <v>4</v>
      </c>
      <c r="W588"/>
      <c r="X588" s="79" t="s">
        <v>884</v>
      </c>
      <c r="Y588" s="60" t="s">
        <v>110</v>
      </c>
      <c r="Z588" s="79" t="s">
        <v>121</v>
      </c>
      <c r="AA588" s="79" t="s">
        <v>116</v>
      </c>
      <c r="AB588" s="80">
        <v>36777</v>
      </c>
      <c r="AC588" s="62">
        <f t="shared" ca="1" si="20"/>
        <v>16</v>
      </c>
      <c r="AD588" s="93"/>
      <c r="AE588" s="64">
        <v>76690</v>
      </c>
      <c r="AF588" s="60">
        <v>3</v>
      </c>
    </row>
    <row r="589" spans="1:32" x14ac:dyDescent="0.25">
      <c r="A589" s="79" t="s">
        <v>729</v>
      </c>
      <c r="B589" s="60" t="s">
        <v>119</v>
      </c>
      <c r="C589" s="79" t="s">
        <v>135</v>
      </c>
      <c r="D589" s="79" t="s">
        <v>116</v>
      </c>
      <c r="E589" s="234">
        <v>40292</v>
      </c>
      <c r="F589" s="62">
        <f t="shared" ca="1" si="19"/>
        <v>7</v>
      </c>
      <c r="G589" s="93"/>
      <c r="H589" s="64">
        <v>61890</v>
      </c>
      <c r="I589" s="60">
        <v>2</v>
      </c>
      <c r="W589"/>
      <c r="X589" s="79" t="s">
        <v>327</v>
      </c>
      <c r="Y589" s="60" t="s">
        <v>122</v>
      </c>
      <c r="Z589" s="79" t="s">
        <v>142</v>
      </c>
      <c r="AA589" s="79" t="s">
        <v>112</v>
      </c>
      <c r="AB589" s="80">
        <v>39539</v>
      </c>
      <c r="AC589" s="62">
        <f t="shared" ca="1" si="20"/>
        <v>9</v>
      </c>
      <c r="AD589" s="93" t="s">
        <v>124</v>
      </c>
      <c r="AE589" s="64">
        <v>73850</v>
      </c>
      <c r="AF589" s="60">
        <v>2</v>
      </c>
    </row>
    <row r="590" spans="1:32" x14ac:dyDescent="0.25">
      <c r="A590" s="79" t="s">
        <v>730</v>
      </c>
      <c r="B590" s="60" t="s">
        <v>119</v>
      </c>
      <c r="C590" s="79" t="s">
        <v>135</v>
      </c>
      <c r="D590" s="79" t="s">
        <v>112</v>
      </c>
      <c r="E590" s="234">
        <v>40313</v>
      </c>
      <c r="F590" s="62">
        <f t="shared" ca="1" si="19"/>
        <v>7</v>
      </c>
      <c r="G590" s="93" t="s">
        <v>124</v>
      </c>
      <c r="H590" s="64">
        <v>27250</v>
      </c>
      <c r="I590" s="60">
        <v>5</v>
      </c>
      <c r="W590"/>
      <c r="X590" s="79" t="s">
        <v>863</v>
      </c>
      <c r="Y590" s="60" t="s">
        <v>110</v>
      </c>
      <c r="Z590" s="79" t="s">
        <v>141</v>
      </c>
      <c r="AA590" s="79" t="s">
        <v>112</v>
      </c>
      <c r="AB590" s="80">
        <v>36360</v>
      </c>
      <c r="AC590" s="62">
        <f t="shared" ca="1" si="20"/>
        <v>17</v>
      </c>
      <c r="AD590" s="93" t="s">
        <v>124</v>
      </c>
      <c r="AE590" s="64">
        <v>67020</v>
      </c>
      <c r="AF590" s="60">
        <v>1</v>
      </c>
    </row>
    <row r="591" spans="1:32" x14ac:dyDescent="0.25">
      <c r="A591" s="79" t="s">
        <v>734</v>
      </c>
      <c r="B591" s="60" t="s">
        <v>119</v>
      </c>
      <c r="C591" s="79" t="s">
        <v>136</v>
      </c>
      <c r="D591" s="79" t="s">
        <v>116</v>
      </c>
      <c r="E591" s="80">
        <v>38805</v>
      </c>
      <c r="F591" s="62">
        <f t="shared" ca="1" si="19"/>
        <v>11</v>
      </c>
      <c r="G591" s="93"/>
      <c r="H591" s="64">
        <v>53870</v>
      </c>
      <c r="I591" s="60">
        <v>2</v>
      </c>
      <c r="W591"/>
      <c r="X591" s="79" t="s">
        <v>864</v>
      </c>
      <c r="Y591" s="60" t="s">
        <v>110</v>
      </c>
      <c r="Z591" s="79" t="s">
        <v>141</v>
      </c>
      <c r="AA591" s="79" t="s">
        <v>114</v>
      </c>
      <c r="AB591" s="80">
        <v>37775</v>
      </c>
      <c r="AC591" s="62">
        <f t="shared" ca="1" si="20"/>
        <v>13</v>
      </c>
      <c r="AD591" s="93" t="s">
        <v>115</v>
      </c>
      <c r="AE591" s="64">
        <v>28525</v>
      </c>
      <c r="AF591" s="60">
        <v>4</v>
      </c>
    </row>
    <row r="592" spans="1:32" x14ac:dyDescent="0.25">
      <c r="A592" s="79" t="s">
        <v>733</v>
      </c>
      <c r="B592" s="60" t="s">
        <v>119</v>
      </c>
      <c r="C592" s="79" t="s">
        <v>136</v>
      </c>
      <c r="D592" s="79" t="s">
        <v>112</v>
      </c>
      <c r="E592" s="80">
        <v>36297</v>
      </c>
      <c r="F592" s="62">
        <f t="shared" ca="1" si="19"/>
        <v>18</v>
      </c>
      <c r="G592" s="93" t="s">
        <v>113</v>
      </c>
      <c r="H592" s="64">
        <v>46030</v>
      </c>
      <c r="I592" s="60">
        <v>2</v>
      </c>
      <c r="W592"/>
      <c r="X592" s="79" t="s">
        <v>217</v>
      </c>
      <c r="Y592" s="60" t="s">
        <v>122</v>
      </c>
      <c r="Z592" s="79" t="s">
        <v>138</v>
      </c>
      <c r="AA592" s="79" t="s">
        <v>112</v>
      </c>
      <c r="AB592" s="80">
        <v>35969</v>
      </c>
      <c r="AC592" s="62">
        <f t="shared" ca="1" si="20"/>
        <v>18</v>
      </c>
      <c r="AD592" s="93" t="s">
        <v>113</v>
      </c>
      <c r="AE592" s="64">
        <v>74530</v>
      </c>
      <c r="AF592" s="60">
        <v>5</v>
      </c>
    </row>
    <row r="593" spans="1:32" x14ac:dyDescent="0.25">
      <c r="A593" s="79" t="s">
        <v>731</v>
      </c>
      <c r="B593" s="60" t="s">
        <v>119</v>
      </c>
      <c r="C593" s="79" t="s">
        <v>136</v>
      </c>
      <c r="D593" s="79" t="s">
        <v>112</v>
      </c>
      <c r="E593" s="80">
        <v>40083</v>
      </c>
      <c r="F593" s="62">
        <f t="shared" ca="1" si="19"/>
        <v>7</v>
      </c>
      <c r="G593" s="93" t="s">
        <v>124</v>
      </c>
      <c r="H593" s="64">
        <v>44150</v>
      </c>
      <c r="I593" s="60">
        <v>4</v>
      </c>
      <c r="W593"/>
      <c r="X593" s="79" t="s">
        <v>453</v>
      </c>
      <c r="Y593" s="60" t="s">
        <v>120</v>
      </c>
      <c r="Z593" s="79" t="s">
        <v>133</v>
      </c>
      <c r="AA593" s="79" t="s">
        <v>116</v>
      </c>
      <c r="AB593" s="80">
        <v>39603</v>
      </c>
      <c r="AC593" s="62">
        <f t="shared" ca="1" si="20"/>
        <v>8</v>
      </c>
      <c r="AD593" s="93"/>
      <c r="AE593" s="64">
        <v>40940</v>
      </c>
      <c r="AF593" s="60">
        <v>2</v>
      </c>
    </row>
    <row r="594" spans="1:32" x14ac:dyDescent="0.25">
      <c r="A594" s="79" t="s">
        <v>732</v>
      </c>
      <c r="B594" s="60" t="s">
        <v>119</v>
      </c>
      <c r="C594" s="79" t="s">
        <v>136</v>
      </c>
      <c r="D594" s="79" t="s">
        <v>116</v>
      </c>
      <c r="E594" s="80">
        <v>39167</v>
      </c>
      <c r="F594" s="62">
        <f t="shared" ca="1" si="19"/>
        <v>10</v>
      </c>
      <c r="G594" s="93"/>
      <c r="H594" s="64">
        <v>29000</v>
      </c>
      <c r="I594" s="60">
        <v>5</v>
      </c>
      <c r="W594"/>
      <c r="X594" s="79" t="s">
        <v>751</v>
      </c>
      <c r="Y594" s="60" t="s">
        <v>119</v>
      </c>
      <c r="Z594" s="79" t="s">
        <v>142</v>
      </c>
      <c r="AA594" s="79" t="s">
        <v>116</v>
      </c>
      <c r="AB594" s="80">
        <v>37453</v>
      </c>
      <c r="AC594" s="62">
        <f t="shared" ca="1" si="20"/>
        <v>14</v>
      </c>
      <c r="AD594" s="93"/>
      <c r="AE594" s="64">
        <v>49090</v>
      </c>
      <c r="AF594" s="60">
        <v>4</v>
      </c>
    </row>
    <row r="595" spans="1:32" x14ac:dyDescent="0.25">
      <c r="A595" s="79" t="s">
        <v>735</v>
      </c>
      <c r="B595" s="60" t="s">
        <v>119</v>
      </c>
      <c r="C595" s="79" t="s">
        <v>131</v>
      </c>
      <c r="D595" s="79" t="s">
        <v>116</v>
      </c>
      <c r="E595" s="80">
        <v>40259</v>
      </c>
      <c r="F595" s="62">
        <f t="shared" ca="1" si="19"/>
        <v>7</v>
      </c>
      <c r="G595" s="93"/>
      <c r="H595" s="64">
        <v>45710</v>
      </c>
      <c r="I595" s="60">
        <v>3</v>
      </c>
      <c r="W595"/>
      <c r="X595" s="79" t="s">
        <v>548</v>
      </c>
      <c r="Y595" s="60" t="s">
        <v>120</v>
      </c>
      <c r="Z595" s="79" t="s">
        <v>142</v>
      </c>
      <c r="AA595" s="79" t="s">
        <v>112</v>
      </c>
      <c r="AB595" s="80">
        <v>39399</v>
      </c>
      <c r="AC595" s="62">
        <f t="shared" ca="1" si="20"/>
        <v>9</v>
      </c>
      <c r="AD595" s="93" t="s">
        <v>124</v>
      </c>
      <c r="AE595" s="64">
        <v>87220</v>
      </c>
      <c r="AF595" s="60">
        <v>1</v>
      </c>
    </row>
    <row r="596" spans="1:32" x14ac:dyDescent="0.25">
      <c r="A596" s="79" t="s">
        <v>736</v>
      </c>
      <c r="B596" s="60" t="s">
        <v>119</v>
      </c>
      <c r="C596" s="79" t="s">
        <v>139</v>
      </c>
      <c r="D596" s="79" t="s">
        <v>112</v>
      </c>
      <c r="E596" s="80">
        <v>40818</v>
      </c>
      <c r="F596" s="62">
        <f t="shared" ca="1" si="19"/>
        <v>5</v>
      </c>
      <c r="G596" s="93" t="s">
        <v>59</v>
      </c>
      <c r="H596" s="64">
        <v>44560</v>
      </c>
      <c r="I596" s="60">
        <v>2</v>
      </c>
      <c r="W596"/>
      <c r="X596" s="79" t="s">
        <v>328</v>
      </c>
      <c r="Y596" s="60" t="s">
        <v>122</v>
      </c>
      <c r="Z596" s="79" t="s">
        <v>142</v>
      </c>
      <c r="AA596" s="79" t="s">
        <v>112</v>
      </c>
      <c r="AB596" s="80">
        <v>40477</v>
      </c>
      <c r="AC596" s="62">
        <f t="shared" ca="1" si="20"/>
        <v>6</v>
      </c>
      <c r="AD596" s="93" t="s">
        <v>113</v>
      </c>
      <c r="AE596" s="64">
        <v>27130</v>
      </c>
      <c r="AF596" s="60">
        <v>5</v>
      </c>
    </row>
    <row r="597" spans="1:32" x14ac:dyDescent="0.25">
      <c r="A597" s="79" t="s">
        <v>737</v>
      </c>
      <c r="B597" s="60" t="s">
        <v>119</v>
      </c>
      <c r="C597" s="79" t="s">
        <v>139</v>
      </c>
      <c r="D597" s="79" t="s">
        <v>112</v>
      </c>
      <c r="E597" s="80">
        <v>39754</v>
      </c>
      <c r="F597" s="62">
        <f t="shared" ca="1" si="19"/>
        <v>8</v>
      </c>
      <c r="G597" s="93" t="s">
        <v>124</v>
      </c>
      <c r="H597" s="64">
        <v>43110</v>
      </c>
      <c r="I597" s="60">
        <v>2</v>
      </c>
      <c r="W597"/>
      <c r="X597" s="79" t="s">
        <v>665</v>
      </c>
      <c r="Y597" s="60" t="s">
        <v>117</v>
      </c>
      <c r="Z597" s="79" t="s">
        <v>133</v>
      </c>
      <c r="AA597" s="79" t="s">
        <v>112</v>
      </c>
      <c r="AB597" s="80">
        <v>38878</v>
      </c>
      <c r="AC597" s="62">
        <f t="shared" ca="1" si="20"/>
        <v>10</v>
      </c>
      <c r="AD597" s="93" t="s">
        <v>124</v>
      </c>
      <c r="AE597" s="64">
        <v>61150</v>
      </c>
      <c r="AF597" s="60">
        <v>2</v>
      </c>
    </row>
    <row r="598" spans="1:32" x14ac:dyDescent="0.25">
      <c r="A598" s="79" t="s">
        <v>739</v>
      </c>
      <c r="B598" s="60" t="s">
        <v>119</v>
      </c>
      <c r="C598" s="79" t="s">
        <v>141</v>
      </c>
      <c r="D598" s="79" t="s">
        <v>112</v>
      </c>
      <c r="E598" s="80">
        <v>37625</v>
      </c>
      <c r="F598" s="62">
        <f t="shared" ca="1" si="19"/>
        <v>14</v>
      </c>
      <c r="G598" s="93" t="s">
        <v>124</v>
      </c>
      <c r="H598" s="64">
        <v>82490</v>
      </c>
      <c r="I598" s="60">
        <v>5</v>
      </c>
      <c r="W598"/>
      <c r="X598" s="79" t="s">
        <v>549</v>
      </c>
      <c r="Y598" s="60" t="s">
        <v>120</v>
      </c>
      <c r="Z598" s="79" t="s">
        <v>142</v>
      </c>
      <c r="AA598" s="79" t="s">
        <v>118</v>
      </c>
      <c r="AB598" s="80">
        <v>38863</v>
      </c>
      <c r="AC598" s="62">
        <f t="shared" ca="1" si="20"/>
        <v>11</v>
      </c>
      <c r="AD598" s="93"/>
      <c r="AE598" s="64">
        <v>28768</v>
      </c>
      <c r="AF598" s="60">
        <v>3</v>
      </c>
    </row>
    <row r="599" spans="1:32" x14ac:dyDescent="0.25">
      <c r="A599" s="79" t="s">
        <v>743</v>
      </c>
      <c r="B599" s="60" t="s">
        <v>119</v>
      </c>
      <c r="C599" s="79" t="s">
        <v>141</v>
      </c>
      <c r="D599" s="79" t="s">
        <v>112</v>
      </c>
      <c r="E599" s="80">
        <v>40853</v>
      </c>
      <c r="F599" s="62">
        <f t="shared" ca="1" si="19"/>
        <v>5</v>
      </c>
      <c r="G599" s="93" t="s">
        <v>124</v>
      </c>
      <c r="H599" s="64">
        <v>63050</v>
      </c>
      <c r="I599" s="60">
        <v>3</v>
      </c>
      <c r="W599"/>
      <c r="X599" s="79" t="s">
        <v>514</v>
      </c>
      <c r="Y599" s="60" t="s">
        <v>120</v>
      </c>
      <c r="Z599" s="79" t="s">
        <v>141</v>
      </c>
      <c r="AA599" s="79" t="s">
        <v>114</v>
      </c>
      <c r="AB599" s="80">
        <v>36423</v>
      </c>
      <c r="AC599" s="62">
        <f t="shared" ca="1" si="20"/>
        <v>17</v>
      </c>
      <c r="AD599" s="93" t="s">
        <v>76</v>
      </c>
      <c r="AE599" s="64">
        <v>47350</v>
      </c>
      <c r="AF599" s="60">
        <v>1</v>
      </c>
    </row>
    <row r="600" spans="1:32" x14ac:dyDescent="0.25">
      <c r="A600" s="79" t="s">
        <v>738</v>
      </c>
      <c r="B600" s="60" t="s">
        <v>119</v>
      </c>
      <c r="C600" s="79" t="s">
        <v>141</v>
      </c>
      <c r="D600" s="79" t="s">
        <v>112</v>
      </c>
      <c r="E600" s="80">
        <v>36514</v>
      </c>
      <c r="F600" s="62">
        <f t="shared" ca="1" si="19"/>
        <v>17</v>
      </c>
      <c r="G600" s="93" t="s">
        <v>124</v>
      </c>
      <c r="H600" s="64">
        <v>48250</v>
      </c>
      <c r="I600" s="60">
        <v>3</v>
      </c>
      <c r="W600"/>
      <c r="X600" s="79" t="s">
        <v>676</v>
      </c>
      <c r="Y600" s="60" t="s">
        <v>117</v>
      </c>
      <c r="Z600" s="79" t="s">
        <v>131</v>
      </c>
      <c r="AA600" s="79" t="s">
        <v>112</v>
      </c>
      <c r="AB600" s="80">
        <v>35989</v>
      </c>
      <c r="AC600" s="62">
        <f t="shared" ca="1" si="20"/>
        <v>18</v>
      </c>
      <c r="AD600" s="93" t="s">
        <v>115</v>
      </c>
      <c r="AE600" s="64">
        <v>71010</v>
      </c>
      <c r="AF600" s="60">
        <v>5</v>
      </c>
    </row>
    <row r="601" spans="1:32" x14ac:dyDescent="0.25">
      <c r="A601" s="79" t="s">
        <v>741</v>
      </c>
      <c r="B601" s="60" t="s">
        <v>119</v>
      </c>
      <c r="C601" s="79" t="s">
        <v>141</v>
      </c>
      <c r="D601" s="79" t="s">
        <v>114</v>
      </c>
      <c r="E601" s="80">
        <v>41195</v>
      </c>
      <c r="F601" s="62">
        <f t="shared" ca="1" si="19"/>
        <v>4</v>
      </c>
      <c r="G601" s="93" t="s">
        <v>124</v>
      </c>
      <c r="H601" s="64">
        <v>25885</v>
      </c>
      <c r="I601" s="60">
        <v>5</v>
      </c>
      <c r="W601"/>
      <c r="X601" s="79" t="s">
        <v>581</v>
      </c>
      <c r="Y601" s="60" t="s">
        <v>123</v>
      </c>
      <c r="Z601" s="79" t="s">
        <v>138</v>
      </c>
      <c r="AA601" s="79" t="s">
        <v>112</v>
      </c>
      <c r="AB601" s="80">
        <v>40246</v>
      </c>
      <c r="AC601" s="62">
        <f t="shared" ca="1" si="20"/>
        <v>7</v>
      </c>
      <c r="AD601" s="93" t="s">
        <v>124</v>
      </c>
      <c r="AE601" s="64">
        <v>63080</v>
      </c>
      <c r="AF601" s="60">
        <v>5</v>
      </c>
    </row>
    <row r="602" spans="1:32" x14ac:dyDescent="0.25">
      <c r="A602" s="79" t="s">
        <v>742</v>
      </c>
      <c r="B602" s="60" t="s">
        <v>119</v>
      </c>
      <c r="C602" s="79" t="s">
        <v>141</v>
      </c>
      <c r="D602" s="79" t="s">
        <v>118</v>
      </c>
      <c r="E602" s="80">
        <v>39417</v>
      </c>
      <c r="F602" s="62">
        <f t="shared" ca="1" si="19"/>
        <v>9</v>
      </c>
      <c r="G602" s="93"/>
      <c r="H602" s="64">
        <v>23692</v>
      </c>
      <c r="I602" s="60">
        <v>4</v>
      </c>
      <c r="W602"/>
      <c r="X602" s="79" t="s">
        <v>730</v>
      </c>
      <c r="Y602" s="60" t="s">
        <v>119</v>
      </c>
      <c r="Z602" s="79" t="s">
        <v>135</v>
      </c>
      <c r="AA602" s="79" t="s">
        <v>112</v>
      </c>
      <c r="AB602" s="234">
        <v>40313</v>
      </c>
      <c r="AC602" s="62">
        <f t="shared" ca="1" si="20"/>
        <v>7</v>
      </c>
      <c r="AD602" s="93" t="s">
        <v>124</v>
      </c>
      <c r="AE602" s="64">
        <v>27250</v>
      </c>
      <c r="AF602" s="60">
        <v>5</v>
      </c>
    </row>
    <row r="603" spans="1:32" x14ac:dyDescent="0.25">
      <c r="A603" s="79" t="s">
        <v>740</v>
      </c>
      <c r="B603" s="60" t="s">
        <v>119</v>
      </c>
      <c r="C603" s="79" t="s">
        <v>141</v>
      </c>
      <c r="D603" s="79" t="s">
        <v>118</v>
      </c>
      <c r="E603" s="80">
        <v>36557</v>
      </c>
      <c r="F603" s="62">
        <f t="shared" ca="1" si="19"/>
        <v>17</v>
      </c>
      <c r="G603" s="93"/>
      <c r="H603" s="64">
        <v>15552</v>
      </c>
      <c r="I603" s="60">
        <v>4</v>
      </c>
      <c r="W603"/>
      <c r="X603" s="79" t="s">
        <v>810</v>
      </c>
      <c r="Y603" s="60" t="s">
        <v>110</v>
      </c>
      <c r="Z603" s="79" t="s">
        <v>138</v>
      </c>
      <c r="AA603" s="79" t="s">
        <v>118</v>
      </c>
      <c r="AB603" s="234">
        <v>40403</v>
      </c>
      <c r="AC603" s="62">
        <f t="shared" ca="1" si="20"/>
        <v>6</v>
      </c>
      <c r="AD603" s="93"/>
      <c r="AE603" s="64">
        <v>15056</v>
      </c>
      <c r="AF603" s="60">
        <v>5</v>
      </c>
    </row>
    <row r="604" spans="1:32" x14ac:dyDescent="0.25">
      <c r="A604" s="79" t="s">
        <v>746</v>
      </c>
      <c r="B604" s="60" t="s">
        <v>119</v>
      </c>
      <c r="C604" s="79" t="s">
        <v>142</v>
      </c>
      <c r="D604" s="79" t="s">
        <v>112</v>
      </c>
      <c r="E604" s="80">
        <v>39063</v>
      </c>
      <c r="F604" s="62">
        <f t="shared" ca="1" si="19"/>
        <v>10</v>
      </c>
      <c r="G604" s="93" t="s">
        <v>113</v>
      </c>
      <c r="H604" s="64">
        <v>86320</v>
      </c>
      <c r="I604" s="60">
        <v>4</v>
      </c>
      <c r="W604"/>
      <c r="X604" s="79" t="s">
        <v>364</v>
      </c>
      <c r="Y604" s="60" t="s">
        <v>120</v>
      </c>
      <c r="Z604" s="79" t="s">
        <v>140</v>
      </c>
      <c r="AA604" s="79" t="s">
        <v>114</v>
      </c>
      <c r="AB604" s="80">
        <v>38173</v>
      </c>
      <c r="AC604" s="62">
        <f t="shared" ca="1" si="20"/>
        <v>12</v>
      </c>
      <c r="AD604" s="93" t="s">
        <v>124</v>
      </c>
      <c r="AE604" s="64">
        <v>32900</v>
      </c>
      <c r="AF604" s="60">
        <v>2</v>
      </c>
    </row>
    <row r="605" spans="1:32" x14ac:dyDescent="0.25">
      <c r="A605" s="79" t="s">
        <v>748</v>
      </c>
      <c r="B605" s="60" t="s">
        <v>119</v>
      </c>
      <c r="C605" s="79" t="s">
        <v>142</v>
      </c>
      <c r="D605" s="79" t="s">
        <v>116</v>
      </c>
      <c r="E605" s="80">
        <v>37065</v>
      </c>
      <c r="F605" s="62">
        <f t="shared" ca="1" si="19"/>
        <v>15</v>
      </c>
      <c r="G605" s="93"/>
      <c r="H605" s="64">
        <v>77136</v>
      </c>
      <c r="I605" s="60">
        <v>5</v>
      </c>
      <c r="W605"/>
      <c r="X605" s="79" t="s">
        <v>202</v>
      </c>
      <c r="Y605" s="60" t="s">
        <v>122</v>
      </c>
      <c r="Z605" s="79" t="s">
        <v>126</v>
      </c>
      <c r="AA605" s="79" t="s">
        <v>114</v>
      </c>
      <c r="AB605" s="80">
        <v>39279</v>
      </c>
      <c r="AC605" s="62">
        <f t="shared" ca="1" si="20"/>
        <v>9</v>
      </c>
      <c r="AD605" s="93" t="s">
        <v>113</v>
      </c>
      <c r="AE605" s="64">
        <v>26890</v>
      </c>
      <c r="AF605" s="60">
        <v>3</v>
      </c>
    </row>
    <row r="606" spans="1:32" x14ac:dyDescent="0.25">
      <c r="A606" s="79" t="s">
        <v>752</v>
      </c>
      <c r="B606" s="60" t="s">
        <v>119</v>
      </c>
      <c r="C606" s="79" t="s">
        <v>142</v>
      </c>
      <c r="D606" s="79" t="s">
        <v>112</v>
      </c>
      <c r="E606" s="234">
        <v>40536</v>
      </c>
      <c r="F606" s="62">
        <f t="shared" ca="1" si="19"/>
        <v>6</v>
      </c>
      <c r="G606" s="93" t="s">
        <v>124</v>
      </c>
      <c r="H606" s="64">
        <v>70730</v>
      </c>
      <c r="I606" s="60">
        <v>1</v>
      </c>
      <c r="W606"/>
      <c r="X606" s="79" t="s">
        <v>515</v>
      </c>
      <c r="Y606" s="60" t="s">
        <v>120</v>
      </c>
      <c r="Z606" s="79" t="s">
        <v>141</v>
      </c>
      <c r="AA606" s="79" t="s">
        <v>112</v>
      </c>
      <c r="AB606" s="80">
        <v>39183</v>
      </c>
      <c r="AC606" s="62">
        <f t="shared" ca="1" si="20"/>
        <v>10</v>
      </c>
      <c r="AD606" s="93" t="s">
        <v>115</v>
      </c>
      <c r="AE606" s="64">
        <v>82700</v>
      </c>
      <c r="AF606" s="60">
        <v>3</v>
      </c>
    </row>
    <row r="607" spans="1:32" x14ac:dyDescent="0.25">
      <c r="A607" s="79" t="s">
        <v>751</v>
      </c>
      <c r="B607" s="60" t="s">
        <v>119</v>
      </c>
      <c r="C607" s="79" t="s">
        <v>142</v>
      </c>
      <c r="D607" s="79" t="s">
        <v>116</v>
      </c>
      <c r="E607" s="80">
        <v>37453</v>
      </c>
      <c r="F607" s="62">
        <f t="shared" ca="1" si="19"/>
        <v>14</v>
      </c>
      <c r="G607" s="93"/>
      <c r="H607" s="64">
        <v>49090</v>
      </c>
      <c r="I607" s="60">
        <v>4</v>
      </c>
      <c r="W607"/>
      <c r="X607" s="79" t="s">
        <v>831</v>
      </c>
      <c r="Y607" s="60" t="s">
        <v>110</v>
      </c>
      <c r="Z607" s="79" t="s">
        <v>133</v>
      </c>
      <c r="AA607" s="79" t="s">
        <v>118</v>
      </c>
      <c r="AB607" s="80">
        <v>39087</v>
      </c>
      <c r="AC607" s="62">
        <f t="shared" ca="1" si="20"/>
        <v>10</v>
      </c>
      <c r="AD607" s="93"/>
      <c r="AE607" s="64">
        <v>14416</v>
      </c>
      <c r="AF607" s="60">
        <v>4</v>
      </c>
    </row>
    <row r="608" spans="1:32" x14ac:dyDescent="0.25">
      <c r="A608" s="79" t="s">
        <v>745</v>
      </c>
      <c r="B608" s="60" t="s">
        <v>119</v>
      </c>
      <c r="C608" s="79" t="s">
        <v>142</v>
      </c>
      <c r="D608" s="79" t="s">
        <v>116</v>
      </c>
      <c r="E608" s="234">
        <v>40334</v>
      </c>
      <c r="F608" s="62">
        <f t="shared" ca="1" si="19"/>
        <v>6</v>
      </c>
      <c r="G608" s="93"/>
      <c r="H608" s="64">
        <v>47280</v>
      </c>
      <c r="I608" s="60">
        <v>1</v>
      </c>
      <c r="W608"/>
      <c r="X608" s="79" t="s">
        <v>329</v>
      </c>
      <c r="Y608" s="60" t="s">
        <v>122</v>
      </c>
      <c r="Z608" s="79" t="s">
        <v>142</v>
      </c>
      <c r="AA608" s="79" t="s">
        <v>112</v>
      </c>
      <c r="AB608" s="234">
        <v>40680</v>
      </c>
      <c r="AC608" s="62">
        <f t="shared" ca="1" si="20"/>
        <v>6</v>
      </c>
      <c r="AD608" s="93" t="s">
        <v>76</v>
      </c>
      <c r="AE608" s="64">
        <v>40260</v>
      </c>
      <c r="AF608" s="60">
        <v>5</v>
      </c>
    </row>
    <row r="609" spans="1:32" x14ac:dyDescent="0.25">
      <c r="A609" s="79" t="s">
        <v>744</v>
      </c>
      <c r="B609" s="60" t="s">
        <v>119</v>
      </c>
      <c r="C609" s="79" t="s">
        <v>142</v>
      </c>
      <c r="D609" s="79" t="s">
        <v>114</v>
      </c>
      <c r="E609" s="80">
        <v>40410</v>
      </c>
      <c r="F609" s="62">
        <f t="shared" ca="1" si="19"/>
        <v>6</v>
      </c>
      <c r="G609" s="93" t="s">
        <v>124</v>
      </c>
      <c r="H609" s="64">
        <v>38105</v>
      </c>
      <c r="I609" s="60">
        <v>2</v>
      </c>
      <c r="W609"/>
      <c r="X609" s="79" t="s">
        <v>638</v>
      </c>
      <c r="Y609" s="60" t="s">
        <v>117</v>
      </c>
      <c r="Z609" s="79" t="s">
        <v>140</v>
      </c>
      <c r="AA609" s="79" t="s">
        <v>114</v>
      </c>
      <c r="AB609" s="234">
        <v>40254</v>
      </c>
      <c r="AC609" s="62">
        <f t="shared" ca="1" si="20"/>
        <v>7</v>
      </c>
      <c r="AD609" s="93" t="s">
        <v>124</v>
      </c>
      <c r="AE609" s="64">
        <v>48700</v>
      </c>
      <c r="AF609" s="60">
        <v>3</v>
      </c>
    </row>
    <row r="610" spans="1:32" x14ac:dyDescent="0.25">
      <c r="A610" s="79" t="s">
        <v>749</v>
      </c>
      <c r="B610" s="60" t="s">
        <v>119</v>
      </c>
      <c r="C610" s="79" t="s">
        <v>142</v>
      </c>
      <c r="D610" s="79" t="s">
        <v>118</v>
      </c>
      <c r="E610" s="80">
        <v>36458</v>
      </c>
      <c r="F610" s="62">
        <f t="shared" ca="1" si="19"/>
        <v>17</v>
      </c>
      <c r="G610" s="93"/>
      <c r="H610" s="64">
        <v>32536</v>
      </c>
      <c r="I610" s="60">
        <v>2</v>
      </c>
      <c r="W610"/>
      <c r="X610" s="79" t="s">
        <v>274</v>
      </c>
      <c r="Y610" s="60" t="s">
        <v>122</v>
      </c>
      <c r="Z610" s="79" t="s">
        <v>136</v>
      </c>
      <c r="AA610" s="79" t="s">
        <v>116</v>
      </c>
      <c r="AB610" s="80">
        <v>39063</v>
      </c>
      <c r="AC610" s="62">
        <f t="shared" ca="1" si="20"/>
        <v>10</v>
      </c>
      <c r="AD610" s="93"/>
      <c r="AE610" s="64">
        <v>77930</v>
      </c>
      <c r="AF610" s="60">
        <v>5</v>
      </c>
    </row>
    <row r="611" spans="1:32" x14ac:dyDescent="0.25">
      <c r="A611" s="79" t="s">
        <v>750</v>
      </c>
      <c r="B611" s="60" t="s">
        <v>119</v>
      </c>
      <c r="C611" s="79" t="s">
        <v>142</v>
      </c>
      <c r="D611" s="79" t="s">
        <v>112</v>
      </c>
      <c r="E611" s="80">
        <v>41226</v>
      </c>
      <c r="F611" s="62">
        <f t="shared" ca="1" si="19"/>
        <v>4</v>
      </c>
      <c r="G611" s="93" t="s">
        <v>59</v>
      </c>
      <c r="H611" s="64">
        <v>32160</v>
      </c>
      <c r="I611" s="60">
        <v>3</v>
      </c>
      <c r="W611"/>
      <c r="X611" s="79" t="s">
        <v>166</v>
      </c>
      <c r="Y611" s="60" t="s">
        <v>122</v>
      </c>
      <c r="Z611" s="79" t="s">
        <v>140</v>
      </c>
      <c r="AA611" s="79" t="s">
        <v>112</v>
      </c>
      <c r="AB611" s="80">
        <v>36673</v>
      </c>
      <c r="AC611" s="62">
        <f t="shared" ca="1" si="20"/>
        <v>17</v>
      </c>
      <c r="AD611" s="93" t="s">
        <v>76</v>
      </c>
      <c r="AE611" s="64">
        <v>48330</v>
      </c>
      <c r="AF611" s="60">
        <v>1</v>
      </c>
    </row>
    <row r="612" spans="1:32" x14ac:dyDescent="0.25">
      <c r="A612" s="79" t="s">
        <v>747</v>
      </c>
      <c r="B612" s="60" t="s">
        <v>119</v>
      </c>
      <c r="C612" s="79" t="s">
        <v>142</v>
      </c>
      <c r="D612" s="79" t="s">
        <v>116</v>
      </c>
      <c r="E612" s="80">
        <v>37141</v>
      </c>
      <c r="F612" s="62">
        <f t="shared" ca="1" si="19"/>
        <v>15</v>
      </c>
      <c r="G612" s="93"/>
      <c r="H612" s="64">
        <v>25530</v>
      </c>
      <c r="I612" s="60">
        <v>3</v>
      </c>
      <c r="W612"/>
      <c r="X612" s="79" t="s">
        <v>256</v>
      </c>
      <c r="Y612" s="60" t="s">
        <v>122</v>
      </c>
      <c r="Z612" s="79" t="s">
        <v>133</v>
      </c>
      <c r="AA612" s="79" t="s">
        <v>116</v>
      </c>
      <c r="AB612" s="80">
        <v>36637</v>
      </c>
      <c r="AC612" s="62">
        <f t="shared" ca="1" si="20"/>
        <v>17</v>
      </c>
      <c r="AD612" s="93"/>
      <c r="AE612" s="64">
        <v>57600</v>
      </c>
      <c r="AF612" s="60">
        <v>3</v>
      </c>
    </row>
    <row r="613" spans="1:32" x14ac:dyDescent="0.25">
      <c r="A613" s="79" t="s">
        <v>753</v>
      </c>
      <c r="B613" s="60" t="s">
        <v>119</v>
      </c>
      <c r="C613" s="79" t="s">
        <v>143</v>
      </c>
      <c r="D613" s="79" t="s">
        <v>112</v>
      </c>
      <c r="E613" s="80">
        <v>37684</v>
      </c>
      <c r="F613" s="62">
        <f t="shared" ca="1" si="19"/>
        <v>14</v>
      </c>
      <c r="G613" s="93" t="s">
        <v>124</v>
      </c>
      <c r="H613" s="64">
        <v>42800</v>
      </c>
      <c r="I613" s="60">
        <v>5</v>
      </c>
      <c r="W613"/>
      <c r="X613" s="79" t="s">
        <v>486</v>
      </c>
      <c r="Y613" s="60" t="s">
        <v>120</v>
      </c>
      <c r="Z613" s="79" t="s">
        <v>131</v>
      </c>
      <c r="AA613" s="79" t="s">
        <v>112</v>
      </c>
      <c r="AB613" s="80">
        <v>38788</v>
      </c>
      <c r="AC613" s="62">
        <f t="shared" ca="1" si="20"/>
        <v>11</v>
      </c>
      <c r="AD613" s="93" t="s">
        <v>124</v>
      </c>
      <c r="AE613" s="64">
        <v>37750</v>
      </c>
      <c r="AF613" s="60">
        <v>5</v>
      </c>
    </row>
    <row r="614" spans="1:32" x14ac:dyDescent="0.25">
      <c r="A614" s="79" t="s">
        <v>755</v>
      </c>
      <c r="B614" s="60" t="s">
        <v>119</v>
      </c>
      <c r="C614" s="79" t="s">
        <v>144</v>
      </c>
      <c r="D614" s="79" t="s">
        <v>114</v>
      </c>
      <c r="E614" s="80">
        <v>36557</v>
      </c>
      <c r="F614" s="62">
        <f t="shared" ca="1" si="19"/>
        <v>17</v>
      </c>
      <c r="G614" s="93" t="s">
        <v>113</v>
      </c>
      <c r="H614" s="64">
        <v>31250</v>
      </c>
      <c r="I614" s="60">
        <v>2</v>
      </c>
      <c r="W614"/>
      <c r="X614" s="79" t="s">
        <v>365</v>
      </c>
      <c r="Y614" s="60" t="s">
        <v>120</v>
      </c>
      <c r="Z614" s="79" t="s">
        <v>140</v>
      </c>
      <c r="AA614" s="79" t="s">
        <v>112</v>
      </c>
      <c r="AB614" s="80">
        <v>39362</v>
      </c>
      <c r="AC614" s="62">
        <f t="shared" ca="1" si="20"/>
        <v>9</v>
      </c>
      <c r="AD614" s="93" t="s">
        <v>115</v>
      </c>
      <c r="AE614" s="64">
        <v>42020</v>
      </c>
      <c r="AF614" s="60">
        <v>5</v>
      </c>
    </row>
    <row r="615" spans="1:32" x14ac:dyDescent="0.25">
      <c r="A615" s="79" t="s">
        <v>754</v>
      </c>
      <c r="B615" s="60" t="s">
        <v>119</v>
      </c>
      <c r="C615" s="79" t="s">
        <v>144</v>
      </c>
      <c r="D615" s="79" t="s">
        <v>118</v>
      </c>
      <c r="E615" s="80">
        <v>40543</v>
      </c>
      <c r="F615" s="62">
        <f t="shared" ca="1" si="19"/>
        <v>6</v>
      </c>
      <c r="G615" s="93"/>
      <c r="H615" s="64">
        <v>19044</v>
      </c>
      <c r="I615" s="60">
        <v>1</v>
      </c>
      <c r="W615"/>
      <c r="X615" s="79" t="s">
        <v>832</v>
      </c>
      <c r="Y615" s="60" t="s">
        <v>110</v>
      </c>
      <c r="Z615" s="79" t="s">
        <v>133</v>
      </c>
      <c r="AA615" s="79" t="s">
        <v>118</v>
      </c>
      <c r="AB615" s="80">
        <v>38777</v>
      </c>
      <c r="AC615" s="62">
        <f t="shared" ca="1" si="20"/>
        <v>11</v>
      </c>
      <c r="AD615" s="93"/>
      <c r="AE615" s="64">
        <v>22472</v>
      </c>
      <c r="AF615" s="60">
        <v>1</v>
      </c>
    </row>
    <row r="616" spans="1:32" x14ac:dyDescent="0.25">
      <c r="A616" s="79" t="s">
        <v>757</v>
      </c>
      <c r="B616" s="60" t="s">
        <v>119</v>
      </c>
      <c r="C616" s="79" t="s">
        <v>137</v>
      </c>
      <c r="D616" s="79" t="s">
        <v>112</v>
      </c>
      <c r="E616" s="80">
        <v>36466</v>
      </c>
      <c r="F616" s="62">
        <f t="shared" ca="1" si="19"/>
        <v>17</v>
      </c>
      <c r="G616" s="93" t="s">
        <v>124</v>
      </c>
      <c r="H616" s="64">
        <v>68410</v>
      </c>
      <c r="I616" s="60">
        <v>5</v>
      </c>
      <c r="W616"/>
      <c r="X616" s="79" t="s">
        <v>167</v>
      </c>
      <c r="Y616" s="60" t="s">
        <v>122</v>
      </c>
      <c r="Z616" s="79" t="s">
        <v>140</v>
      </c>
      <c r="AA616" s="79" t="s">
        <v>116</v>
      </c>
      <c r="AB616" s="80">
        <v>39592</v>
      </c>
      <c r="AC616" s="62">
        <f t="shared" ca="1" si="20"/>
        <v>9</v>
      </c>
      <c r="AD616" s="93"/>
      <c r="AE616" s="64">
        <v>56650</v>
      </c>
      <c r="AF616" s="60">
        <v>1</v>
      </c>
    </row>
    <row r="617" spans="1:32" x14ac:dyDescent="0.25">
      <c r="A617" s="79" t="s">
        <v>756</v>
      </c>
      <c r="B617" s="60" t="s">
        <v>119</v>
      </c>
      <c r="C617" s="79" t="s">
        <v>137</v>
      </c>
      <c r="D617" s="79" t="s">
        <v>118</v>
      </c>
      <c r="E617" s="80">
        <v>37827</v>
      </c>
      <c r="F617" s="62">
        <f t="shared" ca="1" si="19"/>
        <v>13</v>
      </c>
      <c r="G617" s="93"/>
      <c r="H617" s="64">
        <v>11044</v>
      </c>
      <c r="I617" s="60">
        <v>2</v>
      </c>
      <c r="W617"/>
      <c r="X617" s="79" t="s">
        <v>257</v>
      </c>
      <c r="Y617" s="60" t="s">
        <v>122</v>
      </c>
      <c r="Z617" s="79" t="s">
        <v>133</v>
      </c>
      <c r="AA617" s="79" t="s">
        <v>112</v>
      </c>
      <c r="AB617" s="80">
        <v>40301</v>
      </c>
      <c r="AC617" s="62">
        <f t="shared" ca="1" si="20"/>
        <v>7</v>
      </c>
      <c r="AD617" s="93" t="s">
        <v>124</v>
      </c>
      <c r="AE617" s="64">
        <v>44270</v>
      </c>
      <c r="AF617" s="60">
        <v>2</v>
      </c>
    </row>
    <row r="618" spans="1:32" x14ac:dyDescent="0.25">
      <c r="A618" s="79" t="s">
        <v>759</v>
      </c>
      <c r="B618" s="60" t="s">
        <v>119</v>
      </c>
      <c r="C618" s="79" t="s">
        <v>121</v>
      </c>
      <c r="D618" s="79" t="s">
        <v>112</v>
      </c>
      <c r="E618" s="80">
        <v>36764</v>
      </c>
      <c r="F618" s="62">
        <f t="shared" ca="1" si="19"/>
        <v>16</v>
      </c>
      <c r="G618" s="93" t="s">
        <v>76</v>
      </c>
      <c r="H618" s="64">
        <v>74840</v>
      </c>
      <c r="I618" s="60">
        <v>4</v>
      </c>
      <c r="W618"/>
      <c r="X618" s="79" t="s">
        <v>702</v>
      </c>
      <c r="Y618" s="60" t="s">
        <v>119</v>
      </c>
      <c r="Z618" s="79" t="s">
        <v>140</v>
      </c>
      <c r="AA618" s="79" t="s">
        <v>112</v>
      </c>
      <c r="AB618" s="80">
        <v>39217</v>
      </c>
      <c r="AC618" s="62">
        <f t="shared" ca="1" si="20"/>
        <v>10</v>
      </c>
      <c r="AD618" s="93" t="s">
        <v>113</v>
      </c>
      <c r="AE618" s="64">
        <v>73830</v>
      </c>
      <c r="AF618" s="60">
        <v>2</v>
      </c>
    </row>
    <row r="619" spans="1:32" x14ac:dyDescent="0.25">
      <c r="A619" s="79" t="s">
        <v>758</v>
      </c>
      <c r="B619" s="60" t="s">
        <v>119</v>
      </c>
      <c r="C619" s="79" t="s">
        <v>121</v>
      </c>
      <c r="D619" s="79" t="s">
        <v>112</v>
      </c>
      <c r="E619" s="80">
        <v>39069</v>
      </c>
      <c r="F619" s="62">
        <f t="shared" ca="1" si="19"/>
        <v>10</v>
      </c>
      <c r="G619" s="93" t="s">
        <v>59</v>
      </c>
      <c r="H619" s="64">
        <v>37670</v>
      </c>
      <c r="I619" s="60">
        <v>3</v>
      </c>
      <c r="W619"/>
      <c r="X619" s="79" t="s">
        <v>330</v>
      </c>
      <c r="Y619" s="60" t="s">
        <v>122</v>
      </c>
      <c r="Z619" s="79" t="s">
        <v>142</v>
      </c>
      <c r="AA619" s="79" t="s">
        <v>112</v>
      </c>
      <c r="AB619" s="80">
        <v>36330</v>
      </c>
      <c r="AC619" s="62">
        <f t="shared" ca="1" si="20"/>
        <v>17</v>
      </c>
      <c r="AD619" s="93" t="s">
        <v>76</v>
      </c>
      <c r="AE619" s="64">
        <v>61850</v>
      </c>
      <c r="AF619" s="60">
        <v>2</v>
      </c>
    </row>
    <row r="620" spans="1:32" x14ac:dyDescent="0.25">
      <c r="A620" s="79" t="s">
        <v>772</v>
      </c>
      <c r="B620" s="60" t="s">
        <v>110</v>
      </c>
      <c r="C620" s="79" t="s">
        <v>140</v>
      </c>
      <c r="D620" s="79" t="s">
        <v>112</v>
      </c>
      <c r="E620" s="80">
        <v>40399</v>
      </c>
      <c r="F620" s="62">
        <f t="shared" ca="1" si="19"/>
        <v>6</v>
      </c>
      <c r="G620" s="93" t="s">
        <v>115</v>
      </c>
      <c r="H620" s="64">
        <v>72700</v>
      </c>
      <c r="I620" s="60">
        <v>5</v>
      </c>
      <c r="W620"/>
      <c r="X620" s="79" t="s">
        <v>394</v>
      </c>
      <c r="Y620" s="60" t="s">
        <v>120</v>
      </c>
      <c r="Z620" s="79" t="s">
        <v>126</v>
      </c>
      <c r="AA620" s="79" t="s">
        <v>112</v>
      </c>
      <c r="AB620" s="80">
        <v>37008</v>
      </c>
      <c r="AC620" s="62">
        <f t="shared" ca="1" si="20"/>
        <v>16</v>
      </c>
      <c r="AD620" s="93" t="s">
        <v>113</v>
      </c>
      <c r="AE620" s="64">
        <v>27180</v>
      </c>
      <c r="AF620" s="60">
        <v>4</v>
      </c>
    </row>
    <row r="621" spans="1:32" x14ac:dyDescent="0.25">
      <c r="A621" s="79" t="s">
        <v>776</v>
      </c>
      <c r="B621" s="60" t="s">
        <v>110</v>
      </c>
      <c r="C621" s="79" t="s">
        <v>140</v>
      </c>
      <c r="D621" s="79" t="s">
        <v>112</v>
      </c>
      <c r="E621" s="80">
        <v>40208</v>
      </c>
      <c r="F621" s="62">
        <f t="shared" ca="1" si="19"/>
        <v>7</v>
      </c>
      <c r="G621" s="93" t="s">
        <v>115</v>
      </c>
      <c r="H621" s="64">
        <v>61148</v>
      </c>
      <c r="I621" s="60">
        <v>2</v>
      </c>
      <c r="W621"/>
      <c r="X621" s="79" t="s">
        <v>285</v>
      </c>
      <c r="Y621" s="60" t="s">
        <v>122</v>
      </c>
      <c r="Z621" s="79" t="s">
        <v>131</v>
      </c>
      <c r="AA621" s="79" t="s">
        <v>116</v>
      </c>
      <c r="AB621" s="234">
        <v>40236</v>
      </c>
      <c r="AC621" s="62">
        <f t="shared" ca="1" si="20"/>
        <v>7</v>
      </c>
      <c r="AD621" s="93"/>
      <c r="AE621" s="64">
        <v>45830</v>
      </c>
      <c r="AF621" s="60">
        <v>4</v>
      </c>
    </row>
    <row r="622" spans="1:32" x14ac:dyDescent="0.25">
      <c r="A622" s="79" t="s">
        <v>763</v>
      </c>
      <c r="B622" s="60" t="s">
        <v>110</v>
      </c>
      <c r="C622" s="79" t="s">
        <v>140</v>
      </c>
      <c r="D622" s="79" t="s">
        <v>116</v>
      </c>
      <c r="E622" s="234">
        <v>40410</v>
      </c>
      <c r="F622" s="62">
        <f t="shared" ca="1" si="19"/>
        <v>6</v>
      </c>
      <c r="G622" s="93"/>
      <c r="H622" s="64">
        <v>57680</v>
      </c>
      <c r="I622" s="60">
        <v>4</v>
      </c>
      <c r="W622"/>
      <c r="X622" s="79" t="s">
        <v>338</v>
      </c>
      <c r="Y622" s="60" t="s">
        <v>122</v>
      </c>
      <c r="Z622" s="79" t="s">
        <v>137</v>
      </c>
      <c r="AA622" s="79" t="s">
        <v>116</v>
      </c>
      <c r="AB622" s="80">
        <v>40372</v>
      </c>
      <c r="AC622" s="62">
        <f t="shared" ca="1" si="20"/>
        <v>6</v>
      </c>
      <c r="AD622" s="93"/>
      <c r="AE622" s="64">
        <v>75100</v>
      </c>
      <c r="AF622" s="60">
        <v>4</v>
      </c>
    </row>
    <row r="623" spans="1:32" x14ac:dyDescent="0.25">
      <c r="A623" s="79" t="s">
        <v>767</v>
      </c>
      <c r="B623" s="60" t="s">
        <v>110</v>
      </c>
      <c r="C623" s="79" t="s">
        <v>140</v>
      </c>
      <c r="D623" s="79" t="s">
        <v>116</v>
      </c>
      <c r="E623" s="80">
        <v>40883</v>
      </c>
      <c r="F623" s="62">
        <f t="shared" ca="1" si="19"/>
        <v>5</v>
      </c>
      <c r="G623" s="93"/>
      <c r="H623" s="64">
        <v>50840</v>
      </c>
      <c r="I623" s="60">
        <v>4</v>
      </c>
      <c r="W623"/>
      <c r="X623" s="79" t="s">
        <v>181</v>
      </c>
      <c r="Y623" s="60" t="s">
        <v>122</v>
      </c>
      <c r="Z623" s="79" t="s">
        <v>129</v>
      </c>
      <c r="AA623" s="79" t="s">
        <v>114</v>
      </c>
      <c r="AB623" s="80">
        <v>36357</v>
      </c>
      <c r="AC623" s="62">
        <f t="shared" ca="1" si="20"/>
        <v>17</v>
      </c>
      <c r="AD623" s="93" t="s">
        <v>76</v>
      </c>
      <c r="AE623" s="64">
        <v>42905</v>
      </c>
      <c r="AF623" s="60">
        <v>1</v>
      </c>
    </row>
    <row r="624" spans="1:32" x14ac:dyDescent="0.25">
      <c r="A624" s="79" t="s">
        <v>771</v>
      </c>
      <c r="B624" s="60" t="s">
        <v>110</v>
      </c>
      <c r="C624" s="79" t="s">
        <v>140</v>
      </c>
      <c r="D624" s="79" t="s">
        <v>112</v>
      </c>
      <c r="E624" s="80">
        <v>39372</v>
      </c>
      <c r="F624" s="62">
        <f t="shared" ca="1" si="19"/>
        <v>9</v>
      </c>
      <c r="G624" s="93" t="s">
        <v>113</v>
      </c>
      <c r="H624" s="64">
        <v>50570</v>
      </c>
      <c r="I624" s="60">
        <v>4</v>
      </c>
      <c r="W624"/>
      <c r="X624" s="79" t="s">
        <v>395</v>
      </c>
      <c r="Y624" s="60" t="s">
        <v>120</v>
      </c>
      <c r="Z624" s="79" t="s">
        <v>126</v>
      </c>
      <c r="AA624" s="79" t="s">
        <v>114</v>
      </c>
      <c r="AB624" s="80">
        <v>39662</v>
      </c>
      <c r="AC624" s="62">
        <f t="shared" ca="1" si="20"/>
        <v>8</v>
      </c>
      <c r="AD624" s="93" t="s">
        <v>76</v>
      </c>
      <c r="AE624" s="64">
        <v>38920</v>
      </c>
      <c r="AF624" s="60">
        <v>4</v>
      </c>
    </row>
    <row r="625" spans="1:32" x14ac:dyDescent="0.25">
      <c r="A625" s="79" t="s">
        <v>768</v>
      </c>
      <c r="B625" s="60" t="s">
        <v>110</v>
      </c>
      <c r="C625" s="79" t="s">
        <v>140</v>
      </c>
      <c r="D625" s="79" t="s">
        <v>116</v>
      </c>
      <c r="E625" s="80">
        <v>38828</v>
      </c>
      <c r="F625" s="62">
        <f t="shared" ca="1" si="19"/>
        <v>11</v>
      </c>
      <c r="G625" s="93"/>
      <c r="H625" s="64">
        <v>49530</v>
      </c>
      <c r="I625" s="60">
        <v>4</v>
      </c>
      <c r="W625"/>
      <c r="X625" s="79" t="s">
        <v>475</v>
      </c>
      <c r="Y625" s="60" t="s">
        <v>120</v>
      </c>
      <c r="Z625" s="79" t="s">
        <v>136</v>
      </c>
      <c r="AA625" s="79" t="s">
        <v>116</v>
      </c>
      <c r="AB625" s="80">
        <v>38969</v>
      </c>
      <c r="AC625" s="62">
        <f t="shared" ca="1" si="20"/>
        <v>10</v>
      </c>
      <c r="AD625" s="93"/>
      <c r="AE625" s="64">
        <v>63850</v>
      </c>
      <c r="AF625" s="60">
        <v>2</v>
      </c>
    </row>
    <row r="626" spans="1:32" x14ac:dyDescent="0.25">
      <c r="A626" s="79" t="s">
        <v>775</v>
      </c>
      <c r="B626" s="60" t="s">
        <v>110</v>
      </c>
      <c r="C626" s="79" t="s">
        <v>140</v>
      </c>
      <c r="D626" s="79" t="s">
        <v>114</v>
      </c>
      <c r="E626" s="234">
        <v>40421</v>
      </c>
      <c r="F626" s="62">
        <f t="shared" ca="1" si="19"/>
        <v>6</v>
      </c>
      <c r="G626" s="93" t="s">
        <v>115</v>
      </c>
      <c r="H626" s="64">
        <v>49355</v>
      </c>
      <c r="I626" s="60">
        <v>5</v>
      </c>
      <c r="W626"/>
      <c r="X626" s="79" t="s">
        <v>710</v>
      </c>
      <c r="Y626" s="60" t="s">
        <v>119</v>
      </c>
      <c r="Z626" s="79" t="s">
        <v>126</v>
      </c>
      <c r="AA626" s="79" t="s">
        <v>114</v>
      </c>
      <c r="AB626" s="80">
        <v>36896</v>
      </c>
      <c r="AC626" s="62">
        <f t="shared" ca="1" si="20"/>
        <v>16</v>
      </c>
      <c r="AD626" s="93" t="s">
        <v>113</v>
      </c>
      <c r="AE626" s="64">
        <v>35280</v>
      </c>
      <c r="AF626" s="60">
        <v>3</v>
      </c>
    </row>
    <row r="627" spans="1:32" x14ac:dyDescent="0.25">
      <c r="A627" s="79" t="s">
        <v>769</v>
      </c>
      <c r="B627" s="60" t="s">
        <v>110</v>
      </c>
      <c r="C627" s="79" t="s">
        <v>140</v>
      </c>
      <c r="D627" s="79" t="s">
        <v>116</v>
      </c>
      <c r="E627" s="80">
        <v>40943</v>
      </c>
      <c r="F627" s="62">
        <f t="shared" ca="1" si="19"/>
        <v>5</v>
      </c>
      <c r="G627" s="93"/>
      <c r="H627" s="64">
        <v>47590</v>
      </c>
      <c r="I627" s="60">
        <v>3</v>
      </c>
      <c r="W627"/>
      <c r="X627" s="79" t="s">
        <v>876</v>
      </c>
      <c r="Y627" s="60" t="s">
        <v>110</v>
      </c>
      <c r="Z627" s="79" t="s">
        <v>142</v>
      </c>
      <c r="AA627" s="79" t="s">
        <v>118</v>
      </c>
      <c r="AB627" s="80">
        <v>39742</v>
      </c>
      <c r="AC627" s="62">
        <f t="shared" ca="1" si="20"/>
        <v>8</v>
      </c>
      <c r="AD627" s="93"/>
      <c r="AE627" s="64">
        <v>37344</v>
      </c>
      <c r="AF627" s="60">
        <v>2</v>
      </c>
    </row>
    <row r="628" spans="1:32" x14ac:dyDescent="0.25">
      <c r="A628" s="79" t="s">
        <v>770</v>
      </c>
      <c r="B628" s="60" t="s">
        <v>110</v>
      </c>
      <c r="C628" s="79" t="s">
        <v>140</v>
      </c>
      <c r="D628" s="79" t="s">
        <v>114</v>
      </c>
      <c r="E628" s="80">
        <v>40976</v>
      </c>
      <c r="F628" s="62">
        <f t="shared" ca="1" si="19"/>
        <v>5</v>
      </c>
      <c r="G628" s="93" t="s">
        <v>113</v>
      </c>
      <c r="H628" s="64">
        <v>46380</v>
      </c>
      <c r="I628" s="60">
        <v>3</v>
      </c>
      <c r="W628"/>
      <c r="X628" s="79" t="s">
        <v>550</v>
      </c>
      <c r="Y628" s="60" t="s">
        <v>120</v>
      </c>
      <c r="Z628" s="79" t="s">
        <v>142</v>
      </c>
      <c r="AA628" s="79" t="s">
        <v>114</v>
      </c>
      <c r="AB628" s="80">
        <v>39118</v>
      </c>
      <c r="AC628" s="62">
        <f t="shared" ca="1" si="20"/>
        <v>10</v>
      </c>
      <c r="AD628" s="93" t="s">
        <v>113</v>
      </c>
      <c r="AE628" s="64">
        <v>20075</v>
      </c>
      <c r="AF628" s="60">
        <v>1</v>
      </c>
    </row>
    <row r="629" spans="1:32" x14ac:dyDescent="0.25">
      <c r="A629" s="79" t="s">
        <v>760</v>
      </c>
      <c r="B629" s="60" t="s">
        <v>110</v>
      </c>
      <c r="C629" s="79" t="s">
        <v>140</v>
      </c>
      <c r="D629" s="79" t="s">
        <v>112</v>
      </c>
      <c r="E629" s="80">
        <v>40264</v>
      </c>
      <c r="F629" s="62">
        <f t="shared" ca="1" si="19"/>
        <v>7</v>
      </c>
      <c r="G629" s="93" t="s">
        <v>76</v>
      </c>
      <c r="H629" s="64">
        <v>29760</v>
      </c>
      <c r="I629" s="60">
        <v>2</v>
      </c>
      <c r="W629"/>
      <c r="X629" s="79" t="s">
        <v>218</v>
      </c>
      <c r="Y629" s="60" t="s">
        <v>122</v>
      </c>
      <c r="Z629" s="79" t="s">
        <v>138</v>
      </c>
      <c r="AA629" s="79" t="s">
        <v>112</v>
      </c>
      <c r="AB629" s="80">
        <v>39224</v>
      </c>
      <c r="AC629" s="62">
        <f t="shared" ca="1" si="20"/>
        <v>10</v>
      </c>
      <c r="AD629" s="93" t="s">
        <v>124</v>
      </c>
      <c r="AE629" s="64">
        <v>73030</v>
      </c>
      <c r="AF629" s="60">
        <v>5</v>
      </c>
    </row>
    <row r="630" spans="1:32" x14ac:dyDescent="0.25">
      <c r="A630" s="79" t="s">
        <v>764</v>
      </c>
      <c r="B630" s="60" t="s">
        <v>110</v>
      </c>
      <c r="C630" s="79" t="s">
        <v>140</v>
      </c>
      <c r="D630" s="79" t="s">
        <v>112</v>
      </c>
      <c r="E630" s="80">
        <v>39899</v>
      </c>
      <c r="F630" s="62">
        <f t="shared" ca="1" si="19"/>
        <v>8</v>
      </c>
      <c r="G630" s="93" t="s">
        <v>113</v>
      </c>
      <c r="H630" s="64">
        <v>24790</v>
      </c>
      <c r="I630" s="60">
        <v>3</v>
      </c>
      <c r="W630"/>
      <c r="X630" s="79" t="s">
        <v>258</v>
      </c>
      <c r="Y630" s="60" t="s">
        <v>122</v>
      </c>
      <c r="Z630" s="79" t="s">
        <v>133</v>
      </c>
      <c r="AA630" s="79" t="s">
        <v>112</v>
      </c>
      <c r="AB630" s="80">
        <v>38982</v>
      </c>
      <c r="AC630" s="62">
        <f t="shared" ca="1" si="20"/>
        <v>10</v>
      </c>
      <c r="AD630" s="93" t="s">
        <v>113</v>
      </c>
      <c r="AE630" s="64">
        <v>60100</v>
      </c>
      <c r="AF630" s="60">
        <v>1</v>
      </c>
    </row>
    <row r="631" spans="1:32" x14ac:dyDescent="0.25">
      <c r="A631" s="79" t="s">
        <v>774</v>
      </c>
      <c r="B631" s="60" t="s">
        <v>110</v>
      </c>
      <c r="C631" s="79" t="s">
        <v>140</v>
      </c>
      <c r="D631" s="79" t="s">
        <v>116</v>
      </c>
      <c r="E631" s="80">
        <v>39742</v>
      </c>
      <c r="F631" s="62">
        <f t="shared" ca="1" si="19"/>
        <v>8</v>
      </c>
      <c r="G631" s="93"/>
      <c r="H631" s="64">
        <v>23020</v>
      </c>
      <c r="I631" s="60">
        <v>4</v>
      </c>
      <c r="W631"/>
      <c r="X631" s="79" t="s">
        <v>259</v>
      </c>
      <c r="Y631" s="60" t="s">
        <v>122</v>
      </c>
      <c r="Z631" s="79" t="s">
        <v>133</v>
      </c>
      <c r="AA631" s="79" t="s">
        <v>112</v>
      </c>
      <c r="AB631" s="80">
        <v>39106</v>
      </c>
      <c r="AC631" s="62">
        <f t="shared" ca="1" si="20"/>
        <v>10</v>
      </c>
      <c r="AD631" s="93" t="s">
        <v>124</v>
      </c>
      <c r="AE631" s="64">
        <v>45500</v>
      </c>
      <c r="AF631" s="60">
        <v>3</v>
      </c>
    </row>
    <row r="632" spans="1:32" x14ac:dyDescent="0.25">
      <c r="A632" s="79" t="s">
        <v>765</v>
      </c>
      <c r="B632" s="60" t="s">
        <v>110</v>
      </c>
      <c r="C632" s="79" t="s">
        <v>140</v>
      </c>
      <c r="D632" s="79" t="s">
        <v>112</v>
      </c>
      <c r="E632" s="80">
        <v>35821</v>
      </c>
      <c r="F632" s="62">
        <f t="shared" ca="1" si="19"/>
        <v>19</v>
      </c>
      <c r="G632" s="93" t="s">
        <v>59</v>
      </c>
      <c r="H632" s="64">
        <v>22870</v>
      </c>
      <c r="I632" s="60">
        <v>3</v>
      </c>
      <c r="W632"/>
      <c r="X632" s="79" t="s">
        <v>260</v>
      </c>
      <c r="Y632" s="60" t="s">
        <v>122</v>
      </c>
      <c r="Z632" s="79" t="s">
        <v>133</v>
      </c>
      <c r="AA632" s="79" t="s">
        <v>112</v>
      </c>
      <c r="AB632" s="80">
        <v>40269</v>
      </c>
      <c r="AC632" s="62">
        <f t="shared" ca="1" si="20"/>
        <v>7</v>
      </c>
      <c r="AD632" s="93" t="s">
        <v>124</v>
      </c>
      <c r="AE632" s="64">
        <v>86260</v>
      </c>
      <c r="AF632" s="60">
        <v>3</v>
      </c>
    </row>
    <row r="633" spans="1:32" x14ac:dyDescent="0.25">
      <c r="A633" s="79" t="s">
        <v>761</v>
      </c>
      <c r="B633" s="60" t="s">
        <v>110</v>
      </c>
      <c r="C633" s="79" t="s">
        <v>140</v>
      </c>
      <c r="D633" s="79" t="s">
        <v>118</v>
      </c>
      <c r="E633" s="80">
        <v>35946</v>
      </c>
      <c r="F633" s="62">
        <f t="shared" ca="1" si="19"/>
        <v>18</v>
      </c>
      <c r="G633" s="93"/>
      <c r="H633" s="64">
        <v>14332</v>
      </c>
      <c r="I633" s="60">
        <v>5</v>
      </c>
      <c r="W633"/>
      <c r="X633" s="79" t="s">
        <v>261</v>
      </c>
      <c r="Y633" s="60" t="s">
        <v>122</v>
      </c>
      <c r="Z633" s="79" t="s">
        <v>133</v>
      </c>
      <c r="AA633" s="79" t="s">
        <v>112</v>
      </c>
      <c r="AB633" s="80">
        <v>37509</v>
      </c>
      <c r="AC633" s="62">
        <f t="shared" ca="1" si="20"/>
        <v>14</v>
      </c>
      <c r="AD633" s="93" t="s">
        <v>124</v>
      </c>
      <c r="AE633" s="64">
        <v>69080</v>
      </c>
      <c r="AF633" s="60">
        <v>3</v>
      </c>
    </row>
    <row r="634" spans="1:32" x14ac:dyDescent="0.25">
      <c r="A634" s="79" t="s">
        <v>773</v>
      </c>
      <c r="B634" s="60" t="s">
        <v>110</v>
      </c>
      <c r="C634" s="79" t="s">
        <v>140</v>
      </c>
      <c r="D634" s="79" t="s">
        <v>114</v>
      </c>
      <c r="E634" s="80">
        <v>39176</v>
      </c>
      <c r="F634" s="62">
        <f t="shared" ca="1" si="19"/>
        <v>10</v>
      </c>
      <c r="G634" s="93" t="s">
        <v>124</v>
      </c>
      <c r="H634" s="64">
        <v>10700</v>
      </c>
      <c r="I634" s="60">
        <v>4</v>
      </c>
      <c r="W634"/>
      <c r="X634" s="79" t="s">
        <v>877</v>
      </c>
      <c r="Y634" s="60" t="s">
        <v>110</v>
      </c>
      <c r="Z634" s="79" t="s">
        <v>142</v>
      </c>
      <c r="AA634" s="79" t="s">
        <v>116</v>
      </c>
      <c r="AB634" s="80">
        <v>41125</v>
      </c>
      <c r="AC634" s="62">
        <f t="shared" ca="1" si="20"/>
        <v>4</v>
      </c>
      <c r="AD634" s="93"/>
      <c r="AE634" s="64">
        <v>70300</v>
      </c>
      <c r="AF634" s="60">
        <v>3</v>
      </c>
    </row>
    <row r="635" spans="1:32" x14ac:dyDescent="0.25">
      <c r="A635" s="79" t="s">
        <v>778</v>
      </c>
      <c r="B635" s="60" t="s">
        <v>110</v>
      </c>
      <c r="C635" s="79" t="s">
        <v>111</v>
      </c>
      <c r="D635" s="79" t="s">
        <v>112</v>
      </c>
      <c r="E635" s="80">
        <v>36171</v>
      </c>
      <c r="F635" s="62">
        <f t="shared" ca="1" si="19"/>
        <v>18</v>
      </c>
      <c r="G635" s="93" t="s">
        <v>113</v>
      </c>
      <c r="H635" s="64">
        <v>54550</v>
      </c>
      <c r="I635" s="60">
        <v>1</v>
      </c>
      <c r="W635"/>
      <c r="X635" s="79" t="s">
        <v>168</v>
      </c>
      <c r="Y635" s="60" t="s">
        <v>122</v>
      </c>
      <c r="Z635" s="79" t="s">
        <v>140</v>
      </c>
      <c r="AA635" s="79" t="s">
        <v>116</v>
      </c>
      <c r="AB635" s="80">
        <v>41254</v>
      </c>
      <c r="AC635" s="62">
        <f t="shared" ca="1" si="20"/>
        <v>4</v>
      </c>
      <c r="AD635" s="93"/>
      <c r="AE635" s="64">
        <v>44720</v>
      </c>
      <c r="AF635" s="60">
        <v>2</v>
      </c>
    </row>
    <row r="636" spans="1:32" x14ac:dyDescent="0.25">
      <c r="A636" s="79" t="s">
        <v>777</v>
      </c>
      <c r="B636" s="60" t="s">
        <v>110</v>
      </c>
      <c r="C636" s="79" t="s">
        <v>111</v>
      </c>
      <c r="D636" s="79" t="s">
        <v>112</v>
      </c>
      <c r="E636" s="80">
        <v>39147</v>
      </c>
      <c r="F636" s="62">
        <f t="shared" ca="1" si="19"/>
        <v>10</v>
      </c>
      <c r="G636" s="93"/>
      <c r="H636" s="64">
        <v>42540</v>
      </c>
      <c r="I636" s="60">
        <v>5</v>
      </c>
      <c r="W636"/>
      <c r="X636" s="79" t="s">
        <v>516</v>
      </c>
      <c r="Y636" s="60" t="s">
        <v>120</v>
      </c>
      <c r="Z636" s="79" t="s">
        <v>141</v>
      </c>
      <c r="AA636" s="79" t="s">
        <v>112</v>
      </c>
      <c r="AB636" s="80">
        <v>36245</v>
      </c>
      <c r="AC636" s="62">
        <f t="shared" ca="1" si="20"/>
        <v>18</v>
      </c>
      <c r="AD636" s="93" t="s">
        <v>113</v>
      </c>
      <c r="AE636" s="64">
        <v>58410</v>
      </c>
      <c r="AF636" s="60">
        <v>5</v>
      </c>
    </row>
    <row r="637" spans="1:32" x14ac:dyDescent="0.25">
      <c r="A637" s="79" t="s">
        <v>341</v>
      </c>
      <c r="B637" s="60" t="s">
        <v>110</v>
      </c>
      <c r="C637" s="79" t="s">
        <v>111</v>
      </c>
      <c r="D637" s="79" t="s">
        <v>114</v>
      </c>
      <c r="E637" s="80">
        <v>40595</v>
      </c>
      <c r="F637" s="62">
        <f t="shared" ca="1" si="19"/>
        <v>6</v>
      </c>
      <c r="G637" s="93" t="s">
        <v>115</v>
      </c>
      <c r="H637" s="64">
        <v>26795</v>
      </c>
      <c r="I637" s="60">
        <v>4</v>
      </c>
      <c r="W637"/>
      <c r="X637" s="79" t="s">
        <v>169</v>
      </c>
      <c r="Y637" s="60" t="s">
        <v>122</v>
      </c>
      <c r="Z637" s="79" t="s">
        <v>140</v>
      </c>
      <c r="AA637" s="79" t="s">
        <v>116</v>
      </c>
      <c r="AB637" s="80">
        <v>36297</v>
      </c>
      <c r="AC637" s="62">
        <f t="shared" ca="1" si="20"/>
        <v>18</v>
      </c>
      <c r="AD637" s="93"/>
      <c r="AE637" s="64">
        <v>57990</v>
      </c>
      <c r="AF637" s="60">
        <v>5</v>
      </c>
    </row>
    <row r="638" spans="1:32" x14ac:dyDescent="0.25">
      <c r="A638" s="79" t="s">
        <v>779</v>
      </c>
      <c r="B638" s="60" t="s">
        <v>110</v>
      </c>
      <c r="C638" s="79" t="s">
        <v>129</v>
      </c>
      <c r="D638" s="79" t="s">
        <v>112</v>
      </c>
      <c r="E638" s="80">
        <v>40752</v>
      </c>
      <c r="F638" s="62">
        <f t="shared" ca="1" si="19"/>
        <v>5</v>
      </c>
      <c r="G638" s="93" t="s">
        <v>124</v>
      </c>
      <c r="H638" s="64">
        <v>37620</v>
      </c>
      <c r="I638" s="60">
        <v>5</v>
      </c>
      <c r="W638"/>
      <c r="X638" s="79" t="s">
        <v>551</v>
      </c>
      <c r="Y638" s="60" t="s">
        <v>120</v>
      </c>
      <c r="Z638" s="79" t="s">
        <v>142</v>
      </c>
      <c r="AA638" s="79" t="s">
        <v>112</v>
      </c>
      <c r="AB638" s="80">
        <v>40568</v>
      </c>
      <c r="AC638" s="62">
        <f t="shared" ca="1" si="20"/>
        <v>6</v>
      </c>
      <c r="AD638" s="93" t="s">
        <v>113</v>
      </c>
      <c r="AE638" s="64">
        <v>46390</v>
      </c>
      <c r="AF638" s="60">
        <v>5</v>
      </c>
    </row>
    <row r="639" spans="1:32" x14ac:dyDescent="0.25">
      <c r="A639" s="79" t="s">
        <v>780</v>
      </c>
      <c r="B639" s="60" t="s">
        <v>110</v>
      </c>
      <c r="C639" s="79" t="s">
        <v>129</v>
      </c>
      <c r="D639" s="79" t="s">
        <v>116</v>
      </c>
      <c r="E639" s="80">
        <v>40263</v>
      </c>
      <c r="F639" s="62">
        <f t="shared" ca="1" si="19"/>
        <v>7</v>
      </c>
      <c r="G639" s="93"/>
      <c r="H639" s="64">
        <v>35260</v>
      </c>
      <c r="I639" s="60">
        <v>2</v>
      </c>
      <c r="W639"/>
      <c r="X639" s="79" t="s">
        <v>849</v>
      </c>
      <c r="Y639" s="60" t="s">
        <v>110</v>
      </c>
      <c r="Z639" s="79" t="s">
        <v>136</v>
      </c>
      <c r="AA639" s="79" t="s">
        <v>112</v>
      </c>
      <c r="AB639" s="80">
        <v>40333</v>
      </c>
      <c r="AC639" s="62">
        <f t="shared" ca="1" si="20"/>
        <v>6</v>
      </c>
      <c r="AD639" s="93" t="s">
        <v>59</v>
      </c>
      <c r="AE639" s="64">
        <v>70480</v>
      </c>
      <c r="AF639" s="60">
        <v>4</v>
      </c>
    </row>
    <row r="640" spans="1:32" x14ac:dyDescent="0.25">
      <c r="A640" s="79" t="s">
        <v>782</v>
      </c>
      <c r="B640" s="60" t="s">
        <v>110</v>
      </c>
      <c r="C640" s="79" t="s">
        <v>125</v>
      </c>
      <c r="D640" s="79" t="s">
        <v>112</v>
      </c>
      <c r="E640" s="80">
        <v>36619</v>
      </c>
      <c r="F640" s="62">
        <f t="shared" ca="1" si="19"/>
        <v>17</v>
      </c>
      <c r="G640" s="93" t="s">
        <v>59</v>
      </c>
      <c r="H640" s="64">
        <v>56440</v>
      </c>
      <c r="I640" s="60">
        <v>1</v>
      </c>
      <c r="W640"/>
      <c r="X640" s="79" t="s">
        <v>342</v>
      </c>
      <c r="Y640" s="60" t="s">
        <v>122</v>
      </c>
      <c r="Z640" s="79" t="s">
        <v>121</v>
      </c>
      <c r="AA640" s="79" t="s">
        <v>116</v>
      </c>
      <c r="AB640" s="80">
        <v>39189</v>
      </c>
      <c r="AC640" s="62">
        <f t="shared" ca="1" si="20"/>
        <v>10</v>
      </c>
      <c r="AD640" s="93"/>
      <c r="AE640" s="64">
        <v>66580</v>
      </c>
      <c r="AF640" s="60">
        <v>5</v>
      </c>
    </row>
    <row r="641" spans="1:32" x14ac:dyDescent="0.25">
      <c r="A641" s="79" t="s">
        <v>781</v>
      </c>
      <c r="B641" s="60" t="s">
        <v>110</v>
      </c>
      <c r="C641" s="79" t="s">
        <v>125</v>
      </c>
      <c r="D641" s="79" t="s">
        <v>112</v>
      </c>
      <c r="E641" s="80">
        <v>40106</v>
      </c>
      <c r="F641" s="62">
        <f t="shared" ca="1" si="19"/>
        <v>7</v>
      </c>
      <c r="G641" s="93" t="s">
        <v>115</v>
      </c>
      <c r="H641" s="64">
        <v>51180</v>
      </c>
      <c r="I641" s="60">
        <v>3</v>
      </c>
      <c r="W641"/>
      <c r="X641" s="79" t="s">
        <v>262</v>
      </c>
      <c r="Y641" s="60" t="s">
        <v>122</v>
      </c>
      <c r="Z641" s="79" t="s">
        <v>133</v>
      </c>
      <c r="AA641" s="79" t="s">
        <v>112</v>
      </c>
      <c r="AB641" s="80">
        <v>36009</v>
      </c>
      <c r="AC641" s="62">
        <f t="shared" ca="1" si="20"/>
        <v>18</v>
      </c>
      <c r="AD641" s="93" t="s">
        <v>113</v>
      </c>
      <c r="AE641" s="64">
        <v>75120</v>
      </c>
      <c r="AF641" s="60">
        <v>5</v>
      </c>
    </row>
    <row r="642" spans="1:32" x14ac:dyDescent="0.25">
      <c r="A642" s="79" t="s">
        <v>785</v>
      </c>
      <c r="B642" s="60" t="s">
        <v>110</v>
      </c>
      <c r="C642" s="79" t="s">
        <v>125</v>
      </c>
      <c r="D642" s="79" t="s">
        <v>112</v>
      </c>
      <c r="E642" s="80">
        <v>40856</v>
      </c>
      <c r="F642" s="62">
        <f t="shared" ref="F642:F705" ca="1" si="21">DATEDIF(E642,TODAY(),"Y")</f>
        <v>5</v>
      </c>
      <c r="G642" s="93" t="s">
        <v>115</v>
      </c>
      <c r="H642" s="64">
        <v>41350</v>
      </c>
      <c r="I642" s="60">
        <v>2</v>
      </c>
      <c r="W642"/>
      <c r="X642" s="79" t="s">
        <v>569</v>
      </c>
      <c r="Y642" s="60" t="s">
        <v>123</v>
      </c>
      <c r="Z642" s="79" t="s">
        <v>140</v>
      </c>
      <c r="AA642" s="79" t="s">
        <v>114</v>
      </c>
      <c r="AB642" s="80">
        <v>39728</v>
      </c>
      <c r="AC642" s="62">
        <f t="shared" ref="AC642:AC705" ca="1" si="22">DATEDIF(AB642,TODAY(),"Y")</f>
        <v>8</v>
      </c>
      <c r="AD642" s="93" t="s">
        <v>113</v>
      </c>
      <c r="AE642" s="64">
        <v>45565</v>
      </c>
      <c r="AF642" s="60">
        <v>1</v>
      </c>
    </row>
    <row r="643" spans="1:32" x14ac:dyDescent="0.25">
      <c r="A643" s="79" t="s">
        <v>784</v>
      </c>
      <c r="B643" s="60" t="s">
        <v>110</v>
      </c>
      <c r="C643" s="79" t="s">
        <v>125</v>
      </c>
      <c r="D643" s="79" t="s">
        <v>112</v>
      </c>
      <c r="E643" s="80">
        <v>36893</v>
      </c>
      <c r="F643" s="62">
        <f t="shared" ca="1" si="21"/>
        <v>16</v>
      </c>
      <c r="G643" s="93" t="s">
        <v>124</v>
      </c>
      <c r="H643" s="64">
        <v>33640</v>
      </c>
      <c r="I643" s="60">
        <v>3</v>
      </c>
      <c r="W643"/>
      <c r="X643" s="79" t="s">
        <v>797</v>
      </c>
      <c r="Y643" s="60" t="s">
        <v>110</v>
      </c>
      <c r="Z643" s="79" t="s">
        <v>126</v>
      </c>
      <c r="AA643" s="79" t="s">
        <v>112</v>
      </c>
      <c r="AB643" s="234">
        <v>40292</v>
      </c>
      <c r="AC643" s="62">
        <f t="shared" ca="1" si="22"/>
        <v>7</v>
      </c>
      <c r="AD643" s="93" t="s">
        <v>113</v>
      </c>
      <c r="AE643" s="64">
        <v>23280</v>
      </c>
      <c r="AF643" s="60">
        <v>1</v>
      </c>
    </row>
    <row r="644" spans="1:32" x14ac:dyDescent="0.25">
      <c r="A644" s="79" t="s">
        <v>783</v>
      </c>
      <c r="B644" s="60" t="s">
        <v>110</v>
      </c>
      <c r="C644" s="79" t="s">
        <v>125</v>
      </c>
      <c r="D644" s="79" t="s">
        <v>114</v>
      </c>
      <c r="E644" s="80">
        <v>38851</v>
      </c>
      <c r="F644" s="62">
        <f t="shared" ca="1" si="21"/>
        <v>11</v>
      </c>
      <c r="G644" s="93" t="s">
        <v>113</v>
      </c>
      <c r="H644" s="64">
        <v>11025</v>
      </c>
      <c r="I644" s="60">
        <v>1</v>
      </c>
      <c r="W644"/>
      <c r="X644" s="79" t="s">
        <v>734</v>
      </c>
      <c r="Y644" s="60" t="s">
        <v>119</v>
      </c>
      <c r="Z644" s="79" t="s">
        <v>136</v>
      </c>
      <c r="AA644" s="79" t="s">
        <v>116</v>
      </c>
      <c r="AB644" s="80">
        <v>38805</v>
      </c>
      <c r="AC644" s="62">
        <f t="shared" ca="1" si="22"/>
        <v>11</v>
      </c>
      <c r="AD644" s="93"/>
      <c r="AE644" s="64">
        <v>53870</v>
      </c>
      <c r="AF644" s="60">
        <v>2</v>
      </c>
    </row>
    <row r="645" spans="1:32" x14ac:dyDescent="0.25">
      <c r="A645" s="79" t="s">
        <v>791</v>
      </c>
      <c r="B645" s="60" t="s">
        <v>110</v>
      </c>
      <c r="C645" s="79" t="s">
        <v>126</v>
      </c>
      <c r="D645" s="79" t="s">
        <v>116</v>
      </c>
      <c r="E645" s="80">
        <v>38970</v>
      </c>
      <c r="F645" s="62">
        <f t="shared" ca="1" si="21"/>
        <v>10</v>
      </c>
      <c r="G645" s="93"/>
      <c r="H645" s="64">
        <v>83070</v>
      </c>
      <c r="I645" s="60">
        <v>3</v>
      </c>
      <c r="W645"/>
      <c r="X645" s="79" t="s">
        <v>804</v>
      </c>
      <c r="Y645" s="60" t="s">
        <v>110</v>
      </c>
      <c r="Z645" s="79" t="s">
        <v>130</v>
      </c>
      <c r="AA645" s="79" t="s">
        <v>116</v>
      </c>
      <c r="AB645" s="80">
        <v>39522</v>
      </c>
      <c r="AC645" s="62">
        <f t="shared" ca="1" si="22"/>
        <v>9</v>
      </c>
      <c r="AD645" s="93"/>
      <c r="AE645" s="64">
        <v>71700</v>
      </c>
      <c r="AF645" s="60">
        <v>2</v>
      </c>
    </row>
    <row r="646" spans="1:32" x14ac:dyDescent="0.25">
      <c r="A646" s="79" t="s">
        <v>799</v>
      </c>
      <c r="B646" s="60" t="s">
        <v>110</v>
      </c>
      <c r="C646" s="79" t="s">
        <v>126</v>
      </c>
      <c r="D646" s="79" t="s">
        <v>116</v>
      </c>
      <c r="E646" s="80">
        <v>39094</v>
      </c>
      <c r="F646" s="62">
        <f t="shared" ca="1" si="21"/>
        <v>10</v>
      </c>
      <c r="G646" s="93"/>
      <c r="H646" s="64">
        <v>83020</v>
      </c>
      <c r="I646" s="60">
        <v>4</v>
      </c>
      <c r="W646"/>
      <c r="X646" s="79" t="s">
        <v>682</v>
      </c>
      <c r="Y646" s="60" t="s">
        <v>117</v>
      </c>
      <c r="Z646" s="79" t="s">
        <v>141</v>
      </c>
      <c r="AA646" s="79" t="s">
        <v>116</v>
      </c>
      <c r="AB646" s="80">
        <v>38027</v>
      </c>
      <c r="AC646" s="62">
        <f t="shared" ca="1" si="22"/>
        <v>13</v>
      </c>
      <c r="AD646" s="93"/>
      <c r="AE646" s="64">
        <v>64590</v>
      </c>
      <c r="AF646" s="60">
        <v>1</v>
      </c>
    </row>
    <row r="647" spans="1:32" x14ac:dyDescent="0.25">
      <c r="A647" s="79" t="s">
        <v>796</v>
      </c>
      <c r="B647" s="60" t="s">
        <v>110</v>
      </c>
      <c r="C647" s="79" t="s">
        <v>126</v>
      </c>
      <c r="D647" s="79" t="s">
        <v>116</v>
      </c>
      <c r="E647" s="80">
        <v>36087</v>
      </c>
      <c r="F647" s="62">
        <f t="shared" ca="1" si="21"/>
        <v>18</v>
      </c>
      <c r="G647" s="93"/>
      <c r="H647" s="64">
        <v>76930</v>
      </c>
      <c r="I647" s="60">
        <v>1</v>
      </c>
      <c r="W647"/>
      <c r="X647" s="79" t="s">
        <v>627</v>
      </c>
      <c r="Y647" s="60" t="s">
        <v>123</v>
      </c>
      <c r="Z647" s="79" t="s">
        <v>142</v>
      </c>
      <c r="AA647" s="79" t="s">
        <v>116</v>
      </c>
      <c r="AB647" s="80">
        <v>39248</v>
      </c>
      <c r="AC647" s="62">
        <f t="shared" ca="1" si="22"/>
        <v>9</v>
      </c>
      <c r="AD647" s="93"/>
      <c r="AE647" s="64">
        <v>78590</v>
      </c>
      <c r="AF647" s="60">
        <v>1</v>
      </c>
    </row>
    <row r="648" spans="1:32" x14ac:dyDescent="0.25">
      <c r="A648" s="79" t="s">
        <v>789</v>
      </c>
      <c r="B648" s="60" t="s">
        <v>110</v>
      </c>
      <c r="C648" s="79" t="s">
        <v>126</v>
      </c>
      <c r="D648" s="79" t="s">
        <v>112</v>
      </c>
      <c r="E648" s="80">
        <v>41091</v>
      </c>
      <c r="F648" s="62">
        <f t="shared" ca="1" si="21"/>
        <v>4</v>
      </c>
      <c r="G648" s="93" t="s">
        <v>113</v>
      </c>
      <c r="H648" s="64">
        <v>71150</v>
      </c>
      <c r="I648" s="60">
        <v>2</v>
      </c>
      <c r="W648"/>
      <c r="X648" s="79" t="s">
        <v>263</v>
      </c>
      <c r="Y648" s="60" t="s">
        <v>122</v>
      </c>
      <c r="Z648" s="79" t="s">
        <v>133</v>
      </c>
      <c r="AA648" s="79" t="s">
        <v>112</v>
      </c>
      <c r="AB648" s="80">
        <v>37331</v>
      </c>
      <c r="AC648" s="62">
        <f t="shared" ca="1" si="22"/>
        <v>15</v>
      </c>
      <c r="AD648" s="93" t="s">
        <v>124</v>
      </c>
      <c r="AE648" s="64">
        <v>62750</v>
      </c>
      <c r="AF648" s="60">
        <v>3</v>
      </c>
    </row>
    <row r="649" spans="1:32" x14ac:dyDescent="0.25">
      <c r="A649" s="79" t="s">
        <v>786</v>
      </c>
      <c r="B649" s="60" t="s">
        <v>110</v>
      </c>
      <c r="C649" s="79" t="s">
        <v>126</v>
      </c>
      <c r="D649" s="79" t="s">
        <v>112</v>
      </c>
      <c r="E649" s="80">
        <v>37960</v>
      </c>
      <c r="F649" s="62">
        <f t="shared" ca="1" si="21"/>
        <v>13</v>
      </c>
      <c r="G649" s="93" t="s">
        <v>113</v>
      </c>
      <c r="H649" s="64">
        <v>66890</v>
      </c>
      <c r="I649" s="60">
        <v>5</v>
      </c>
      <c r="W649"/>
      <c r="X649" s="79" t="s">
        <v>402</v>
      </c>
      <c r="Y649" s="60" t="s">
        <v>120</v>
      </c>
      <c r="Z649" s="79" t="s">
        <v>127</v>
      </c>
      <c r="AA649" s="79" t="s">
        <v>116</v>
      </c>
      <c r="AB649" s="234">
        <v>40253</v>
      </c>
      <c r="AC649" s="62">
        <f t="shared" ca="1" si="22"/>
        <v>7</v>
      </c>
      <c r="AD649" s="93"/>
      <c r="AE649" s="64">
        <v>59350</v>
      </c>
      <c r="AF649" s="60">
        <v>5</v>
      </c>
    </row>
    <row r="650" spans="1:32" x14ac:dyDescent="0.25">
      <c r="A650" s="79" t="s">
        <v>787</v>
      </c>
      <c r="B650" s="60" t="s">
        <v>110</v>
      </c>
      <c r="C650" s="79" t="s">
        <v>126</v>
      </c>
      <c r="D650" s="79" t="s">
        <v>116</v>
      </c>
      <c r="E650" s="80">
        <v>39040</v>
      </c>
      <c r="F650" s="62">
        <f t="shared" ca="1" si="21"/>
        <v>10</v>
      </c>
      <c r="G650" s="93"/>
      <c r="H650" s="64">
        <v>62150</v>
      </c>
      <c r="I650" s="60">
        <v>4</v>
      </c>
      <c r="W650"/>
      <c r="X650" s="79" t="s">
        <v>396</v>
      </c>
      <c r="Y650" s="60" t="s">
        <v>120</v>
      </c>
      <c r="Z650" s="79" t="s">
        <v>126</v>
      </c>
      <c r="AA650" s="79" t="s">
        <v>116</v>
      </c>
      <c r="AB650" s="80">
        <v>40368</v>
      </c>
      <c r="AC650" s="62">
        <f t="shared" ca="1" si="22"/>
        <v>6</v>
      </c>
      <c r="AD650" s="93"/>
      <c r="AE650" s="64">
        <v>89310</v>
      </c>
      <c r="AF650" s="60">
        <v>5</v>
      </c>
    </row>
    <row r="651" spans="1:32" x14ac:dyDescent="0.25">
      <c r="A651" s="79" t="s">
        <v>798</v>
      </c>
      <c r="B651" s="60" t="s">
        <v>110</v>
      </c>
      <c r="C651" s="79" t="s">
        <v>126</v>
      </c>
      <c r="D651" s="79" t="s">
        <v>116</v>
      </c>
      <c r="E651" s="80">
        <v>40273</v>
      </c>
      <c r="F651" s="62">
        <f t="shared" ca="1" si="21"/>
        <v>7</v>
      </c>
      <c r="G651" s="93"/>
      <c r="H651" s="64">
        <v>50550</v>
      </c>
      <c r="I651" s="60">
        <v>2</v>
      </c>
      <c r="W651"/>
      <c r="X651" s="79" t="s">
        <v>343</v>
      </c>
      <c r="Y651" s="60" t="s">
        <v>122</v>
      </c>
      <c r="Z651" s="79" t="s">
        <v>121</v>
      </c>
      <c r="AA651" s="79" t="s">
        <v>114</v>
      </c>
      <c r="AB651" s="80">
        <v>37782</v>
      </c>
      <c r="AC651" s="62">
        <f t="shared" ca="1" si="22"/>
        <v>13</v>
      </c>
      <c r="AD651" s="93" t="s">
        <v>76</v>
      </c>
      <c r="AE651" s="64">
        <v>17735</v>
      </c>
      <c r="AF651" s="60">
        <v>3</v>
      </c>
    </row>
    <row r="652" spans="1:32" x14ac:dyDescent="0.25">
      <c r="A652" s="79" t="s">
        <v>795</v>
      </c>
      <c r="B652" s="60" t="s">
        <v>110</v>
      </c>
      <c r="C652" s="79" t="s">
        <v>126</v>
      </c>
      <c r="D652" s="79" t="s">
        <v>112</v>
      </c>
      <c r="E652" s="80">
        <v>40653</v>
      </c>
      <c r="F652" s="62">
        <f t="shared" ca="1" si="21"/>
        <v>6</v>
      </c>
      <c r="G652" s="93" t="s">
        <v>76</v>
      </c>
      <c r="H652" s="64">
        <v>49810</v>
      </c>
      <c r="I652" s="60">
        <v>2</v>
      </c>
      <c r="W652"/>
      <c r="X652" s="79" t="s">
        <v>865</v>
      </c>
      <c r="Y652" s="60" t="s">
        <v>110</v>
      </c>
      <c r="Z652" s="79" t="s">
        <v>141</v>
      </c>
      <c r="AA652" s="79" t="s">
        <v>112</v>
      </c>
      <c r="AB652" s="80">
        <v>39123</v>
      </c>
      <c r="AC652" s="62">
        <f t="shared" ca="1" si="22"/>
        <v>10</v>
      </c>
      <c r="AD652" s="93" t="s">
        <v>113</v>
      </c>
      <c r="AE652" s="64">
        <v>54270</v>
      </c>
      <c r="AF652" s="60">
        <v>3</v>
      </c>
    </row>
    <row r="653" spans="1:32" x14ac:dyDescent="0.25">
      <c r="A653" s="79" t="s">
        <v>794</v>
      </c>
      <c r="B653" s="60" t="s">
        <v>110</v>
      </c>
      <c r="C653" s="79" t="s">
        <v>126</v>
      </c>
      <c r="D653" s="79" t="s">
        <v>114</v>
      </c>
      <c r="E653" s="80">
        <v>38804</v>
      </c>
      <c r="F653" s="62">
        <f t="shared" ca="1" si="21"/>
        <v>11</v>
      </c>
      <c r="G653" s="93" t="s">
        <v>59</v>
      </c>
      <c r="H653" s="64">
        <v>48415</v>
      </c>
      <c r="I653" s="60">
        <v>4</v>
      </c>
      <c r="W653"/>
      <c r="X653" s="79" t="s">
        <v>454</v>
      </c>
      <c r="Y653" s="60" t="s">
        <v>120</v>
      </c>
      <c r="Z653" s="79" t="s">
        <v>133</v>
      </c>
      <c r="AA653" s="79" t="s">
        <v>112</v>
      </c>
      <c r="AB653" s="80">
        <v>36318</v>
      </c>
      <c r="AC653" s="62">
        <f t="shared" ca="1" si="22"/>
        <v>17</v>
      </c>
      <c r="AD653" s="93" t="s">
        <v>124</v>
      </c>
      <c r="AE653" s="64">
        <v>68750</v>
      </c>
      <c r="AF653" s="60">
        <v>1</v>
      </c>
    </row>
    <row r="654" spans="1:32" x14ac:dyDescent="0.25">
      <c r="A654" s="79" t="s">
        <v>800</v>
      </c>
      <c r="B654" s="60" t="s">
        <v>110</v>
      </c>
      <c r="C654" s="79" t="s">
        <v>126</v>
      </c>
      <c r="D654" s="79" t="s">
        <v>112</v>
      </c>
      <c r="E654" s="80">
        <v>38954</v>
      </c>
      <c r="F654" s="62">
        <f t="shared" ca="1" si="21"/>
        <v>10</v>
      </c>
      <c r="G654" s="93" t="s">
        <v>113</v>
      </c>
      <c r="H654" s="64">
        <v>40920</v>
      </c>
      <c r="I654" s="60">
        <v>4</v>
      </c>
      <c r="W654"/>
      <c r="X654" s="79" t="s">
        <v>455</v>
      </c>
      <c r="Y654" s="60" t="s">
        <v>120</v>
      </c>
      <c r="Z654" s="79" t="s">
        <v>133</v>
      </c>
      <c r="AA654" s="79" t="s">
        <v>112</v>
      </c>
      <c r="AB654" s="80">
        <v>39264</v>
      </c>
      <c r="AC654" s="62">
        <f t="shared" ca="1" si="22"/>
        <v>9</v>
      </c>
      <c r="AD654" s="93" t="s">
        <v>115</v>
      </c>
      <c r="AE654" s="64">
        <v>63070</v>
      </c>
      <c r="AF654" s="60">
        <v>1</v>
      </c>
    </row>
    <row r="655" spans="1:32" x14ac:dyDescent="0.25">
      <c r="A655" s="79" t="s">
        <v>788</v>
      </c>
      <c r="B655" s="60" t="s">
        <v>110</v>
      </c>
      <c r="C655" s="79" t="s">
        <v>126</v>
      </c>
      <c r="D655" s="79" t="s">
        <v>112</v>
      </c>
      <c r="E655" s="80">
        <v>35965</v>
      </c>
      <c r="F655" s="62">
        <f t="shared" ca="1" si="21"/>
        <v>18</v>
      </c>
      <c r="G655" s="93" t="s">
        <v>59</v>
      </c>
      <c r="H655" s="64">
        <v>34780</v>
      </c>
      <c r="I655" s="60">
        <v>4</v>
      </c>
      <c r="W655"/>
      <c r="X655" s="79" t="s">
        <v>415</v>
      </c>
      <c r="Y655" s="60" t="s">
        <v>120</v>
      </c>
      <c r="Z655" s="79" t="s">
        <v>138</v>
      </c>
      <c r="AA655" s="79" t="s">
        <v>112</v>
      </c>
      <c r="AB655" s="80">
        <v>40947</v>
      </c>
      <c r="AC655" s="62">
        <f t="shared" ca="1" si="22"/>
        <v>5</v>
      </c>
      <c r="AD655" s="93" t="s">
        <v>113</v>
      </c>
      <c r="AE655" s="64">
        <v>79770</v>
      </c>
      <c r="AF655" s="60">
        <v>4</v>
      </c>
    </row>
    <row r="656" spans="1:32" x14ac:dyDescent="0.25">
      <c r="A656" s="79" t="s">
        <v>792</v>
      </c>
      <c r="B656" s="60" t="s">
        <v>110</v>
      </c>
      <c r="C656" s="79" t="s">
        <v>126</v>
      </c>
      <c r="D656" s="79" t="s">
        <v>118</v>
      </c>
      <c r="E656" s="80">
        <v>36487</v>
      </c>
      <c r="F656" s="62">
        <f t="shared" ca="1" si="21"/>
        <v>17</v>
      </c>
      <c r="G656" s="93"/>
      <c r="H656" s="64">
        <v>33056</v>
      </c>
      <c r="I656" s="60">
        <v>5</v>
      </c>
      <c r="W656"/>
      <c r="X656" s="79" t="s">
        <v>203</v>
      </c>
      <c r="Y656" s="60" t="s">
        <v>122</v>
      </c>
      <c r="Z656" s="79" t="s">
        <v>126</v>
      </c>
      <c r="AA656" s="79" t="s">
        <v>112</v>
      </c>
      <c r="AB656" s="80">
        <v>40274</v>
      </c>
      <c r="AC656" s="62">
        <f t="shared" ca="1" si="22"/>
        <v>7</v>
      </c>
      <c r="AD656" s="93" t="s">
        <v>115</v>
      </c>
      <c r="AE656" s="64">
        <v>38730</v>
      </c>
      <c r="AF656" s="60">
        <v>1</v>
      </c>
    </row>
    <row r="657" spans="1:32" x14ac:dyDescent="0.25">
      <c r="A657" s="79" t="s">
        <v>790</v>
      </c>
      <c r="B657" s="60" t="s">
        <v>110</v>
      </c>
      <c r="C657" s="79" t="s">
        <v>126</v>
      </c>
      <c r="D657" s="79" t="s">
        <v>116</v>
      </c>
      <c r="E657" s="80">
        <v>36470</v>
      </c>
      <c r="F657" s="62">
        <f t="shared" ca="1" si="21"/>
        <v>17</v>
      </c>
      <c r="G657" s="93"/>
      <c r="H657" s="64">
        <v>23560</v>
      </c>
      <c r="I657" s="60">
        <v>3</v>
      </c>
      <c r="W657"/>
      <c r="X657" s="79" t="s">
        <v>552</v>
      </c>
      <c r="Y657" s="60" t="s">
        <v>120</v>
      </c>
      <c r="Z657" s="79" t="s">
        <v>142</v>
      </c>
      <c r="AA657" s="79" t="s">
        <v>112</v>
      </c>
      <c r="AB657" s="80">
        <v>39435</v>
      </c>
      <c r="AC657" s="62">
        <f t="shared" ca="1" si="22"/>
        <v>9</v>
      </c>
      <c r="AD657" s="93" t="s">
        <v>59</v>
      </c>
      <c r="AE657" s="64">
        <v>64780</v>
      </c>
      <c r="AF657" s="60">
        <v>5</v>
      </c>
    </row>
    <row r="658" spans="1:32" x14ac:dyDescent="0.25">
      <c r="A658" s="79" t="s">
        <v>797</v>
      </c>
      <c r="B658" s="60" t="s">
        <v>110</v>
      </c>
      <c r="C658" s="79" t="s">
        <v>126</v>
      </c>
      <c r="D658" s="79" t="s">
        <v>112</v>
      </c>
      <c r="E658" s="234">
        <v>40292</v>
      </c>
      <c r="F658" s="62">
        <f t="shared" ca="1" si="21"/>
        <v>7</v>
      </c>
      <c r="G658" s="93" t="s">
        <v>113</v>
      </c>
      <c r="H658" s="64">
        <v>23280</v>
      </c>
      <c r="I658" s="60">
        <v>1</v>
      </c>
      <c r="W658"/>
      <c r="X658" s="79" t="s">
        <v>696</v>
      </c>
      <c r="Y658" s="60" t="s">
        <v>117</v>
      </c>
      <c r="Z658" s="79" t="s">
        <v>121</v>
      </c>
      <c r="AA658" s="79" t="s">
        <v>112</v>
      </c>
      <c r="AB658" s="80">
        <v>37404</v>
      </c>
      <c r="AC658" s="62">
        <f t="shared" ca="1" si="22"/>
        <v>15</v>
      </c>
      <c r="AD658" s="93" t="s">
        <v>113</v>
      </c>
      <c r="AE658" s="64">
        <v>30780</v>
      </c>
      <c r="AF658" s="60">
        <v>4</v>
      </c>
    </row>
    <row r="659" spans="1:32" x14ac:dyDescent="0.25">
      <c r="A659" s="79" t="s">
        <v>793</v>
      </c>
      <c r="B659" s="60" t="s">
        <v>110</v>
      </c>
      <c r="C659" s="79" t="s">
        <v>126</v>
      </c>
      <c r="D659" s="79" t="s">
        <v>118</v>
      </c>
      <c r="E659" s="80">
        <v>36059</v>
      </c>
      <c r="F659" s="62">
        <f t="shared" ca="1" si="21"/>
        <v>18</v>
      </c>
      <c r="G659" s="93"/>
      <c r="H659" s="64">
        <v>18500</v>
      </c>
      <c r="I659" s="60">
        <v>5</v>
      </c>
      <c r="W659"/>
      <c r="X659" s="79" t="s">
        <v>666</v>
      </c>
      <c r="Y659" s="60" t="s">
        <v>117</v>
      </c>
      <c r="Z659" s="79" t="s">
        <v>133</v>
      </c>
      <c r="AA659" s="79" t="s">
        <v>112</v>
      </c>
      <c r="AB659" s="80">
        <v>35801</v>
      </c>
      <c r="AC659" s="62">
        <f t="shared" ca="1" si="22"/>
        <v>19</v>
      </c>
      <c r="AD659" s="93" t="s">
        <v>113</v>
      </c>
      <c r="AE659" s="64">
        <v>78570</v>
      </c>
      <c r="AF659" s="60">
        <v>1</v>
      </c>
    </row>
    <row r="660" spans="1:32" x14ac:dyDescent="0.25">
      <c r="A660" s="79" t="s">
        <v>801</v>
      </c>
      <c r="B660" s="60" t="s">
        <v>110</v>
      </c>
      <c r="C660" s="79" t="s">
        <v>130</v>
      </c>
      <c r="D660" s="79" t="s">
        <v>112</v>
      </c>
      <c r="E660" s="234">
        <v>40400</v>
      </c>
      <c r="F660" s="62">
        <f t="shared" ca="1" si="21"/>
        <v>6</v>
      </c>
      <c r="G660" s="93" t="s">
        <v>124</v>
      </c>
      <c r="H660" s="64">
        <v>79150</v>
      </c>
      <c r="I660" s="60">
        <v>2</v>
      </c>
      <c r="W660"/>
      <c r="X660" s="79" t="s">
        <v>416</v>
      </c>
      <c r="Y660" s="60" t="s">
        <v>120</v>
      </c>
      <c r="Z660" s="79" t="s">
        <v>138</v>
      </c>
      <c r="AA660" s="79" t="s">
        <v>112</v>
      </c>
      <c r="AB660" s="80">
        <v>41233</v>
      </c>
      <c r="AC660" s="62">
        <f t="shared" ca="1" si="22"/>
        <v>4</v>
      </c>
      <c r="AD660" s="93" t="s">
        <v>115</v>
      </c>
      <c r="AE660" s="64">
        <v>68010</v>
      </c>
      <c r="AF660" s="60">
        <v>1</v>
      </c>
    </row>
    <row r="661" spans="1:32" x14ac:dyDescent="0.25">
      <c r="A661" s="79" t="s">
        <v>803</v>
      </c>
      <c r="B661" s="60" t="s">
        <v>110</v>
      </c>
      <c r="C661" s="79" t="s">
        <v>130</v>
      </c>
      <c r="D661" s="79" t="s">
        <v>112</v>
      </c>
      <c r="E661" s="80">
        <v>36569</v>
      </c>
      <c r="F661" s="62">
        <f t="shared" ca="1" si="21"/>
        <v>17</v>
      </c>
      <c r="G661" s="93" t="s">
        <v>124</v>
      </c>
      <c r="H661" s="64">
        <v>75060</v>
      </c>
      <c r="I661" s="60">
        <v>5</v>
      </c>
      <c r="W661"/>
      <c r="X661" s="79" t="s">
        <v>690</v>
      </c>
      <c r="Y661" s="60" t="s">
        <v>117</v>
      </c>
      <c r="Z661" s="79" t="s">
        <v>142</v>
      </c>
      <c r="AA661" s="79" t="s">
        <v>112</v>
      </c>
      <c r="AB661" s="80">
        <v>36080</v>
      </c>
      <c r="AC661" s="62">
        <f t="shared" ca="1" si="22"/>
        <v>18</v>
      </c>
      <c r="AD661" s="93" t="s">
        <v>124</v>
      </c>
      <c r="AE661" s="64">
        <v>48410</v>
      </c>
      <c r="AF661" s="60">
        <v>5</v>
      </c>
    </row>
    <row r="662" spans="1:32" x14ac:dyDescent="0.25">
      <c r="A662" s="79" t="s">
        <v>804</v>
      </c>
      <c r="B662" s="60" t="s">
        <v>110</v>
      </c>
      <c r="C662" s="79" t="s">
        <v>130</v>
      </c>
      <c r="D662" s="79" t="s">
        <v>116</v>
      </c>
      <c r="E662" s="80">
        <v>39522</v>
      </c>
      <c r="F662" s="62">
        <f t="shared" ca="1" si="21"/>
        <v>9</v>
      </c>
      <c r="G662" s="93"/>
      <c r="H662" s="64">
        <v>71700</v>
      </c>
      <c r="I662" s="60">
        <v>2</v>
      </c>
      <c r="W662"/>
      <c r="X662" s="79" t="s">
        <v>711</v>
      </c>
      <c r="Y662" s="60" t="s">
        <v>119</v>
      </c>
      <c r="Z662" s="79" t="s">
        <v>126</v>
      </c>
      <c r="AA662" s="79" t="s">
        <v>114</v>
      </c>
      <c r="AB662" s="80">
        <v>39802</v>
      </c>
      <c r="AC662" s="62">
        <f t="shared" ca="1" si="22"/>
        <v>8</v>
      </c>
      <c r="AD662" s="93" t="s">
        <v>76</v>
      </c>
      <c r="AE662" s="64">
        <v>22535</v>
      </c>
      <c r="AF662" s="60">
        <v>3</v>
      </c>
    </row>
    <row r="663" spans="1:32" x14ac:dyDescent="0.25">
      <c r="A663" s="79" t="s">
        <v>802</v>
      </c>
      <c r="B663" s="60" t="s">
        <v>110</v>
      </c>
      <c r="C663" s="79" t="s">
        <v>130</v>
      </c>
      <c r="D663" s="79" t="s">
        <v>116</v>
      </c>
      <c r="E663" s="80">
        <v>38738</v>
      </c>
      <c r="F663" s="62">
        <f t="shared" ca="1" si="21"/>
        <v>11</v>
      </c>
      <c r="G663" s="93"/>
      <c r="H663" s="64">
        <v>25120</v>
      </c>
      <c r="I663" s="60">
        <v>2</v>
      </c>
      <c r="W663"/>
      <c r="X663" s="79" t="s">
        <v>784</v>
      </c>
      <c r="Y663" s="60" t="s">
        <v>110</v>
      </c>
      <c r="Z663" s="79" t="s">
        <v>125</v>
      </c>
      <c r="AA663" s="79" t="s">
        <v>112</v>
      </c>
      <c r="AB663" s="80">
        <v>36893</v>
      </c>
      <c r="AC663" s="62">
        <f t="shared" ca="1" si="22"/>
        <v>16</v>
      </c>
      <c r="AD663" s="93" t="s">
        <v>124</v>
      </c>
      <c r="AE663" s="64">
        <v>33640</v>
      </c>
      <c r="AF663" s="60">
        <v>3</v>
      </c>
    </row>
    <row r="664" spans="1:32" x14ac:dyDescent="0.25">
      <c r="A664" s="79" t="s">
        <v>808</v>
      </c>
      <c r="B664" s="60" t="s">
        <v>110</v>
      </c>
      <c r="C664" s="79" t="s">
        <v>138</v>
      </c>
      <c r="D664" s="79" t="s">
        <v>112</v>
      </c>
      <c r="E664" s="80">
        <v>39657</v>
      </c>
      <c r="F664" s="62">
        <f t="shared" ca="1" si="21"/>
        <v>8</v>
      </c>
      <c r="G664" s="93" t="s">
        <v>76</v>
      </c>
      <c r="H664" s="64">
        <v>80880</v>
      </c>
      <c r="I664" s="60">
        <v>1</v>
      </c>
      <c r="W664"/>
      <c r="X664" s="79" t="s">
        <v>758</v>
      </c>
      <c r="Y664" s="60" t="s">
        <v>119</v>
      </c>
      <c r="Z664" s="79" t="s">
        <v>121</v>
      </c>
      <c r="AA664" s="79" t="s">
        <v>112</v>
      </c>
      <c r="AB664" s="80">
        <v>39069</v>
      </c>
      <c r="AC664" s="62">
        <f t="shared" ca="1" si="22"/>
        <v>10</v>
      </c>
      <c r="AD664" s="93" t="s">
        <v>59</v>
      </c>
      <c r="AE664" s="64">
        <v>37670</v>
      </c>
      <c r="AF664" s="60">
        <v>3</v>
      </c>
    </row>
    <row r="665" spans="1:32" x14ac:dyDescent="0.25">
      <c r="A665" s="79" t="s">
        <v>806</v>
      </c>
      <c r="B665" s="60" t="s">
        <v>110</v>
      </c>
      <c r="C665" s="79" t="s">
        <v>138</v>
      </c>
      <c r="D665" s="79" t="s">
        <v>112</v>
      </c>
      <c r="E665" s="80">
        <v>40452</v>
      </c>
      <c r="F665" s="62">
        <f t="shared" ca="1" si="21"/>
        <v>6</v>
      </c>
      <c r="G665" s="93" t="s">
        <v>124</v>
      </c>
      <c r="H665" s="64">
        <v>43410</v>
      </c>
      <c r="I665" s="60">
        <v>1</v>
      </c>
      <c r="W665"/>
      <c r="X665" s="79" t="s">
        <v>615</v>
      </c>
      <c r="Y665" s="60" t="s">
        <v>123</v>
      </c>
      <c r="Z665" s="79" t="s">
        <v>141</v>
      </c>
      <c r="AA665" s="79" t="s">
        <v>112</v>
      </c>
      <c r="AB665" s="80">
        <v>39002</v>
      </c>
      <c r="AC665" s="62">
        <f t="shared" ca="1" si="22"/>
        <v>10</v>
      </c>
      <c r="AD665" s="93" t="s">
        <v>124</v>
      </c>
      <c r="AE665" s="64">
        <v>32120</v>
      </c>
      <c r="AF665" s="60">
        <v>1</v>
      </c>
    </row>
    <row r="666" spans="1:32" x14ac:dyDescent="0.25">
      <c r="A666" s="79" t="s">
        <v>807</v>
      </c>
      <c r="B666" s="60" t="s">
        <v>110</v>
      </c>
      <c r="C666" s="79" t="s">
        <v>138</v>
      </c>
      <c r="D666" s="79" t="s">
        <v>112</v>
      </c>
      <c r="E666" s="80">
        <v>40925</v>
      </c>
      <c r="F666" s="62">
        <f t="shared" ca="1" si="21"/>
        <v>5</v>
      </c>
      <c r="G666" s="93" t="s">
        <v>124</v>
      </c>
      <c r="H666" s="64">
        <v>43190</v>
      </c>
      <c r="I666" s="60">
        <v>2</v>
      </c>
      <c r="W666"/>
      <c r="X666" s="79" t="s">
        <v>677</v>
      </c>
      <c r="Y666" s="60" t="s">
        <v>117</v>
      </c>
      <c r="Z666" s="79" t="s">
        <v>131</v>
      </c>
      <c r="AA666" s="79" t="s">
        <v>116</v>
      </c>
      <c r="AB666" s="80">
        <v>40054</v>
      </c>
      <c r="AC666" s="62">
        <f t="shared" ca="1" si="22"/>
        <v>7</v>
      </c>
      <c r="AD666" s="93"/>
      <c r="AE666" s="64">
        <v>56920</v>
      </c>
      <c r="AF666" s="60">
        <v>4</v>
      </c>
    </row>
    <row r="667" spans="1:32" x14ac:dyDescent="0.25">
      <c r="A667" s="79" t="s">
        <v>805</v>
      </c>
      <c r="B667" s="60" t="s">
        <v>110</v>
      </c>
      <c r="C667" s="79" t="s">
        <v>138</v>
      </c>
      <c r="D667" s="79" t="s">
        <v>114</v>
      </c>
      <c r="E667" s="80">
        <v>37470</v>
      </c>
      <c r="F667" s="62">
        <f t="shared" ca="1" si="21"/>
        <v>14</v>
      </c>
      <c r="G667" s="93" t="s">
        <v>113</v>
      </c>
      <c r="H667" s="64">
        <v>33810</v>
      </c>
      <c r="I667" s="60">
        <v>5</v>
      </c>
      <c r="W667"/>
      <c r="X667" s="79" t="s">
        <v>222</v>
      </c>
      <c r="Y667" s="60" t="s">
        <v>122</v>
      </c>
      <c r="Z667" s="79" t="s">
        <v>132</v>
      </c>
      <c r="AA667" s="79" t="s">
        <v>114</v>
      </c>
      <c r="AB667" s="80">
        <v>39515</v>
      </c>
      <c r="AC667" s="62">
        <f t="shared" ca="1" si="22"/>
        <v>9</v>
      </c>
      <c r="AD667" s="93" t="s">
        <v>59</v>
      </c>
      <c r="AE667" s="64">
        <v>89780</v>
      </c>
      <c r="AF667" s="60">
        <v>4</v>
      </c>
    </row>
    <row r="668" spans="1:32" x14ac:dyDescent="0.25">
      <c r="A668" s="79" t="s">
        <v>809</v>
      </c>
      <c r="B668" s="60" t="s">
        <v>110</v>
      </c>
      <c r="C668" s="79" t="s">
        <v>138</v>
      </c>
      <c r="D668" s="79" t="s">
        <v>112</v>
      </c>
      <c r="E668" s="80">
        <v>40941</v>
      </c>
      <c r="F668" s="62">
        <f t="shared" ca="1" si="21"/>
        <v>5</v>
      </c>
      <c r="G668" s="93" t="s">
        <v>113</v>
      </c>
      <c r="H668" s="64">
        <v>26360</v>
      </c>
      <c r="I668" s="60">
        <v>1</v>
      </c>
      <c r="W668"/>
      <c r="X668" s="79" t="s">
        <v>604</v>
      </c>
      <c r="Y668" s="60" t="s">
        <v>123</v>
      </c>
      <c r="Z668" s="79" t="s">
        <v>136</v>
      </c>
      <c r="AA668" s="79" t="s">
        <v>112</v>
      </c>
      <c r="AB668" s="80">
        <v>40552</v>
      </c>
      <c r="AC668" s="62">
        <f t="shared" ca="1" si="22"/>
        <v>6</v>
      </c>
      <c r="AD668" s="93" t="s">
        <v>113</v>
      </c>
      <c r="AE668" s="64">
        <v>62740</v>
      </c>
      <c r="AF668" s="60">
        <v>4</v>
      </c>
    </row>
    <row r="669" spans="1:32" x14ac:dyDescent="0.25">
      <c r="A669" s="79" t="s">
        <v>810</v>
      </c>
      <c r="B669" s="60" t="s">
        <v>110</v>
      </c>
      <c r="C669" s="79" t="s">
        <v>138</v>
      </c>
      <c r="D669" s="79" t="s">
        <v>118</v>
      </c>
      <c r="E669" s="234">
        <v>40403</v>
      </c>
      <c r="F669" s="62">
        <f t="shared" ca="1" si="21"/>
        <v>6</v>
      </c>
      <c r="G669" s="93"/>
      <c r="H669" s="64">
        <v>15056</v>
      </c>
      <c r="I669" s="60">
        <v>5</v>
      </c>
      <c r="W669"/>
      <c r="X669" s="79" t="s">
        <v>456</v>
      </c>
      <c r="Y669" s="60" t="s">
        <v>120</v>
      </c>
      <c r="Z669" s="79" t="s">
        <v>133</v>
      </c>
      <c r="AA669" s="79" t="s">
        <v>116</v>
      </c>
      <c r="AB669" s="234">
        <v>40449</v>
      </c>
      <c r="AC669" s="62">
        <f t="shared" ca="1" si="22"/>
        <v>6</v>
      </c>
      <c r="AD669" s="93"/>
      <c r="AE669" s="64">
        <v>88840</v>
      </c>
      <c r="AF669" s="60">
        <v>5</v>
      </c>
    </row>
    <row r="670" spans="1:32" x14ac:dyDescent="0.25">
      <c r="A670" s="79" t="s">
        <v>828</v>
      </c>
      <c r="B670" s="60" t="s">
        <v>110</v>
      </c>
      <c r="C670" s="79" t="s">
        <v>133</v>
      </c>
      <c r="D670" s="79" t="s">
        <v>116</v>
      </c>
      <c r="E670" s="80">
        <v>39166</v>
      </c>
      <c r="F670" s="62">
        <f t="shared" ca="1" si="21"/>
        <v>10</v>
      </c>
      <c r="G670" s="93"/>
      <c r="H670" s="64">
        <v>79220</v>
      </c>
      <c r="I670" s="60">
        <v>4</v>
      </c>
      <c r="W670"/>
      <c r="X670" s="79" t="s">
        <v>605</v>
      </c>
      <c r="Y670" s="60" t="s">
        <v>123</v>
      </c>
      <c r="Z670" s="79" t="s">
        <v>136</v>
      </c>
      <c r="AA670" s="79" t="s">
        <v>114</v>
      </c>
      <c r="AB670" s="80">
        <v>37141</v>
      </c>
      <c r="AC670" s="62">
        <f t="shared" ca="1" si="22"/>
        <v>15</v>
      </c>
      <c r="AD670" s="93" t="s">
        <v>76</v>
      </c>
      <c r="AE670" s="64">
        <v>15910</v>
      </c>
      <c r="AF670" s="60">
        <v>3</v>
      </c>
    </row>
    <row r="671" spans="1:32" x14ac:dyDescent="0.25">
      <c r="A671" s="79" t="s">
        <v>830</v>
      </c>
      <c r="B671" s="60" t="s">
        <v>110</v>
      </c>
      <c r="C671" s="79" t="s">
        <v>133</v>
      </c>
      <c r="D671" s="79" t="s">
        <v>116</v>
      </c>
      <c r="E671" s="80">
        <v>39830</v>
      </c>
      <c r="F671" s="62">
        <f t="shared" ca="1" si="21"/>
        <v>8</v>
      </c>
      <c r="G671" s="93"/>
      <c r="H671" s="64">
        <v>78520</v>
      </c>
      <c r="I671" s="60">
        <v>4</v>
      </c>
      <c r="W671"/>
      <c r="X671" s="79" t="s">
        <v>866</v>
      </c>
      <c r="Y671" s="60" t="s">
        <v>110</v>
      </c>
      <c r="Z671" s="79" t="s">
        <v>141</v>
      </c>
      <c r="AA671" s="79" t="s">
        <v>118</v>
      </c>
      <c r="AB671" s="80">
        <v>35869</v>
      </c>
      <c r="AC671" s="62">
        <f t="shared" ca="1" si="22"/>
        <v>19</v>
      </c>
      <c r="AD671" s="93"/>
      <c r="AE671" s="64">
        <v>17912</v>
      </c>
      <c r="AF671" s="60">
        <v>5</v>
      </c>
    </row>
    <row r="672" spans="1:32" x14ac:dyDescent="0.25">
      <c r="A672" s="79" t="s">
        <v>820</v>
      </c>
      <c r="B672" s="60" t="s">
        <v>110</v>
      </c>
      <c r="C672" s="79" t="s">
        <v>133</v>
      </c>
      <c r="D672" s="79" t="s">
        <v>112</v>
      </c>
      <c r="E672" s="80">
        <v>38809</v>
      </c>
      <c r="F672" s="62">
        <f t="shared" ca="1" si="21"/>
        <v>11</v>
      </c>
      <c r="G672" s="93" t="s">
        <v>115</v>
      </c>
      <c r="H672" s="64">
        <v>76584</v>
      </c>
      <c r="I672" s="60">
        <v>1</v>
      </c>
      <c r="W672"/>
      <c r="X672" s="79" t="s">
        <v>867</v>
      </c>
      <c r="Y672" s="60" t="s">
        <v>110</v>
      </c>
      <c r="Z672" s="79" t="s">
        <v>141</v>
      </c>
      <c r="AA672" s="79" t="s">
        <v>112</v>
      </c>
      <c r="AB672" s="80">
        <v>39153</v>
      </c>
      <c r="AC672" s="62">
        <f t="shared" ca="1" si="22"/>
        <v>10</v>
      </c>
      <c r="AD672" s="93" t="s">
        <v>124</v>
      </c>
      <c r="AE672" s="64">
        <v>43600</v>
      </c>
      <c r="AF672" s="60">
        <v>5</v>
      </c>
    </row>
    <row r="673" spans="1:32" x14ac:dyDescent="0.25">
      <c r="A673" s="79" t="s">
        <v>813</v>
      </c>
      <c r="B673" s="60" t="s">
        <v>110</v>
      </c>
      <c r="C673" s="79" t="s">
        <v>133</v>
      </c>
      <c r="D673" s="79" t="s">
        <v>112</v>
      </c>
      <c r="E673" s="80">
        <v>38798</v>
      </c>
      <c r="F673" s="62">
        <f t="shared" ca="1" si="21"/>
        <v>11</v>
      </c>
      <c r="G673" s="93" t="s">
        <v>124</v>
      </c>
      <c r="H673" s="64">
        <v>73144</v>
      </c>
      <c r="I673" s="60">
        <v>5</v>
      </c>
      <c r="W673"/>
      <c r="X673" s="79" t="s">
        <v>652</v>
      </c>
      <c r="Y673" s="60" t="s">
        <v>117</v>
      </c>
      <c r="Z673" s="79" t="s">
        <v>138</v>
      </c>
      <c r="AA673" s="79" t="s">
        <v>116</v>
      </c>
      <c r="AB673" s="80">
        <v>40468</v>
      </c>
      <c r="AC673" s="62">
        <f t="shared" ca="1" si="22"/>
        <v>6</v>
      </c>
      <c r="AD673" s="93"/>
      <c r="AE673" s="64">
        <v>39440</v>
      </c>
      <c r="AF673" s="60">
        <v>4</v>
      </c>
    </row>
    <row r="674" spans="1:32" x14ac:dyDescent="0.25">
      <c r="A674" s="79" t="s">
        <v>823</v>
      </c>
      <c r="B674" s="60" t="s">
        <v>110</v>
      </c>
      <c r="C674" s="79" t="s">
        <v>133</v>
      </c>
      <c r="D674" s="79" t="s">
        <v>116</v>
      </c>
      <c r="E674" s="80">
        <v>38289</v>
      </c>
      <c r="F674" s="62">
        <f t="shared" ca="1" si="21"/>
        <v>12</v>
      </c>
      <c r="G674" s="93"/>
      <c r="H674" s="64">
        <v>71830</v>
      </c>
      <c r="I674" s="60">
        <v>3</v>
      </c>
      <c r="W674"/>
      <c r="X674" s="79" t="s">
        <v>673</v>
      </c>
      <c r="Y674" s="60" t="s">
        <v>117</v>
      </c>
      <c r="Z674" s="79" t="s">
        <v>136</v>
      </c>
      <c r="AA674" s="79" t="s">
        <v>116</v>
      </c>
      <c r="AB674" s="80">
        <v>39592</v>
      </c>
      <c r="AC674" s="62">
        <f t="shared" ca="1" si="22"/>
        <v>9</v>
      </c>
      <c r="AD674" s="93"/>
      <c r="AE674" s="64">
        <v>57520</v>
      </c>
      <c r="AF674" s="60">
        <v>3</v>
      </c>
    </row>
    <row r="675" spans="1:32" x14ac:dyDescent="0.25">
      <c r="A675" s="79" t="s">
        <v>829</v>
      </c>
      <c r="B675" s="60" t="s">
        <v>110</v>
      </c>
      <c r="C675" s="79" t="s">
        <v>133</v>
      </c>
      <c r="D675" s="79" t="s">
        <v>112</v>
      </c>
      <c r="E675" s="80">
        <v>39001</v>
      </c>
      <c r="F675" s="62">
        <f t="shared" ca="1" si="21"/>
        <v>10</v>
      </c>
      <c r="G675" s="93" t="s">
        <v>115</v>
      </c>
      <c r="H675" s="64">
        <v>70020</v>
      </c>
      <c r="I675" s="60">
        <v>3</v>
      </c>
      <c r="W675"/>
      <c r="X675" s="79" t="s">
        <v>576</v>
      </c>
      <c r="Y675" s="60" t="s">
        <v>123</v>
      </c>
      <c r="Z675" s="79" t="s">
        <v>126</v>
      </c>
      <c r="AA675" s="79" t="s">
        <v>116</v>
      </c>
      <c r="AB675" s="80">
        <v>39922</v>
      </c>
      <c r="AC675" s="62">
        <f t="shared" ca="1" si="22"/>
        <v>8</v>
      </c>
      <c r="AD675" s="93"/>
      <c r="AE675" s="64">
        <v>25790</v>
      </c>
      <c r="AF675" s="60">
        <v>3</v>
      </c>
    </row>
    <row r="676" spans="1:32" x14ac:dyDescent="0.25">
      <c r="A676" s="79" t="s">
        <v>818</v>
      </c>
      <c r="B676" s="60" t="s">
        <v>110</v>
      </c>
      <c r="C676" s="79" t="s">
        <v>133</v>
      </c>
      <c r="D676" s="79" t="s">
        <v>112</v>
      </c>
      <c r="E676" s="80">
        <v>38733</v>
      </c>
      <c r="F676" s="62">
        <f t="shared" ca="1" si="21"/>
        <v>11</v>
      </c>
      <c r="G676" s="93" t="s">
        <v>76</v>
      </c>
      <c r="H676" s="64">
        <v>68710</v>
      </c>
      <c r="I676" s="60">
        <v>4</v>
      </c>
      <c r="W676"/>
      <c r="X676" s="79" t="s">
        <v>170</v>
      </c>
      <c r="Y676" s="60" t="s">
        <v>122</v>
      </c>
      <c r="Z676" s="79" t="s">
        <v>140</v>
      </c>
      <c r="AA676" s="79" t="s">
        <v>112</v>
      </c>
      <c r="AB676" s="80">
        <v>36393</v>
      </c>
      <c r="AC676" s="62">
        <f t="shared" ca="1" si="22"/>
        <v>17</v>
      </c>
      <c r="AD676" s="93" t="s">
        <v>124</v>
      </c>
      <c r="AE676" s="64">
        <v>65910</v>
      </c>
      <c r="AF676" s="60">
        <v>5</v>
      </c>
    </row>
    <row r="677" spans="1:32" x14ac:dyDescent="0.25">
      <c r="A677" s="79" t="s">
        <v>824</v>
      </c>
      <c r="B677" s="60" t="s">
        <v>110</v>
      </c>
      <c r="C677" s="79" t="s">
        <v>133</v>
      </c>
      <c r="D677" s="79" t="s">
        <v>112</v>
      </c>
      <c r="E677" s="80">
        <v>36444</v>
      </c>
      <c r="F677" s="62">
        <f t="shared" ca="1" si="21"/>
        <v>17</v>
      </c>
      <c r="G677" s="93" t="s">
        <v>113</v>
      </c>
      <c r="H677" s="64">
        <v>67280</v>
      </c>
      <c r="I677" s="60">
        <v>3</v>
      </c>
      <c r="W677"/>
      <c r="X677" s="79" t="s">
        <v>171</v>
      </c>
      <c r="Y677" s="60" t="s">
        <v>122</v>
      </c>
      <c r="Z677" s="79" t="s">
        <v>140</v>
      </c>
      <c r="AA677" s="79" t="s">
        <v>116</v>
      </c>
      <c r="AB677" s="80">
        <v>37404</v>
      </c>
      <c r="AC677" s="62">
        <f t="shared" ca="1" si="22"/>
        <v>15</v>
      </c>
      <c r="AD677" s="93"/>
      <c r="AE677" s="64">
        <v>60070</v>
      </c>
      <c r="AF677" s="60">
        <v>3</v>
      </c>
    </row>
    <row r="678" spans="1:32" x14ac:dyDescent="0.25">
      <c r="A678" s="79" t="s">
        <v>812</v>
      </c>
      <c r="B678" s="60" t="s">
        <v>110</v>
      </c>
      <c r="C678" s="79" t="s">
        <v>133</v>
      </c>
      <c r="D678" s="79" t="s">
        <v>116</v>
      </c>
      <c r="E678" s="80">
        <v>39538</v>
      </c>
      <c r="F678" s="62">
        <f t="shared" ca="1" si="21"/>
        <v>9</v>
      </c>
      <c r="G678" s="93"/>
      <c r="H678" s="64">
        <v>62780</v>
      </c>
      <c r="I678" s="60">
        <v>4</v>
      </c>
      <c r="W678"/>
      <c r="X678" s="79" t="s">
        <v>339</v>
      </c>
      <c r="Y678" s="60" t="s">
        <v>122</v>
      </c>
      <c r="Z678" s="79" t="s">
        <v>137</v>
      </c>
      <c r="AA678" s="79" t="s">
        <v>112</v>
      </c>
      <c r="AB678" s="80">
        <v>36898</v>
      </c>
      <c r="AC678" s="62">
        <f t="shared" ca="1" si="22"/>
        <v>16</v>
      </c>
      <c r="AD678" s="93" t="s">
        <v>113</v>
      </c>
      <c r="AE678" s="64">
        <v>71820</v>
      </c>
      <c r="AF678" s="60">
        <v>2</v>
      </c>
    </row>
    <row r="679" spans="1:32" x14ac:dyDescent="0.25">
      <c r="A679" s="79" t="s">
        <v>817</v>
      </c>
      <c r="B679" s="60" t="s">
        <v>110</v>
      </c>
      <c r="C679" s="79" t="s">
        <v>133</v>
      </c>
      <c r="D679" s="79" t="s">
        <v>116</v>
      </c>
      <c r="E679" s="80">
        <v>39822</v>
      </c>
      <c r="F679" s="62">
        <f t="shared" ca="1" si="21"/>
        <v>8</v>
      </c>
      <c r="G679" s="93"/>
      <c r="H679" s="64">
        <v>60040</v>
      </c>
      <c r="I679" s="60">
        <v>5</v>
      </c>
      <c r="W679"/>
      <c r="X679" s="79" t="s">
        <v>487</v>
      </c>
      <c r="Y679" s="60" t="s">
        <v>120</v>
      </c>
      <c r="Z679" s="79" t="s">
        <v>131</v>
      </c>
      <c r="AA679" s="79" t="s">
        <v>112</v>
      </c>
      <c r="AB679" s="80">
        <v>39199</v>
      </c>
      <c r="AC679" s="62">
        <f t="shared" ca="1" si="22"/>
        <v>10</v>
      </c>
      <c r="AD679" s="93" t="s">
        <v>113</v>
      </c>
      <c r="AE679" s="64">
        <v>31840</v>
      </c>
      <c r="AF679" s="60">
        <v>1</v>
      </c>
    </row>
    <row r="680" spans="1:32" x14ac:dyDescent="0.25">
      <c r="A680" s="79" t="s">
        <v>819</v>
      </c>
      <c r="B680" s="60" t="s">
        <v>110</v>
      </c>
      <c r="C680" s="79" t="s">
        <v>133</v>
      </c>
      <c r="D680" s="79" t="s">
        <v>112</v>
      </c>
      <c r="E680" s="80">
        <v>41025</v>
      </c>
      <c r="F680" s="62">
        <f t="shared" ca="1" si="21"/>
        <v>5</v>
      </c>
      <c r="G680" s="93" t="s">
        <v>124</v>
      </c>
      <c r="H680" s="64">
        <v>58910</v>
      </c>
      <c r="I680" s="60">
        <v>1</v>
      </c>
      <c r="W680"/>
      <c r="X680" s="79" t="s">
        <v>517</v>
      </c>
      <c r="Y680" s="60" t="s">
        <v>120</v>
      </c>
      <c r="Z680" s="79" t="s">
        <v>141</v>
      </c>
      <c r="AA680" s="79" t="s">
        <v>112</v>
      </c>
      <c r="AB680" s="80">
        <v>38902</v>
      </c>
      <c r="AC680" s="62">
        <f t="shared" ca="1" si="22"/>
        <v>10</v>
      </c>
      <c r="AD680" s="93" t="s">
        <v>113</v>
      </c>
      <c r="AE680" s="64">
        <v>73560</v>
      </c>
      <c r="AF680" s="60">
        <v>3</v>
      </c>
    </row>
    <row r="681" spans="1:32" x14ac:dyDescent="0.25">
      <c r="A681" s="79" t="s">
        <v>825</v>
      </c>
      <c r="B681" s="60" t="s">
        <v>110</v>
      </c>
      <c r="C681" s="79" t="s">
        <v>133</v>
      </c>
      <c r="D681" s="79" t="s">
        <v>112</v>
      </c>
      <c r="E681" s="80">
        <v>35938</v>
      </c>
      <c r="F681" s="62">
        <f t="shared" ca="1" si="21"/>
        <v>19</v>
      </c>
      <c r="G681" s="93" t="s">
        <v>59</v>
      </c>
      <c r="H681" s="64">
        <v>55450</v>
      </c>
      <c r="I681" s="60">
        <v>5</v>
      </c>
      <c r="W681"/>
      <c r="X681" s="79" t="s">
        <v>833</v>
      </c>
      <c r="Y681" s="60" t="s">
        <v>110</v>
      </c>
      <c r="Z681" s="79" t="s">
        <v>133</v>
      </c>
      <c r="AA681" s="79" t="s">
        <v>112</v>
      </c>
      <c r="AB681" s="80">
        <v>38146</v>
      </c>
      <c r="AC681" s="62">
        <f t="shared" ca="1" si="22"/>
        <v>12</v>
      </c>
      <c r="AD681" s="93" t="s">
        <v>113</v>
      </c>
      <c r="AE681" s="64">
        <v>47340</v>
      </c>
      <c r="AF681" s="60">
        <v>2</v>
      </c>
    </row>
    <row r="682" spans="1:32" x14ac:dyDescent="0.25">
      <c r="A682" s="79" t="s">
        <v>833</v>
      </c>
      <c r="B682" s="60" t="s">
        <v>110</v>
      </c>
      <c r="C682" s="79" t="s">
        <v>133</v>
      </c>
      <c r="D682" s="79" t="s">
        <v>112</v>
      </c>
      <c r="E682" s="80">
        <v>38146</v>
      </c>
      <c r="F682" s="62">
        <f t="shared" ca="1" si="21"/>
        <v>12</v>
      </c>
      <c r="G682" s="93" t="s">
        <v>113</v>
      </c>
      <c r="H682" s="64">
        <v>47340</v>
      </c>
      <c r="I682" s="60">
        <v>2</v>
      </c>
      <c r="W682"/>
      <c r="X682" s="79" t="s">
        <v>518</v>
      </c>
      <c r="Y682" s="60" t="s">
        <v>120</v>
      </c>
      <c r="Z682" s="79" t="s">
        <v>141</v>
      </c>
      <c r="AA682" s="79" t="s">
        <v>112</v>
      </c>
      <c r="AB682" s="80">
        <v>40521</v>
      </c>
      <c r="AC682" s="62">
        <f t="shared" ca="1" si="22"/>
        <v>6</v>
      </c>
      <c r="AD682" s="93" t="s">
        <v>124</v>
      </c>
      <c r="AE682" s="64">
        <v>34330</v>
      </c>
      <c r="AF682" s="60">
        <v>3</v>
      </c>
    </row>
    <row r="683" spans="1:32" x14ac:dyDescent="0.25">
      <c r="A683" s="79" t="s">
        <v>814</v>
      </c>
      <c r="B683" s="60" t="s">
        <v>110</v>
      </c>
      <c r="C683" s="79" t="s">
        <v>133</v>
      </c>
      <c r="D683" s="79" t="s">
        <v>112</v>
      </c>
      <c r="E683" s="80">
        <v>40578</v>
      </c>
      <c r="F683" s="62">
        <f t="shared" ca="1" si="21"/>
        <v>6</v>
      </c>
      <c r="G683" s="93" t="s">
        <v>113</v>
      </c>
      <c r="H683" s="64">
        <v>43820</v>
      </c>
      <c r="I683" s="60">
        <v>2</v>
      </c>
      <c r="W683"/>
      <c r="X683" s="79" t="s">
        <v>570</v>
      </c>
      <c r="Y683" s="60" t="s">
        <v>123</v>
      </c>
      <c r="Z683" s="79" t="s">
        <v>140</v>
      </c>
      <c r="AA683" s="79" t="s">
        <v>112</v>
      </c>
      <c r="AB683" s="80">
        <v>39807</v>
      </c>
      <c r="AC683" s="62">
        <f t="shared" ca="1" si="22"/>
        <v>8</v>
      </c>
      <c r="AD683" s="93" t="s">
        <v>115</v>
      </c>
      <c r="AE683" s="64">
        <v>88820</v>
      </c>
      <c r="AF683" s="60">
        <v>2</v>
      </c>
    </row>
    <row r="684" spans="1:32" x14ac:dyDescent="0.25">
      <c r="A684" s="79" t="s">
        <v>816</v>
      </c>
      <c r="B684" s="60" t="s">
        <v>110</v>
      </c>
      <c r="C684" s="79" t="s">
        <v>133</v>
      </c>
      <c r="D684" s="79" t="s">
        <v>116</v>
      </c>
      <c r="E684" s="80">
        <v>39633</v>
      </c>
      <c r="F684" s="62">
        <f t="shared" ca="1" si="21"/>
        <v>8</v>
      </c>
      <c r="G684" s="93"/>
      <c r="H684" s="64">
        <v>39680</v>
      </c>
      <c r="I684" s="60">
        <v>1</v>
      </c>
      <c r="W684"/>
      <c r="X684" s="79" t="s">
        <v>457</v>
      </c>
      <c r="Y684" s="60" t="s">
        <v>120</v>
      </c>
      <c r="Z684" s="79" t="s">
        <v>133</v>
      </c>
      <c r="AA684" s="79" t="s">
        <v>112</v>
      </c>
      <c r="AB684" s="80">
        <v>39472</v>
      </c>
      <c r="AC684" s="62">
        <f t="shared" ca="1" si="22"/>
        <v>9</v>
      </c>
      <c r="AD684" s="93" t="s">
        <v>113</v>
      </c>
      <c r="AE684" s="64">
        <v>87760</v>
      </c>
      <c r="AF684" s="60">
        <v>1</v>
      </c>
    </row>
    <row r="685" spans="1:32" x14ac:dyDescent="0.25">
      <c r="A685" s="79" t="s">
        <v>834</v>
      </c>
      <c r="B685" s="60" t="s">
        <v>110</v>
      </c>
      <c r="C685" s="79" t="s">
        <v>133</v>
      </c>
      <c r="D685" s="79" t="s">
        <v>112</v>
      </c>
      <c r="E685" s="80">
        <v>39403</v>
      </c>
      <c r="F685" s="62">
        <f t="shared" ca="1" si="21"/>
        <v>9</v>
      </c>
      <c r="G685" s="93" t="s">
        <v>115</v>
      </c>
      <c r="H685" s="64">
        <v>38940</v>
      </c>
      <c r="I685" s="60">
        <v>2</v>
      </c>
      <c r="W685"/>
      <c r="X685" s="79" t="s">
        <v>577</v>
      </c>
      <c r="Y685" s="60" t="s">
        <v>123</v>
      </c>
      <c r="Z685" s="79" t="s">
        <v>127</v>
      </c>
      <c r="AA685" s="79" t="s">
        <v>112</v>
      </c>
      <c r="AB685" s="80">
        <v>39388</v>
      </c>
      <c r="AC685" s="62">
        <f t="shared" ca="1" si="22"/>
        <v>9</v>
      </c>
      <c r="AD685" s="93" t="s">
        <v>113</v>
      </c>
      <c r="AE685" s="64">
        <v>71120</v>
      </c>
      <c r="AF685" s="60">
        <v>4</v>
      </c>
    </row>
    <row r="686" spans="1:32" x14ac:dyDescent="0.25">
      <c r="A686" s="79" t="s">
        <v>811</v>
      </c>
      <c r="B686" s="60" t="s">
        <v>110</v>
      </c>
      <c r="C686" s="79" t="s">
        <v>133</v>
      </c>
      <c r="D686" s="79" t="s">
        <v>112</v>
      </c>
      <c r="E686" s="80">
        <v>39655</v>
      </c>
      <c r="F686" s="62">
        <f t="shared" ca="1" si="21"/>
        <v>8</v>
      </c>
      <c r="G686" s="93" t="s">
        <v>76</v>
      </c>
      <c r="H686" s="64">
        <v>34480</v>
      </c>
      <c r="I686" s="60">
        <v>3</v>
      </c>
      <c r="W686"/>
      <c r="X686" s="79" t="s">
        <v>286</v>
      </c>
      <c r="Y686" s="60" t="s">
        <v>122</v>
      </c>
      <c r="Z686" s="79" t="s">
        <v>131</v>
      </c>
      <c r="AA686" s="79" t="s">
        <v>112</v>
      </c>
      <c r="AB686" s="80">
        <v>39326</v>
      </c>
      <c r="AC686" s="62">
        <f t="shared" ca="1" si="22"/>
        <v>9</v>
      </c>
      <c r="AD686" s="93" t="s">
        <v>113</v>
      </c>
      <c r="AE686" s="64">
        <v>72900</v>
      </c>
      <c r="AF686" s="60">
        <v>3</v>
      </c>
    </row>
    <row r="687" spans="1:32" x14ac:dyDescent="0.25">
      <c r="A687" s="79" t="s">
        <v>826</v>
      </c>
      <c r="B687" s="60" t="s">
        <v>110</v>
      </c>
      <c r="C687" s="79" t="s">
        <v>133</v>
      </c>
      <c r="D687" s="79" t="s">
        <v>118</v>
      </c>
      <c r="E687" s="80">
        <v>35829</v>
      </c>
      <c r="F687" s="62">
        <f t="shared" ca="1" si="21"/>
        <v>19</v>
      </c>
      <c r="G687" s="93"/>
      <c r="H687" s="64">
        <v>29176</v>
      </c>
      <c r="I687" s="60">
        <v>3</v>
      </c>
      <c r="W687"/>
      <c r="X687" s="79" t="s">
        <v>728</v>
      </c>
      <c r="Y687" s="60" t="s">
        <v>119</v>
      </c>
      <c r="Z687" s="79" t="s">
        <v>133</v>
      </c>
      <c r="AA687" s="79" t="s">
        <v>112</v>
      </c>
      <c r="AB687" s="80">
        <v>35830</v>
      </c>
      <c r="AC687" s="62">
        <f t="shared" ca="1" si="22"/>
        <v>19</v>
      </c>
      <c r="AD687" s="93" t="s">
        <v>59</v>
      </c>
      <c r="AE687" s="64">
        <v>35460</v>
      </c>
      <c r="AF687" s="60">
        <v>5</v>
      </c>
    </row>
    <row r="688" spans="1:32" x14ac:dyDescent="0.25">
      <c r="A688" s="79" t="s">
        <v>821</v>
      </c>
      <c r="B688" s="60" t="s">
        <v>110</v>
      </c>
      <c r="C688" s="79" t="s">
        <v>133</v>
      </c>
      <c r="D688" s="79" t="s">
        <v>114</v>
      </c>
      <c r="E688" s="80">
        <v>37620</v>
      </c>
      <c r="F688" s="62">
        <f t="shared" ca="1" si="21"/>
        <v>14</v>
      </c>
      <c r="G688" s="93" t="s">
        <v>113</v>
      </c>
      <c r="H688" s="64">
        <v>24460</v>
      </c>
      <c r="I688" s="60">
        <v>1</v>
      </c>
      <c r="W688"/>
      <c r="X688" s="79" t="s">
        <v>207</v>
      </c>
      <c r="Y688" s="60" t="s">
        <v>122</v>
      </c>
      <c r="Z688" s="79" t="s">
        <v>130</v>
      </c>
      <c r="AA688" s="79" t="s">
        <v>116</v>
      </c>
      <c r="AB688" s="80">
        <v>38854</v>
      </c>
      <c r="AC688" s="62">
        <f t="shared" ca="1" si="22"/>
        <v>11</v>
      </c>
      <c r="AD688" s="93"/>
      <c r="AE688" s="64">
        <v>44820</v>
      </c>
      <c r="AF688" s="60">
        <v>4</v>
      </c>
    </row>
    <row r="689" spans="1:32" x14ac:dyDescent="0.25">
      <c r="A689" s="79" t="s">
        <v>822</v>
      </c>
      <c r="B689" s="60" t="s">
        <v>110</v>
      </c>
      <c r="C689" s="79" t="s">
        <v>133</v>
      </c>
      <c r="D689" s="79" t="s">
        <v>112</v>
      </c>
      <c r="E689" s="80">
        <v>36698</v>
      </c>
      <c r="F689" s="62">
        <f t="shared" ca="1" si="21"/>
        <v>16</v>
      </c>
      <c r="G689" s="93" t="s">
        <v>59</v>
      </c>
      <c r="H689" s="64">
        <v>23650</v>
      </c>
      <c r="I689" s="60">
        <v>1</v>
      </c>
      <c r="W689"/>
      <c r="X689" s="79" t="s">
        <v>712</v>
      </c>
      <c r="Y689" s="60" t="s">
        <v>119</v>
      </c>
      <c r="Z689" s="79" t="s">
        <v>126</v>
      </c>
      <c r="AA689" s="79" t="s">
        <v>116</v>
      </c>
      <c r="AB689" s="80">
        <v>35940</v>
      </c>
      <c r="AC689" s="62">
        <f t="shared" ca="1" si="22"/>
        <v>19</v>
      </c>
      <c r="AD689" s="93"/>
      <c r="AE689" s="64">
        <v>88000</v>
      </c>
      <c r="AF689" s="60">
        <v>5</v>
      </c>
    </row>
    <row r="690" spans="1:32" x14ac:dyDescent="0.25">
      <c r="A690" s="79" t="s">
        <v>815</v>
      </c>
      <c r="B690" s="60" t="s">
        <v>110</v>
      </c>
      <c r="C690" s="79" t="s">
        <v>133</v>
      </c>
      <c r="D690" s="79" t="s">
        <v>112</v>
      </c>
      <c r="E690" s="80">
        <v>36122</v>
      </c>
      <c r="F690" s="62">
        <f t="shared" ca="1" si="21"/>
        <v>18</v>
      </c>
      <c r="G690" s="93" t="s">
        <v>115</v>
      </c>
      <c r="H690" s="64">
        <v>22660</v>
      </c>
      <c r="I690" s="60">
        <v>2</v>
      </c>
      <c r="W690"/>
      <c r="X690" s="79" t="s">
        <v>774</v>
      </c>
      <c r="Y690" s="60" t="s">
        <v>110</v>
      </c>
      <c r="Z690" s="79" t="s">
        <v>140</v>
      </c>
      <c r="AA690" s="79" t="s">
        <v>116</v>
      </c>
      <c r="AB690" s="80">
        <v>39742</v>
      </c>
      <c r="AC690" s="62">
        <f t="shared" ca="1" si="22"/>
        <v>8</v>
      </c>
      <c r="AD690" s="93"/>
      <c r="AE690" s="64">
        <v>23020</v>
      </c>
      <c r="AF690" s="60">
        <v>4</v>
      </c>
    </row>
    <row r="691" spans="1:32" x14ac:dyDescent="0.25">
      <c r="A691" s="79" t="s">
        <v>832</v>
      </c>
      <c r="B691" s="60" t="s">
        <v>110</v>
      </c>
      <c r="C691" s="79" t="s">
        <v>133</v>
      </c>
      <c r="D691" s="79" t="s">
        <v>118</v>
      </c>
      <c r="E691" s="80">
        <v>38777</v>
      </c>
      <c r="F691" s="62">
        <f t="shared" ca="1" si="21"/>
        <v>11</v>
      </c>
      <c r="G691" s="93"/>
      <c r="H691" s="64">
        <v>22472</v>
      </c>
      <c r="I691" s="60">
        <v>1</v>
      </c>
      <c r="W691"/>
      <c r="X691" s="79" t="s">
        <v>417</v>
      </c>
      <c r="Y691" s="60" t="s">
        <v>120</v>
      </c>
      <c r="Z691" s="79" t="s">
        <v>138</v>
      </c>
      <c r="AA691" s="79" t="s">
        <v>116</v>
      </c>
      <c r="AB691" s="80">
        <v>41116</v>
      </c>
      <c r="AC691" s="62">
        <f t="shared" ca="1" si="22"/>
        <v>4</v>
      </c>
      <c r="AD691" s="93"/>
      <c r="AE691" s="64">
        <v>32650</v>
      </c>
      <c r="AF691" s="60">
        <v>1</v>
      </c>
    </row>
    <row r="692" spans="1:32" x14ac:dyDescent="0.25">
      <c r="A692" s="79" t="s">
        <v>827</v>
      </c>
      <c r="B692" s="60" t="s">
        <v>110</v>
      </c>
      <c r="C692" s="79" t="s">
        <v>133</v>
      </c>
      <c r="D692" s="79" t="s">
        <v>114</v>
      </c>
      <c r="E692" s="80">
        <v>39276</v>
      </c>
      <c r="F692" s="62">
        <f t="shared" ca="1" si="21"/>
        <v>9</v>
      </c>
      <c r="G692" s="93" t="s">
        <v>115</v>
      </c>
      <c r="H692" s="64">
        <v>18895</v>
      </c>
      <c r="I692" s="60">
        <v>4</v>
      </c>
      <c r="W692"/>
      <c r="X692" s="79" t="s">
        <v>311</v>
      </c>
      <c r="Y692" s="60" t="s">
        <v>122</v>
      </c>
      <c r="Z692" s="79" t="s">
        <v>141</v>
      </c>
      <c r="AA692" s="79" t="s">
        <v>112</v>
      </c>
      <c r="AB692" s="80">
        <v>41157</v>
      </c>
      <c r="AC692" s="62">
        <f t="shared" ca="1" si="22"/>
        <v>4</v>
      </c>
      <c r="AD692" s="93" t="s">
        <v>76</v>
      </c>
      <c r="AE692" s="64">
        <v>86240</v>
      </c>
      <c r="AF692" s="60">
        <v>1</v>
      </c>
    </row>
    <row r="693" spans="1:32" x14ac:dyDescent="0.25">
      <c r="A693" s="79" t="s">
        <v>831</v>
      </c>
      <c r="B693" s="60" t="s">
        <v>110</v>
      </c>
      <c r="C693" s="79" t="s">
        <v>133</v>
      </c>
      <c r="D693" s="79" t="s">
        <v>118</v>
      </c>
      <c r="E693" s="80">
        <v>39087</v>
      </c>
      <c r="F693" s="62">
        <f t="shared" ca="1" si="21"/>
        <v>10</v>
      </c>
      <c r="G693" s="93"/>
      <c r="H693" s="64">
        <v>14416</v>
      </c>
      <c r="I693" s="60">
        <v>4</v>
      </c>
      <c r="W693"/>
      <c r="X693" s="79" t="s">
        <v>775</v>
      </c>
      <c r="Y693" s="60" t="s">
        <v>110</v>
      </c>
      <c r="Z693" s="79" t="s">
        <v>140</v>
      </c>
      <c r="AA693" s="79" t="s">
        <v>114</v>
      </c>
      <c r="AB693" s="234">
        <v>40421</v>
      </c>
      <c r="AC693" s="62">
        <f t="shared" ca="1" si="22"/>
        <v>6</v>
      </c>
      <c r="AD693" s="93" t="s">
        <v>115</v>
      </c>
      <c r="AE693" s="64">
        <v>49355</v>
      </c>
      <c r="AF693" s="60">
        <v>5</v>
      </c>
    </row>
    <row r="694" spans="1:32" x14ac:dyDescent="0.25">
      <c r="A694" s="79" t="s">
        <v>835</v>
      </c>
      <c r="B694" s="60" t="s">
        <v>110</v>
      </c>
      <c r="C694" s="79" t="s">
        <v>135</v>
      </c>
      <c r="D694" s="79" t="s">
        <v>116</v>
      </c>
      <c r="E694" s="80">
        <v>36765</v>
      </c>
      <c r="F694" s="62">
        <f t="shared" ca="1" si="21"/>
        <v>16</v>
      </c>
      <c r="G694" s="93"/>
      <c r="H694" s="64">
        <v>74500</v>
      </c>
      <c r="I694" s="60">
        <v>4</v>
      </c>
      <c r="W694"/>
      <c r="X694" s="79" t="s">
        <v>376</v>
      </c>
      <c r="Y694" s="60" t="s">
        <v>120</v>
      </c>
      <c r="Z694" s="79" t="s">
        <v>125</v>
      </c>
      <c r="AA694" s="79" t="s">
        <v>112</v>
      </c>
      <c r="AB694" s="80">
        <v>39414</v>
      </c>
      <c r="AC694" s="62">
        <f t="shared" ca="1" si="22"/>
        <v>9</v>
      </c>
      <c r="AD694" s="93" t="s">
        <v>113</v>
      </c>
      <c r="AE694" s="64">
        <v>73440</v>
      </c>
      <c r="AF694" s="60">
        <v>1</v>
      </c>
    </row>
    <row r="695" spans="1:32" x14ac:dyDescent="0.25">
      <c r="A695" s="79" t="s">
        <v>836</v>
      </c>
      <c r="B695" s="60" t="s">
        <v>110</v>
      </c>
      <c r="C695" s="79" t="s">
        <v>135</v>
      </c>
      <c r="D695" s="79" t="s">
        <v>112</v>
      </c>
      <c r="E695" s="80">
        <v>39038</v>
      </c>
      <c r="F695" s="62">
        <f t="shared" ca="1" si="21"/>
        <v>10</v>
      </c>
      <c r="G695" s="93" t="s">
        <v>76</v>
      </c>
      <c r="H695" s="64">
        <v>71400</v>
      </c>
      <c r="I695" s="60">
        <v>4</v>
      </c>
      <c r="W695"/>
      <c r="X695" s="79" t="s">
        <v>172</v>
      </c>
      <c r="Y695" s="60" t="s">
        <v>122</v>
      </c>
      <c r="Z695" s="79" t="s">
        <v>140</v>
      </c>
      <c r="AA695" s="79" t="s">
        <v>112</v>
      </c>
      <c r="AB695" s="80">
        <v>39673</v>
      </c>
      <c r="AC695" s="62">
        <f t="shared" ca="1" si="22"/>
        <v>8</v>
      </c>
      <c r="AD695" s="93" t="s">
        <v>113</v>
      </c>
      <c r="AE695" s="64">
        <v>48080</v>
      </c>
      <c r="AF695" s="60">
        <v>2</v>
      </c>
    </row>
    <row r="696" spans="1:32" x14ac:dyDescent="0.25">
      <c r="A696" s="79" t="s">
        <v>846</v>
      </c>
      <c r="B696" s="60" t="s">
        <v>110</v>
      </c>
      <c r="C696" s="79" t="s">
        <v>136</v>
      </c>
      <c r="D696" s="79" t="s">
        <v>112</v>
      </c>
      <c r="E696" s="80">
        <v>35856</v>
      </c>
      <c r="F696" s="62">
        <f t="shared" ca="1" si="21"/>
        <v>19</v>
      </c>
      <c r="G696" s="93" t="s">
        <v>76</v>
      </c>
      <c r="H696" s="64">
        <v>86830</v>
      </c>
      <c r="I696" s="60">
        <v>3</v>
      </c>
      <c r="W696"/>
      <c r="X696" s="79" t="s">
        <v>553</v>
      </c>
      <c r="Y696" s="60" t="s">
        <v>120</v>
      </c>
      <c r="Z696" s="79" t="s">
        <v>142</v>
      </c>
      <c r="AA696" s="79" t="s">
        <v>112</v>
      </c>
      <c r="AB696" s="80">
        <v>38914</v>
      </c>
      <c r="AC696" s="62">
        <f t="shared" ca="1" si="22"/>
        <v>10</v>
      </c>
      <c r="AD696" s="93" t="s">
        <v>124</v>
      </c>
      <c r="AE696" s="64">
        <v>41380</v>
      </c>
      <c r="AF696" s="60">
        <v>2</v>
      </c>
    </row>
    <row r="697" spans="1:32" x14ac:dyDescent="0.25">
      <c r="A697" s="79" t="s">
        <v>849</v>
      </c>
      <c r="B697" s="60" t="s">
        <v>110</v>
      </c>
      <c r="C697" s="79" t="s">
        <v>136</v>
      </c>
      <c r="D697" s="79" t="s">
        <v>112</v>
      </c>
      <c r="E697" s="80">
        <v>40333</v>
      </c>
      <c r="F697" s="62">
        <f t="shared" ca="1" si="21"/>
        <v>6</v>
      </c>
      <c r="G697" s="93" t="s">
        <v>59</v>
      </c>
      <c r="H697" s="64">
        <v>70480</v>
      </c>
      <c r="I697" s="60">
        <v>4</v>
      </c>
      <c r="W697"/>
      <c r="X697" s="79" t="s">
        <v>683</v>
      </c>
      <c r="Y697" s="60" t="s">
        <v>117</v>
      </c>
      <c r="Z697" s="79" t="s">
        <v>141</v>
      </c>
      <c r="AA697" s="79" t="s">
        <v>116</v>
      </c>
      <c r="AB697" s="80">
        <v>37082</v>
      </c>
      <c r="AC697" s="62">
        <f t="shared" ca="1" si="22"/>
        <v>15</v>
      </c>
      <c r="AD697" s="93"/>
      <c r="AE697" s="64">
        <v>46780</v>
      </c>
      <c r="AF697" s="60">
        <v>2</v>
      </c>
    </row>
    <row r="698" spans="1:32" x14ac:dyDescent="0.25">
      <c r="A698" s="79" t="s">
        <v>838</v>
      </c>
      <c r="B698" s="60" t="s">
        <v>110</v>
      </c>
      <c r="C698" s="79" t="s">
        <v>136</v>
      </c>
      <c r="D698" s="79" t="s">
        <v>112</v>
      </c>
      <c r="E698" s="80">
        <v>36662</v>
      </c>
      <c r="F698" s="62">
        <f t="shared" ca="1" si="21"/>
        <v>17</v>
      </c>
      <c r="G698" s="93" t="s">
        <v>124</v>
      </c>
      <c r="H698" s="64">
        <v>52490</v>
      </c>
      <c r="I698" s="60">
        <v>4</v>
      </c>
      <c r="W698"/>
      <c r="X698" s="79" t="s">
        <v>645</v>
      </c>
      <c r="Y698" s="60" t="s">
        <v>117</v>
      </c>
      <c r="Z698" s="79" t="s">
        <v>126</v>
      </c>
      <c r="AA698" s="79" t="s">
        <v>112</v>
      </c>
      <c r="AB698" s="80">
        <v>40575</v>
      </c>
      <c r="AC698" s="62">
        <f t="shared" ca="1" si="22"/>
        <v>6</v>
      </c>
      <c r="AD698" s="93" t="s">
        <v>76</v>
      </c>
      <c r="AE698" s="64">
        <v>74710</v>
      </c>
      <c r="AF698" s="60">
        <v>2</v>
      </c>
    </row>
    <row r="699" spans="1:32" x14ac:dyDescent="0.25">
      <c r="A699" s="79" t="s">
        <v>848</v>
      </c>
      <c r="B699" s="60" t="s">
        <v>110</v>
      </c>
      <c r="C699" s="79" t="s">
        <v>136</v>
      </c>
      <c r="D699" s="79" t="s">
        <v>112</v>
      </c>
      <c r="E699" s="80">
        <v>36940</v>
      </c>
      <c r="F699" s="62">
        <f t="shared" ca="1" si="21"/>
        <v>16</v>
      </c>
      <c r="G699" s="93" t="s">
        <v>113</v>
      </c>
      <c r="H699" s="64">
        <v>48990</v>
      </c>
      <c r="I699" s="60">
        <v>5</v>
      </c>
      <c r="W699"/>
      <c r="X699" s="79" t="s">
        <v>458</v>
      </c>
      <c r="Y699" s="60" t="s">
        <v>120</v>
      </c>
      <c r="Z699" s="79" t="s">
        <v>133</v>
      </c>
      <c r="AA699" s="79" t="s">
        <v>112</v>
      </c>
      <c r="AB699" s="80">
        <v>38990</v>
      </c>
      <c r="AC699" s="62">
        <f t="shared" ca="1" si="22"/>
        <v>10</v>
      </c>
      <c r="AD699" s="93" t="s">
        <v>115</v>
      </c>
      <c r="AE699" s="64">
        <v>66430</v>
      </c>
      <c r="AF699" s="60">
        <v>2</v>
      </c>
    </row>
    <row r="700" spans="1:32" x14ac:dyDescent="0.25">
      <c r="A700" s="79" t="s">
        <v>840</v>
      </c>
      <c r="B700" s="60" t="s">
        <v>110</v>
      </c>
      <c r="C700" s="79" t="s">
        <v>136</v>
      </c>
      <c r="D700" s="79" t="s">
        <v>112</v>
      </c>
      <c r="E700" s="80">
        <v>40367</v>
      </c>
      <c r="F700" s="62">
        <f t="shared" ca="1" si="21"/>
        <v>6</v>
      </c>
      <c r="G700" s="93" t="s">
        <v>113</v>
      </c>
      <c r="H700" s="64">
        <v>48800</v>
      </c>
      <c r="I700" s="60">
        <v>4</v>
      </c>
      <c r="W700"/>
      <c r="X700" s="79" t="s">
        <v>476</v>
      </c>
      <c r="Y700" s="60" t="s">
        <v>120</v>
      </c>
      <c r="Z700" s="79" t="s">
        <v>136</v>
      </c>
      <c r="AA700" s="79" t="s">
        <v>114</v>
      </c>
      <c r="AB700" s="80">
        <v>36094</v>
      </c>
      <c r="AC700" s="62">
        <f t="shared" ca="1" si="22"/>
        <v>18</v>
      </c>
      <c r="AD700" s="93" t="s">
        <v>113</v>
      </c>
      <c r="AE700" s="64">
        <v>47885</v>
      </c>
      <c r="AF700" s="60">
        <v>1</v>
      </c>
    </row>
    <row r="701" spans="1:32" x14ac:dyDescent="0.25">
      <c r="A701" s="79" t="s">
        <v>837</v>
      </c>
      <c r="B701" s="60" t="s">
        <v>110</v>
      </c>
      <c r="C701" s="79" t="s">
        <v>136</v>
      </c>
      <c r="D701" s="79" t="s">
        <v>114</v>
      </c>
      <c r="E701" s="80">
        <v>39098</v>
      </c>
      <c r="F701" s="62">
        <f t="shared" ca="1" si="21"/>
        <v>10</v>
      </c>
      <c r="G701" s="93" t="s">
        <v>124</v>
      </c>
      <c r="H701" s="64">
        <v>47705</v>
      </c>
      <c r="I701" s="60">
        <v>5</v>
      </c>
      <c r="W701"/>
      <c r="X701" s="79" t="s">
        <v>703</v>
      </c>
      <c r="Y701" s="60" t="s">
        <v>119</v>
      </c>
      <c r="Z701" s="79" t="s">
        <v>140</v>
      </c>
      <c r="AA701" s="79" t="s">
        <v>112</v>
      </c>
      <c r="AB701" s="80">
        <v>39519</v>
      </c>
      <c r="AC701" s="62">
        <f t="shared" ca="1" si="22"/>
        <v>9</v>
      </c>
      <c r="AD701" s="93" t="s">
        <v>76</v>
      </c>
      <c r="AE701" s="64">
        <v>61330</v>
      </c>
      <c r="AF701" s="60">
        <v>2</v>
      </c>
    </row>
    <row r="702" spans="1:32" x14ac:dyDescent="0.25">
      <c r="A702" s="79" t="s">
        <v>844</v>
      </c>
      <c r="B702" s="60" t="s">
        <v>110</v>
      </c>
      <c r="C702" s="79" t="s">
        <v>136</v>
      </c>
      <c r="D702" s="79" t="s">
        <v>116</v>
      </c>
      <c r="E702" s="80">
        <v>36192</v>
      </c>
      <c r="F702" s="62">
        <f t="shared" ca="1" si="21"/>
        <v>18</v>
      </c>
      <c r="G702" s="93"/>
      <c r="H702" s="64">
        <v>47620</v>
      </c>
      <c r="I702" s="60">
        <v>5</v>
      </c>
      <c r="W702"/>
      <c r="X702" s="79" t="s">
        <v>834</v>
      </c>
      <c r="Y702" s="60" t="s">
        <v>110</v>
      </c>
      <c r="Z702" s="79" t="s">
        <v>133</v>
      </c>
      <c r="AA702" s="79" t="s">
        <v>112</v>
      </c>
      <c r="AB702" s="80">
        <v>39403</v>
      </c>
      <c r="AC702" s="62">
        <f t="shared" ca="1" si="22"/>
        <v>9</v>
      </c>
      <c r="AD702" s="93" t="s">
        <v>115</v>
      </c>
      <c r="AE702" s="64">
        <v>38940</v>
      </c>
      <c r="AF702" s="60">
        <v>2</v>
      </c>
    </row>
    <row r="703" spans="1:32" x14ac:dyDescent="0.25">
      <c r="A703" s="79" t="s">
        <v>839</v>
      </c>
      <c r="B703" s="60" t="s">
        <v>110</v>
      </c>
      <c r="C703" s="79" t="s">
        <v>136</v>
      </c>
      <c r="D703" s="79" t="s">
        <v>112</v>
      </c>
      <c r="E703" s="80">
        <v>39157</v>
      </c>
      <c r="F703" s="62">
        <f t="shared" ca="1" si="21"/>
        <v>10</v>
      </c>
      <c r="G703" s="93" t="s">
        <v>124</v>
      </c>
      <c r="H703" s="64">
        <v>47610</v>
      </c>
      <c r="I703" s="60">
        <v>4</v>
      </c>
      <c r="W703"/>
      <c r="X703" s="79" t="s">
        <v>855</v>
      </c>
      <c r="Y703" s="60" t="s">
        <v>110</v>
      </c>
      <c r="Z703" s="79" t="s">
        <v>139</v>
      </c>
      <c r="AA703" s="79" t="s">
        <v>114</v>
      </c>
      <c r="AB703" s="80">
        <v>39735</v>
      </c>
      <c r="AC703" s="62">
        <f t="shared" ca="1" si="22"/>
        <v>8</v>
      </c>
      <c r="AD703" s="93" t="s">
        <v>115</v>
      </c>
      <c r="AE703" s="64">
        <v>39620</v>
      </c>
      <c r="AF703" s="60">
        <v>5</v>
      </c>
    </row>
    <row r="704" spans="1:32" x14ac:dyDescent="0.25">
      <c r="A704" s="79" t="s">
        <v>843</v>
      </c>
      <c r="B704" s="60" t="s">
        <v>110</v>
      </c>
      <c r="C704" s="79" t="s">
        <v>136</v>
      </c>
      <c r="D704" s="79" t="s">
        <v>114</v>
      </c>
      <c r="E704" s="80">
        <v>39871</v>
      </c>
      <c r="F704" s="62">
        <f t="shared" ca="1" si="21"/>
        <v>8</v>
      </c>
      <c r="G704" s="93" t="s">
        <v>59</v>
      </c>
      <c r="H704" s="64">
        <v>38575</v>
      </c>
      <c r="I704" s="60">
        <v>2</v>
      </c>
      <c r="W704"/>
      <c r="X704" s="79" t="s">
        <v>459</v>
      </c>
      <c r="Y704" s="60" t="s">
        <v>120</v>
      </c>
      <c r="Z704" s="79" t="s">
        <v>133</v>
      </c>
      <c r="AA704" s="79" t="s">
        <v>112</v>
      </c>
      <c r="AB704" s="80">
        <v>37866</v>
      </c>
      <c r="AC704" s="62">
        <f t="shared" ca="1" si="22"/>
        <v>13</v>
      </c>
      <c r="AD704" s="93" t="s">
        <v>115</v>
      </c>
      <c r="AE704" s="64">
        <v>54230</v>
      </c>
      <c r="AF704" s="60">
        <v>5</v>
      </c>
    </row>
    <row r="705" spans="1:32" x14ac:dyDescent="0.25">
      <c r="A705" s="79" t="s">
        <v>847</v>
      </c>
      <c r="B705" s="60" t="s">
        <v>110</v>
      </c>
      <c r="C705" s="79" t="s">
        <v>136</v>
      </c>
      <c r="D705" s="79" t="s">
        <v>112</v>
      </c>
      <c r="E705" s="80">
        <v>41007</v>
      </c>
      <c r="F705" s="62">
        <f t="shared" ca="1" si="21"/>
        <v>5</v>
      </c>
      <c r="G705" s="93" t="s">
        <v>113</v>
      </c>
      <c r="H705" s="64">
        <v>37020</v>
      </c>
      <c r="I705" s="60">
        <v>2</v>
      </c>
      <c r="W705"/>
      <c r="X705" s="79" t="s">
        <v>293</v>
      </c>
      <c r="Y705" s="60" t="s">
        <v>122</v>
      </c>
      <c r="Z705" s="79" t="s">
        <v>139</v>
      </c>
      <c r="AA705" s="79" t="s">
        <v>112</v>
      </c>
      <c r="AB705" s="80">
        <v>40765</v>
      </c>
      <c r="AC705" s="62">
        <f t="shared" ca="1" si="22"/>
        <v>5</v>
      </c>
      <c r="AD705" s="93" t="s">
        <v>124</v>
      </c>
      <c r="AE705" s="64">
        <v>77720</v>
      </c>
      <c r="AF705" s="60">
        <v>3</v>
      </c>
    </row>
    <row r="706" spans="1:32" x14ac:dyDescent="0.25">
      <c r="A706" s="79" t="s">
        <v>845</v>
      </c>
      <c r="B706" s="60" t="s">
        <v>110</v>
      </c>
      <c r="C706" s="79" t="s">
        <v>136</v>
      </c>
      <c r="D706" s="79" t="s">
        <v>112</v>
      </c>
      <c r="E706" s="80">
        <v>36145</v>
      </c>
      <c r="F706" s="62">
        <f t="shared" ref="F706:F742" ca="1" si="23">DATEDIF(E706,TODAY(),"Y")</f>
        <v>18</v>
      </c>
      <c r="G706" s="93" t="s">
        <v>115</v>
      </c>
      <c r="H706" s="64">
        <v>31260</v>
      </c>
      <c r="I706" s="60">
        <v>5</v>
      </c>
      <c r="W706"/>
      <c r="X706" s="79" t="s">
        <v>704</v>
      </c>
      <c r="Y706" s="60" t="s">
        <v>119</v>
      </c>
      <c r="Z706" s="79" t="s">
        <v>111</v>
      </c>
      <c r="AA706" s="79" t="s">
        <v>112</v>
      </c>
      <c r="AB706" s="80">
        <v>39447</v>
      </c>
      <c r="AC706" s="62">
        <f t="shared" ref="AC706:AC742" ca="1" si="24">DATEDIF(AB706,TODAY(),"Y")</f>
        <v>9</v>
      </c>
      <c r="AD706" s="93" t="s">
        <v>59</v>
      </c>
      <c r="AE706" s="64">
        <v>72830</v>
      </c>
      <c r="AF706" s="60">
        <v>4</v>
      </c>
    </row>
    <row r="707" spans="1:32" x14ac:dyDescent="0.25">
      <c r="A707" s="79" t="s">
        <v>842</v>
      </c>
      <c r="B707" s="60" t="s">
        <v>110</v>
      </c>
      <c r="C707" s="79" t="s">
        <v>136</v>
      </c>
      <c r="D707" s="79" t="s">
        <v>114</v>
      </c>
      <c r="E707" s="80">
        <v>37138</v>
      </c>
      <c r="F707" s="62">
        <f t="shared" ca="1" si="23"/>
        <v>15</v>
      </c>
      <c r="G707" s="93" t="s">
        <v>115</v>
      </c>
      <c r="H707" s="64">
        <v>31110</v>
      </c>
      <c r="I707" s="60">
        <v>1</v>
      </c>
      <c r="W707"/>
      <c r="X707" s="79" t="s">
        <v>752</v>
      </c>
      <c r="Y707" s="60" t="s">
        <v>119</v>
      </c>
      <c r="Z707" s="79" t="s">
        <v>142</v>
      </c>
      <c r="AA707" s="79" t="s">
        <v>112</v>
      </c>
      <c r="AB707" s="234">
        <v>40536</v>
      </c>
      <c r="AC707" s="62">
        <f t="shared" ca="1" si="24"/>
        <v>6</v>
      </c>
      <c r="AD707" s="93" t="s">
        <v>124</v>
      </c>
      <c r="AE707" s="64">
        <v>70730</v>
      </c>
      <c r="AF707" s="60">
        <v>1</v>
      </c>
    </row>
    <row r="708" spans="1:32" x14ac:dyDescent="0.25">
      <c r="A708" s="79" t="s">
        <v>841</v>
      </c>
      <c r="B708" s="60" t="s">
        <v>110</v>
      </c>
      <c r="C708" s="79" t="s">
        <v>136</v>
      </c>
      <c r="D708" s="79" t="s">
        <v>114</v>
      </c>
      <c r="E708" s="80">
        <v>36121</v>
      </c>
      <c r="F708" s="62">
        <f t="shared" ca="1" si="23"/>
        <v>18</v>
      </c>
      <c r="G708" s="93" t="s">
        <v>124</v>
      </c>
      <c r="H708" s="64">
        <v>28880</v>
      </c>
      <c r="I708" s="60">
        <v>3</v>
      </c>
      <c r="W708"/>
      <c r="X708" s="79" t="s">
        <v>275</v>
      </c>
      <c r="Y708" s="60" t="s">
        <v>122</v>
      </c>
      <c r="Z708" s="79" t="s">
        <v>136</v>
      </c>
      <c r="AA708" s="79" t="s">
        <v>114</v>
      </c>
      <c r="AB708" s="80">
        <v>37166</v>
      </c>
      <c r="AC708" s="62">
        <f t="shared" ca="1" si="24"/>
        <v>15</v>
      </c>
      <c r="AD708" s="93" t="s">
        <v>115</v>
      </c>
      <c r="AE708" s="64">
        <v>47295</v>
      </c>
      <c r="AF708" s="60">
        <v>4</v>
      </c>
    </row>
    <row r="709" spans="1:32" x14ac:dyDescent="0.25">
      <c r="A709" s="79" t="s">
        <v>852</v>
      </c>
      <c r="B709" s="60" t="s">
        <v>110</v>
      </c>
      <c r="C709" s="79" t="s">
        <v>131</v>
      </c>
      <c r="D709" s="79" t="s">
        <v>112</v>
      </c>
      <c r="E709" s="80">
        <v>36643</v>
      </c>
      <c r="F709" s="62">
        <f t="shared" ca="1" si="23"/>
        <v>17</v>
      </c>
      <c r="G709" s="93" t="s">
        <v>124</v>
      </c>
      <c r="H709" s="64">
        <v>71380</v>
      </c>
      <c r="I709" s="60">
        <v>2</v>
      </c>
      <c r="W709"/>
      <c r="X709" s="79" t="s">
        <v>798</v>
      </c>
      <c r="Y709" s="60" t="s">
        <v>110</v>
      </c>
      <c r="Z709" s="79" t="s">
        <v>126</v>
      </c>
      <c r="AA709" s="79" t="s">
        <v>116</v>
      </c>
      <c r="AB709" s="80">
        <v>40273</v>
      </c>
      <c r="AC709" s="62">
        <f t="shared" ca="1" si="24"/>
        <v>7</v>
      </c>
      <c r="AD709" s="93"/>
      <c r="AE709" s="64">
        <v>50550</v>
      </c>
      <c r="AF709" s="60">
        <v>2</v>
      </c>
    </row>
    <row r="710" spans="1:32" x14ac:dyDescent="0.25">
      <c r="A710" s="79" t="s">
        <v>853</v>
      </c>
      <c r="B710" s="60" t="s">
        <v>110</v>
      </c>
      <c r="C710" s="79" t="s">
        <v>131</v>
      </c>
      <c r="D710" s="79" t="s">
        <v>116</v>
      </c>
      <c r="E710" s="80">
        <v>39274</v>
      </c>
      <c r="F710" s="62">
        <f t="shared" ca="1" si="23"/>
        <v>9</v>
      </c>
      <c r="G710" s="93"/>
      <c r="H710" s="64">
        <v>64090</v>
      </c>
      <c r="I710" s="60">
        <v>2</v>
      </c>
      <c r="W710"/>
      <c r="X710" s="79" t="s">
        <v>554</v>
      </c>
      <c r="Y710" s="60" t="s">
        <v>120</v>
      </c>
      <c r="Z710" s="79" t="s">
        <v>142</v>
      </c>
      <c r="AA710" s="79" t="s">
        <v>112</v>
      </c>
      <c r="AB710" s="80">
        <v>36619</v>
      </c>
      <c r="AC710" s="62">
        <f t="shared" ca="1" si="24"/>
        <v>17</v>
      </c>
      <c r="AD710" s="93" t="s">
        <v>115</v>
      </c>
      <c r="AE710" s="64">
        <v>71970</v>
      </c>
      <c r="AF710" s="60">
        <v>4</v>
      </c>
    </row>
    <row r="711" spans="1:32" x14ac:dyDescent="0.25">
      <c r="A711" s="79" t="s">
        <v>850</v>
      </c>
      <c r="B711" s="60" t="s">
        <v>110</v>
      </c>
      <c r="C711" s="79" t="s">
        <v>131</v>
      </c>
      <c r="D711" s="79" t="s">
        <v>116</v>
      </c>
      <c r="E711" s="80">
        <v>39144</v>
      </c>
      <c r="F711" s="62">
        <f t="shared" ca="1" si="23"/>
        <v>10</v>
      </c>
      <c r="G711" s="93"/>
      <c r="H711" s="64">
        <v>45040</v>
      </c>
      <c r="I711" s="60">
        <v>5</v>
      </c>
      <c r="W711"/>
      <c r="X711" s="79" t="s">
        <v>366</v>
      </c>
      <c r="Y711" s="60" t="s">
        <v>120</v>
      </c>
      <c r="Z711" s="79" t="s">
        <v>140</v>
      </c>
      <c r="AA711" s="79" t="s">
        <v>112</v>
      </c>
      <c r="AB711" s="80">
        <v>39446</v>
      </c>
      <c r="AC711" s="62">
        <f t="shared" ca="1" si="24"/>
        <v>9</v>
      </c>
      <c r="AD711" s="93" t="s">
        <v>113</v>
      </c>
      <c r="AE711" s="64">
        <v>44650</v>
      </c>
      <c r="AF711" s="60">
        <v>1</v>
      </c>
    </row>
    <row r="712" spans="1:32" x14ac:dyDescent="0.25">
      <c r="A712" s="79" t="s">
        <v>851</v>
      </c>
      <c r="B712" s="60" t="s">
        <v>110</v>
      </c>
      <c r="C712" s="79" t="s">
        <v>131</v>
      </c>
      <c r="D712" s="79" t="s">
        <v>114</v>
      </c>
      <c r="E712" s="80">
        <v>41014</v>
      </c>
      <c r="F712" s="62">
        <f t="shared" ca="1" si="23"/>
        <v>5</v>
      </c>
      <c r="G712" s="93" t="s">
        <v>113</v>
      </c>
      <c r="H712" s="64">
        <v>34110</v>
      </c>
      <c r="I712" s="60">
        <v>4</v>
      </c>
      <c r="W712"/>
      <c r="X712" s="79" t="s">
        <v>776</v>
      </c>
      <c r="Y712" s="60" t="s">
        <v>110</v>
      </c>
      <c r="Z712" s="79" t="s">
        <v>140</v>
      </c>
      <c r="AA712" s="79" t="s">
        <v>112</v>
      </c>
      <c r="AB712" s="80">
        <v>40208</v>
      </c>
      <c r="AC712" s="62">
        <f t="shared" ca="1" si="24"/>
        <v>7</v>
      </c>
      <c r="AD712" s="93" t="s">
        <v>115</v>
      </c>
      <c r="AE712" s="64">
        <v>61148</v>
      </c>
      <c r="AF712" s="60">
        <v>2</v>
      </c>
    </row>
    <row r="713" spans="1:32" x14ac:dyDescent="0.25">
      <c r="A713" s="79" t="s">
        <v>854</v>
      </c>
      <c r="B713" s="60" t="s">
        <v>110</v>
      </c>
      <c r="C713" s="79" t="s">
        <v>139</v>
      </c>
      <c r="D713" s="79" t="s">
        <v>112</v>
      </c>
      <c r="E713" s="80">
        <v>40893</v>
      </c>
      <c r="F713" s="62">
        <f t="shared" ca="1" si="23"/>
        <v>5</v>
      </c>
      <c r="G713" s="93" t="s">
        <v>124</v>
      </c>
      <c r="H713" s="64">
        <v>44620</v>
      </c>
      <c r="I713" s="60">
        <v>5</v>
      </c>
      <c r="W713"/>
      <c r="X713" s="79" t="s">
        <v>799</v>
      </c>
      <c r="Y713" s="60" t="s">
        <v>110</v>
      </c>
      <c r="Z713" s="79" t="s">
        <v>126</v>
      </c>
      <c r="AA713" s="79" t="s">
        <v>116</v>
      </c>
      <c r="AB713" s="80">
        <v>39094</v>
      </c>
      <c r="AC713" s="62">
        <f t="shared" ca="1" si="24"/>
        <v>10</v>
      </c>
      <c r="AD713" s="93"/>
      <c r="AE713" s="64">
        <v>83020</v>
      </c>
      <c r="AF713" s="60">
        <v>4</v>
      </c>
    </row>
    <row r="714" spans="1:32" x14ac:dyDescent="0.25">
      <c r="A714" s="79" t="s">
        <v>855</v>
      </c>
      <c r="B714" s="60" t="s">
        <v>110</v>
      </c>
      <c r="C714" s="79" t="s">
        <v>139</v>
      </c>
      <c r="D714" s="79" t="s">
        <v>114</v>
      </c>
      <c r="E714" s="80">
        <v>39735</v>
      </c>
      <c r="F714" s="62">
        <f t="shared" ca="1" si="23"/>
        <v>8</v>
      </c>
      <c r="G714" s="93" t="s">
        <v>115</v>
      </c>
      <c r="H714" s="64">
        <v>39620</v>
      </c>
      <c r="I714" s="60">
        <v>5</v>
      </c>
      <c r="W714"/>
      <c r="X714" s="79" t="s">
        <v>460</v>
      </c>
      <c r="Y714" s="60" t="s">
        <v>120</v>
      </c>
      <c r="Z714" s="79" t="s">
        <v>133</v>
      </c>
      <c r="AA714" s="79" t="s">
        <v>112</v>
      </c>
      <c r="AB714" s="80">
        <v>36707</v>
      </c>
      <c r="AC714" s="62">
        <f t="shared" ca="1" si="24"/>
        <v>16</v>
      </c>
      <c r="AD714" s="93" t="s">
        <v>76</v>
      </c>
      <c r="AE714" s="64">
        <v>38870</v>
      </c>
      <c r="AF714" s="60">
        <v>2</v>
      </c>
    </row>
    <row r="715" spans="1:32" x14ac:dyDescent="0.25">
      <c r="A715" s="79" t="s">
        <v>860</v>
      </c>
      <c r="B715" s="60" t="s">
        <v>110</v>
      </c>
      <c r="C715" s="79" t="s">
        <v>141</v>
      </c>
      <c r="D715" s="79" t="s">
        <v>112</v>
      </c>
      <c r="E715" s="80">
        <v>39815</v>
      </c>
      <c r="F715" s="62">
        <f t="shared" ca="1" si="23"/>
        <v>8</v>
      </c>
      <c r="G715" s="93" t="s">
        <v>124</v>
      </c>
      <c r="H715" s="64">
        <v>72060</v>
      </c>
      <c r="I715" s="60">
        <v>2</v>
      </c>
      <c r="W715"/>
      <c r="X715" s="79" t="s">
        <v>759</v>
      </c>
      <c r="Y715" s="60" t="s">
        <v>119</v>
      </c>
      <c r="Z715" s="79" t="s">
        <v>121</v>
      </c>
      <c r="AA715" s="79" t="s">
        <v>112</v>
      </c>
      <c r="AB715" s="80">
        <v>36764</v>
      </c>
      <c r="AC715" s="62">
        <f t="shared" ca="1" si="24"/>
        <v>16</v>
      </c>
      <c r="AD715" s="93" t="s">
        <v>76</v>
      </c>
      <c r="AE715" s="64">
        <v>74840</v>
      </c>
      <c r="AF715" s="60">
        <v>4</v>
      </c>
    </row>
    <row r="716" spans="1:32" x14ac:dyDescent="0.25">
      <c r="A716" s="79" t="s">
        <v>858</v>
      </c>
      <c r="B716" s="60" t="s">
        <v>110</v>
      </c>
      <c r="C716" s="79" t="s">
        <v>141</v>
      </c>
      <c r="D716" s="79" t="s">
        <v>112</v>
      </c>
      <c r="E716" s="80">
        <v>36081</v>
      </c>
      <c r="F716" s="62">
        <f t="shared" ca="1" si="23"/>
        <v>18</v>
      </c>
      <c r="G716" s="93" t="s">
        <v>124</v>
      </c>
      <c r="H716" s="64">
        <v>67407</v>
      </c>
      <c r="I716" s="60">
        <v>5</v>
      </c>
      <c r="W716"/>
      <c r="X716" s="79" t="s">
        <v>397</v>
      </c>
      <c r="Y716" s="60" t="s">
        <v>120</v>
      </c>
      <c r="Z716" s="79" t="s">
        <v>126</v>
      </c>
      <c r="AA716" s="79" t="s">
        <v>112</v>
      </c>
      <c r="AB716" s="80">
        <v>39588</v>
      </c>
      <c r="AC716" s="62">
        <f t="shared" ca="1" si="24"/>
        <v>9</v>
      </c>
      <c r="AD716" s="93" t="s">
        <v>115</v>
      </c>
      <c r="AE716" s="64">
        <v>74670</v>
      </c>
      <c r="AF716" s="60">
        <v>5</v>
      </c>
    </row>
    <row r="717" spans="1:32" x14ac:dyDescent="0.25">
      <c r="A717" s="79" t="s">
        <v>863</v>
      </c>
      <c r="B717" s="60" t="s">
        <v>110</v>
      </c>
      <c r="C717" s="79" t="s">
        <v>141</v>
      </c>
      <c r="D717" s="79" t="s">
        <v>112</v>
      </c>
      <c r="E717" s="80">
        <v>36360</v>
      </c>
      <c r="F717" s="62">
        <f t="shared" ca="1" si="23"/>
        <v>17</v>
      </c>
      <c r="G717" s="93" t="s">
        <v>124</v>
      </c>
      <c r="H717" s="64">
        <v>67020</v>
      </c>
      <c r="I717" s="60">
        <v>1</v>
      </c>
      <c r="W717"/>
      <c r="X717" s="79" t="s">
        <v>563</v>
      </c>
      <c r="Y717" s="60" t="s">
        <v>120</v>
      </c>
      <c r="Z717" s="79" t="s">
        <v>121</v>
      </c>
      <c r="AA717" s="79" t="s">
        <v>112</v>
      </c>
      <c r="AB717" s="80">
        <v>36260</v>
      </c>
      <c r="AC717" s="62">
        <f t="shared" ca="1" si="24"/>
        <v>18</v>
      </c>
      <c r="AD717" s="93" t="s">
        <v>113</v>
      </c>
      <c r="AE717" s="64">
        <v>75150</v>
      </c>
      <c r="AF717" s="60">
        <v>1</v>
      </c>
    </row>
    <row r="718" spans="1:32" x14ac:dyDescent="0.25">
      <c r="A718" s="79" t="s">
        <v>862</v>
      </c>
      <c r="B718" s="60" t="s">
        <v>110</v>
      </c>
      <c r="C718" s="79" t="s">
        <v>141</v>
      </c>
      <c r="D718" s="79" t="s">
        <v>112</v>
      </c>
      <c r="E718" s="80">
        <v>38738</v>
      </c>
      <c r="F718" s="62">
        <f t="shared" ca="1" si="23"/>
        <v>11</v>
      </c>
      <c r="G718" s="93" t="s">
        <v>76</v>
      </c>
      <c r="H718" s="64">
        <v>62965</v>
      </c>
      <c r="I718" s="60">
        <v>1</v>
      </c>
      <c r="W718"/>
      <c r="X718" s="79" t="s">
        <v>312</v>
      </c>
      <c r="Y718" s="60" t="s">
        <v>122</v>
      </c>
      <c r="Z718" s="79" t="s">
        <v>141</v>
      </c>
      <c r="AA718" s="79" t="s">
        <v>116</v>
      </c>
      <c r="AB718" s="80">
        <v>35806</v>
      </c>
      <c r="AC718" s="62">
        <f t="shared" ca="1" si="24"/>
        <v>19</v>
      </c>
      <c r="AD718" s="93"/>
      <c r="AE718" s="64">
        <v>86100</v>
      </c>
      <c r="AF718" s="60">
        <v>4</v>
      </c>
    </row>
    <row r="719" spans="1:32" x14ac:dyDescent="0.25">
      <c r="A719" s="79" t="s">
        <v>859</v>
      </c>
      <c r="B719" s="60" t="s">
        <v>110</v>
      </c>
      <c r="C719" s="79" t="s">
        <v>141</v>
      </c>
      <c r="D719" s="79" t="s">
        <v>116</v>
      </c>
      <c r="E719" s="80">
        <v>36070</v>
      </c>
      <c r="F719" s="62">
        <f t="shared" ca="1" si="23"/>
        <v>18</v>
      </c>
      <c r="G719" s="93"/>
      <c r="H719" s="64">
        <v>59050</v>
      </c>
      <c r="I719" s="60">
        <v>4</v>
      </c>
      <c r="W719"/>
      <c r="X719" s="79" t="s">
        <v>173</v>
      </c>
      <c r="Y719" s="60" t="s">
        <v>122</v>
      </c>
      <c r="Z719" s="79" t="s">
        <v>140</v>
      </c>
      <c r="AA719" s="79" t="s">
        <v>116</v>
      </c>
      <c r="AB719" s="234">
        <v>40404</v>
      </c>
      <c r="AC719" s="62">
        <f t="shared" ca="1" si="24"/>
        <v>6</v>
      </c>
      <c r="AD719" s="93"/>
      <c r="AE719" s="64">
        <v>39550</v>
      </c>
      <c r="AF719" s="60">
        <v>5</v>
      </c>
    </row>
    <row r="720" spans="1:32" x14ac:dyDescent="0.25">
      <c r="A720" s="79" t="s">
        <v>865</v>
      </c>
      <c r="B720" s="60" t="s">
        <v>110</v>
      </c>
      <c r="C720" s="79" t="s">
        <v>141</v>
      </c>
      <c r="D720" s="79" t="s">
        <v>112</v>
      </c>
      <c r="E720" s="80">
        <v>39123</v>
      </c>
      <c r="F720" s="62">
        <f t="shared" ca="1" si="23"/>
        <v>10</v>
      </c>
      <c r="G720" s="93" t="s">
        <v>113</v>
      </c>
      <c r="H720" s="64">
        <v>54270</v>
      </c>
      <c r="I720" s="60">
        <v>3</v>
      </c>
      <c r="W720"/>
      <c r="X720" s="79" t="s">
        <v>331</v>
      </c>
      <c r="Y720" s="60" t="s">
        <v>122</v>
      </c>
      <c r="Z720" s="79" t="s">
        <v>142</v>
      </c>
      <c r="AA720" s="79" t="s">
        <v>112</v>
      </c>
      <c r="AB720" s="80">
        <v>40018</v>
      </c>
      <c r="AC720" s="62">
        <f t="shared" ca="1" si="24"/>
        <v>7</v>
      </c>
      <c r="AD720" s="93" t="s">
        <v>124</v>
      </c>
      <c r="AE720" s="64">
        <v>34990</v>
      </c>
      <c r="AF720" s="60">
        <v>3</v>
      </c>
    </row>
    <row r="721" spans="1:32" x14ac:dyDescent="0.25">
      <c r="A721" s="79" t="s">
        <v>867</v>
      </c>
      <c r="B721" s="60" t="s">
        <v>110</v>
      </c>
      <c r="C721" s="79" t="s">
        <v>141</v>
      </c>
      <c r="D721" s="79" t="s">
        <v>112</v>
      </c>
      <c r="E721" s="80">
        <v>39153</v>
      </c>
      <c r="F721" s="62">
        <f t="shared" ca="1" si="23"/>
        <v>10</v>
      </c>
      <c r="G721" s="93" t="s">
        <v>124</v>
      </c>
      <c r="H721" s="64">
        <v>43600</v>
      </c>
      <c r="I721" s="60">
        <v>5</v>
      </c>
      <c r="W721"/>
      <c r="X721" s="79" t="s">
        <v>564</v>
      </c>
      <c r="Y721" s="60" t="s">
        <v>120</v>
      </c>
      <c r="Z721" s="79" t="s">
        <v>121</v>
      </c>
      <c r="AA721" s="79" t="s">
        <v>112</v>
      </c>
      <c r="AB721" s="80">
        <v>41136</v>
      </c>
      <c r="AC721" s="62">
        <f t="shared" ca="1" si="24"/>
        <v>4</v>
      </c>
      <c r="AD721" s="93" t="s">
        <v>113</v>
      </c>
      <c r="AE721" s="64">
        <v>79760</v>
      </c>
      <c r="AF721" s="60">
        <v>5</v>
      </c>
    </row>
    <row r="722" spans="1:32" x14ac:dyDescent="0.25">
      <c r="A722" s="79" t="s">
        <v>856</v>
      </c>
      <c r="B722" s="60" t="s">
        <v>110</v>
      </c>
      <c r="C722" s="79" t="s">
        <v>141</v>
      </c>
      <c r="D722" s="79" t="s">
        <v>112</v>
      </c>
      <c r="E722" s="80">
        <v>36290</v>
      </c>
      <c r="F722" s="62">
        <f t="shared" ca="1" si="23"/>
        <v>18</v>
      </c>
      <c r="G722" s="93" t="s">
        <v>124</v>
      </c>
      <c r="H722" s="64">
        <v>39000</v>
      </c>
      <c r="I722" s="60">
        <v>3</v>
      </c>
      <c r="W722"/>
      <c r="X722" s="79" t="s">
        <v>461</v>
      </c>
      <c r="Y722" s="60" t="s">
        <v>120</v>
      </c>
      <c r="Z722" s="79" t="s">
        <v>133</v>
      </c>
      <c r="AA722" s="79" t="s">
        <v>116</v>
      </c>
      <c r="AB722" s="80">
        <v>35997</v>
      </c>
      <c r="AC722" s="62">
        <f t="shared" ca="1" si="24"/>
        <v>18</v>
      </c>
      <c r="AD722" s="93"/>
      <c r="AE722" s="64">
        <v>72520</v>
      </c>
      <c r="AF722" s="60">
        <v>3</v>
      </c>
    </row>
    <row r="723" spans="1:32" x14ac:dyDescent="0.25">
      <c r="A723" s="79" t="s">
        <v>861</v>
      </c>
      <c r="B723" s="60" t="s">
        <v>110</v>
      </c>
      <c r="C723" s="79" t="s">
        <v>141</v>
      </c>
      <c r="D723" s="79" t="s">
        <v>112</v>
      </c>
      <c r="E723" s="80">
        <v>38237</v>
      </c>
      <c r="F723" s="62">
        <f t="shared" ca="1" si="23"/>
        <v>12</v>
      </c>
      <c r="G723" s="93" t="s">
        <v>124</v>
      </c>
      <c r="H723" s="64">
        <v>31910</v>
      </c>
      <c r="I723" s="60">
        <v>5</v>
      </c>
      <c r="W723"/>
      <c r="X723" s="79" t="s">
        <v>174</v>
      </c>
      <c r="Y723" s="60" t="s">
        <v>122</v>
      </c>
      <c r="Z723" s="79" t="s">
        <v>140</v>
      </c>
      <c r="AA723" s="79" t="s">
        <v>112</v>
      </c>
      <c r="AB723" s="80">
        <v>40765</v>
      </c>
      <c r="AC723" s="62">
        <f t="shared" ca="1" si="24"/>
        <v>5</v>
      </c>
      <c r="AD723" s="93" t="s">
        <v>59</v>
      </c>
      <c r="AE723" s="64">
        <v>77740</v>
      </c>
      <c r="AF723" s="60">
        <v>1</v>
      </c>
    </row>
    <row r="724" spans="1:32" x14ac:dyDescent="0.25">
      <c r="A724" s="79" t="s">
        <v>857</v>
      </c>
      <c r="B724" s="60" t="s">
        <v>110</v>
      </c>
      <c r="C724" s="79" t="s">
        <v>141</v>
      </c>
      <c r="D724" s="79" t="s">
        <v>118</v>
      </c>
      <c r="E724" s="80">
        <v>40561</v>
      </c>
      <c r="F724" s="62">
        <f t="shared" ca="1" si="23"/>
        <v>6</v>
      </c>
      <c r="G724" s="93"/>
      <c r="H724" s="64">
        <v>30468</v>
      </c>
      <c r="I724" s="60">
        <v>2</v>
      </c>
      <c r="W724"/>
      <c r="X724" s="79" t="s">
        <v>678</v>
      </c>
      <c r="Y724" s="60" t="s">
        <v>117</v>
      </c>
      <c r="Z724" s="79" t="s">
        <v>139</v>
      </c>
      <c r="AA724" s="79" t="s">
        <v>116</v>
      </c>
      <c r="AB724" s="80">
        <v>40591</v>
      </c>
      <c r="AC724" s="62">
        <f t="shared" ca="1" si="24"/>
        <v>6</v>
      </c>
      <c r="AD724" s="93"/>
      <c r="AE724" s="64">
        <v>49070</v>
      </c>
      <c r="AF724" s="60">
        <v>3</v>
      </c>
    </row>
    <row r="725" spans="1:32" x14ac:dyDescent="0.25">
      <c r="A725" s="79" t="s">
        <v>864</v>
      </c>
      <c r="B725" s="60" t="s">
        <v>110</v>
      </c>
      <c r="C725" s="79" t="s">
        <v>141</v>
      </c>
      <c r="D725" s="79" t="s">
        <v>114</v>
      </c>
      <c r="E725" s="80">
        <v>37775</v>
      </c>
      <c r="F725" s="62">
        <f t="shared" ca="1" si="23"/>
        <v>13</v>
      </c>
      <c r="G725" s="93" t="s">
        <v>115</v>
      </c>
      <c r="H725" s="64">
        <v>28525</v>
      </c>
      <c r="I725" s="60">
        <v>4</v>
      </c>
      <c r="W725"/>
      <c r="X725" s="79" t="s">
        <v>264</v>
      </c>
      <c r="Y725" s="60" t="s">
        <v>122</v>
      </c>
      <c r="Z725" s="79" t="s">
        <v>133</v>
      </c>
      <c r="AA725" s="79" t="s">
        <v>116</v>
      </c>
      <c r="AB725" s="234">
        <v>40680</v>
      </c>
      <c r="AC725" s="62">
        <f t="shared" ca="1" si="24"/>
        <v>6</v>
      </c>
      <c r="AD725" s="93"/>
      <c r="AE725" s="64">
        <v>57110</v>
      </c>
      <c r="AF725" s="60">
        <v>3</v>
      </c>
    </row>
    <row r="726" spans="1:32" x14ac:dyDescent="0.25">
      <c r="A726" s="79" t="s">
        <v>866</v>
      </c>
      <c r="B726" s="60" t="s">
        <v>110</v>
      </c>
      <c r="C726" s="79" t="s">
        <v>141</v>
      </c>
      <c r="D726" s="79" t="s">
        <v>118</v>
      </c>
      <c r="E726" s="80">
        <v>35869</v>
      </c>
      <c r="F726" s="62">
        <f t="shared" ca="1" si="23"/>
        <v>19</v>
      </c>
      <c r="G726" s="93"/>
      <c r="H726" s="64">
        <v>17912</v>
      </c>
      <c r="I726" s="60">
        <v>5</v>
      </c>
      <c r="W726"/>
      <c r="X726" s="79" t="s">
        <v>691</v>
      </c>
      <c r="Y726" s="60" t="s">
        <v>117</v>
      </c>
      <c r="Z726" s="79" t="s">
        <v>142</v>
      </c>
      <c r="AA726" s="79" t="s">
        <v>112</v>
      </c>
      <c r="AB726" s="80">
        <v>40420</v>
      </c>
      <c r="AC726" s="62">
        <f t="shared" ca="1" si="24"/>
        <v>6</v>
      </c>
      <c r="AD726" s="93" t="s">
        <v>113</v>
      </c>
      <c r="AE726" s="64">
        <v>31690</v>
      </c>
      <c r="AF726" s="60">
        <v>4</v>
      </c>
    </row>
    <row r="727" spans="1:32" x14ac:dyDescent="0.25">
      <c r="A727" s="79" t="s">
        <v>873</v>
      </c>
      <c r="B727" s="60" t="s">
        <v>110</v>
      </c>
      <c r="C727" s="79" t="s">
        <v>142</v>
      </c>
      <c r="D727" s="79" t="s">
        <v>116</v>
      </c>
      <c r="E727" s="80">
        <v>39728</v>
      </c>
      <c r="F727" s="62">
        <f t="shared" ca="1" si="23"/>
        <v>8</v>
      </c>
      <c r="G727" s="93"/>
      <c r="H727" s="64">
        <v>86040</v>
      </c>
      <c r="I727" s="60">
        <v>5</v>
      </c>
      <c r="W727"/>
      <c r="X727" s="79" t="s">
        <v>175</v>
      </c>
      <c r="Y727" s="60" t="s">
        <v>122</v>
      </c>
      <c r="Z727" s="79" t="s">
        <v>140</v>
      </c>
      <c r="AA727" s="79" t="s">
        <v>112</v>
      </c>
      <c r="AB727" s="80">
        <v>37138</v>
      </c>
      <c r="AC727" s="62">
        <f t="shared" ca="1" si="24"/>
        <v>15</v>
      </c>
      <c r="AD727" s="93" t="s">
        <v>113</v>
      </c>
      <c r="AE727" s="64">
        <v>29130</v>
      </c>
      <c r="AF727" s="60">
        <v>1</v>
      </c>
    </row>
    <row r="728" spans="1:32" x14ac:dyDescent="0.25">
      <c r="A728" s="79" t="s">
        <v>872</v>
      </c>
      <c r="B728" s="60" t="s">
        <v>110</v>
      </c>
      <c r="C728" s="79" t="s">
        <v>142</v>
      </c>
      <c r="D728" s="79" t="s">
        <v>112</v>
      </c>
      <c r="E728" s="80">
        <v>38347</v>
      </c>
      <c r="F728" s="62">
        <f t="shared" ca="1" si="23"/>
        <v>12</v>
      </c>
      <c r="G728" s="93" t="s">
        <v>124</v>
      </c>
      <c r="H728" s="64">
        <v>81340</v>
      </c>
      <c r="I728" s="60">
        <v>2</v>
      </c>
      <c r="W728"/>
      <c r="X728" s="79" t="s">
        <v>372</v>
      </c>
      <c r="Y728" s="60" t="s">
        <v>120</v>
      </c>
      <c r="Z728" s="79" t="s">
        <v>129</v>
      </c>
      <c r="AA728" s="79" t="s">
        <v>112</v>
      </c>
      <c r="AB728" s="80">
        <v>36269</v>
      </c>
      <c r="AC728" s="62">
        <f t="shared" ca="1" si="24"/>
        <v>18</v>
      </c>
      <c r="AD728" s="93" t="s">
        <v>124</v>
      </c>
      <c r="AE728" s="64">
        <v>61330</v>
      </c>
      <c r="AF728" s="60">
        <v>1</v>
      </c>
    </row>
    <row r="729" spans="1:32" x14ac:dyDescent="0.25">
      <c r="A729" s="79" t="s">
        <v>870</v>
      </c>
      <c r="B729" s="60" t="s">
        <v>110</v>
      </c>
      <c r="C729" s="79" t="s">
        <v>142</v>
      </c>
      <c r="D729" s="79" t="s">
        <v>112</v>
      </c>
      <c r="E729" s="80">
        <v>39602</v>
      </c>
      <c r="F729" s="62">
        <f t="shared" ca="1" si="23"/>
        <v>8</v>
      </c>
      <c r="G729" s="93" t="s">
        <v>113</v>
      </c>
      <c r="H729" s="64">
        <v>79380</v>
      </c>
      <c r="I729" s="60">
        <v>5</v>
      </c>
      <c r="W729"/>
      <c r="X729" s="79" t="s">
        <v>488</v>
      </c>
      <c r="Y729" s="60" t="s">
        <v>120</v>
      </c>
      <c r="Z729" s="79" t="s">
        <v>131</v>
      </c>
      <c r="AA729" s="79" t="s">
        <v>116</v>
      </c>
      <c r="AB729" s="80">
        <v>39295</v>
      </c>
      <c r="AC729" s="62">
        <f t="shared" ca="1" si="24"/>
        <v>9</v>
      </c>
      <c r="AD729" s="93"/>
      <c r="AE729" s="64">
        <v>40560</v>
      </c>
      <c r="AF729" s="60">
        <v>5</v>
      </c>
    </row>
    <row r="730" spans="1:32" x14ac:dyDescent="0.25">
      <c r="A730" s="79" t="s">
        <v>877</v>
      </c>
      <c r="B730" s="60" t="s">
        <v>110</v>
      </c>
      <c r="C730" s="79" t="s">
        <v>142</v>
      </c>
      <c r="D730" s="79" t="s">
        <v>116</v>
      </c>
      <c r="E730" s="80">
        <v>41125</v>
      </c>
      <c r="F730" s="62">
        <f t="shared" ca="1" si="23"/>
        <v>4</v>
      </c>
      <c r="G730" s="93"/>
      <c r="H730" s="64">
        <v>70300</v>
      </c>
      <c r="I730" s="60">
        <v>3</v>
      </c>
      <c r="W730"/>
      <c r="X730" s="79" t="s">
        <v>697</v>
      </c>
      <c r="Y730" s="60" t="s">
        <v>117</v>
      </c>
      <c r="Z730" s="79" t="s">
        <v>121</v>
      </c>
      <c r="AA730" s="79" t="s">
        <v>112</v>
      </c>
      <c r="AB730" s="80">
        <v>36143</v>
      </c>
      <c r="AC730" s="62">
        <f t="shared" ca="1" si="24"/>
        <v>18</v>
      </c>
      <c r="AD730" s="93" t="s">
        <v>124</v>
      </c>
      <c r="AE730" s="64">
        <v>72090</v>
      </c>
      <c r="AF730" s="60">
        <v>5</v>
      </c>
    </row>
    <row r="731" spans="1:32" x14ac:dyDescent="0.25">
      <c r="A731" s="79" t="s">
        <v>869</v>
      </c>
      <c r="B731" s="60" t="s">
        <v>110</v>
      </c>
      <c r="C731" s="79" t="s">
        <v>142</v>
      </c>
      <c r="D731" s="79" t="s">
        <v>116</v>
      </c>
      <c r="E731" s="80">
        <v>41094</v>
      </c>
      <c r="F731" s="62">
        <f t="shared" ca="1" si="23"/>
        <v>4</v>
      </c>
      <c r="G731" s="93"/>
      <c r="H731" s="64">
        <v>59128</v>
      </c>
      <c r="I731" s="60">
        <v>4</v>
      </c>
      <c r="W731"/>
      <c r="X731" s="79" t="s">
        <v>800</v>
      </c>
      <c r="Y731" s="60" t="s">
        <v>110</v>
      </c>
      <c r="Z731" s="79" t="s">
        <v>126</v>
      </c>
      <c r="AA731" s="79" t="s">
        <v>112</v>
      </c>
      <c r="AB731" s="80">
        <v>38954</v>
      </c>
      <c r="AC731" s="62">
        <f t="shared" ca="1" si="24"/>
        <v>10</v>
      </c>
      <c r="AD731" s="93" t="s">
        <v>113</v>
      </c>
      <c r="AE731" s="64">
        <v>40920</v>
      </c>
      <c r="AF731" s="60">
        <v>4</v>
      </c>
    </row>
    <row r="732" spans="1:32" x14ac:dyDescent="0.25">
      <c r="A732" s="79" t="s">
        <v>868</v>
      </c>
      <c r="B732" s="60" t="s">
        <v>110</v>
      </c>
      <c r="C732" s="79" t="s">
        <v>142</v>
      </c>
      <c r="D732" s="79" t="s">
        <v>116</v>
      </c>
      <c r="E732" s="80">
        <v>36193</v>
      </c>
      <c r="F732" s="62">
        <f t="shared" ca="1" si="23"/>
        <v>18</v>
      </c>
      <c r="G732" s="93"/>
      <c r="H732" s="64">
        <v>58250</v>
      </c>
      <c r="I732" s="60">
        <v>2</v>
      </c>
      <c r="W732"/>
      <c r="X732" s="79" t="s">
        <v>219</v>
      </c>
      <c r="Y732" s="60" t="s">
        <v>122</v>
      </c>
      <c r="Z732" s="79" t="s">
        <v>138</v>
      </c>
      <c r="AA732" s="79" t="s">
        <v>112</v>
      </c>
      <c r="AB732" s="80">
        <v>40883</v>
      </c>
      <c r="AC732" s="62">
        <f t="shared" ca="1" si="24"/>
        <v>5</v>
      </c>
      <c r="AD732" s="93" t="s">
        <v>113</v>
      </c>
      <c r="AE732" s="64">
        <v>43580</v>
      </c>
      <c r="AF732" s="60">
        <v>5</v>
      </c>
    </row>
    <row r="733" spans="1:32" x14ac:dyDescent="0.25">
      <c r="A733" s="79" t="s">
        <v>876</v>
      </c>
      <c r="B733" s="60" t="s">
        <v>110</v>
      </c>
      <c r="C733" s="79" t="s">
        <v>142</v>
      </c>
      <c r="D733" s="79" t="s">
        <v>118</v>
      </c>
      <c r="E733" s="80">
        <v>39742</v>
      </c>
      <c r="F733" s="62">
        <f t="shared" ca="1" si="23"/>
        <v>8</v>
      </c>
      <c r="G733" s="93"/>
      <c r="H733" s="64">
        <v>37344</v>
      </c>
      <c r="I733" s="60">
        <v>2</v>
      </c>
      <c r="W733"/>
      <c r="X733" s="79" t="s">
        <v>667</v>
      </c>
      <c r="Y733" s="60" t="s">
        <v>117</v>
      </c>
      <c r="Z733" s="79" t="s">
        <v>135</v>
      </c>
      <c r="AA733" s="79" t="s">
        <v>112</v>
      </c>
      <c r="AB733" s="80">
        <v>37407</v>
      </c>
      <c r="AC733" s="62">
        <f t="shared" ca="1" si="24"/>
        <v>14</v>
      </c>
      <c r="AD733" s="93" t="s">
        <v>113</v>
      </c>
      <c r="AE733" s="64">
        <v>59140</v>
      </c>
      <c r="AF733" s="60">
        <v>5</v>
      </c>
    </row>
    <row r="734" spans="1:32" x14ac:dyDescent="0.25">
      <c r="A734" s="79" t="s">
        <v>874</v>
      </c>
      <c r="B734" s="60" t="s">
        <v>110</v>
      </c>
      <c r="C734" s="79" t="s">
        <v>142</v>
      </c>
      <c r="D734" s="79" t="s">
        <v>116</v>
      </c>
      <c r="E734" s="80">
        <v>40706</v>
      </c>
      <c r="F734" s="62">
        <f t="shared" ca="1" si="23"/>
        <v>5</v>
      </c>
      <c r="G734" s="93"/>
      <c r="H734" s="64">
        <v>34680</v>
      </c>
      <c r="I734" s="60">
        <v>5</v>
      </c>
      <c r="W734"/>
      <c r="X734" s="79" t="s">
        <v>367</v>
      </c>
      <c r="Y734" s="60" t="s">
        <v>120</v>
      </c>
      <c r="Z734" s="79" t="s">
        <v>140</v>
      </c>
      <c r="AA734" s="79" t="s">
        <v>112</v>
      </c>
      <c r="AB734" s="80">
        <v>40878</v>
      </c>
      <c r="AC734" s="62">
        <f t="shared" ca="1" si="24"/>
        <v>5</v>
      </c>
      <c r="AD734" s="93" t="s">
        <v>76</v>
      </c>
      <c r="AE734" s="64">
        <v>71680</v>
      </c>
      <c r="AF734" s="60">
        <v>4</v>
      </c>
    </row>
    <row r="735" spans="1:32" x14ac:dyDescent="0.25">
      <c r="A735" s="79" t="s">
        <v>875</v>
      </c>
      <c r="B735" s="60" t="s">
        <v>110</v>
      </c>
      <c r="C735" s="79" t="s">
        <v>142</v>
      </c>
      <c r="D735" s="79" t="s">
        <v>114</v>
      </c>
      <c r="E735" s="80">
        <v>39343</v>
      </c>
      <c r="F735" s="62">
        <f t="shared" ca="1" si="23"/>
        <v>9</v>
      </c>
      <c r="G735" s="93" t="s">
        <v>76</v>
      </c>
      <c r="H735" s="64">
        <v>23000</v>
      </c>
      <c r="I735" s="60">
        <v>4</v>
      </c>
      <c r="W735"/>
      <c r="X735" s="79" t="s">
        <v>313</v>
      </c>
      <c r="Y735" s="60" t="s">
        <v>122</v>
      </c>
      <c r="Z735" s="79" t="s">
        <v>141</v>
      </c>
      <c r="AA735" s="79" t="s">
        <v>112</v>
      </c>
      <c r="AB735" s="80">
        <v>39398</v>
      </c>
      <c r="AC735" s="62">
        <f t="shared" ca="1" si="24"/>
        <v>9</v>
      </c>
      <c r="AD735" s="93" t="s">
        <v>59</v>
      </c>
      <c r="AE735" s="64">
        <v>48490</v>
      </c>
      <c r="AF735" s="60">
        <v>2</v>
      </c>
    </row>
    <row r="736" spans="1:32" x14ac:dyDescent="0.25">
      <c r="A736" s="79" t="s">
        <v>871</v>
      </c>
      <c r="B736" s="60" t="s">
        <v>110</v>
      </c>
      <c r="C736" s="79" t="s">
        <v>142</v>
      </c>
      <c r="D736" s="79" t="s">
        <v>114</v>
      </c>
      <c r="E736" s="80">
        <v>38805</v>
      </c>
      <c r="F736" s="62">
        <f t="shared" ca="1" si="23"/>
        <v>11</v>
      </c>
      <c r="G736" s="93" t="s">
        <v>115</v>
      </c>
      <c r="H736" s="64">
        <v>13690</v>
      </c>
      <c r="I736" s="60">
        <v>5</v>
      </c>
      <c r="W736"/>
      <c r="X736" s="79" t="s">
        <v>287</v>
      </c>
      <c r="Y736" s="60" t="s">
        <v>122</v>
      </c>
      <c r="Z736" s="79" t="s">
        <v>131</v>
      </c>
      <c r="AA736" s="79" t="s">
        <v>116</v>
      </c>
      <c r="AB736" s="80">
        <v>39154</v>
      </c>
      <c r="AC736" s="62">
        <f t="shared" ca="1" si="24"/>
        <v>10</v>
      </c>
      <c r="AD736" s="93"/>
      <c r="AE736" s="64">
        <v>26360</v>
      </c>
      <c r="AF736" s="60">
        <v>4</v>
      </c>
    </row>
    <row r="737" spans="1:32" x14ac:dyDescent="0.25">
      <c r="A737" s="79" t="s">
        <v>878</v>
      </c>
      <c r="B737" s="60" t="s">
        <v>110</v>
      </c>
      <c r="C737" s="79" t="s">
        <v>143</v>
      </c>
      <c r="D737" s="79" t="s">
        <v>116</v>
      </c>
      <c r="E737" s="80">
        <v>40692</v>
      </c>
      <c r="F737" s="62">
        <f t="shared" ca="1" si="23"/>
        <v>6</v>
      </c>
      <c r="G737" s="93"/>
      <c r="H737" s="64">
        <v>85510</v>
      </c>
      <c r="I737" s="60">
        <v>4</v>
      </c>
      <c r="W737"/>
      <c r="X737" s="79" t="s">
        <v>265</v>
      </c>
      <c r="Y737" s="60" t="s">
        <v>122</v>
      </c>
      <c r="Z737" s="79" t="s">
        <v>133</v>
      </c>
      <c r="AA737" s="79" t="s">
        <v>112</v>
      </c>
      <c r="AB737" s="80">
        <v>36273</v>
      </c>
      <c r="AC737" s="62">
        <f t="shared" ca="1" si="24"/>
        <v>18</v>
      </c>
      <c r="AD737" s="93" t="s">
        <v>124</v>
      </c>
      <c r="AE737" s="64">
        <v>61330</v>
      </c>
      <c r="AF737" s="60">
        <v>4</v>
      </c>
    </row>
    <row r="738" spans="1:32" x14ac:dyDescent="0.25">
      <c r="A738" s="79" t="s">
        <v>879</v>
      </c>
      <c r="B738" s="60" t="s">
        <v>110</v>
      </c>
      <c r="C738" s="79" t="s">
        <v>143</v>
      </c>
      <c r="D738" s="79" t="s">
        <v>112</v>
      </c>
      <c r="E738" s="80">
        <v>37073</v>
      </c>
      <c r="F738" s="62">
        <f t="shared" ca="1" si="23"/>
        <v>15</v>
      </c>
      <c r="G738" s="93" t="s">
        <v>76</v>
      </c>
      <c r="H738" s="64">
        <v>40680</v>
      </c>
      <c r="I738" s="60">
        <v>5</v>
      </c>
      <c r="W738"/>
      <c r="X738" s="79" t="s">
        <v>785</v>
      </c>
      <c r="Y738" s="60" t="s">
        <v>110</v>
      </c>
      <c r="Z738" s="79" t="s">
        <v>125</v>
      </c>
      <c r="AA738" s="79" t="s">
        <v>112</v>
      </c>
      <c r="AB738" s="80">
        <v>40856</v>
      </c>
      <c r="AC738" s="62">
        <f t="shared" ca="1" si="24"/>
        <v>5</v>
      </c>
      <c r="AD738" s="93" t="s">
        <v>115</v>
      </c>
      <c r="AE738" s="64">
        <v>41350</v>
      </c>
      <c r="AF738" s="60">
        <v>2</v>
      </c>
    </row>
    <row r="739" spans="1:32" x14ac:dyDescent="0.25">
      <c r="A739" s="79" t="s">
        <v>881</v>
      </c>
      <c r="B739" s="60" t="s">
        <v>110</v>
      </c>
      <c r="C739" s="79" t="s">
        <v>137</v>
      </c>
      <c r="D739" s="79" t="s">
        <v>116</v>
      </c>
      <c r="E739" s="80">
        <v>37236</v>
      </c>
      <c r="F739" s="62">
        <f t="shared" ca="1" si="23"/>
        <v>15</v>
      </c>
      <c r="G739" s="93"/>
      <c r="H739" s="64">
        <v>29540</v>
      </c>
      <c r="I739" s="60">
        <v>3</v>
      </c>
      <c r="W739"/>
      <c r="X739" s="79" t="s">
        <v>418</v>
      </c>
      <c r="Y739" s="60" t="s">
        <v>120</v>
      </c>
      <c r="Z739" s="79" t="s">
        <v>138</v>
      </c>
      <c r="AA739" s="79" t="s">
        <v>112</v>
      </c>
      <c r="AB739" s="80">
        <v>40492</v>
      </c>
      <c r="AC739" s="62">
        <f t="shared" ca="1" si="24"/>
        <v>6</v>
      </c>
      <c r="AD739" s="93" t="s">
        <v>76</v>
      </c>
      <c r="AE739" s="64">
        <v>67230</v>
      </c>
      <c r="AF739" s="60">
        <v>4</v>
      </c>
    </row>
    <row r="740" spans="1:32" x14ac:dyDescent="0.25">
      <c r="A740" s="79" t="s">
        <v>884</v>
      </c>
      <c r="B740" s="60" t="s">
        <v>110</v>
      </c>
      <c r="C740" s="79" t="s">
        <v>121</v>
      </c>
      <c r="D740" s="79" t="s">
        <v>116</v>
      </c>
      <c r="E740" s="80">
        <v>36777</v>
      </c>
      <c r="F740" s="62">
        <f t="shared" ca="1" si="23"/>
        <v>16</v>
      </c>
      <c r="G740" s="93"/>
      <c r="H740" s="64">
        <v>76690</v>
      </c>
      <c r="I740" s="60">
        <v>3</v>
      </c>
      <c r="W740"/>
      <c r="X740" s="79" t="s">
        <v>398</v>
      </c>
      <c r="Y740" s="60" t="s">
        <v>120</v>
      </c>
      <c r="Z740" s="79" t="s">
        <v>126</v>
      </c>
      <c r="AA740" s="79" t="s">
        <v>116</v>
      </c>
      <c r="AB740" s="80">
        <v>39765</v>
      </c>
      <c r="AC740" s="62">
        <f t="shared" ca="1" si="24"/>
        <v>8</v>
      </c>
      <c r="AD740" s="93"/>
      <c r="AE740" s="64">
        <v>46670</v>
      </c>
      <c r="AF740" s="60">
        <v>3</v>
      </c>
    </row>
    <row r="741" spans="1:32" x14ac:dyDescent="0.25">
      <c r="A741" s="79" t="s">
        <v>882</v>
      </c>
      <c r="B741" s="60" t="s">
        <v>110</v>
      </c>
      <c r="C741" s="79" t="s">
        <v>121</v>
      </c>
      <c r="D741" s="79" t="s">
        <v>112</v>
      </c>
      <c r="E741" s="80">
        <v>39704</v>
      </c>
      <c r="F741" s="62">
        <f t="shared" ca="1" si="23"/>
        <v>8</v>
      </c>
      <c r="G741" s="93" t="s">
        <v>76</v>
      </c>
      <c r="H741" s="64">
        <v>58290</v>
      </c>
      <c r="I741" s="60">
        <v>5</v>
      </c>
      <c r="W741"/>
      <c r="X741" s="79" t="s">
        <v>288</v>
      </c>
      <c r="Y741" s="60" t="s">
        <v>122</v>
      </c>
      <c r="Z741" s="79" t="s">
        <v>131</v>
      </c>
      <c r="AA741" s="79" t="s">
        <v>112</v>
      </c>
      <c r="AB741" s="80">
        <v>37288</v>
      </c>
      <c r="AC741" s="62">
        <f t="shared" ca="1" si="24"/>
        <v>15</v>
      </c>
      <c r="AD741" s="93" t="s">
        <v>113</v>
      </c>
      <c r="AE741" s="64">
        <v>42480</v>
      </c>
      <c r="AF741" s="60">
        <v>3</v>
      </c>
    </row>
    <row r="742" spans="1:32" x14ac:dyDescent="0.25">
      <c r="A742" s="79" t="s">
        <v>883</v>
      </c>
      <c r="B742" s="60" t="s">
        <v>110</v>
      </c>
      <c r="C742" s="79" t="s">
        <v>121</v>
      </c>
      <c r="D742" s="79" t="s">
        <v>118</v>
      </c>
      <c r="E742" s="80">
        <v>40126</v>
      </c>
      <c r="F742" s="62">
        <f t="shared" ca="1" si="23"/>
        <v>7</v>
      </c>
      <c r="G742" s="93"/>
      <c r="H742" s="64">
        <v>10636</v>
      </c>
      <c r="I742" s="60">
        <v>4</v>
      </c>
      <c r="W742"/>
      <c r="X742" s="79" t="s">
        <v>628</v>
      </c>
      <c r="Y742" s="60" t="s">
        <v>123</v>
      </c>
      <c r="Z742" s="79" t="s">
        <v>142</v>
      </c>
      <c r="AA742" s="79" t="s">
        <v>114</v>
      </c>
      <c r="AB742" s="80">
        <v>39535</v>
      </c>
      <c r="AC742" s="62">
        <f t="shared" ca="1" si="24"/>
        <v>9</v>
      </c>
      <c r="AD742" s="93" t="s">
        <v>76</v>
      </c>
      <c r="AE742" s="64">
        <v>49080</v>
      </c>
      <c r="AF742" s="60">
        <v>5</v>
      </c>
    </row>
    <row r="743" spans="1:32" x14ac:dyDescent="0.25">
      <c r="X743" s="236"/>
      <c r="Y743" s="236"/>
      <c r="Z743" s="236"/>
      <c r="AA743" s="236"/>
      <c r="AB743" s="236"/>
      <c r="AC743" s="236"/>
      <c r="AD743" s="236"/>
      <c r="AE743" s="236"/>
      <c r="AF743" s="236"/>
    </row>
    <row r="744" spans="1:32" x14ac:dyDescent="0.25">
      <c r="X744" s="236"/>
      <c r="Y744" s="236"/>
      <c r="Z744" s="236"/>
      <c r="AA744" s="236"/>
      <c r="AB744" s="236"/>
      <c r="AC744" s="236"/>
      <c r="AD744" s="236"/>
      <c r="AE744" s="236"/>
      <c r="AF744" s="236"/>
    </row>
    <row r="745" spans="1:32" x14ac:dyDescent="0.25">
      <c r="X745" s="236"/>
      <c r="Y745" s="236"/>
      <c r="Z745" s="236"/>
      <c r="AA745" s="236"/>
      <c r="AB745" s="236"/>
      <c r="AC745" s="236"/>
      <c r="AD745" s="236"/>
      <c r="AE745" s="236"/>
      <c r="AF745" s="236"/>
    </row>
    <row r="746" spans="1:32" x14ac:dyDescent="0.25">
      <c r="X746" s="236"/>
      <c r="Y746" s="236"/>
      <c r="Z746" s="236"/>
      <c r="AA746" s="236"/>
      <c r="AB746" s="236"/>
      <c r="AC746" s="236"/>
      <c r="AD746" s="236"/>
      <c r="AE746" s="236"/>
      <c r="AF746" s="236"/>
    </row>
    <row r="747" spans="1:32" x14ac:dyDescent="0.25">
      <c r="X747" s="236"/>
      <c r="Y747" s="236"/>
      <c r="Z747" s="236"/>
      <c r="AA747" s="236"/>
      <c r="AB747" s="236"/>
      <c r="AC747" s="236"/>
      <c r="AD747" s="236"/>
      <c r="AE747" s="236"/>
      <c r="AF747" s="236"/>
    </row>
    <row r="748" spans="1:32" x14ac:dyDescent="0.25">
      <c r="X748" s="236"/>
      <c r="Y748" s="236"/>
      <c r="Z748" s="236"/>
      <c r="AA748" s="236"/>
      <c r="AB748" s="236"/>
      <c r="AC748" s="236"/>
      <c r="AD748" s="236"/>
      <c r="AE748" s="236"/>
      <c r="AF748" s="236"/>
    </row>
    <row r="749" spans="1:32" x14ac:dyDescent="0.25">
      <c r="X749" s="236"/>
      <c r="Y749" s="236"/>
      <c r="Z749" s="236"/>
      <c r="AA749" s="236"/>
      <c r="AB749" s="236"/>
      <c r="AC749" s="236"/>
      <c r="AD749" s="236"/>
      <c r="AE749" s="236"/>
      <c r="AF749" s="236"/>
    </row>
    <row r="750" spans="1:32" x14ac:dyDescent="0.25">
      <c r="X750" s="236"/>
      <c r="Y750" s="236"/>
      <c r="Z750" s="236"/>
      <c r="AA750" s="236"/>
      <c r="AB750" s="236"/>
      <c r="AC750" s="236"/>
      <c r="AD750" s="236"/>
      <c r="AE750" s="236"/>
      <c r="AF750" s="236"/>
    </row>
    <row r="751" spans="1:32" x14ac:dyDescent="0.25">
      <c r="X751" s="236"/>
      <c r="Y751" s="236"/>
      <c r="Z751" s="236"/>
      <c r="AA751" s="236"/>
      <c r="AB751" s="236"/>
      <c r="AC751" s="236"/>
      <c r="AD751" s="236"/>
      <c r="AE751" s="236"/>
      <c r="AF751" s="236"/>
    </row>
    <row r="752" spans="1:32" x14ac:dyDescent="0.25">
      <c r="X752" s="236"/>
      <c r="Y752" s="236"/>
      <c r="Z752" s="236"/>
      <c r="AA752" s="236"/>
      <c r="AB752" s="236"/>
      <c r="AC752" s="236"/>
      <c r="AD752" s="236"/>
      <c r="AE752" s="236"/>
      <c r="AF752" s="236"/>
    </row>
    <row r="753" spans="24:32" x14ac:dyDescent="0.25">
      <c r="X753" s="236"/>
      <c r="Y753" s="236"/>
      <c r="Z753" s="236"/>
      <c r="AA753" s="236"/>
      <c r="AB753" s="236"/>
      <c r="AC753" s="236"/>
      <c r="AD753" s="236"/>
      <c r="AE753" s="236"/>
      <c r="AF753" s="236"/>
    </row>
    <row r="754" spans="24:32" x14ac:dyDescent="0.25">
      <c r="X754" s="236"/>
      <c r="Y754" s="236"/>
      <c r="Z754" s="236"/>
      <c r="AA754" s="236"/>
      <c r="AB754" s="236"/>
      <c r="AC754" s="236"/>
      <c r="AD754" s="236"/>
      <c r="AE754" s="236"/>
      <c r="AF754" s="236"/>
    </row>
    <row r="755" spans="24:32" x14ac:dyDescent="0.25">
      <c r="X755" s="236"/>
      <c r="Y755" s="236"/>
      <c r="Z755" s="236"/>
      <c r="AA755" s="236"/>
      <c r="AB755" s="236"/>
      <c r="AC755" s="236"/>
      <c r="AD755" s="236"/>
      <c r="AE755" s="236"/>
      <c r="AF755" s="236"/>
    </row>
    <row r="756" spans="24:32" x14ac:dyDescent="0.25">
      <c r="X756" s="236"/>
      <c r="Y756" s="236"/>
      <c r="Z756" s="236"/>
      <c r="AA756" s="236"/>
      <c r="AB756" s="236"/>
      <c r="AC756" s="236"/>
      <c r="AD756" s="236"/>
      <c r="AE756" s="236"/>
      <c r="AF756" s="236"/>
    </row>
    <row r="757" spans="24:32" x14ac:dyDescent="0.25">
      <c r="X757" s="236"/>
      <c r="Y757" s="236"/>
      <c r="Z757" s="236"/>
      <c r="AA757" s="236"/>
      <c r="AB757" s="236"/>
      <c r="AC757" s="236"/>
      <c r="AD757" s="236"/>
      <c r="AE757" s="236"/>
      <c r="AF757" s="236"/>
    </row>
    <row r="758" spans="24:32" x14ac:dyDescent="0.25">
      <c r="X758" s="236"/>
      <c r="Y758" s="236"/>
      <c r="Z758" s="236"/>
      <c r="AA758" s="236"/>
      <c r="AB758" s="236"/>
      <c r="AC758" s="236"/>
      <c r="AD758" s="236"/>
      <c r="AE758" s="236"/>
      <c r="AF758" s="236"/>
    </row>
    <row r="759" spans="24:32" x14ac:dyDescent="0.25">
      <c r="X759" s="236"/>
      <c r="Y759" s="236"/>
      <c r="Z759" s="236"/>
      <c r="AA759" s="236"/>
      <c r="AB759" s="236"/>
      <c r="AC759" s="236"/>
      <c r="AD759" s="236"/>
      <c r="AE759" s="236"/>
      <c r="AF759" s="236"/>
    </row>
    <row r="760" spans="24:32" x14ac:dyDescent="0.25">
      <c r="X760" s="236"/>
      <c r="Y760" s="236"/>
      <c r="Z760" s="236"/>
      <c r="AA760" s="236"/>
      <c r="AB760" s="236"/>
      <c r="AC760" s="236"/>
      <c r="AD760" s="236"/>
      <c r="AE760" s="236"/>
      <c r="AF760" s="236"/>
    </row>
    <row r="761" spans="24:32" x14ac:dyDescent="0.25">
      <c r="X761" s="236"/>
      <c r="Y761" s="236"/>
      <c r="Z761" s="236"/>
      <c r="AA761" s="236"/>
      <c r="AB761" s="236"/>
      <c r="AC761" s="236"/>
      <c r="AD761" s="236"/>
      <c r="AE761" s="236"/>
      <c r="AF761" s="236"/>
    </row>
    <row r="762" spans="24:32" x14ac:dyDescent="0.25">
      <c r="X762" s="236"/>
      <c r="Y762" s="236"/>
      <c r="Z762" s="236"/>
      <c r="AA762" s="236"/>
      <c r="AB762" s="236"/>
      <c r="AC762" s="236"/>
      <c r="AD762" s="236"/>
      <c r="AE762" s="236"/>
      <c r="AF762" s="236"/>
    </row>
    <row r="763" spans="24:32" x14ac:dyDescent="0.25">
      <c r="X763" s="236"/>
      <c r="Y763" s="236"/>
      <c r="Z763" s="236"/>
      <c r="AA763" s="236"/>
      <c r="AB763" s="236"/>
      <c r="AC763" s="236"/>
      <c r="AD763" s="236"/>
      <c r="AE763" s="236"/>
      <c r="AF763" s="236"/>
    </row>
    <row r="764" spans="24:32" x14ac:dyDescent="0.25">
      <c r="X764" s="236"/>
      <c r="Y764" s="236"/>
      <c r="Z764" s="236"/>
      <c r="AA764" s="236"/>
      <c r="AB764" s="236"/>
      <c r="AC764" s="236"/>
      <c r="AD764" s="236"/>
      <c r="AE764" s="236"/>
      <c r="AF764" s="236"/>
    </row>
    <row r="765" spans="24:32" x14ac:dyDescent="0.25">
      <c r="X765" s="236"/>
      <c r="Y765" s="236"/>
      <c r="Z765" s="236"/>
      <c r="AA765" s="236"/>
      <c r="AB765" s="236"/>
      <c r="AC765" s="236"/>
      <c r="AD765" s="236"/>
      <c r="AE765" s="236"/>
      <c r="AF765" s="236"/>
    </row>
    <row r="766" spans="24:32" x14ac:dyDescent="0.25">
      <c r="X766" s="236"/>
      <c r="Y766" s="236"/>
      <c r="Z766" s="236"/>
      <c r="AA766" s="236"/>
      <c r="AB766" s="236"/>
      <c r="AC766" s="236"/>
      <c r="AD766" s="236"/>
      <c r="AE766" s="236"/>
      <c r="AF766" s="236"/>
    </row>
    <row r="767" spans="24:32" x14ac:dyDescent="0.25">
      <c r="X767" s="236"/>
      <c r="Y767" s="236"/>
      <c r="Z767" s="236"/>
      <c r="AA767" s="236"/>
      <c r="AB767" s="236"/>
      <c r="AC767" s="236"/>
      <c r="AD767" s="236"/>
      <c r="AE767" s="236"/>
      <c r="AF767" s="236"/>
    </row>
    <row r="768" spans="24:32" x14ac:dyDescent="0.25">
      <c r="X768" s="236"/>
      <c r="Y768" s="236"/>
      <c r="Z768" s="236"/>
      <c r="AA768" s="236"/>
      <c r="AB768" s="236"/>
      <c r="AC768" s="236"/>
      <c r="AD768" s="236"/>
      <c r="AE768" s="236"/>
      <c r="AF768" s="236"/>
    </row>
    <row r="769" spans="24:32" x14ac:dyDescent="0.25">
      <c r="X769" s="236"/>
      <c r="Y769" s="236"/>
      <c r="Z769" s="236"/>
      <c r="AA769" s="236"/>
      <c r="AB769" s="236"/>
      <c r="AC769" s="236"/>
      <c r="AD769" s="236"/>
      <c r="AE769" s="236"/>
      <c r="AF769" s="236"/>
    </row>
    <row r="770" spans="24:32" x14ac:dyDescent="0.25">
      <c r="X770" s="236"/>
      <c r="Y770" s="236"/>
      <c r="Z770" s="236"/>
      <c r="AA770" s="236"/>
      <c r="AB770" s="236"/>
      <c r="AC770" s="236"/>
      <c r="AD770" s="236"/>
      <c r="AE770" s="236"/>
      <c r="AF770" s="236"/>
    </row>
    <row r="771" spans="24:32" x14ac:dyDescent="0.25">
      <c r="X771" s="236"/>
      <c r="Y771" s="236"/>
      <c r="Z771" s="236"/>
      <c r="AA771" s="236"/>
      <c r="AB771" s="236"/>
      <c r="AC771" s="236"/>
      <c r="AD771" s="236"/>
      <c r="AE771" s="236"/>
      <c r="AF771" s="236"/>
    </row>
    <row r="772" spans="24:32" x14ac:dyDescent="0.25">
      <c r="X772" s="236"/>
      <c r="Y772" s="236"/>
      <c r="Z772" s="236"/>
      <c r="AA772" s="236"/>
      <c r="AB772" s="236"/>
      <c r="AC772" s="236"/>
      <c r="AD772" s="236"/>
      <c r="AE772" s="236"/>
      <c r="AF772" s="236"/>
    </row>
    <row r="773" spans="24:32" x14ac:dyDescent="0.25">
      <c r="X773" s="236"/>
      <c r="Y773" s="236"/>
      <c r="Z773" s="236"/>
      <c r="AA773" s="236"/>
      <c r="AB773" s="236"/>
      <c r="AC773" s="236"/>
      <c r="AD773" s="236"/>
      <c r="AE773" s="236"/>
      <c r="AF773" s="236"/>
    </row>
    <row r="774" spans="24:32" x14ac:dyDescent="0.25">
      <c r="X774" s="236"/>
      <c r="Y774" s="236"/>
      <c r="Z774" s="236"/>
      <c r="AA774" s="236"/>
      <c r="AB774" s="236"/>
      <c r="AC774" s="236"/>
      <c r="AD774" s="236"/>
      <c r="AE774" s="236"/>
      <c r="AF774" s="236"/>
    </row>
    <row r="775" spans="24:32" x14ac:dyDescent="0.25">
      <c r="X775" s="236"/>
      <c r="Y775" s="236"/>
      <c r="Z775" s="236"/>
      <c r="AA775" s="236"/>
      <c r="AB775" s="236"/>
      <c r="AC775" s="236"/>
      <c r="AD775" s="236"/>
      <c r="AE775" s="236"/>
      <c r="AF775" s="236"/>
    </row>
    <row r="776" spans="24:32" x14ac:dyDescent="0.25">
      <c r="X776" s="236"/>
      <c r="Y776" s="236"/>
      <c r="Z776" s="236"/>
      <c r="AA776" s="236"/>
      <c r="AB776" s="236"/>
      <c r="AC776" s="236"/>
      <c r="AD776" s="236"/>
      <c r="AE776" s="236"/>
      <c r="AF776" s="236"/>
    </row>
    <row r="777" spans="24:32" x14ac:dyDescent="0.25">
      <c r="X777" s="236"/>
      <c r="Y777" s="236"/>
      <c r="Z777" s="236"/>
      <c r="AA777" s="236"/>
      <c r="AB777" s="236"/>
      <c r="AC777" s="236"/>
      <c r="AD777" s="236"/>
      <c r="AE777" s="236"/>
      <c r="AF777" s="236"/>
    </row>
    <row r="778" spans="24:32" x14ac:dyDescent="0.25">
      <c r="X778" s="236"/>
      <c r="Y778" s="236"/>
      <c r="Z778" s="236"/>
      <c r="AA778" s="236"/>
      <c r="AB778" s="236"/>
      <c r="AC778" s="236"/>
      <c r="AD778" s="236"/>
      <c r="AE778" s="236"/>
      <c r="AF778" s="236"/>
    </row>
    <row r="779" spans="24:32" x14ac:dyDescent="0.25">
      <c r="X779" s="236"/>
      <c r="Y779" s="236"/>
      <c r="Z779" s="236"/>
      <c r="AA779" s="236"/>
      <c r="AB779" s="236"/>
      <c r="AC779" s="236"/>
      <c r="AD779" s="236"/>
      <c r="AE779" s="236"/>
      <c r="AF779" s="236"/>
    </row>
    <row r="780" spans="24:32" x14ac:dyDescent="0.25">
      <c r="X780" s="236"/>
      <c r="Y780" s="236"/>
      <c r="Z780" s="236"/>
      <c r="AA780" s="236"/>
      <c r="AB780" s="236"/>
      <c r="AC780" s="236"/>
      <c r="AD780" s="236"/>
      <c r="AE780" s="236"/>
      <c r="AF780" s="236"/>
    </row>
    <row r="781" spans="24:32" x14ac:dyDescent="0.25">
      <c r="X781" s="236"/>
      <c r="Y781" s="236"/>
      <c r="Z781" s="236"/>
      <c r="AA781" s="236"/>
      <c r="AB781" s="236"/>
      <c r="AC781" s="236"/>
      <c r="AD781" s="236"/>
      <c r="AE781" s="236"/>
      <c r="AF781" s="236"/>
    </row>
    <row r="782" spans="24:32" x14ac:dyDescent="0.25">
      <c r="X782" s="236"/>
      <c r="Y782" s="236"/>
      <c r="Z782" s="236"/>
      <c r="AA782" s="236"/>
      <c r="AB782" s="236"/>
      <c r="AC782" s="236"/>
      <c r="AD782" s="236"/>
      <c r="AE782" s="236"/>
      <c r="AF782" s="236"/>
    </row>
    <row r="783" spans="24:32" x14ac:dyDescent="0.25">
      <c r="X783" s="236"/>
      <c r="Y783" s="236"/>
      <c r="Z783" s="236"/>
      <c r="AA783" s="236"/>
      <c r="AB783" s="236"/>
      <c r="AC783" s="236"/>
      <c r="AD783" s="236"/>
      <c r="AE783" s="236"/>
      <c r="AF783" s="236"/>
    </row>
    <row r="784" spans="24:32" x14ac:dyDescent="0.25">
      <c r="X784" s="236"/>
      <c r="Y784" s="236"/>
      <c r="Z784" s="236"/>
      <c r="AA784" s="236"/>
      <c r="AB784" s="236"/>
      <c r="AC784" s="236"/>
      <c r="AD784" s="236"/>
      <c r="AE784" s="236"/>
      <c r="AF784" s="236"/>
    </row>
    <row r="785" spans="24:32" x14ac:dyDescent="0.25">
      <c r="X785" s="236"/>
      <c r="Y785" s="236"/>
      <c r="Z785" s="236"/>
      <c r="AA785" s="236"/>
      <c r="AB785" s="236"/>
      <c r="AC785" s="236"/>
      <c r="AD785" s="236"/>
      <c r="AE785" s="236"/>
      <c r="AF785" s="236"/>
    </row>
    <row r="786" spans="24:32" x14ac:dyDescent="0.25">
      <c r="X786" s="236"/>
      <c r="Y786" s="236"/>
      <c r="Z786" s="236"/>
      <c r="AA786" s="236"/>
      <c r="AB786" s="236"/>
      <c r="AC786" s="236"/>
      <c r="AD786" s="236"/>
      <c r="AE786" s="236"/>
      <c r="AF786" s="236"/>
    </row>
    <row r="787" spans="24:32" x14ac:dyDescent="0.25">
      <c r="X787" s="236"/>
      <c r="Y787" s="236"/>
      <c r="Z787" s="236"/>
      <c r="AA787" s="236"/>
      <c r="AB787" s="236"/>
      <c r="AC787" s="236"/>
      <c r="AD787" s="236"/>
      <c r="AE787" s="236"/>
      <c r="AF787" s="236"/>
    </row>
    <row r="788" spans="24:32" x14ac:dyDescent="0.25">
      <c r="X788" s="236"/>
      <c r="Y788" s="236"/>
      <c r="Z788" s="236"/>
      <c r="AA788" s="236"/>
      <c r="AB788" s="236"/>
      <c r="AC788" s="236"/>
      <c r="AD788" s="236"/>
      <c r="AE788" s="236"/>
      <c r="AF788" s="236"/>
    </row>
    <row r="789" spans="24:32" x14ac:dyDescent="0.25">
      <c r="X789" s="236"/>
      <c r="Y789" s="236"/>
      <c r="Z789" s="236"/>
      <c r="AA789" s="236"/>
      <c r="AB789" s="236"/>
      <c r="AC789" s="236"/>
      <c r="AD789" s="236"/>
      <c r="AE789" s="236"/>
      <c r="AF789" s="236"/>
    </row>
    <row r="790" spans="24:32" x14ac:dyDescent="0.25">
      <c r="X790" s="236"/>
      <c r="Y790" s="236"/>
      <c r="Z790" s="236"/>
      <c r="AA790" s="236"/>
      <c r="AB790" s="236"/>
      <c r="AC790" s="236"/>
      <c r="AD790" s="236"/>
      <c r="AE790" s="236"/>
      <c r="AF790" s="236"/>
    </row>
    <row r="791" spans="24:32" x14ac:dyDescent="0.25">
      <c r="X791" s="236"/>
      <c r="Y791" s="236"/>
      <c r="Z791" s="236"/>
      <c r="AA791" s="236"/>
      <c r="AB791" s="236"/>
      <c r="AC791" s="236"/>
      <c r="AD791" s="236"/>
      <c r="AE791" s="236"/>
      <c r="AF791" s="236"/>
    </row>
    <row r="792" spans="24:32" x14ac:dyDescent="0.25">
      <c r="X792" s="236"/>
      <c r="Y792" s="236"/>
      <c r="Z792" s="236"/>
      <c r="AA792" s="236"/>
      <c r="AB792" s="236"/>
      <c r="AC792" s="236"/>
      <c r="AD792" s="236"/>
      <c r="AE792" s="236"/>
      <c r="AF792" s="236"/>
    </row>
    <row r="793" spans="24:32" x14ac:dyDescent="0.25">
      <c r="X793" s="236"/>
      <c r="Y793" s="236"/>
      <c r="Z793" s="236"/>
      <c r="AA793" s="236"/>
      <c r="AB793" s="236"/>
      <c r="AC793" s="236"/>
      <c r="AD793" s="236"/>
      <c r="AE793" s="236"/>
      <c r="AF793" s="236"/>
    </row>
    <row r="794" spans="24:32" x14ac:dyDescent="0.25">
      <c r="X794" s="236"/>
      <c r="Y794" s="236"/>
      <c r="Z794" s="236"/>
      <c r="AA794" s="236"/>
      <c r="AB794" s="236"/>
      <c r="AC794" s="236"/>
      <c r="AD794" s="236"/>
      <c r="AE794" s="236"/>
      <c r="AF794" s="236"/>
    </row>
    <row r="795" spans="24:32" x14ac:dyDescent="0.25">
      <c r="X795" s="236"/>
      <c r="Y795" s="236"/>
      <c r="Z795" s="236"/>
      <c r="AA795" s="236"/>
      <c r="AB795" s="236"/>
      <c r="AC795" s="236"/>
      <c r="AD795" s="236"/>
      <c r="AE795" s="236"/>
      <c r="AF795" s="236"/>
    </row>
    <row r="796" spans="24:32" x14ac:dyDescent="0.25">
      <c r="X796" s="236"/>
      <c r="Y796" s="236"/>
      <c r="Z796" s="236"/>
      <c r="AA796" s="236"/>
      <c r="AB796" s="236"/>
      <c r="AC796" s="236"/>
      <c r="AD796" s="236"/>
      <c r="AE796" s="236"/>
      <c r="AF796" s="236"/>
    </row>
    <row r="797" spans="24:32" x14ac:dyDescent="0.25">
      <c r="X797" s="236"/>
      <c r="Y797" s="236"/>
      <c r="Z797" s="236"/>
      <c r="AA797" s="236"/>
      <c r="AB797" s="236"/>
      <c r="AC797" s="236"/>
      <c r="AD797" s="236"/>
      <c r="AE797" s="236"/>
      <c r="AF797" s="236"/>
    </row>
    <row r="798" spans="24:32" x14ac:dyDescent="0.25">
      <c r="X798" s="236"/>
      <c r="Y798" s="236"/>
      <c r="Z798" s="236"/>
      <c r="AA798" s="236"/>
      <c r="AB798" s="236"/>
      <c r="AC798" s="236"/>
      <c r="AD798" s="236"/>
      <c r="AE798" s="236"/>
      <c r="AF798" s="236"/>
    </row>
    <row r="799" spans="24:32" x14ac:dyDescent="0.25">
      <c r="X799" s="236"/>
      <c r="Y799" s="236"/>
      <c r="Z799" s="236"/>
      <c r="AA799" s="236"/>
      <c r="AB799" s="236"/>
      <c r="AC799" s="236"/>
      <c r="AD799" s="236"/>
      <c r="AE799" s="236"/>
      <c r="AF799" s="236"/>
    </row>
    <row r="800" spans="24:32" x14ac:dyDescent="0.25">
      <c r="X800" s="236"/>
      <c r="Y800" s="236"/>
      <c r="Z800" s="236"/>
      <c r="AA800" s="236"/>
      <c r="AB800" s="236"/>
      <c r="AC800" s="236"/>
      <c r="AD800" s="236"/>
      <c r="AE800" s="236"/>
      <c r="AF800" s="236"/>
    </row>
    <row r="801" spans="24:32" x14ac:dyDescent="0.25">
      <c r="X801" s="236"/>
      <c r="Y801" s="236"/>
      <c r="Z801" s="236"/>
      <c r="AA801" s="236"/>
      <c r="AB801" s="236"/>
      <c r="AC801" s="236"/>
      <c r="AD801" s="236"/>
      <c r="AE801" s="236"/>
      <c r="AF801" s="236"/>
    </row>
    <row r="802" spans="24:32" x14ac:dyDescent="0.25">
      <c r="X802" s="236"/>
      <c r="Y802" s="236"/>
      <c r="Z802" s="236"/>
      <c r="AA802" s="236"/>
      <c r="AB802" s="236"/>
      <c r="AC802" s="236"/>
      <c r="AD802" s="236"/>
      <c r="AE802" s="236"/>
      <c r="AF802" s="236"/>
    </row>
    <row r="803" spans="24:32" x14ac:dyDescent="0.25">
      <c r="X803" s="236"/>
      <c r="Y803" s="236"/>
      <c r="Z803" s="236"/>
      <c r="AA803" s="236"/>
      <c r="AB803" s="236"/>
      <c r="AC803" s="236"/>
      <c r="AD803" s="236"/>
      <c r="AE803" s="236"/>
      <c r="AF803" s="236"/>
    </row>
    <row r="804" spans="24:32" x14ac:dyDescent="0.25">
      <c r="X804" s="236"/>
      <c r="Y804" s="236"/>
      <c r="Z804" s="236"/>
      <c r="AA804" s="236"/>
      <c r="AB804" s="236"/>
      <c r="AC804" s="236"/>
      <c r="AD804" s="236"/>
      <c r="AE804" s="236"/>
      <c r="AF804" s="236"/>
    </row>
    <row r="805" spans="24:32" x14ac:dyDescent="0.25">
      <c r="X805" s="236"/>
      <c r="Y805" s="236"/>
      <c r="Z805" s="236"/>
      <c r="AA805" s="236"/>
      <c r="AB805" s="236"/>
      <c r="AC805" s="236"/>
      <c r="AD805" s="236"/>
      <c r="AE805" s="236"/>
      <c r="AF805" s="236"/>
    </row>
    <row r="806" spans="24:32" x14ac:dyDescent="0.25">
      <c r="X806" s="236"/>
      <c r="Y806" s="236"/>
      <c r="Z806" s="236"/>
      <c r="AA806" s="236"/>
      <c r="AB806" s="236"/>
      <c r="AC806" s="236"/>
      <c r="AD806" s="236"/>
      <c r="AE806" s="236"/>
      <c r="AF806" s="236"/>
    </row>
    <row r="807" spans="24:32" x14ac:dyDescent="0.25">
      <c r="X807" s="236"/>
      <c r="Y807" s="236"/>
      <c r="Z807" s="236"/>
      <c r="AA807" s="236"/>
      <c r="AB807" s="236"/>
      <c r="AC807" s="236"/>
      <c r="AD807" s="236"/>
      <c r="AE807" s="236"/>
      <c r="AF807" s="236"/>
    </row>
    <row r="808" spans="24:32" x14ac:dyDescent="0.25">
      <c r="X808" s="236"/>
      <c r="Y808" s="236"/>
      <c r="Z808" s="236"/>
      <c r="AA808" s="236"/>
      <c r="AB808" s="236"/>
      <c r="AC808" s="236"/>
      <c r="AD808" s="236"/>
      <c r="AE808" s="236"/>
      <c r="AF808" s="236"/>
    </row>
    <row r="809" spans="24:32" x14ac:dyDescent="0.25">
      <c r="X809" s="236"/>
      <c r="Y809" s="236"/>
      <c r="Z809" s="236"/>
      <c r="AA809" s="236"/>
      <c r="AB809" s="236"/>
      <c r="AC809" s="236"/>
      <c r="AD809" s="236"/>
      <c r="AE809" s="236"/>
      <c r="AF809" s="236"/>
    </row>
    <row r="810" spans="24:32" x14ac:dyDescent="0.25">
      <c r="X810" s="236"/>
      <c r="Y810" s="236"/>
      <c r="Z810" s="236"/>
      <c r="AA810" s="236"/>
      <c r="AB810" s="236"/>
      <c r="AC810" s="236"/>
      <c r="AD810" s="236"/>
      <c r="AE810" s="236"/>
      <c r="AF810" s="236"/>
    </row>
    <row r="811" spans="24:32" x14ac:dyDescent="0.25">
      <c r="X811" s="236"/>
      <c r="Y811" s="236"/>
      <c r="Z811" s="236"/>
      <c r="AA811" s="236"/>
      <c r="AB811" s="236"/>
      <c r="AC811" s="236"/>
      <c r="AD811" s="236"/>
      <c r="AE811" s="236"/>
      <c r="AF811" s="236"/>
    </row>
    <row r="812" spans="24:32" x14ac:dyDescent="0.25">
      <c r="X812" s="236"/>
      <c r="Y812" s="236"/>
      <c r="Z812" s="236"/>
      <c r="AA812" s="236"/>
      <c r="AB812" s="236"/>
      <c r="AC812" s="236"/>
      <c r="AD812" s="236"/>
      <c r="AE812" s="236"/>
      <c r="AF812" s="236"/>
    </row>
    <row r="813" spans="24:32" x14ac:dyDescent="0.25">
      <c r="X813" s="236"/>
      <c r="Y813" s="236"/>
      <c r="Z813" s="236"/>
      <c r="AA813" s="236"/>
      <c r="AB813" s="236"/>
      <c r="AC813" s="236"/>
      <c r="AD813" s="236"/>
      <c r="AE813" s="236"/>
      <c r="AF813" s="236"/>
    </row>
    <row r="814" spans="24:32" x14ac:dyDescent="0.25">
      <c r="X814" s="236"/>
      <c r="Y814" s="236"/>
      <c r="Z814" s="236"/>
      <c r="AA814" s="236"/>
      <c r="AB814" s="236"/>
      <c r="AC814" s="236"/>
      <c r="AD814" s="236"/>
      <c r="AE814" s="236"/>
      <c r="AF814" s="236"/>
    </row>
    <row r="815" spans="24:32" x14ac:dyDescent="0.25">
      <c r="X815" s="236"/>
      <c r="Y815" s="236"/>
      <c r="Z815" s="236"/>
      <c r="AA815" s="236"/>
      <c r="AB815" s="236"/>
      <c r="AC815" s="236"/>
      <c r="AD815" s="236"/>
      <c r="AE815" s="236"/>
      <c r="AF815" s="236"/>
    </row>
    <row r="816" spans="24:32" x14ac:dyDescent="0.25">
      <c r="X816" s="236"/>
      <c r="Y816" s="236"/>
      <c r="Z816" s="236"/>
      <c r="AA816" s="236"/>
      <c r="AB816" s="236"/>
      <c r="AC816" s="236"/>
      <c r="AD816" s="236"/>
      <c r="AE816" s="236"/>
      <c r="AF816" s="236"/>
    </row>
    <row r="817" spans="24:32" x14ac:dyDescent="0.25">
      <c r="X817" s="236"/>
      <c r="Y817" s="236"/>
      <c r="Z817" s="236"/>
      <c r="AA817" s="236"/>
      <c r="AB817" s="236"/>
      <c r="AC817" s="236"/>
      <c r="AD817" s="236"/>
      <c r="AE817" s="236"/>
      <c r="AF817" s="236"/>
    </row>
    <row r="818" spans="24:32" x14ac:dyDescent="0.25">
      <c r="X818" s="236"/>
      <c r="Y818" s="236"/>
      <c r="Z818" s="236"/>
      <c r="AA818" s="236"/>
      <c r="AB818" s="236"/>
      <c r="AC818" s="236"/>
      <c r="AD818" s="236"/>
      <c r="AE818" s="236"/>
      <c r="AF818" s="236"/>
    </row>
    <row r="819" spans="24:32" x14ac:dyDescent="0.25">
      <c r="X819" s="236"/>
      <c r="Y819" s="236"/>
      <c r="Z819" s="236"/>
      <c r="AA819" s="236"/>
      <c r="AB819" s="236"/>
      <c r="AC819" s="236"/>
      <c r="AD819" s="236"/>
      <c r="AE819" s="236"/>
      <c r="AF819" s="236"/>
    </row>
    <row r="820" spans="24:32" x14ac:dyDescent="0.25">
      <c r="X820" s="236"/>
      <c r="Y820" s="236"/>
      <c r="Z820" s="236"/>
      <c r="AA820" s="236"/>
      <c r="AB820" s="236"/>
      <c r="AC820" s="236"/>
      <c r="AD820" s="236"/>
      <c r="AE820" s="236"/>
      <c r="AF820" s="236"/>
    </row>
    <row r="821" spans="24:32" x14ac:dyDescent="0.25">
      <c r="X821" s="236"/>
      <c r="Y821" s="236"/>
      <c r="Z821" s="236"/>
      <c r="AA821" s="236"/>
      <c r="AB821" s="236"/>
      <c r="AC821" s="236"/>
      <c r="AD821" s="236"/>
      <c r="AE821" s="236"/>
      <c r="AF821" s="236"/>
    </row>
    <row r="822" spans="24:32" x14ac:dyDescent="0.25">
      <c r="X822" s="236"/>
      <c r="Y822" s="236"/>
      <c r="Z822" s="236"/>
      <c r="AA822" s="236"/>
      <c r="AB822" s="236"/>
      <c r="AC822" s="236"/>
      <c r="AD822" s="236"/>
      <c r="AE822" s="236"/>
      <c r="AF822" s="236"/>
    </row>
    <row r="823" spans="24:32" x14ac:dyDescent="0.25">
      <c r="X823" s="236"/>
      <c r="Y823" s="236"/>
      <c r="Z823" s="236"/>
      <c r="AA823" s="236"/>
      <c r="AB823" s="236"/>
      <c r="AC823" s="236"/>
      <c r="AD823" s="236"/>
      <c r="AE823" s="236"/>
      <c r="AF823" s="236"/>
    </row>
    <row r="824" spans="24:32" x14ac:dyDescent="0.25">
      <c r="X824" s="236"/>
      <c r="Y824" s="236"/>
      <c r="Z824" s="236"/>
      <c r="AA824" s="236"/>
      <c r="AB824" s="236"/>
      <c r="AC824" s="236"/>
      <c r="AD824" s="236"/>
      <c r="AE824" s="236"/>
      <c r="AF824" s="236"/>
    </row>
    <row r="825" spans="24:32" x14ac:dyDescent="0.25">
      <c r="X825" s="236"/>
      <c r="Y825" s="236"/>
      <c r="Z825" s="236"/>
      <c r="AA825" s="236"/>
      <c r="AB825" s="236"/>
      <c r="AC825" s="236"/>
      <c r="AD825" s="236"/>
      <c r="AE825" s="236"/>
      <c r="AF825" s="236"/>
    </row>
    <row r="826" spans="24:32" x14ac:dyDescent="0.25">
      <c r="X826" s="236"/>
      <c r="Y826" s="236"/>
      <c r="Z826" s="236"/>
      <c r="AA826" s="236"/>
      <c r="AB826" s="236"/>
      <c r="AC826" s="236"/>
      <c r="AD826" s="236"/>
      <c r="AE826" s="236"/>
      <c r="AF826" s="236"/>
    </row>
    <row r="827" spans="24:32" x14ac:dyDescent="0.25">
      <c r="X827" s="236"/>
      <c r="Y827" s="236"/>
      <c r="Z827" s="236"/>
      <c r="AA827" s="236"/>
      <c r="AB827" s="236"/>
      <c r="AC827" s="236"/>
      <c r="AD827" s="236"/>
      <c r="AE827" s="236"/>
      <c r="AF827" s="236"/>
    </row>
    <row r="828" spans="24:32" x14ac:dyDescent="0.25">
      <c r="X828" s="236"/>
      <c r="Y828" s="236"/>
      <c r="Z828" s="236"/>
      <c r="AA828" s="236"/>
      <c r="AB828" s="236"/>
      <c r="AC828" s="236"/>
      <c r="AD828" s="236"/>
      <c r="AE828" s="236"/>
      <c r="AF828" s="236"/>
    </row>
    <row r="829" spans="24:32" x14ac:dyDescent="0.25">
      <c r="X829" s="236"/>
      <c r="Y829" s="236"/>
      <c r="Z829" s="236"/>
      <c r="AA829" s="236"/>
      <c r="AB829" s="236"/>
      <c r="AC829" s="236"/>
      <c r="AD829" s="236"/>
      <c r="AE829" s="236"/>
      <c r="AF829" s="236"/>
    </row>
    <row r="830" spans="24:32" x14ac:dyDescent="0.25">
      <c r="X830" s="236"/>
      <c r="Y830" s="236"/>
      <c r="Z830" s="236"/>
      <c r="AA830" s="236"/>
      <c r="AB830" s="236"/>
      <c r="AC830" s="236"/>
      <c r="AD830" s="236"/>
      <c r="AE830" s="236"/>
      <c r="AF830" s="236"/>
    </row>
    <row r="831" spans="24:32" x14ac:dyDescent="0.25">
      <c r="X831" s="236"/>
      <c r="Y831" s="236"/>
      <c r="Z831" s="236"/>
      <c r="AA831" s="236"/>
      <c r="AB831" s="236"/>
      <c r="AC831" s="236"/>
      <c r="AD831" s="236"/>
      <c r="AE831" s="236"/>
      <c r="AF831" s="236"/>
    </row>
    <row r="832" spans="24:32" x14ac:dyDescent="0.25">
      <c r="X832" s="236"/>
      <c r="Y832" s="236"/>
      <c r="Z832" s="236"/>
      <c r="AA832" s="236"/>
      <c r="AB832" s="236"/>
      <c r="AC832" s="236"/>
      <c r="AD832" s="236"/>
      <c r="AE832" s="236"/>
      <c r="AF832" s="236"/>
    </row>
    <row r="833" spans="24:32" x14ac:dyDescent="0.25">
      <c r="X833" s="236"/>
      <c r="Y833" s="236"/>
      <c r="Z833" s="236"/>
      <c r="AA833" s="236"/>
      <c r="AB833" s="236"/>
      <c r="AC833" s="236"/>
      <c r="AD833" s="236"/>
      <c r="AE833" s="236"/>
      <c r="AF833" s="236"/>
    </row>
    <row r="834" spans="24:32" x14ac:dyDescent="0.25">
      <c r="X834" s="236"/>
      <c r="Y834" s="236"/>
      <c r="Z834" s="236"/>
      <c r="AA834" s="236"/>
      <c r="AB834" s="236"/>
      <c r="AC834" s="236"/>
      <c r="AD834" s="236"/>
      <c r="AE834" s="236"/>
      <c r="AF834" s="236"/>
    </row>
    <row r="835" spans="24:32" x14ac:dyDescent="0.25">
      <c r="X835" s="236"/>
      <c r="Y835" s="236"/>
      <c r="Z835" s="236"/>
      <c r="AA835" s="236"/>
      <c r="AB835" s="236"/>
      <c r="AC835" s="236"/>
      <c r="AD835" s="236"/>
      <c r="AE835" s="236"/>
      <c r="AF835" s="236"/>
    </row>
    <row r="836" spans="24:32" x14ac:dyDescent="0.25">
      <c r="X836" s="236"/>
      <c r="Y836" s="236"/>
      <c r="Z836" s="236"/>
      <c r="AA836" s="236"/>
      <c r="AB836" s="236"/>
      <c r="AC836" s="236"/>
      <c r="AD836" s="236"/>
      <c r="AE836" s="236"/>
      <c r="AF836" s="236"/>
    </row>
    <row r="837" spans="24:32" x14ac:dyDescent="0.25">
      <c r="X837" s="236"/>
      <c r="Y837" s="236"/>
      <c r="Z837" s="236"/>
      <c r="AA837" s="236"/>
      <c r="AB837" s="236"/>
      <c r="AC837" s="236"/>
      <c r="AD837" s="236"/>
      <c r="AE837" s="236"/>
      <c r="AF837" s="236"/>
    </row>
    <row r="838" spans="24:32" x14ac:dyDescent="0.25">
      <c r="X838" s="236"/>
      <c r="Y838" s="236"/>
      <c r="Z838" s="236"/>
      <c r="AA838" s="236"/>
      <c r="AB838" s="236"/>
      <c r="AC838" s="236"/>
      <c r="AD838" s="236"/>
      <c r="AE838" s="236"/>
      <c r="AF838" s="236"/>
    </row>
    <row r="839" spans="24:32" x14ac:dyDescent="0.25">
      <c r="X839" s="236"/>
      <c r="Y839" s="236"/>
      <c r="Z839" s="236"/>
      <c r="AA839" s="236"/>
      <c r="AB839" s="236"/>
      <c r="AC839" s="236"/>
      <c r="AD839" s="236"/>
      <c r="AE839" s="236"/>
      <c r="AF839" s="236"/>
    </row>
    <row r="840" spans="24:32" x14ac:dyDescent="0.25">
      <c r="X840" s="236"/>
      <c r="Y840" s="236"/>
      <c r="Z840" s="236"/>
      <c r="AA840" s="236"/>
      <c r="AB840" s="236"/>
      <c r="AC840" s="236"/>
      <c r="AD840" s="236"/>
      <c r="AE840" s="236"/>
      <c r="AF840" s="236"/>
    </row>
    <row r="841" spans="24:32" x14ac:dyDescent="0.25">
      <c r="X841" s="236"/>
      <c r="Y841" s="236"/>
      <c r="Z841" s="236"/>
      <c r="AA841" s="236"/>
      <c r="AB841" s="236"/>
      <c r="AC841" s="236"/>
      <c r="AD841" s="236"/>
      <c r="AE841" s="236"/>
      <c r="AF841" s="236"/>
    </row>
    <row r="842" spans="24:32" x14ac:dyDescent="0.25">
      <c r="X842" s="236"/>
      <c r="Y842" s="236"/>
      <c r="Z842" s="236"/>
      <c r="AA842" s="236"/>
      <c r="AB842" s="236"/>
      <c r="AC842" s="236"/>
      <c r="AD842" s="236"/>
      <c r="AE842" s="236"/>
      <c r="AF842" s="236"/>
    </row>
    <row r="843" spans="24:32" x14ac:dyDescent="0.25">
      <c r="X843" s="236"/>
      <c r="Y843" s="236"/>
      <c r="Z843" s="236"/>
      <c r="AA843" s="236"/>
      <c r="AB843" s="236"/>
      <c r="AC843" s="236"/>
      <c r="AD843" s="236"/>
      <c r="AE843" s="236"/>
      <c r="AF843" s="236"/>
    </row>
    <row r="844" spans="24:32" x14ac:dyDescent="0.25">
      <c r="X844" s="236"/>
      <c r="Y844" s="236"/>
      <c r="Z844" s="236"/>
      <c r="AA844" s="236"/>
      <c r="AB844" s="236"/>
      <c r="AC844" s="236"/>
      <c r="AD844" s="236"/>
      <c r="AE844" s="236"/>
      <c r="AF844" s="236"/>
    </row>
    <row r="845" spans="24:32" x14ac:dyDescent="0.25">
      <c r="X845" s="236"/>
      <c r="Y845" s="236"/>
      <c r="Z845" s="236"/>
      <c r="AA845" s="236"/>
      <c r="AB845" s="236"/>
      <c r="AC845" s="236"/>
      <c r="AD845" s="236"/>
      <c r="AE845" s="236"/>
      <c r="AF845" s="236"/>
    </row>
    <row r="846" spans="24:32" x14ac:dyDescent="0.25">
      <c r="X846" s="236"/>
      <c r="Y846" s="236"/>
      <c r="Z846" s="236"/>
      <c r="AA846" s="236"/>
      <c r="AB846" s="236"/>
      <c r="AC846" s="236"/>
      <c r="AD846" s="236"/>
      <c r="AE846" s="236"/>
      <c r="AF846" s="236"/>
    </row>
    <row r="847" spans="24:32" x14ac:dyDescent="0.25">
      <c r="X847" s="236"/>
      <c r="Y847" s="236"/>
      <c r="Z847" s="236"/>
      <c r="AA847" s="236"/>
      <c r="AB847" s="236"/>
      <c r="AC847" s="236"/>
      <c r="AD847" s="236"/>
      <c r="AE847" s="236"/>
      <c r="AF847" s="236"/>
    </row>
    <row r="848" spans="24:32" x14ac:dyDescent="0.25">
      <c r="X848" s="236"/>
      <c r="Y848" s="236"/>
      <c r="Z848" s="236"/>
      <c r="AA848" s="236"/>
      <c r="AB848" s="236"/>
      <c r="AC848" s="236"/>
      <c r="AD848" s="236"/>
      <c r="AE848" s="236"/>
      <c r="AF848" s="236"/>
    </row>
    <row r="849" spans="24:32" x14ac:dyDescent="0.25">
      <c r="X849" s="236"/>
      <c r="Y849" s="236"/>
      <c r="Z849" s="236"/>
      <c r="AA849" s="236"/>
      <c r="AB849" s="236"/>
      <c r="AC849" s="236"/>
      <c r="AD849" s="236"/>
      <c r="AE849" s="236"/>
      <c r="AF849" s="236"/>
    </row>
    <row r="850" spans="24:32" x14ac:dyDescent="0.25">
      <c r="X850" s="236"/>
      <c r="Y850" s="236"/>
      <c r="Z850" s="236"/>
      <c r="AA850" s="236"/>
      <c r="AB850" s="236"/>
      <c r="AC850" s="236"/>
      <c r="AD850" s="236"/>
      <c r="AE850" s="236"/>
      <c r="AF850" s="236"/>
    </row>
    <row r="851" spans="24:32" x14ac:dyDescent="0.25">
      <c r="X851" s="236"/>
      <c r="Y851" s="236"/>
      <c r="Z851" s="236"/>
      <c r="AA851" s="236"/>
      <c r="AB851" s="236"/>
      <c r="AC851" s="236"/>
      <c r="AD851" s="236"/>
      <c r="AE851" s="236"/>
      <c r="AF851" s="236"/>
    </row>
    <row r="852" spans="24:32" x14ac:dyDescent="0.25">
      <c r="X852" s="236"/>
      <c r="Y852" s="236"/>
      <c r="Z852" s="236"/>
      <c r="AA852" s="236"/>
      <c r="AB852" s="236"/>
      <c r="AC852" s="236"/>
      <c r="AD852" s="236"/>
      <c r="AE852" s="236"/>
      <c r="AF852" s="236"/>
    </row>
    <row r="853" spans="24:32" x14ac:dyDescent="0.25">
      <c r="X853" s="236"/>
      <c r="Y853" s="236"/>
      <c r="Z853" s="236"/>
      <c r="AA853" s="236"/>
      <c r="AB853" s="236"/>
      <c r="AC853" s="236"/>
      <c r="AD853" s="236"/>
      <c r="AE853" s="236"/>
      <c r="AF853" s="236"/>
    </row>
    <row r="854" spans="24:32" x14ac:dyDescent="0.25">
      <c r="X854" s="236"/>
      <c r="Y854" s="236"/>
      <c r="Z854" s="236"/>
      <c r="AA854" s="236"/>
      <c r="AB854" s="236"/>
      <c r="AC854" s="236"/>
      <c r="AD854" s="236"/>
      <c r="AE854" s="236"/>
      <c r="AF854" s="236"/>
    </row>
    <row r="855" spans="24:32" x14ac:dyDescent="0.25">
      <c r="X855" s="236"/>
      <c r="Y855" s="236"/>
      <c r="Z855" s="236"/>
      <c r="AA855" s="236"/>
      <c r="AB855" s="236"/>
      <c r="AC855" s="236"/>
      <c r="AD855" s="236"/>
      <c r="AE855" s="236"/>
      <c r="AF855" s="236"/>
    </row>
    <row r="856" spans="24:32" x14ac:dyDescent="0.25">
      <c r="X856" s="236"/>
      <c r="Y856" s="236"/>
      <c r="Z856" s="236"/>
      <c r="AA856" s="236"/>
      <c r="AB856" s="236"/>
      <c r="AC856" s="236"/>
      <c r="AD856" s="236"/>
      <c r="AE856" s="236"/>
      <c r="AF856" s="236"/>
    </row>
    <row r="857" spans="24:32" x14ac:dyDescent="0.25">
      <c r="X857" s="236"/>
      <c r="Y857" s="236"/>
      <c r="Z857" s="236"/>
      <c r="AA857" s="236"/>
      <c r="AB857" s="236"/>
      <c r="AC857" s="236"/>
      <c r="AD857" s="236"/>
      <c r="AE857" s="236"/>
      <c r="AF857" s="236"/>
    </row>
    <row r="858" spans="24:32" x14ac:dyDescent="0.25">
      <c r="X858" s="236"/>
      <c r="Y858" s="236"/>
      <c r="Z858" s="236"/>
      <c r="AA858" s="236"/>
      <c r="AB858" s="236"/>
      <c r="AC858" s="236"/>
      <c r="AD858" s="236"/>
      <c r="AE858" s="236"/>
      <c r="AF858" s="236"/>
    </row>
    <row r="859" spans="24:32" x14ac:dyDescent="0.25">
      <c r="X859" s="236"/>
      <c r="Y859" s="236"/>
      <c r="Z859" s="236"/>
      <c r="AA859" s="236"/>
      <c r="AB859" s="236"/>
      <c r="AC859" s="236"/>
      <c r="AD859" s="236"/>
      <c r="AE859" s="236"/>
      <c r="AF859" s="236"/>
    </row>
    <row r="860" spans="24:32" x14ac:dyDescent="0.25">
      <c r="X860" s="236"/>
      <c r="Y860" s="236"/>
      <c r="Z860" s="236"/>
      <c r="AA860" s="236"/>
      <c r="AB860" s="236"/>
      <c r="AC860" s="236"/>
      <c r="AD860" s="236"/>
      <c r="AE860" s="236"/>
      <c r="AF860" s="236"/>
    </row>
    <row r="861" spans="24:32" x14ac:dyDescent="0.25">
      <c r="X861" s="236"/>
      <c r="Y861" s="236"/>
      <c r="Z861" s="236"/>
      <c r="AA861" s="236"/>
      <c r="AB861" s="236"/>
      <c r="AC861" s="236"/>
      <c r="AD861" s="236"/>
      <c r="AE861" s="236"/>
      <c r="AF861" s="236"/>
    </row>
    <row r="862" spans="24:32" x14ac:dyDescent="0.25">
      <c r="X862" s="236"/>
      <c r="Y862" s="236"/>
      <c r="Z862" s="236"/>
      <c r="AA862" s="236"/>
      <c r="AB862" s="236"/>
      <c r="AC862" s="236"/>
      <c r="AD862" s="236"/>
      <c r="AE862" s="236"/>
      <c r="AF862" s="236"/>
    </row>
    <row r="863" spans="24:32" x14ac:dyDescent="0.25">
      <c r="X863" s="236"/>
      <c r="Y863" s="236"/>
      <c r="Z863" s="236"/>
      <c r="AA863" s="236"/>
      <c r="AB863" s="236"/>
      <c r="AC863" s="236"/>
      <c r="AD863" s="236"/>
      <c r="AE863" s="236"/>
      <c r="AF863" s="236"/>
    </row>
    <row r="864" spans="24:32" x14ac:dyDescent="0.25">
      <c r="X864" s="236"/>
      <c r="Y864" s="236"/>
      <c r="Z864" s="236"/>
      <c r="AA864" s="236"/>
      <c r="AB864" s="236"/>
      <c r="AC864" s="236"/>
      <c r="AD864" s="236"/>
      <c r="AE864" s="236"/>
      <c r="AF864" s="236"/>
    </row>
    <row r="865" spans="24:32" x14ac:dyDescent="0.25">
      <c r="X865" s="236"/>
      <c r="Y865" s="236"/>
      <c r="Z865" s="236"/>
      <c r="AA865" s="236"/>
      <c r="AB865" s="236"/>
      <c r="AC865" s="236"/>
      <c r="AD865" s="236"/>
      <c r="AE865" s="236"/>
      <c r="AF865" s="236"/>
    </row>
    <row r="866" spans="24:32" x14ac:dyDescent="0.25">
      <c r="X866" s="236"/>
      <c r="Y866" s="236"/>
      <c r="Z866" s="236"/>
      <c r="AA866" s="236"/>
      <c r="AB866" s="236"/>
      <c r="AC866" s="236"/>
      <c r="AD866" s="236"/>
      <c r="AE866" s="236"/>
      <c r="AF866" s="236"/>
    </row>
    <row r="867" spans="24:32" x14ac:dyDescent="0.25">
      <c r="X867" s="236"/>
      <c r="Y867" s="236"/>
      <c r="Z867" s="236"/>
      <c r="AA867" s="236"/>
      <c r="AB867" s="236"/>
      <c r="AC867" s="236"/>
      <c r="AD867" s="236"/>
      <c r="AE867" s="236"/>
      <c r="AF867" s="236"/>
    </row>
    <row r="868" spans="24:32" x14ac:dyDescent="0.25">
      <c r="X868" s="236"/>
      <c r="Y868" s="236"/>
      <c r="Z868" s="236"/>
      <c r="AA868" s="236"/>
      <c r="AB868" s="236"/>
      <c r="AC868" s="236"/>
      <c r="AD868" s="236"/>
      <c r="AE868" s="236"/>
      <c r="AF868" s="236"/>
    </row>
    <row r="869" spans="24:32" x14ac:dyDescent="0.25">
      <c r="X869" s="236"/>
      <c r="Y869" s="236"/>
      <c r="Z869" s="236"/>
      <c r="AA869" s="236"/>
      <c r="AB869" s="236"/>
      <c r="AC869" s="236"/>
      <c r="AD869" s="236"/>
      <c r="AE869" s="236"/>
      <c r="AF869" s="236"/>
    </row>
    <row r="870" spans="24:32" x14ac:dyDescent="0.25">
      <c r="X870" s="236"/>
      <c r="Y870" s="236"/>
      <c r="Z870" s="236"/>
      <c r="AA870" s="236"/>
      <c r="AB870" s="236"/>
      <c r="AC870" s="236"/>
      <c r="AD870" s="236"/>
      <c r="AE870" s="236"/>
      <c r="AF870" s="236"/>
    </row>
    <row r="871" spans="24:32" x14ac:dyDescent="0.25">
      <c r="X871" s="236"/>
      <c r="Y871" s="236"/>
      <c r="Z871" s="236"/>
      <c r="AA871" s="236"/>
      <c r="AB871" s="236"/>
      <c r="AC871" s="236"/>
      <c r="AD871" s="236"/>
      <c r="AE871" s="236"/>
      <c r="AF871" s="236"/>
    </row>
    <row r="872" spans="24:32" x14ac:dyDescent="0.25">
      <c r="X872" s="236"/>
      <c r="Y872" s="236"/>
      <c r="Z872" s="236"/>
      <c r="AA872" s="236"/>
      <c r="AB872" s="236"/>
      <c r="AC872" s="236"/>
      <c r="AD872" s="236"/>
      <c r="AE872" s="236"/>
      <c r="AF872" s="236"/>
    </row>
    <row r="873" spans="24:32" x14ac:dyDescent="0.25">
      <c r="X873" s="236"/>
      <c r="Y873" s="236"/>
      <c r="Z873" s="236"/>
      <c r="AA873" s="236"/>
      <c r="AB873" s="236"/>
      <c r="AC873" s="236"/>
      <c r="AD873" s="236"/>
      <c r="AE873" s="236"/>
      <c r="AF873" s="236"/>
    </row>
    <row r="874" spans="24:32" x14ac:dyDescent="0.25">
      <c r="X874" s="236"/>
      <c r="Y874" s="236"/>
      <c r="Z874" s="236"/>
      <c r="AA874" s="236"/>
      <c r="AB874" s="236"/>
      <c r="AC874" s="236"/>
      <c r="AD874" s="236"/>
      <c r="AE874" s="236"/>
      <c r="AF874" s="236"/>
    </row>
    <row r="875" spans="24:32" x14ac:dyDescent="0.25">
      <c r="X875" s="236"/>
      <c r="Y875" s="236"/>
      <c r="Z875" s="236"/>
      <c r="AA875" s="236"/>
      <c r="AB875" s="236"/>
      <c r="AC875" s="236"/>
      <c r="AD875" s="236"/>
      <c r="AE875" s="236"/>
      <c r="AF875" s="236"/>
    </row>
    <row r="876" spans="24:32" x14ac:dyDescent="0.25">
      <c r="X876" s="236"/>
      <c r="Y876" s="236"/>
      <c r="Z876" s="236"/>
      <c r="AA876" s="236"/>
      <c r="AB876" s="236"/>
      <c r="AC876" s="236"/>
      <c r="AD876" s="236"/>
      <c r="AE876" s="236"/>
      <c r="AF876" s="236"/>
    </row>
    <row r="877" spans="24:32" x14ac:dyDescent="0.25">
      <c r="X877" s="236"/>
      <c r="Y877" s="236"/>
      <c r="Z877" s="236"/>
      <c r="AA877" s="236"/>
      <c r="AB877" s="236"/>
      <c r="AC877" s="236"/>
      <c r="AD877" s="236"/>
      <c r="AE877" s="236"/>
      <c r="AF877" s="236"/>
    </row>
    <row r="878" spans="24:32" x14ac:dyDescent="0.25">
      <c r="X878" s="236"/>
      <c r="Y878" s="236"/>
      <c r="Z878" s="236"/>
      <c r="AA878" s="236"/>
      <c r="AB878" s="236"/>
      <c r="AC878" s="236"/>
      <c r="AD878" s="236"/>
      <c r="AE878" s="236"/>
      <c r="AF878" s="236"/>
    </row>
    <row r="879" spans="24:32" x14ac:dyDescent="0.25">
      <c r="X879" s="236"/>
      <c r="Y879" s="236"/>
      <c r="Z879" s="236"/>
      <c r="AA879" s="236"/>
      <c r="AB879" s="236"/>
      <c r="AC879" s="236"/>
      <c r="AD879" s="236"/>
      <c r="AE879" s="236"/>
      <c r="AF879" s="236"/>
    </row>
    <row r="880" spans="24:32" x14ac:dyDescent="0.25">
      <c r="X880" s="236"/>
      <c r="Y880" s="236"/>
      <c r="Z880" s="236"/>
      <c r="AA880" s="236"/>
      <c r="AB880" s="236"/>
      <c r="AC880" s="236"/>
      <c r="AD880" s="236"/>
      <c r="AE880" s="236"/>
      <c r="AF880" s="236"/>
    </row>
    <row r="881" spans="24:32" x14ac:dyDescent="0.25">
      <c r="X881" s="236"/>
      <c r="Y881" s="236"/>
      <c r="Z881" s="236"/>
      <c r="AA881" s="236"/>
      <c r="AB881" s="236"/>
      <c r="AC881" s="236"/>
      <c r="AD881" s="236"/>
      <c r="AE881" s="236"/>
      <c r="AF881" s="236"/>
    </row>
    <row r="882" spans="24:32" x14ac:dyDescent="0.25">
      <c r="X882" s="236"/>
      <c r="Y882" s="236"/>
      <c r="Z882" s="236"/>
      <c r="AA882" s="236"/>
      <c r="AB882" s="236"/>
      <c r="AC882" s="236"/>
      <c r="AD882" s="236"/>
      <c r="AE882" s="236"/>
      <c r="AF882" s="236"/>
    </row>
    <row r="883" spans="24:32" x14ac:dyDescent="0.25">
      <c r="X883" s="236"/>
      <c r="Y883" s="236"/>
      <c r="Z883" s="236"/>
      <c r="AA883" s="236"/>
      <c r="AB883" s="236"/>
      <c r="AC883" s="236"/>
      <c r="AD883" s="236"/>
      <c r="AE883" s="236"/>
      <c r="AF883" s="236"/>
    </row>
    <row r="884" spans="24:32" x14ac:dyDescent="0.25">
      <c r="X884" s="236"/>
      <c r="Y884" s="236"/>
      <c r="Z884" s="236"/>
      <c r="AA884" s="236"/>
      <c r="AB884" s="236"/>
      <c r="AC884" s="236"/>
      <c r="AD884" s="236"/>
      <c r="AE884" s="236"/>
      <c r="AF884" s="236"/>
    </row>
    <row r="885" spans="24:32" x14ac:dyDescent="0.25">
      <c r="X885" s="236"/>
      <c r="Y885" s="236"/>
      <c r="Z885" s="236"/>
      <c r="AA885" s="236"/>
      <c r="AB885" s="236"/>
      <c r="AC885" s="236"/>
      <c r="AD885" s="236"/>
      <c r="AE885" s="236"/>
      <c r="AF885" s="236"/>
    </row>
    <row r="886" spans="24:32" x14ac:dyDescent="0.25">
      <c r="X886" s="236"/>
      <c r="Y886" s="236"/>
      <c r="Z886" s="236"/>
      <c r="AA886" s="236"/>
      <c r="AB886" s="236"/>
      <c r="AC886" s="236"/>
      <c r="AD886" s="236"/>
      <c r="AE886" s="236"/>
      <c r="AF886" s="236"/>
    </row>
    <row r="887" spans="24:32" x14ac:dyDescent="0.25">
      <c r="X887" s="236"/>
      <c r="Y887" s="236"/>
      <c r="Z887" s="236"/>
      <c r="AA887" s="236"/>
      <c r="AB887" s="236"/>
      <c r="AC887" s="236"/>
      <c r="AD887" s="236"/>
      <c r="AE887" s="236"/>
      <c r="AF887" s="236"/>
    </row>
    <row r="888" spans="24:32" x14ac:dyDescent="0.25">
      <c r="X888" s="236"/>
      <c r="Y888" s="236"/>
      <c r="Z888" s="236"/>
      <c r="AA888" s="236"/>
      <c r="AB888" s="236"/>
      <c r="AC888" s="236"/>
      <c r="AD888" s="236"/>
      <c r="AE888" s="236"/>
      <c r="AF888" s="236"/>
    </row>
    <row r="889" spans="24:32" x14ac:dyDescent="0.25">
      <c r="X889" s="236"/>
      <c r="Y889" s="236"/>
      <c r="Z889" s="236"/>
      <c r="AA889" s="236"/>
      <c r="AB889" s="236"/>
      <c r="AC889" s="236"/>
      <c r="AD889" s="236"/>
      <c r="AE889" s="236"/>
      <c r="AF889" s="236"/>
    </row>
    <row r="890" spans="24:32" x14ac:dyDescent="0.25">
      <c r="X890" s="236"/>
      <c r="Y890" s="236"/>
      <c r="Z890" s="236"/>
      <c r="AA890" s="236"/>
      <c r="AB890" s="236"/>
      <c r="AC890" s="236"/>
      <c r="AD890" s="236"/>
      <c r="AE890" s="236"/>
      <c r="AF890" s="236"/>
    </row>
    <row r="891" spans="24:32" x14ac:dyDescent="0.25">
      <c r="X891" s="236"/>
      <c r="Y891" s="236"/>
      <c r="Z891" s="236"/>
      <c r="AA891" s="236"/>
      <c r="AB891" s="236"/>
      <c r="AC891" s="236"/>
      <c r="AD891" s="236"/>
      <c r="AE891" s="236"/>
      <c r="AF891" s="236"/>
    </row>
    <row r="892" spans="24:32" x14ac:dyDescent="0.25">
      <c r="X892" s="236"/>
      <c r="Y892" s="236"/>
      <c r="Z892" s="236"/>
      <c r="AA892" s="236"/>
      <c r="AB892" s="236"/>
      <c r="AC892" s="236"/>
      <c r="AD892" s="236"/>
      <c r="AE892" s="236"/>
      <c r="AF892" s="236"/>
    </row>
    <row r="893" spans="24:32" x14ac:dyDescent="0.25">
      <c r="X893" s="236"/>
      <c r="Y893" s="236"/>
      <c r="Z893" s="236"/>
      <c r="AA893" s="236"/>
      <c r="AB893" s="236"/>
      <c r="AC893" s="236"/>
      <c r="AD893" s="236"/>
      <c r="AE893" s="236"/>
      <c r="AF893" s="236"/>
    </row>
    <row r="894" spans="24:32" x14ac:dyDescent="0.25">
      <c r="X894" s="236"/>
      <c r="Y894" s="236"/>
      <c r="Z894" s="236"/>
      <c r="AA894" s="236"/>
      <c r="AB894" s="236"/>
      <c r="AC894" s="236"/>
      <c r="AD894" s="236"/>
      <c r="AE894" s="236"/>
      <c r="AF894" s="236"/>
    </row>
    <row r="895" spans="24:32" x14ac:dyDescent="0.25">
      <c r="X895" s="236"/>
      <c r="Y895" s="236"/>
      <c r="Z895" s="236"/>
      <c r="AA895" s="236"/>
      <c r="AB895" s="236"/>
      <c r="AC895" s="236"/>
      <c r="AD895" s="236"/>
      <c r="AE895" s="236"/>
      <c r="AF895" s="236"/>
    </row>
    <row r="896" spans="24:32" x14ac:dyDescent="0.25">
      <c r="X896" s="236"/>
      <c r="Y896" s="236"/>
      <c r="Z896" s="236"/>
      <c r="AA896" s="236"/>
      <c r="AB896" s="236"/>
      <c r="AC896" s="236"/>
      <c r="AD896" s="236"/>
      <c r="AE896" s="236"/>
      <c r="AF896" s="236"/>
    </row>
    <row r="897" spans="24:32" x14ac:dyDescent="0.25">
      <c r="X897" s="236"/>
      <c r="Y897" s="236"/>
      <c r="Z897" s="236"/>
      <c r="AA897" s="236"/>
      <c r="AB897" s="236"/>
      <c r="AC897" s="236"/>
      <c r="AD897" s="236"/>
      <c r="AE897" s="236"/>
      <c r="AF897" s="236"/>
    </row>
    <row r="898" spans="24:32" x14ac:dyDescent="0.25">
      <c r="X898" s="236"/>
      <c r="Y898" s="236"/>
      <c r="Z898" s="236"/>
      <c r="AA898" s="236"/>
      <c r="AB898" s="236"/>
      <c r="AC898" s="236"/>
      <c r="AD898" s="236"/>
      <c r="AE898" s="236"/>
      <c r="AF898" s="236"/>
    </row>
    <row r="899" spans="24:32" x14ac:dyDescent="0.25">
      <c r="X899" s="236"/>
      <c r="Y899" s="236"/>
      <c r="Z899" s="236"/>
      <c r="AA899" s="236"/>
      <c r="AB899" s="236"/>
      <c r="AC899" s="236"/>
      <c r="AD899" s="236"/>
      <c r="AE899" s="236"/>
      <c r="AF899" s="236"/>
    </row>
    <row r="900" spans="24:32" x14ac:dyDescent="0.25">
      <c r="X900" s="236"/>
      <c r="Y900" s="236"/>
      <c r="Z900" s="236"/>
      <c r="AA900" s="236"/>
      <c r="AB900" s="236"/>
      <c r="AC900" s="236"/>
      <c r="AD900" s="236"/>
      <c r="AE900" s="236"/>
      <c r="AF900" s="236"/>
    </row>
    <row r="901" spans="24:32" x14ac:dyDescent="0.25">
      <c r="X901" s="236"/>
      <c r="Y901" s="236"/>
      <c r="Z901" s="236"/>
      <c r="AA901" s="236"/>
      <c r="AB901" s="236"/>
      <c r="AC901" s="236"/>
      <c r="AD901" s="236"/>
      <c r="AE901" s="236"/>
      <c r="AF901" s="236"/>
    </row>
    <row r="902" spans="24:32" x14ac:dyDescent="0.25">
      <c r="X902" s="236"/>
      <c r="Y902" s="236"/>
      <c r="Z902" s="236"/>
      <c r="AA902" s="236"/>
      <c r="AB902" s="236"/>
      <c r="AC902" s="236"/>
      <c r="AD902" s="236"/>
      <c r="AE902" s="236"/>
      <c r="AF902" s="236"/>
    </row>
    <row r="903" spans="24:32" x14ac:dyDescent="0.25">
      <c r="X903" s="236"/>
      <c r="Y903" s="236"/>
      <c r="Z903" s="236"/>
      <c r="AA903" s="236"/>
      <c r="AB903" s="236"/>
      <c r="AC903" s="236"/>
      <c r="AD903" s="236"/>
      <c r="AE903" s="236"/>
      <c r="AF903" s="236"/>
    </row>
    <row r="904" spans="24:32" x14ac:dyDescent="0.25">
      <c r="X904" s="236"/>
      <c r="Y904" s="236"/>
      <c r="Z904" s="236"/>
      <c r="AA904" s="236"/>
      <c r="AB904" s="236"/>
      <c r="AC904" s="236"/>
      <c r="AD904" s="236"/>
      <c r="AE904" s="236"/>
      <c r="AF904" s="236"/>
    </row>
    <row r="905" spans="24:32" x14ac:dyDescent="0.25">
      <c r="X905" s="236"/>
      <c r="Y905" s="236"/>
      <c r="Z905" s="236"/>
      <c r="AA905" s="236"/>
      <c r="AB905" s="236"/>
      <c r="AC905" s="236"/>
      <c r="AD905" s="236"/>
      <c r="AE905" s="236"/>
      <c r="AF905" s="236"/>
    </row>
    <row r="906" spans="24:32" x14ac:dyDescent="0.25">
      <c r="X906" s="236"/>
      <c r="Y906" s="236"/>
      <c r="Z906" s="236"/>
      <c r="AA906" s="236"/>
      <c r="AB906" s="236"/>
      <c r="AC906" s="236"/>
      <c r="AD906" s="236"/>
      <c r="AE906" s="236"/>
      <c r="AF906" s="236"/>
    </row>
    <row r="907" spans="24:32" x14ac:dyDescent="0.25">
      <c r="X907" s="236"/>
      <c r="Y907" s="236"/>
      <c r="Z907" s="236"/>
      <c r="AA907" s="236"/>
      <c r="AB907" s="236"/>
      <c r="AC907" s="236"/>
      <c r="AD907" s="236"/>
      <c r="AE907" s="236"/>
      <c r="AF907" s="236"/>
    </row>
    <row r="908" spans="24:32" x14ac:dyDescent="0.25">
      <c r="X908" s="236"/>
      <c r="Y908" s="236"/>
      <c r="Z908" s="236"/>
      <c r="AA908" s="236"/>
      <c r="AB908" s="236"/>
      <c r="AC908" s="236"/>
      <c r="AD908" s="236"/>
      <c r="AE908" s="236"/>
      <c r="AF908" s="236"/>
    </row>
    <row r="909" spans="24:32" x14ac:dyDescent="0.25">
      <c r="X909" s="236"/>
      <c r="Y909" s="236"/>
      <c r="Z909" s="236"/>
      <c r="AA909" s="236"/>
      <c r="AB909" s="236"/>
      <c r="AC909" s="236"/>
      <c r="AD909" s="236"/>
      <c r="AE909" s="236"/>
      <c r="AF909" s="236"/>
    </row>
    <row r="910" spans="24:32" x14ac:dyDescent="0.25">
      <c r="X910" s="236"/>
      <c r="Y910" s="236"/>
      <c r="Z910" s="236"/>
      <c r="AA910" s="236"/>
      <c r="AB910" s="236"/>
      <c r="AC910" s="236"/>
      <c r="AD910" s="236"/>
      <c r="AE910" s="236"/>
      <c r="AF910" s="236"/>
    </row>
    <row r="911" spans="24:32" x14ac:dyDescent="0.25">
      <c r="X911" s="236"/>
      <c r="Y911" s="236"/>
      <c r="Z911" s="236"/>
      <c r="AA911" s="236"/>
      <c r="AB911" s="236"/>
      <c r="AC911" s="236"/>
      <c r="AD911" s="236"/>
      <c r="AE911" s="236"/>
      <c r="AF911" s="236"/>
    </row>
    <row r="912" spans="24:32" x14ac:dyDescent="0.25">
      <c r="X912" s="236"/>
      <c r="Y912" s="236"/>
      <c r="Z912" s="236"/>
      <c r="AA912" s="236"/>
      <c r="AB912" s="236"/>
      <c r="AC912" s="236"/>
      <c r="AD912" s="236"/>
      <c r="AE912" s="236"/>
      <c r="AF912" s="236"/>
    </row>
    <row r="913" spans="24:32" x14ac:dyDescent="0.25">
      <c r="X913" s="236"/>
      <c r="Y913" s="236"/>
      <c r="Z913" s="236"/>
      <c r="AA913" s="236"/>
      <c r="AB913" s="236"/>
      <c r="AC913" s="236"/>
      <c r="AD913" s="236"/>
      <c r="AE913" s="236"/>
      <c r="AF913" s="236"/>
    </row>
    <row r="914" spans="24:32" x14ac:dyDescent="0.25">
      <c r="X914" s="236"/>
      <c r="Y914" s="236"/>
      <c r="Z914" s="236"/>
      <c r="AA914" s="236"/>
      <c r="AB914" s="236"/>
      <c r="AC914" s="236"/>
      <c r="AD914" s="236"/>
      <c r="AE914" s="236"/>
      <c r="AF914" s="236"/>
    </row>
    <row r="915" spans="24:32" x14ac:dyDescent="0.25">
      <c r="X915" s="236"/>
      <c r="Y915" s="236"/>
      <c r="Z915" s="236"/>
      <c r="AA915" s="236"/>
      <c r="AB915" s="236"/>
      <c r="AC915" s="236"/>
      <c r="AD915" s="236"/>
      <c r="AE915" s="236"/>
      <c r="AF915" s="236"/>
    </row>
    <row r="916" spans="24:32" x14ac:dyDescent="0.25">
      <c r="X916" s="236"/>
      <c r="Y916" s="236"/>
      <c r="Z916" s="236"/>
      <c r="AA916" s="236"/>
      <c r="AB916" s="236"/>
      <c r="AC916" s="236"/>
      <c r="AD916" s="236"/>
      <c r="AE916" s="236"/>
      <c r="AF916" s="236"/>
    </row>
    <row r="917" spans="24:32" x14ac:dyDescent="0.25">
      <c r="X917" s="236"/>
      <c r="Y917" s="236"/>
      <c r="Z917" s="236"/>
      <c r="AA917" s="236"/>
      <c r="AB917" s="236"/>
      <c r="AC917" s="236"/>
      <c r="AD917" s="236"/>
      <c r="AE917" s="236"/>
      <c r="AF917" s="236"/>
    </row>
    <row r="918" spans="24:32" x14ac:dyDescent="0.25">
      <c r="X918" s="236"/>
      <c r="Y918" s="236"/>
      <c r="Z918" s="236"/>
      <c r="AA918" s="236"/>
      <c r="AB918" s="236"/>
      <c r="AC918" s="236"/>
      <c r="AD918" s="236"/>
      <c r="AE918" s="236"/>
      <c r="AF918" s="236"/>
    </row>
    <row r="919" spans="24:32" x14ac:dyDescent="0.25">
      <c r="X919" s="236"/>
      <c r="Y919" s="236"/>
      <c r="Z919" s="236"/>
      <c r="AA919" s="236"/>
      <c r="AB919" s="236"/>
      <c r="AC919" s="236"/>
      <c r="AD919" s="236"/>
      <c r="AE919" s="236"/>
      <c r="AF919" s="236"/>
    </row>
    <row r="920" spans="24:32" x14ac:dyDescent="0.25">
      <c r="X920" s="236"/>
      <c r="Y920" s="236"/>
      <c r="Z920" s="236"/>
      <c r="AA920" s="236"/>
      <c r="AB920" s="236"/>
      <c r="AC920" s="236"/>
      <c r="AD920" s="236"/>
      <c r="AE920" s="236"/>
      <c r="AF920" s="236"/>
    </row>
    <row r="921" spans="24:32" x14ac:dyDescent="0.25">
      <c r="X921" s="236"/>
      <c r="Y921" s="236"/>
      <c r="Z921" s="236"/>
      <c r="AA921" s="236"/>
      <c r="AB921" s="236"/>
      <c r="AC921" s="236"/>
      <c r="AD921" s="236"/>
      <c r="AE921" s="236"/>
      <c r="AF921" s="236"/>
    </row>
    <row r="922" spans="24:32" x14ac:dyDescent="0.25">
      <c r="X922" s="236"/>
      <c r="Y922" s="236"/>
      <c r="Z922" s="236"/>
      <c r="AA922" s="236"/>
      <c r="AB922" s="236"/>
      <c r="AC922" s="236"/>
      <c r="AD922" s="236"/>
      <c r="AE922" s="236"/>
      <c r="AF922" s="236"/>
    </row>
    <row r="923" spans="24:32" x14ac:dyDescent="0.25">
      <c r="X923" s="236"/>
      <c r="Y923" s="236"/>
      <c r="Z923" s="236"/>
      <c r="AA923" s="236"/>
      <c r="AB923" s="236"/>
      <c r="AC923" s="236"/>
      <c r="AD923" s="236"/>
      <c r="AE923" s="236"/>
      <c r="AF923" s="236"/>
    </row>
    <row r="924" spans="24:32" x14ac:dyDescent="0.25">
      <c r="X924" s="236"/>
      <c r="Y924" s="236"/>
      <c r="Z924" s="236"/>
      <c r="AA924" s="236"/>
      <c r="AB924" s="236"/>
      <c r="AC924" s="236"/>
      <c r="AD924" s="236"/>
      <c r="AE924" s="236"/>
      <c r="AF924" s="236"/>
    </row>
    <row r="925" spans="24:32" x14ac:dyDescent="0.25">
      <c r="X925" s="236"/>
      <c r="Y925" s="236"/>
      <c r="Z925" s="236"/>
      <c r="AA925" s="236"/>
      <c r="AB925" s="236"/>
      <c r="AC925" s="236"/>
      <c r="AD925" s="236"/>
      <c r="AE925" s="236"/>
      <c r="AF925" s="236"/>
    </row>
    <row r="926" spans="24:32" x14ac:dyDescent="0.25">
      <c r="X926" s="236"/>
      <c r="Y926" s="236"/>
      <c r="Z926" s="236"/>
      <c r="AA926" s="236"/>
      <c r="AB926" s="236"/>
      <c r="AC926" s="236"/>
      <c r="AD926" s="236"/>
      <c r="AE926" s="236"/>
      <c r="AF926" s="236"/>
    </row>
    <row r="927" spans="24:32" x14ac:dyDescent="0.25">
      <c r="X927" s="236"/>
      <c r="Y927" s="236"/>
      <c r="Z927" s="236"/>
      <c r="AA927" s="236"/>
      <c r="AB927" s="236"/>
      <c r="AC927" s="236"/>
      <c r="AD927" s="236"/>
      <c r="AE927" s="236"/>
      <c r="AF927" s="236"/>
    </row>
    <row r="928" spans="24:32" x14ac:dyDescent="0.25">
      <c r="X928" s="236"/>
      <c r="Y928" s="236"/>
      <c r="Z928" s="236"/>
      <c r="AA928" s="236"/>
      <c r="AB928" s="236"/>
      <c r="AC928" s="236"/>
      <c r="AD928" s="236"/>
      <c r="AE928" s="236"/>
      <c r="AF928" s="236"/>
    </row>
    <row r="929" spans="24:32" x14ac:dyDescent="0.25">
      <c r="X929" s="236"/>
      <c r="Y929" s="236"/>
      <c r="Z929" s="236"/>
      <c r="AA929" s="236"/>
      <c r="AB929" s="236"/>
      <c r="AC929" s="236"/>
      <c r="AD929" s="236"/>
      <c r="AE929" s="236"/>
      <c r="AF929" s="236"/>
    </row>
    <row r="930" spans="24:32" x14ac:dyDescent="0.25">
      <c r="X930" s="236"/>
      <c r="Y930" s="236"/>
      <c r="Z930" s="236"/>
      <c r="AA930" s="236"/>
      <c r="AB930" s="236"/>
      <c r="AC930" s="236"/>
      <c r="AD930" s="236"/>
      <c r="AE930" s="236"/>
      <c r="AF930" s="236"/>
    </row>
    <row r="931" spans="24:32" x14ac:dyDescent="0.25">
      <c r="X931" s="236"/>
      <c r="Y931" s="236"/>
      <c r="Z931" s="236"/>
      <c r="AA931" s="236"/>
      <c r="AB931" s="236"/>
      <c r="AC931" s="236"/>
      <c r="AD931" s="236"/>
      <c r="AE931" s="236"/>
      <c r="AF931" s="236"/>
    </row>
    <row r="932" spans="24:32" x14ac:dyDescent="0.25">
      <c r="X932" s="236"/>
      <c r="Y932" s="236"/>
      <c r="Z932" s="236"/>
      <c r="AA932" s="236"/>
      <c r="AB932" s="236"/>
      <c r="AC932" s="236"/>
      <c r="AD932" s="236"/>
      <c r="AE932" s="236"/>
      <c r="AF932" s="236"/>
    </row>
    <row r="933" spans="24:32" x14ac:dyDescent="0.25">
      <c r="X933" s="236"/>
      <c r="Y933" s="236"/>
      <c r="Z933" s="236"/>
      <c r="AA933" s="236"/>
      <c r="AB933" s="236"/>
      <c r="AC933" s="236"/>
      <c r="AD933" s="236"/>
      <c r="AE933" s="236"/>
      <c r="AF933" s="236"/>
    </row>
    <row r="934" spans="24:32" x14ac:dyDescent="0.25">
      <c r="X934" s="236"/>
      <c r="Y934" s="236"/>
      <c r="Z934" s="236"/>
      <c r="AA934" s="236"/>
      <c r="AB934" s="236"/>
      <c r="AC934" s="236"/>
      <c r="AD934" s="236"/>
      <c r="AE934" s="236"/>
      <c r="AF934" s="236"/>
    </row>
    <row r="935" spans="24:32" x14ac:dyDescent="0.25">
      <c r="X935" s="236"/>
      <c r="Y935" s="236"/>
      <c r="Z935" s="236"/>
      <c r="AA935" s="236"/>
      <c r="AB935" s="236"/>
      <c r="AC935" s="236"/>
      <c r="AD935" s="236"/>
      <c r="AE935" s="236"/>
      <c r="AF935" s="236"/>
    </row>
    <row r="936" spans="24:32" x14ac:dyDescent="0.25">
      <c r="X936" s="236"/>
      <c r="Y936" s="236"/>
      <c r="Z936" s="236"/>
      <c r="AA936" s="236"/>
      <c r="AB936" s="236"/>
      <c r="AC936" s="236"/>
      <c r="AD936" s="236"/>
      <c r="AE936" s="236"/>
      <c r="AF936" s="236"/>
    </row>
    <row r="937" spans="24:32" x14ac:dyDescent="0.25">
      <c r="X937" s="236"/>
      <c r="Y937" s="236"/>
      <c r="Z937" s="236"/>
      <c r="AA937" s="236"/>
      <c r="AB937" s="236"/>
      <c r="AC937" s="236"/>
      <c r="AD937" s="236"/>
      <c r="AE937" s="236"/>
      <c r="AF937" s="236"/>
    </row>
    <row r="938" spans="24:32" x14ac:dyDescent="0.25">
      <c r="X938" s="236"/>
      <c r="Y938" s="236"/>
      <c r="Z938" s="236"/>
      <c r="AA938" s="236"/>
      <c r="AB938" s="236"/>
      <c r="AC938" s="236"/>
      <c r="AD938" s="236"/>
      <c r="AE938" s="236"/>
      <c r="AF938" s="236"/>
    </row>
    <row r="939" spans="24:32" x14ac:dyDescent="0.25">
      <c r="X939" s="236"/>
      <c r="Y939" s="236"/>
      <c r="Z939" s="236"/>
      <c r="AA939" s="236"/>
      <c r="AB939" s="236"/>
      <c r="AC939" s="236"/>
      <c r="AD939" s="236"/>
      <c r="AE939" s="236"/>
      <c r="AF939" s="236"/>
    </row>
    <row r="940" spans="24:32" x14ac:dyDescent="0.25">
      <c r="X940" s="236"/>
      <c r="Y940" s="236"/>
      <c r="Z940" s="236"/>
      <c r="AA940" s="236"/>
      <c r="AB940" s="236"/>
      <c r="AC940" s="236"/>
      <c r="AD940" s="236"/>
      <c r="AE940" s="236"/>
      <c r="AF940" s="236"/>
    </row>
    <row r="941" spans="24:32" x14ac:dyDescent="0.25">
      <c r="X941" s="236"/>
      <c r="Y941" s="236"/>
      <c r="Z941" s="236"/>
      <c r="AA941" s="236"/>
      <c r="AB941" s="236"/>
      <c r="AC941" s="236"/>
      <c r="AD941" s="236"/>
      <c r="AE941" s="236"/>
      <c r="AF941" s="236"/>
    </row>
    <row r="942" spans="24:32" x14ac:dyDescent="0.25">
      <c r="X942" s="236"/>
      <c r="Y942" s="236"/>
      <c r="Z942" s="236"/>
      <c r="AA942" s="236"/>
      <c r="AB942" s="236"/>
      <c r="AC942" s="236"/>
      <c r="AD942" s="236"/>
      <c r="AE942" s="236"/>
      <c r="AF942" s="236"/>
    </row>
    <row r="943" spans="24:32" x14ac:dyDescent="0.25">
      <c r="X943" s="236"/>
      <c r="Y943" s="236"/>
      <c r="Z943" s="236"/>
      <c r="AA943" s="236"/>
      <c r="AB943" s="236"/>
      <c r="AC943" s="236"/>
      <c r="AD943" s="236"/>
      <c r="AE943" s="236"/>
      <c r="AF943" s="236"/>
    </row>
    <row r="944" spans="24:32" x14ac:dyDescent="0.25">
      <c r="X944" s="236"/>
      <c r="Y944" s="236"/>
      <c r="Z944" s="236"/>
      <c r="AA944" s="236"/>
      <c r="AB944" s="236"/>
      <c r="AC944" s="236"/>
      <c r="AD944" s="236"/>
      <c r="AE944" s="236"/>
      <c r="AF944" s="236"/>
    </row>
    <row r="945" spans="24:32" x14ac:dyDescent="0.25">
      <c r="X945" s="236"/>
      <c r="Y945" s="236"/>
      <c r="Z945" s="236"/>
      <c r="AA945" s="236"/>
      <c r="AB945" s="236"/>
      <c r="AC945" s="236"/>
      <c r="AD945" s="236"/>
      <c r="AE945" s="236"/>
      <c r="AF945" s="236"/>
    </row>
    <row r="946" spans="24:32" x14ac:dyDescent="0.25">
      <c r="X946" s="236"/>
      <c r="Y946" s="236"/>
      <c r="Z946" s="236"/>
      <c r="AA946" s="236"/>
      <c r="AB946" s="236"/>
      <c r="AC946" s="236"/>
      <c r="AD946" s="236"/>
      <c r="AE946" s="236"/>
      <c r="AF946" s="236"/>
    </row>
    <row r="947" spans="24:32" x14ac:dyDescent="0.25">
      <c r="X947" s="236"/>
      <c r="Y947" s="236"/>
      <c r="Z947" s="236"/>
      <c r="AA947" s="236"/>
      <c r="AB947" s="236"/>
      <c r="AC947" s="236"/>
      <c r="AD947" s="236"/>
      <c r="AE947" s="236"/>
      <c r="AF947" s="236"/>
    </row>
    <row r="948" spans="24:32" x14ac:dyDescent="0.25">
      <c r="X948" s="236"/>
      <c r="Y948" s="236"/>
      <c r="Z948" s="236"/>
      <c r="AA948" s="236"/>
      <c r="AB948" s="236"/>
      <c r="AC948" s="236"/>
      <c r="AD948" s="236"/>
      <c r="AE948" s="236"/>
      <c r="AF948" s="236"/>
    </row>
    <row r="949" spans="24:32" x14ac:dyDescent="0.25">
      <c r="X949" s="236"/>
      <c r="Y949" s="236"/>
      <c r="Z949" s="236"/>
      <c r="AA949" s="236"/>
      <c r="AB949" s="236"/>
      <c r="AC949" s="236"/>
      <c r="AD949" s="236"/>
      <c r="AE949" s="236"/>
      <c r="AF949" s="236"/>
    </row>
    <row r="950" spans="24:32" x14ac:dyDescent="0.25">
      <c r="X950" s="236"/>
      <c r="Y950" s="236"/>
      <c r="Z950" s="236"/>
      <c r="AA950" s="236"/>
      <c r="AB950" s="236"/>
      <c r="AC950" s="236"/>
      <c r="AD950" s="236"/>
      <c r="AE950" s="236"/>
      <c r="AF950" s="236"/>
    </row>
    <row r="951" spans="24:32" x14ac:dyDescent="0.25">
      <c r="X951" s="236"/>
      <c r="Y951" s="236"/>
      <c r="Z951" s="236"/>
      <c r="AA951" s="236"/>
      <c r="AB951" s="236"/>
      <c r="AC951" s="236"/>
      <c r="AD951" s="236"/>
      <c r="AE951" s="236"/>
      <c r="AF951" s="236"/>
    </row>
    <row r="952" spans="24:32" x14ac:dyDescent="0.25">
      <c r="X952" s="236"/>
      <c r="Y952" s="236"/>
      <c r="Z952" s="236"/>
      <c r="AA952" s="236"/>
      <c r="AB952" s="236"/>
      <c r="AC952" s="236"/>
      <c r="AD952" s="236"/>
      <c r="AE952" s="236"/>
      <c r="AF952" s="236"/>
    </row>
    <row r="953" spans="24:32" x14ac:dyDescent="0.25">
      <c r="X953" s="236"/>
      <c r="Y953" s="236"/>
      <c r="Z953" s="236"/>
      <c r="AA953" s="236"/>
      <c r="AB953" s="236"/>
      <c r="AC953" s="236"/>
      <c r="AD953" s="236"/>
      <c r="AE953" s="236"/>
      <c r="AF953" s="236"/>
    </row>
    <row r="954" spans="24:32" x14ac:dyDescent="0.25">
      <c r="X954" s="236"/>
      <c r="Y954" s="236"/>
      <c r="Z954" s="236"/>
      <c r="AA954" s="236"/>
      <c r="AB954" s="236"/>
      <c r="AC954" s="236"/>
      <c r="AD954" s="236"/>
      <c r="AE954" s="236"/>
      <c r="AF954" s="236"/>
    </row>
    <row r="955" spans="24:32" x14ac:dyDescent="0.25">
      <c r="X955" s="236"/>
      <c r="Y955" s="236"/>
      <c r="Z955" s="236"/>
      <c r="AA955" s="236"/>
      <c r="AB955" s="236"/>
      <c r="AC955" s="236"/>
      <c r="AD955" s="236"/>
      <c r="AE955" s="236"/>
      <c r="AF955" s="236"/>
    </row>
    <row r="956" spans="24:32" x14ac:dyDescent="0.25">
      <c r="X956" s="236"/>
      <c r="Y956" s="236"/>
      <c r="Z956" s="236"/>
      <c r="AA956" s="236"/>
      <c r="AB956" s="236"/>
      <c r="AC956" s="236"/>
      <c r="AD956" s="236"/>
      <c r="AE956" s="236"/>
      <c r="AF956" s="236"/>
    </row>
    <row r="957" spans="24:32" x14ac:dyDescent="0.25">
      <c r="X957" s="236"/>
      <c r="Y957" s="236"/>
      <c r="Z957" s="236"/>
      <c r="AA957" s="236"/>
      <c r="AB957" s="236"/>
      <c r="AC957" s="236"/>
      <c r="AD957" s="236"/>
      <c r="AE957" s="236"/>
      <c r="AF957" s="236"/>
    </row>
    <row r="958" spans="24:32" x14ac:dyDescent="0.25">
      <c r="X958" s="236"/>
      <c r="Y958" s="236"/>
      <c r="Z958" s="236"/>
      <c r="AA958" s="236"/>
      <c r="AB958" s="236"/>
      <c r="AC958" s="236"/>
      <c r="AD958" s="236"/>
      <c r="AE958" s="236"/>
      <c r="AF958" s="236"/>
    </row>
    <row r="959" spans="24:32" x14ac:dyDescent="0.25">
      <c r="X959" s="236"/>
      <c r="Y959" s="236"/>
      <c r="Z959" s="236"/>
      <c r="AA959" s="236"/>
      <c r="AB959" s="236"/>
      <c r="AC959" s="236"/>
      <c r="AD959" s="236"/>
      <c r="AE959" s="236"/>
      <c r="AF959" s="236"/>
    </row>
    <row r="960" spans="24:32" x14ac:dyDescent="0.25">
      <c r="X960" s="236"/>
      <c r="Y960" s="236"/>
      <c r="Z960" s="236"/>
      <c r="AA960" s="236"/>
      <c r="AB960" s="236"/>
      <c r="AC960" s="236"/>
      <c r="AD960" s="236"/>
      <c r="AE960" s="236"/>
      <c r="AF960" s="236"/>
    </row>
    <row r="961" spans="24:32" x14ac:dyDescent="0.25">
      <c r="X961" s="236"/>
      <c r="Y961" s="236"/>
      <c r="Z961" s="236"/>
      <c r="AA961" s="236"/>
      <c r="AB961" s="236"/>
      <c r="AC961" s="236"/>
      <c r="AD961" s="236"/>
      <c r="AE961" s="236"/>
      <c r="AF961" s="236"/>
    </row>
    <row r="962" spans="24:32" x14ac:dyDescent="0.25">
      <c r="X962" s="236"/>
      <c r="Y962" s="236"/>
      <c r="Z962" s="236"/>
      <c r="AA962" s="236"/>
      <c r="AB962" s="236"/>
      <c r="AC962" s="236"/>
      <c r="AD962" s="236"/>
      <c r="AE962" s="236"/>
      <c r="AF962" s="236"/>
    </row>
    <row r="963" spans="24:32" x14ac:dyDescent="0.25">
      <c r="X963" s="236"/>
      <c r="Y963" s="236"/>
      <c r="Z963" s="236"/>
      <c r="AA963" s="236"/>
      <c r="AB963" s="236"/>
      <c r="AC963" s="236"/>
      <c r="AD963" s="236"/>
      <c r="AE963" s="236"/>
      <c r="AF963" s="236"/>
    </row>
    <row r="964" spans="24:32" x14ac:dyDescent="0.25">
      <c r="X964" s="236"/>
      <c r="Y964" s="236"/>
      <c r="Z964" s="236"/>
      <c r="AA964" s="236"/>
      <c r="AB964" s="236"/>
      <c r="AC964" s="236"/>
      <c r="AD964" s="236"/>
      <c r="AE964" s="236"/>
      <c r="AF964" s="236"/>
    </row>
    <row r="965" spans="24:32" x14ac:dyDescent="0.25">
      <c r="X965" s="236"/>
      <c r="Y965" s="236"/>
      <c r="Z965" s="236"/>
      <c r="AA965" s="236"/>
      <c r="AB965" s="236"/>
      <c r="AC965" s="236"/>
      <c r="AD965" s="236"/>
      <c r="AE965" s="236"/>
      <c r="AF965" s="236"/>
    </row>
    <row r="966" spans="24:32" x14ac:dyDescent="0.25">
      <c r="X966" s="236"/>
      <c r="Y966" s="236"/>
      <c r="Z966" s="236"/>
      <c r="AA966" s="236"/>
      <c r="AB966" s="236"/>
      <c r="AC966" s="236"/>
      <c r="AD966" s="236"/>
      <c r="AE966" s="236"/>
      <c r="AF966" s="236"/>
    </row>
    <row r="967" spans="24:32" x14ac:dyDescent="0.25">
      <c r="X967" s="236"/>
      <c r="Y967" s="236"/>
      <c r="Z967" s="236"/>
      <c r="AA967" s="236"/>
      <c r="AB967" s="236"/>
      <c r="AC967" s="236"/>
      <c r="AD967" s="236"/>
      <c r="AE967" s="236"/>
      <c r="AF967" s="236"/>
    </row>
    <row r="968" spans="24:32" x14ac:dyDescent="0.25">
      <c r="X968" s="236"/>
      <c r="Y968" s="236"/>
      <c r="Z968" s="236"/>
      <c r="AA968" s="236"/>
      <c r="AB968" s="236"/>
      <c r="AC968" s="236"/>
      <c r="AD968" s="236"/>
      <c r="AE968" s="236"/>
      <c r="AF968" s="236"/>
    </row>
    <row r="969" spans="24:32" x14ac:dyDescent="0.25">
      <c r="X969" s="236"/>
      <c r="Y969" s="236"/>
      <c r="Z969" s="236"/>
      <c r="AA969" s="236"/>
      <c r="AB969" s="236"/>
      <c r="AC969" s="236"/>
      <c r="AD969" s="236"/>
      <c r="AE969" s="236"/>
      <c r="AF969" s="236"/>
    </row>
    <row r="970" spans="24:32" x14ac:dyDescent="0.25">
      <c r="X970" s="236"/>
      <c r="Y970" s="236"/>
      <c r="Z970" s="236"/>
      <c r="AA970" s="236"/>
      <c r="AB970" s="236"/>
      <c r="AC970" s="236"/>
      <c r="AD970" s="236"/>
      <c r="AE970" s="236"/>
      <c r="AF970" s="236"/>
    </row>
    <row r="971" spans="24:32" x14ac:dyDescent="0.25">
      <c r="X971" s="236"/>
      <c r="Y971" s="236"/>
      <c r="Z971" s="236"/>
      <c r="AA971" s="236"/>
      <c r="AB971" s="236"/>
      <c r="AC971" s="236"/>
      <c r="AD971" s="236"/>
      <c r="AE971" s="236"/>
      <c r="AF971" s="236"/>
    </row>
    <row r="972" spans="24:32" x14ac:dyDescent="0.25">
      <c r="X972" s="236"/>
      <c r="Y972" s="236"/>
      <c r="Z972" s="236"/>
      <c r="AA972" s="236"/>
      <c r="AB972" s="236"/>
      <c r="AC972" s="236"/>
      <c r="AD972" s="236"/>
      <c r="AE972" s="236"/>
      <c r="AF972" s="236"/>
    </row>
    <row r="973" spans="24:32" x14ac:dyDescent="0.25">
      <c r="X973" s="236"/>
      <c r="Y973" s="236"/>
      <c r="Z973" s="236"/>
      <c r="AA973" s="236"/>
      <c r="AB973" s="236"/>
      <c r="AC973" s="236"/>
      <c r="AD973" s="236"/>
      <c r="AE973" s="236"/>
      <c r="AF973" s="236"/>
    </row>
    <row r="974" spans="24:32" x14ac:dyDescent="0.25">
      <c r="X974" s="236"/>
      <c r="Y974" s="236"/>
      <c r="Z974" s="236"/>
      <c r="AA974" s="236"/>
      <c r="AB974" s="236"/>
      <c r="AC974" s="236"/>
      <c r="AD974" s="236"/>
      <c r="AE974" s="236"/>
      <c r="AF974" s="236"/>
    </row>
    <row r="975" spans="24:32" x14ac:dyDescent="0.25">
      <c r="X975" s="236"/>
      <c r="Y975" s="236"/>
      <c r="Z975" s="236"/>
      <c r="AA975" s="236"/>
      <c r="AB975" s="236"/>
      <c r="AC975" s="236"/>
      <c r="AD975" s="236"/>
      <c r="AE975" s="236"/>
      <c r="AF975" s="236"/>
    </row>
    <row r="976" spans="24:32" x14ac:dyDescent="0.25">
      <c r="X976" s="236"/>
      <c r="Y976" s="236"/>
      <c r="Z976" s="236"/>
      <c r="AA976" s="236"/>
      <c r="AB976" s="236"/>
      <c r="AC976" s="236"/>
      <c r="AD976" s="236"/>
      <c r="AE976" s="236"/>
      <c r="AF976" s="236"/>
    </row>
    <row r="977" spans="24:32" x14ac:dyDescent="0.25">
      <c r="X977" s="236"/>
      <c r="Y977" s="236"/>
      <c r="Z977" s="236"/>
      <c r="AA977" s="236"/>
      <c r="AB977" s="236"/>
      <c r="AC977" s="236"/>
      <c r="AD977" s="236"/>
      <c r="AE977" s="236"/>
      <c r="AF977" s="236"/>
    </row>
    <row r="978" spans="24:32" x14ac:dyDescent="0.25">
      <c r="X978" s="236"/>
      <c r="Y978" s="236"/>
      <c r="Z978" s="236"/>
      <c r="AA978" s="236"/>
      <c r="AB978" s="236"/>
      <c r="AC978" s="236"/>
      <c r="AD978" s="236"/>
      <c r="AE978" s="236"/>
      <c r="AF978" s="236"/>
    </row>
    <row r="979" spans="24:32" x14ac:dyDescent="0.25">
      <c r="X979" s="236"/>
      <c r="Y979" s="236"/>
      <c r="Z979" s="236"/>
      <c r="AA979" s="236"/>
      <c r="AB979" s="236"/>
      <c r="AC979" s="236"/>
      <c r="AD979" s="236"/>
      <c r="AE979" s="236"/>
      <c r="AF979" s="236"/>
    </row>
    <row r="980" spans="24:32" x14ac:dyDescent="0.25">
      <c r="X980" s="236"/>
      <c r="Y980" s="236"/>
      <c r="Z980" s="236"/>
      <c r="AA980" s="236"/>
      <c r="AB980" s="236"/>
      <c r="AC980" s="236"/>
      <c r="AD980" s="236"/>
      <c r="AE980" s="236"/>
      <c r="AF980" s="236"/>
    </row>
    <row r="981" spans="24:32" x14ac:dyDescent="0.25">
      <c r="X981" s="236"/>
      <c r="Y981" s="236"/>
      <c r="Z981" s="236"/>
      <c r="AA981" s="236"/>
      <c r="AB981" s="236"/>
      <c r="AC981" s="236"/>
      <c r="AD981" s="236"/>
      <c r="AE981" s="236"/>
      <c r="AF981" s="236"/>
    </row>
    <row r="982" spans="24:32" x14ac:dyDescent="0.25">
      <c r="X982" s="236"/>
      <c r="Y982" s="236"/>
      <c r="Z982" s="236"/>
      <c r="AA982" s="236"/>
      <c r="AB982" s="236"/>
      <c r="AC982" s="236"/>
      <c r="AD982" s="236"/>
      <c r="AE982" s="236"/>
      <c r="AF982" s="236"/>
    </row>
    <row r="983" spans="24:32" x14ac:dyDescent="0.25">
      <c r="X983" s="236"/>
      <c r="Y983" s="236"/>
      <c r="Z983" s="236"/>
      <c r="AA983" s="236"/>
      <c r="AB983" s="236"/>
      <c r="AC983" s="236"/>
      <c r="AD983" s="236"/>
      <c r="AE983" s="236"/>
      <c r="AF983" s="236"/>
    </row>
    <row r="984" spans="24:32" x14ac:dyDescent="0.25">
      <c r="X984" s="236"/>
      <c r="Y984" s="236"/>
      <c r="Z984" s="236"/>
      <c r="AA984" s="236"/>
      <c r="AB984" s="236"/>
      <c r="AC984" s="236"/>
      <c r="AD984" s="236"/>
      <c r="AE984" s="236"/>
      <c r="AF984" s="236"/>
    </row>
    <row r="985" spans="24:32" x14ac:dyDescent="0.25">
      <c r="X985" s="236"/>
      <c r="Y985" s="236"/>
      <c r="Z985" s="236"/>
      <c r="AA985" s="236"/>
      <c r="AB985" s="236"/>
      <c r="AC985" s="236"/>
      <c r="AD985" s="236"/>
      <c r="AE985" s="236"/>
      <c r="AF985" s="236"/>
    </row>
    <row r="986" spans="24:32" x14ac:dyDescent="0.25">
      <c r="X986" s="236"/>
      <c r="Y986" s="236"/>
      <c r="Z986" s="236"/>
      <c r="AA986" s="236"/>
      <c r="AB986" s="236"/>
      <c r="AC986" s="236"/>
      <c r="AD986" s="236"/>
      <c r="AE986" s="236"/>
      <c r="AF986" s="236"/>
    </row>
    <row r="987" spans="24:32" x14ac:dyDescent="0.25">
      <c r="X987" s="236"/>
      <c r="Y987" s="236"/>
      <c r="Z987" s="236"/>
      <c r="AA987" s="236"/>
      <c r="AB987" s="236"/>
      <c r="AC987" s="236"/>
      <c r="AD987" s="236"/>
      <c r="AE987" s="236"/>
      <c r="AF987" s="236"/>
    </row>
    <row r="988" spans="24:32" x14ac:dyDescent="0.25">
      <c r="X988" s="236"/>
      <c r="Y988" s="236"/>
      <c r="Z988" s="236"/>
      <c r="AA988" s="236"/>
      <c r="AB988" s="236"/>
      <c r="AC988" s="236"/>
      <c r="AD988" s="236"/>
      <c r="AE988" s="236"/>
      <c r="AF988" s="236"/>
    </row>
    <row r="989" spans="24:32" x14ac:dyDescent="0.25">
      <c r="X989" s="236"/>
      <c r="Y989" s="236"/>
      <c r="Z989" s="236"/>
      <c r="AA989" s="236"/>
      <c r="AB989" s="236"/>
      <c r="AC989" s="236"/>
      <c r="AD989" s="236"/>
      <c r="AE989" s="236"/>
      <c r="AF989" s="236"/>
    </row>
    <row r="990" spans="24:32" x14ac:dyDescent="0.25">
      <c r="X990" s="236"/>
      <c r="Y990" s="236"/>
      <c r="Z990" s="236"/>
      <c r="AA990" s="236"/>
      <c r="AB990" s="236"/>
      <c r="AC990" s="236"/>
      <c r="AD990" s="236"/>
      <c r="AE990" s="236"/>
      <c r="AF990" s="236"/>
    </row>
    <row r="991" spans="24:32" x14ac:dyDescent="0.25">
      <c r="X991" s="236"/>
      <c r="Y991" s="236"/>
      <c r="Z991" s="236"/>
      <c r="AA991" s="236"/>
      <c r="AB991" s="236"/>
      <c r="AC991" s="236"/>
      <c r="AD991" s="236"/>
      <c r="AE991" s="236"/>
      <c r="AF991" s="236"/>
    </row>
    <row r="992" spans="24:32" x14ac:dyDescent="0.25">
      <c r="X992" s="236"/>
      <c r="Y992" s="236"/>
      <c r="Z992" s="236"/>
      <c r="AA992" s="236"/>
      <c r="AB992" s="236"/>
      <c r="AC992" s="236"/>
      <c r="AD992" s="236"/>
      <c r="AE992" s="236"/>
      <c r="AF992" s="236"/>
    </row>
    <row r="993" spans="24:32" x14ac:dyDescent="0.25">
      <c r="X993" s="236"/>
      <c r="Y993" s="236"/>
      <c r="Z993" s="236"/>
      <c r="AA993" s="236"/>
      <c r="AB993" s="236"/>
      <c r="AC993" s="236"/>
      <c r="AD993" s="236"/>
      <c r="AE993" s="236"/>
      <c r="AF993" s="236"/>
    </row>
    <row r="994" spans="24:32" x14ac:dyDescent="0.25">
      <c r="X994" s="236"/>
      <c r="Y994" s="236"/>
      <c r="Z994" s="236"/>
      <c r="AA994" s="236"/>
      <c r="AB994" s="236"/>
      <c r="AC994" s="236"/>
      <c r="AD994" s="236"/>
      <c r="AE994" s="236"/>
      <c r="AF994" s="236"/>
    </row>
    <row r="995" spans="24:32" x14ac:dyDescent="0.25">
      <c r="X995" s="236"/>
      <c r="Y995" s="236"/>
      <c r="Z995" s="236"/>
      <c r="AA995" s="236"/>
      <c r="AB995" s="236"/>
      <c r="AC995" s="236"/>
      <c r="AD995" s="236"/>
      <c r="AE995" s="236"/>
      <c r="AF995" s="236"/>
    </row>
    <row r="996" spans="24:32" x14ac:dyDescent="0.25">
      <c r="X996" s="236"/>
      <c r="Y996" s="236"/>
      <c r="Z996" s="236"/>
      <c r="AA996" s="236"/>
      <c r="AB996" s="236"/>
      <c r="AC996" s="236"/>
      <c r="AD996" s="236"/>
      <c r="AE996" s="236"/>
      <c r="AF996" s="236"/>
    </row>
    <row r="997" spans="24:32" x14ac:dyDescent="0.25">
      <c r="X997" s="236"/>
      <c r="Y997" s="236"/>
      <c r="Z997" s="236"/>
      <c r="AA997" s="236"/>
      <c r="AB997" s="236"/>
      <c r="AC997" s="236"/>
      <c r="AD997" s="236"/>
      <c r="AE997" s="236"/>
      <c r="AF997" s="236"/>
    </row>
    <row r="998" spans="24:32" x14ac:dyDescent="0.25">
      <c r="X998" s="236"/>
      <c r="Y998" s="236"/>
      <c r="Z998" s="236"/>
      <c r="AA998" s="236"/>
      <c r="AB998" s="236"/>
      <c r="AC998" s="236"/>
      <c r="AD998" s="236"/>
      <c r="AE998" s="236"/>
      <c r="AF998" s="236"/>
    </row>
    <row r="999" spans="24:32" x14ac:dyDescent="0.25">
      <c r="X999" s="236"/>
      <c r="Y999" s="236"/>
      <c r="Z999" s="236"/>
      <c r="AA999" s="236"/>
      <c r="AB999" s="236"/>
      <c r="AC999" s="236"/>
      <c r="AD999" s="236"/>
      <c r="AE999" s="236"/>
      <c r="AF999" s="236"/>
    </row>
    <row r="1000" spans="24:32" x14ac:dyDescent="0.25">
      <c r="X1000" s="236"/>
      <c r="Y1000" s="236"/>
      <c r="Z1000" s="236"/>
      <c r="AA1000" s="236"/>
      <c r="AB1000" s="236"/>
      <c r="AC1000" s="236"/>
      <c r="AD1000" s="236"/>
      <c r="AE1000" s="236"/>
      <c r="AF1000" s="236"/>
    </row>
    <row r="1001" spans="24:32" x14ac:dyDescent="0.25">
      <c r="X1001" s="236"/>
      <c r="Y1001" s="236"/>
      <c r="Z1001" s="236"/>
      <c r="AA1001" s="236"/>
      <c r="AB1001" s="236"/>
      <c r="AC1001" s="236"/>
      <c r="AD1001" s="236"/>
      <c r="AE1001" s="236"/>
      <c r="AF1001" s="236"/>
    </row>
    <row r="1002" spans="24:32" x14ac:dyDescent="0.25">
      <c r="X1002" s="236"/>
      <c r="Y1002" s="236"/>
      <c r="Z1002" s="236"/>
      <c r="AA1002" s="236"/>
      <c r="AB1002" s="236"/>
      <c r="AC1002" s="236"/>
      <c r="AD1002" s="236"/>
      <c r="AE1002" s="236"/>
      <c r="AF1002" s="236"/>
    </row>
    <row r="1003" spans="24:32" x14ac:dyDescent="0.25">
      <c r="X1003" s="236"/>
      <c r="Y1003" s="236"/>
      <c r="Z1003" s="236"/>
      <c r="AA1003" s="236"/>
      <c r="AB1003" s="236"/>
      <c r="AC1003" s="236"/>
      <c r="AD1003" s="236"/>
      <c r="AE1003" s="236"/>
      <c r="AF1003" s="236"/>
    </row>
    <row r="1004" spans="24:32" x14ac:dyDescent="0.25">
      <c r="X1004" s="236"/>
      <c r="Y1004" s="236"/>
      <c r="Z1004" s="236"/>
      <c r="AA1004" s="236"/>
      <c r="AB1004" s="236"/>
      <c r="AC1004" s="236"/>
      <c r="AD1004" s="236"/>
      <c r="AE1004" s="236"/>
      <c r="AF1004" s="236"/>
    </row>
    <row r="1005" spans="24:32" x14ac:dyDescent="0.25">
      <c r="X1005" s="236"/>
      <c r="Y1005" s="236"/>
      <c r="Z1005" s="236"/>
      <c r="AA1005" s="236"/>
      <c r="AB1005" s="236"/>
      <c r="AC1005" s="236"/>
      <c r="AD1005" s="236"/>
      <c r="AE1005" s="236"/>
      <c r="AF1005" s="236"/>
    </row>
    <row r="1006" spans="24:32" x14ac:dyDescent="0.25">
      <c r="X1006" s="236"/>
      <c r="Y1006" s="236"/>
      <c r="Z1006" s="236"/>
      <c r="AA1006" s="236"/>
      <c r="AB1006" s="236"/>
      <c r="AC1006" s="236"/>
      <c r="AD1006" s="236"/>
      <c r="AE1006" s="236"/>
      <c r="AF1006" s="236"/>
    </row>
    <row r="1007" spans="24:32" x14ac:dyDescent="0.25">
      <c r="X1007" s="236"/>
      <c r="Y1007" s="236"/>
      <c r="Z1007" s="236"/>
      <c r="AA1007" s="236"/>
      <c r="AB1007" s="236"/>
      <c r="AC1007" s="236"/>
      <c r="AD1007" s="236"/>
      <c r="AE1007" s="236"/>
      <c r="AF1007" s="236"/>
    </row>
    <row r="1008" spans="24:32" x14ac:dyDescent="0.25">
      <c r="X1008" s="236"/>
      <c r="Y1008" s="236"/>
      <c r="Z1008" s="236"/>
      <c r="AA1008" s="236"/>
      <c r="AB1008" s="236"/>
      <c r="AC1008" s="236"/>
      <c r="AD1008" s="236"/>
      <c r="AE1008" s="236"/>
      <c r="AF1008" s="236"/>
    </row>
    <row r="1009" spans="24:32" x14ac:dyDescent="0.25">
      <c r="X1009" s="236"/>
      <c r="Y1009" s="236"/>
      <c r="Z1009" s="236"/>
      <c r="AA1009" s="236"/>
      <c r="AB1009" s="236"/>
      <c r="AC1009" s="236"/>
      <c r="AD1009" s="236"/>
      <c r="AE1009" s="236"/>
      <c r="AF1009" s="236"/>
    </row>
    <row r="1010" spans="24:32" x14ac:dyDescent="0.25">
      <c r="X1010" s="236"/>
      <c r="Y1010" s="236"/>
      <c r="Z1010" s="236"/>
      <c r="AA1010" s="236"/>
      <c r="AB1010" s="236"/>
      <c r="AC1010" s="236"/>
      <c r="AD1010" s="236"/>
      <c r="AE1010" s="236"/>
      <c r="AF1010" s="236"/>
    </row>
    <row r="1011" spans="24:32" x14ac:dyDescent="0.25">
      <c r="X1011" s="236"/>
      <c r="Y1011" s="236"/>
      <c r="Z1011" s="236"/>
      <c r="AA1011" s="236"/>
      <c r="AB1011" s="236"/>
      <c r="AC1011" s="236"/>
      <c r="AD1011" s="236"/>
      <c r="AE1011" s="236"/>
      <c r="AF1011" s="236"/>
    </row>
    <row r="1012" spans="24:32" x14ac:dyDescent="0.25">
      <c r="X1012" s="236"/>
      <c r="Y1012" s="236"/>
      <c r="Z1012" s="236"/>
      <c r="AA1012" s="236"/>
      <c r="AB1012" s="236"/>
      <c r="AC1012" s="236"/>
      <c r="AD1012" s="236"/>
      <c r="AE1012" s="236"/>
      <c r="AF1012" s="236"/>
    </row>
    <row r="1013" spans="24:32" x14ac:dyDescent="0.25">
      <c r="X1013" s="236"/>
      <c r="Y1013" s="236"/>
      <c r="Z1013" s="236"/>
      <c r="AA1013" s="236"/>
      <c r="AB1013" s="236"/>
      <c r="AC1013" s="236"/>
      <c r="AD1013" s="236"/>
      <c r="AE1013" s="236"/>
      <c r="AF1013" s="236"/>
    </row>
    <row r="1014" spans="24:32" x14ac:dyDescent="0.25">
      <c r="X1014" s="236"/>
      <c r="Y1014" s="236"/>
      <c r="Z1014" s="236"/>
      <c r="AA1014" s="236"/>
      <c r="AB1014" s="236"/>
      <c r="AC1014" s="236"/>
      <c r="AD1014" s="236"/>
      <c r="AE1014" s="236"/>
      <c r="AF1014" s="236"/>
    </row>
    <row r="1015" spans="24:32" x14ac:dyDescent="0.25">
      <c r="X1015" s="236"/>
      <c r="Y1015" s="236"/>
      <c r="Z1015" s="236"/>
      <c r="AA1015" s="236"/>
      <c r="AB1015" s="236"/>
      <c r="AC1015" s="236"/>
      <c r="AD1015" s="236"/>
      <c r="AE1015" s="236"/>
      <c r="AF1015" s="236"/>
    </row>
    <row r="1016" spans="24:32" x14ac:dyDescent="0.25">
      <c r="X1016" s="236"/>
      <c r="Y1016" s="236"/>
      <c r="Z1016" s="236"/>
      <c r="AA1016" s="236"/>
      <c r="AB1016" s="236"/>
      <c r="AC1016" s="236"/>
      <c r="AD1016" s="236"/>
      <c r="AE1016" s="236"/>
      <c r="AF1016" s="236"/>
    </row>
    <row r="1017" spans="24:32" x14ac:dyDescent="0.25">
      <c r="X1017" s="236"/>
      <c r="Y1017" s="236"/>
      <c r="Z1017" s="236"/>
      <c r="AA1017" s="236"/>
      <c r="AB1017" s="236"/>
      <c r="AC1017" s="236"/>
      <c r="AD1017" s="236"/>
      <c r="AE1017" s="236"/>
      <c r="AF1017" s="236"/>
    </row>
    <row r="1018" spans="24:32" x14ac:dyDescent="0.25">
      <c r="X1018" s="236"/>
      <c r="Y1018" s="236"/>
      <c r="Z1018" s="236"/>
      <c r="AA1018" s="236"/>
      <c r="AB1018" s="236"/>
      <c r="AC1018" s="236"/>
      <c r="AD1018" s="236"/>
      <c r="AE1018" s="236"/>
      <c r="AF1018" s="236"/>
    </row>
    <row r="1019" spans="24:32" x14ac:dyDescent="0.25">
      <c r="X1019" s="236"/>
      <c r="Y1019" s="236"/>
      <c r="Z1019" s="236"/>
      <c r="AA1019" s="236"/>
      <c r="AB1019" s="236"/>
      <c r="AC1019" s="236"/>
      <c r="AD1019" s="236"/>
      <c r="AE1019" s="236"/>
      <c r="AF1019" s="236"/>
    </row>
    <row r="1020" spans="24:32" x14ac:dyDescent="0.25">
      <c r="X1020" s="236"/>
      <c r="Y1020" s="236"/>
      <c r="Z1020" s="236"/>
      <c r="AA1020" s="236"/>
      <c r="AB1020" s="236"/>
      <c r="AC1020" s="236"/>
      <c r="AD1020" s="236"/>
      <c r="AE1020" s="236"/>
      <c r="AF1020" s="236"/>
    </row>
    <row r="1021" spans="24:32" x14ac:dyDescent="0.25">
      <c r="X1021" s="236"/>
      <c r="Y1021" s="236"/>
      <c r="Z1021" s="236"/>
      <c r="AA1021" s="236"/>
      <c r="AB1021" s="236"/>
      <c r="AC1021" s="236"/>
      <c r="AD1021" s="236"/>
      <c r="AE1021" s="236"/>
      <c r="AF1021" s="236"/>
    </row>
    <row r="1022" spans="24:32" x14ac:dyDescent="0.25">
      <c r="X1022" s="236"/>
      <c r="Y1022" s="236"/>
      <c r="Z1022" s="236"/>
      <c r="AA1022" s="236"/>
      <c r="AB1022" s="236"/>
      <c r="AC1022" s="236"/>
      <c r="AD1022" s="236"/>
      <c r="AE1022" s="236"/>
      <c r="AF1022" s="236"/>
    </row>
    <row r="1023" spans="24:32" x14ac:dyDescent="0.25">
      <c r="X1023" s="236"/>
      <c r="Y1023" s="236"/>
      <c r="Z1023" s="236"/>
      <c r="AA1023" s="236"/>
      <c r="AB1023" s="236"/>
      <c r="AC1023" s="236"/>
      <c r="AD1023" s="236"/>
      <c r="AE1023" s="236"/>
      <c r="AF1023" s="236"/>
    </row>
    <row r="1024" spans="24:32" x14ac:dyDescent="0.25">
      <c r="X1024" s="236"/>
      <c r="Y1024" s="236"/>
      <c r="Z1024" s="236"/>
      <c r="AA1024" s="236"/>
      <c r="AB1024" s="236"/>
      <c r="AC1024" s="236"/>
      <c r="AD1024" s="236"/>
      <c r="AE1024" s="236"/>
      <c r="AF1024" s="236"/>
    </row>
    <row r="1025" spans="24:32" x14ac:dyDescent="0.25">
      <c r="X1025" s="236"/>
      <c r="Y1025" s="236"/>
      <c r="Z1025" s="236"/>
      <c r="AA1025" s="236"/>
      <c r="AB1025" s="236"/>
      <c r="AC1025" s="236"/>
      <c r="AD1025" s="236"/>
      <c r="AE1025" s="236"/>
      <c r="AF1025" s="236"/>
    </row>
    <row r="1026" spans="24:32" x14ac:dyDescent="0.25">
      <c r="X1026" s="236"/>
      <c r="Y1026" s="236"/>
      <c r="Z1026" s="236"/>
      <c r="AA1026" s="236"/>
      <c r="AB1026" s="236"/>
      <c r="AC1026" s="236"/>
      <c r="AD1026" s="236"/>
      <c r="AE1026" s="236"/>
      <c r="AF1026" s="236"/>
    </row>
    <row r="1027" spans="24:32" x14ac:dyDescent="0.25">
      <c r="X1027" s="236"/>
      <c r="Y1027" s="236"/>
      <c r="Z1027" s="236"/>
      <c r="AA1027" s="236"/>
      <c r="AB1027" s="236"/>
      <c r="AC1027" s="236"/>
      <c r="AD1027" s="236"/>
      <c r="AE1027" s="236"/>
      <c r="AF1027" s="236"/>
    </row>
    <row r="1028" spans="24:32" x14ac:dyDescent="0.25">
      <c r="X1028" s="236"/>
      <c r="Y1028" s="236"/>
      <c r="Z1028" s="236"/>
      <c r="AA1028" s="236"/>
      <c r="AB1028" s="236"/>
      <c r="AC1028" s="236"/>
      <c r="AD1028" s="236"/>
      <c r="AE1028" s="236"/>
      <c r="AF1028" s="236"/>
    </row>
    <row r="1029" spans="24:32" x14ac:dyDescent="0.25">
      <c r="X1029" s="236"/>
      <c r="Y1029" s="236"/>
      <c r="Z1029" s="236"/>
      <c r="AA1029" s="236"/>
      <c r="AB1029" s="236"/>
      <c r="AC1029" s="236"/>
      <c r="AD1029" s="236"/>
      <c r="AE1029" s="236"/>
      <c r="AF1029" s="236"/>
    </row>
    <row r="1030" spans="24:32" x14ac:dyDescent="0.25">
      <c r="X1030" s="236"/>
      <c r="Y1030" s="236"/>
      <c r="Z1030" s="236"/>
      <c r="AA1030" s="236"/>
      <c r="AB1030" s="236"/>
      <c r="AC1030" s="236"/>
      <c r="AD1030" s="236"/>
      <c r="AE1030" s="236"/>
      <c r="AF1030" s="236"/>
    </row>
    <row r="1031" spans="24:32" x14ac:dyDescent="0.25">
      <c r="X1031" s="236"/>
      <c r="Y1031" s="236"/>
      <c r="Z1031" s="236"/>
      <c r="AA1031" s="236"/>
      <c r="AB1031" s="236"/>
      <c r="AC1031" s="236"/>
      <c r="AD1031" s="236"/>
      <c r="AE1031" s="236"/>
      <c r="AF1031" s="236"/>
    </row>
    <row r="1032" spans="24:32" x14ac:dyDescent="0.25">
      <c r="X1032" s="236"/>
      <c r="Y1032" s="236"/>
      <c r="Z1032" s="236"/>
      <c r="AA1032" s="236"/>
      <c r="AB1032" s="236"/>
      <c r="AC1032" s="236"/>
      <c r="AD1032" s="236"/>
      <c r="AE1032" s="236"/>
      <c r="AF1032" s="236"/>
    </row>
    <row r="1033" spans="24:32" x14ac:dyDescent="0.25">
      <c r="X1033" s="236"/>
      <c r="Y1033" s="236"/>
      <c r="Z1033" s="236"/>
      <c r="AA1033" s="236"/>
      <c r="AB1033" s="236"/>
      <c r="AC1033" s="236"/>
      <c r="AD1033" s="236"/>
      <c r="AE1033" s="236"/>
      <c r="AF1033" s="236"/>
    </row>
    <row r="1034" spans="24:32" x14ac:dyDescent="0.25">
      <c r="X1034" s="236"/>
      <c r="Y1034" s="236"/>
      <c r="Z1034" s="236"/>
      <c r="AA1034" s="236"/>
      <c r="AB1034" s="236"/>
      <c r="AC1034" s="236"/>
      <c r="AD1034" s="236"/>
      <c r="AE1034" s="236"/>
      <c r="AF1034" s="236"/>
    </row>
    <row r="1035" spans="24:32" x14ac:dyDescent="0.25">
      <c r="X1035" s="236"/>
      <c r="Y1035" s="236"/>
      <c r="Z1035" s="236"/>
      <c r="AA1035" s="236"/>
      <c r="AB1035" s="236"/>
      <c r="AC1035" s="236"/>
      <c r="AD1035" s="236"/>
      <c r="AE1035" s="236"/>
      <c r="AF1035" s="236"/>
    </row>
    <row r="1036" spans="24:32" x14ac:dyDescent="0.25">
      <c r="X1036" s="236"/>
      <c r="Y1036" s="236"/>
      <c r="Z1036" s="236"/>
      <c r="AA1036" s="236"/>
      <c r="AB1036" s="236"/>
      <c r="AC1036" s="236"/>
      <c r="AD1036" s="236"/>
      <c r="AE1036" s="236"/>
      <c r="AF1036" s="236"/>
    </row>
    <row r="1037" spans="24:32" x14ac:dyDescent="0.25">
      <c r="X1037" s="236"/>
      <c r="Y1037" s="236"/>
      <c r="Z1037" s="236"/>
      <c r="AA1037" s="236"/>
      <c r="AB1037" s="236"/>
      <c r="AC1037" s="236"/>
      <c r="AD1037" s="236"/>
      <c r="AE1037" s="236"/>
      <c r="AF1037" s="236"/>
    </row>
    <row r="1038" spans="24:32" x14ac:dyDescent="0.25">
      <c r="X1038" s="236"/>
      <c r="Y1038" s="236"/>
      <c r="Z1038" s="236"/>
      <c r="AA1038" s="236"/>
      <c r="AB1038" s="236"/>
      <c r="AC1038" s="236"/>
      <c r="AD1038" s="236"/>
      <c r="AE1038" s="236"/>
      <c r="AF1038" s="236"/>
    </row>
    <row r="1039" spans="24:32" x14ac:dyDescent="0.25">
      <c r="X1039" s="236"/>
      <c r="Y1039" s="236"/>
      <c r="Z1039" s="236"/>
      <c r="AA1039" s="236"/>
      <c r="AB1039" s="236"/>
      <c r="AC1039" s="236"/>
      <c r="AD1039" s="236"/>
      <c r="AE1039" s="236"/>
      <c r="AF1039" s="236"/>
    </row>
    <row r="1040" spans="24:32" x14ac:dyDescent="0.25">
      <c r="X1040" s="236"/>
      <c r="Y1040" s="236"/>
      <c r="Z1040" s="236"/>
      <c r="AA1040" s="236"/>
      <c r="AB1040" s="236"/>
      <c r="AC1040" s="236"/>
      <c r="AD1040" s="236"/>
      <c r="AE1040" s="236"/>
      <c r="AF1040" s="236"/>
    </row>
    <row r="1041" spans="24:32" x14ac:dyDescent="0.25">
      <c r="X1041" s="236"/>
      <c r="Y1041" s="236"/>
      <c r="Z1041" s="236"/>
      <c r="AA1041" s="236"/>
      <c r="AB1041" s="236"/>
      <c r="AC1041" s="236"/>
      <c r="AD1041" s="236"/>
      <c r="AE1041" s="236"/>
      <c r="AF1041" s="236"/>
    </row>
    <row r="1042" spans="24:32" x14ac:dyDescent="0.25">
      <c r="X1042" s="236"/>
      <c r="Y1042" s="236"/>
      <c r="Z1042" s="236"/>
      <c r="AA1042" s="236"/>
      <c r="AB1042" s="236"/>
      <c r="AC1042" s="236"/>
      <c r="AD1042" s="236"/>
      <c r="AE1042" s="236"/>
      <c r="AF1042" s="236"/>
    </row>
    <row r="1043" spans="24:32" x14ac:dyDescent="0.25">
      <c r="X1043" s="236"/>
      <c r="Y1043" s="236"/>
      <c r="Z1043" s="236"/>
      <c r="AA1043" s="236"/>
      <c r="AB1043" s="236"/>
      <c r="AC1043" s="236"/>
      <c r="AD1043" s="236"/>
      <c r="AE1043" s="236"/>
      <c r="AF1043" s="236"/>
    </row>
    <row r="1044" spans="24:32" x14ac:dyDescent="0.25">
      <c r="X1044" s="236"/>
      <c r="Y1044" s="236"/>
      <c r="Z1044" s="236"/>
      <c r="AA1044" s="236"/>
      <c r="AB1044" s="236"/>
      <c r="AC1044" s="236"/>
      <c r="AD1044" s="236"/>
      <c r="AE1044" s="236"/>
      <c r="AF1044" s="236"/>
    </row>
    <row r="1045" spans="24:32" x14ac:dyDescent="0.25">
      <c r="X1045" s="236"/>
      <c r="Y1045" s="236"/>
      <c r="Z1045" s="236"/>
      <c r="AA1045" s="236"/>
      <c r="AB1045" s="236"/>
      <c r="AC1045" s="236"/>
      <c r="AD1045" s="236"/>
      <c r="AE1045" s="236"/>
      <c r="AF1045" s="236"/>
    </row>
    <row r="1046" spans="24:32" x14ac:dyDescent="0.25">
      <c r="X1046" s="236"/>
      <c r="Y1046" s="236"/>
      <c r="Z1046" s="236"/>
      <c r="AA1046" s="236"/>
      <c r="AB1046" s="236"/>
      <c r="AC1046" s="236"/>
      <c r="AD1046" s="236"/>
      <c r="AE1046" s="236"/>
      <c r="AF1046" s="236"/>
    </row>
    <row r="1047" spans="24:32" x14ac:dyDescent="0.25">
      <c r="X1047" s="236"/>
      <c r="Y1047" s="236"/>
      <c r="Z1047" s="236"/>
      <c r="AA1047" s="236"/>
      <c r="AB1047" s="236"/>
      <c r="AC1047" s="236"/>
      <c r="AD1047" s="236"/>
      <c r="AE1047" s="236"/>
      <c r="AF1047" s="236"/>
    </row>
    <row r="1048" spans="24:32" x14ac:dyDescent="0.25">
      <c r="X1048" s="236"/>
      <c r="Y1048" s="236"/>
      <c r="Z1048" s="236"/>
      <c r="AA1048" s="236"/>
      <c r="AB1048" s="236"/>
      <c r="AC1048" s="236"/>
      <c r="AD1048" s="236"/>
      <c r="AE1048" s="236"/>
      <c r="AF1048" s="236"/>
    </row>
    <row r="1049" spans="24:32" x14ac:dyDescent="0.25">
      <c r="X1049" s="236"/>
      <c r="Y1049" s="236"/>
      <c r="Z1049" s="236"/>
      <c r="AA1049" s="236"/>
      <c r="AB1049" s="236"/>
      <c r="AC1049" s="236"/>
      <c r="AD1049" s="236"/>
      <c r="AE1049" s="236"/>
      <c r="AF1049" s="236"/>
    </row>
    <row r="1050" spans="24:32" x14ac:dyDescent="0.25">
      <c r="X1050" s="236"/>
      <c r="Y1050" s="236"/>
      <c r="Z1050" s="236"/>
      <c r="AA1050" s="236"/>
      <c r="AB1050" s="236"/>
      <c r="AC1050" s="236"/>
      <c r="AD1050" s="236"/>
      <c r="AE1050" s="236"/>
      <c r="AF1050" s="236"/>
    </row>
    <row r="1051" spans="24:32" x14ac:dyDescent="0.25">
      <c r="X1051" s="236"/>
      <c r="Y1051" s="236"/>
      <c r="Z1051" s="236"/>
      <c r="AA1051" s="236"/>
      <c r="AB1051" s="236"/>
      <c r="AC1051" s="236"/>
      <c r="AD1051" s="236"/>
      <c r="AE1051" s="236"/>
      <c r="AF1051" s="236"/>
    </row>
    <row r="1052" spans="24:32" x14ac:dyDescent="0.25">
      <c r="X1052" s="236"/>
      <c r="Y1052" s="236"/>
      <c r="Z1052" s="236"/>
      <c r="AA1052" s="236"/>
      <c r="AB1052" s="236"/>
      <c r="AC1052" s="236"/>
      <c r="AD1052" s="236"/>
      <c r="AE1052" s="236"/>
      <c r="AF1052" s="236"/>
    </row>
    <row r="1053" spans="24:32" x14ac:dyDescent="0.25">
      <c r="X1053" s="236"/>
      <c r="Y1053" s="236"/>
      <c r="Z1053" s="236"/>
      <c r="AA1053" s="236"/>
      <c r="AB1053" s="236"/>
      <c r="AC1053" s="236"/>
      <c r="AD1053" s="236"/>
      <c r="AE1053" s="236"/>
      <c r="AF1053" s="236"/>
    </row>
    <row r="1054" spans="24:32" x14ac:dyDescent="0.25">
      <c r="X1054" s="236"/>
      <c r="Y1054" s="236"/>
      <c r="Z1054" s="236"/>
      <c r="AA1054" s="236"/>
      <c r="AB1054" s="236"/>
      <c r="AC1054" s="236"/>
      <c r="AD1054" s="236"/>
      <c r="AE1054" s="236"/>
      <c r="AF1054" s="236"/>
    </row>
    <row r="1055" spans="24:32" x14ac:dyDescent="0.25">
      <c r="X1055" s="236"/>
      <c r="Y1055" s="236"/>
      <c r="Z1055" s="236"/>
      <c r="AA1055" s="236"/>
      <c r="AB1055" s="236"/>
      <c r="AC1055" s="236"/>
      <c r="AD1055" s="236"/>
      <c r="AE1055" s="236"/>
      <c r="AF1055" s="236"/>
    </row>
    <row r="1056" spans="24:32" x14ac:dyDescent="0.25">
      <c r="X1056" s="236"/>
      <c r="Y1056" s="236"/>
      <c r="Z1056" s="236"/>
      <c r="AA1056" s="236"/>
      <c r="AB1056" s="236"/>
      <c r="AC1056" s="236"/>
      <c r="AD1056" s="236"/>
      <c r="AE1056" s="236"/>
      <c r="AF1056" s="236"/>
    </row>
    <row r="1057" spans="24:32" x14ac:dyDescent="0.25">
      <c r="X1057" s="236"/>
      <c r="Y1057" s="236"/>
      <c r="Z1057" s="236"/>
      <c r="AA1057" s="236"/>
      <c r="AB1057" s="236"/>
      <c r="AC1057" s="236"/>
      <c r="AD1057" s="236"/>
      <c r="AE1057" s="236"/>
      <c r="AF1057" s="236"/>
    </row>
    <row r="1058" spans="24:32" x14ac:dyDescent="0.25">
      <c r="X1058" s="236"/>
      <c r="Y1058" s="236"/>
      <c r="Z1058" s="236"/>
      <c r="AA1058" s="236"/>
      <c r="AB1058" s="236"/>
      <c r="AC1058" s="236"/>
      <c r="AD1058" s="236"/>
      <c r="AE1058" s="236"/>
      <c r="AF1058" s="236"/>
    </row>
    <row r="1059" spans="24:32" x14ac:dyDescent="0.25">
      <c r="X1059" s="236"/>
      <c r="Y1059" s="236"/>
      <c r="Z1059" s="236"/>
      <c r="AA1059" s="236"/>
      <c r="AB1059" s="236"/>
      <c r="AC1059" s="236"/>
      <c r="AD1059" s="236"/>
      <c r="AE1059" s="236"/>
      <c r="AF1059" s="236"/>
    </row>
    <row r="1060" spans="24:32" x14ac:dyDescent="0.25">
      <c r="X1060" s="236"/>
      <c r="Y1060" s="236"/>
      <c r="Z1060" s="236"/>
      <c r="AA1060" s="236"/>
      <c r="AB1060" s="236"/>
      <c r="AC1060" s="236"/>
      <c r="AD1060" s="236"/>
      <c r="AE1060" s="236"/>
      <c r="AF1060" s="236"/>
    </row>
    <row r="1061" spans="24:32" x14ac:dyDescent="0.25">
      <c r="X1061" s="236"/>
      <c r="Y1061" s="236"/>
      <c r="Z1061" s="236"/>
      <c r="AA1061" s="236"/>
      <c r="AB1061" s="236"/>
      <c r="AC1061" s="236"/>
      <c r="AD1061" s="236"/>
      <c r="AE1061" s="236"/>
      <c r="AF1061" s="236"/>
    </row>
    <row r="1062" spans="24:32" x14ac:dyDescent="0.25">
      <c r="X1062" s="236"/>
      <c r="Y1062" s="236"/>
      <c r="Z1062" s="236"/>
      <c r="AA1062" s="236"/>
      <c r="AB1062" s="236"/>
      <c r="AC1062" s="236"/>
      <c r="AD1062" s="236"/>
      <c r="AE1062" s="236"/>
      <c r="AF1062" s="236"/>
    </row>
    <row r="1063" spans="24:32" x14ac:dyDescent="0.25">
      <c r="X1063" s="236"/>
      <c r="Y1063" s="236"/>
      <c r="Z1063" s="236"/>
      <c r="AA1063" s="236"/>
      <c r="AB1063" s="236"/>
      <c r="AC1063" s="236"/>
      <c r="AD1063" s="236"/>
      <c r="AE1063" s="236"/>
      <c r="AF1063" s="236"/>
    </row>
    <row r="1064" spans="24:32" x14ac:dyDescent="0.25">
      <c r="X1064" s="236"/>
      <c r="Y1064" s="236"/>
      <c r="Z1064" s="236"/>
      <c r="AA1064" s="236"/>
      <c r="AB1064" s="236"/>
      <c r="AC1064" s="236"/>
      <c r="AD1064" s="236"/>
      <c r="AE1064" s="236"/>
      <c r="AF1064" s="236"/>
    </row>
    <row r="1065" spans="24:32" x14ac:dyDescent="0.25">
      <c r="X1065" s="236"/>
      <c r="Y1065" s="236"/>
      <c r="Z1065" s="236"/>
      <c r="AA1065" s="236"/>
      <c r="AB1065" s="236"/>
      <c r="AC1065" s="236"/>
      <c r="AD1065" s="236"/>
      <c r="AE1065" s="236"/>
      <c r="AF1065" s="236"/>
    </row>
    <row r="1066" spans="24:32" x14ac:dyDescent="0.25">
      <c r="X1066" s="236"/>
      <c r="Y1066" s="236"/>
      <c r="Z1066" s="236"/>
      <c r="AA1066" s="236"/>
      <c r="AB1066" s="236"/>
      <c r="AC1066" s="236"/>
      <c r="AD1066" s="236"/>
      <c r="AE1066" s="236"/>
      <c r="AF1066" s="236"/>
    </row>
    <row r="1067" spans="24:32" x14ac:dyDescent="0.25">
      <c r="X1067" s="236"/>
      <c r="Y1067" s="236"/>
      <c r="Z1067" s="236"/>
      <c r="AA1067" s="236"/>
      <c r="AB1067" s="236"/>
      <c r="AC1067" s="236"/>
      <c r="AD1067" s="236"/>
      <c r="AE1067" s="236"/>
      <c r="AF1067" s="236"/>
    </row>
    <row r="1068" spans="24:32" x14ac:dyDescent="0.25">
      <c r="X1068" s="236"/>
      <c r="Y1068" s="236"/>
      <c r="Z1068" s="236"/>
      <c r="AA1068" s="236"/>
      <c r="AB1068" s="236"/>
      <c r="AC1068" s="236"/>
      <c r="AD1068" s="236"/>
      <c r="AE1068" s="236"/>
      <c r="AF1068" s="236"/>
    </row>
    <row r="1069" spans="24:32" x14ac:dyDescent="0.25">
      <c r="X1069" s="236"/>
      <c r="Y1069" s="236"/>
      <c r="Z1069" s="236"/>
      <c r="AA1069" s="236"/>
      <c r="AB1069" s="236"/>
      <c r="AC1069" s="236"/>
      <c r="AD1069" s="236"/>
      <c r="AE1069" s="236"/>
      <c r="AF1069" s="236"/>
    </row>
    <row r="1070" spans="24:32" x14ac:dyDescent="0.25">
      <c r="X1070" s="236"/>
      <c r="Y1070" s="236"/>
      <c r="Z1070" s="236"/>
      <c r="AA1070" s="236"/>
      <c r="AB1070" s="236"/>
      <c r="AC1070" s="236"/>
      <c r="AD1070" s="236"/>
      <c r="AE1070" s="236"/>
      <c r="AF1070" s="236"/>
    </row>
    <row r="1071" spans="24:32" x14ac:dyDescent="0.25">
      <c r="X1071" s="236"/>
      <c r="Y1071" s="236"/>
      <c r="Z1071" s="236"/>
      <c r="AA1071" s="236"/>
      <c r="AB1071" s="236"/>
      <c r="AC1071" s="236"/>
      <c r="AD1071" s="236"/>
      <c r="AE1071" s="236"/>
      <c r="AF1071" s="236"/>
    </row>
    <row r="1072" spans="24:32" x14ac:dyDescent="0.25">
      <c r="X1072" s="236"/>
      <c r="Y1072" s="236"/>
      <c r="Z1072" s="236"/>
      <c r="AA1072" s="236"/>
      <c r="AB1072" s="236"/>
      <c r="AC1072" s="236"/>
      <c r="AD1072" s="236"/>
      <c r="AE1072" s="236"/>
      <c r="AF1072" s="236"/>
    </row>
    <row r="1073" spans="24:32" x14ac:dyDescent="0.25">
      <c r="X1073" s="236"/>
      <c r="Y1073" s="236"/>
      <c r="Z1073" s="236"/>
      <c r="AA1073" s="236"/>
      <c r="AB1073" s="236"/>
      <c r="AC1073" s="236"/>
      <c r="AD1073" s="236"/>
      <c r="AE1073" s="236"/>
      <c r="AF1073" s="236"/>
    </row>
    <row r="1074" spans="24:32" x14ac:dyDescent="0.25">
      <c r="X1074" s="236"/>
      <c r="Y1074" s="236"/>
      <c r="Z1074" s="236"/>
      <c r="AA1074" s="236"/>
      <c r="AB1074" s="236"/>
      <c r="AC1074" s="236"/>
      <c r="AD1074" s="236"/>
      <c r="AE1074" s="236"/>
      <c r="AF1074" s="236"/>
    </row>
    <row r="1075" spans="24:32" x14ac:dyDescent="0.25">
      <c r="X1075" s="236"/>
      <c r="Y1075" s="236"/>
      <c r="Z1075" s="236"/>
      <c r="AA1075" s="236"/>
      <c r="AB1075" s="236"/>
      <c r="AC1075" s="236"/>
      <c r="AD1075" s="236"/>
      <c r="AE1075" s="236"/>
      <c r="AF1075" s="236"/>
    </row>
    <row r="1076" spans="24:32" x14ac:dyDescent="0.25">
      <c r="X1076" s="236"/>
      <c r="Y1076" s="236"/>
      <c r="Z1076" s="236"/>
      <c r="AA1076" s="236"/>
      <c r="AB1076" s="236"/>
      <c r="AC1076" s="236"/>
      <c r="AD1076" s="236"/>
      <c r="AE1076" s="236"/>
      <c r="AF1076" s="236"/>
    </row>
    <row r="1077" spans="24:32" x14ac:dyDescent="0.25">
      <c r="X1077" s="236"/>
      <c r="Y1077" s="236"/>
      <c r="Z1077" s="236"/>
      <c r="AA1077" s="236"/>
      <c r="AB1077" s="236"/>
      <c r="AC1077" s="236"/>
      <c r="AD1077" s="236"/>
      <c r="AE1077" s="236"/>
      <c r="AF1077" s="236"/>
    </row>
    <row r="1078" spans="24:32" x14ac:dyDescent="0.25">
      <c r="X1078" s="236"/>
      <c r="Y1078" s="236"/>
      <c r="Z1078" s="236"/>
      <c r="AA1078" s="236"/>
      <c r="AB1078" s="236"/>
      <c r="AC1078" s="236"/>
      <c r="AD1078" s="236"/>
      <c r="AE1078" s="236"/>
      <c r="AF1078" s="236"/>
    </row>
    <row r="1079" spans="24:32" x14ac:dyDescent="0.25">
      <c r="X1079" s="236"/>
      <c r="Y1079" s="236"/>
      <c r="Z1079" s="236"/>
      <c r="AA1079" s="236"/>
      <c r="AB1079" s="236"/>
      <c r="AC1079" s="236"/>
      <c r="AD1079" s="236"/>
      <c r="AE1079" s="236"/>
      <c r="AF1079" s="236"/>
    </row>
    <row r="1080" spans="24:32" x14ac:dyDescent="0.25">
      <c r="X1080" s="236"/>
      <c r="Y1080" s="236"/>
      <c r="Z1080" s="236"/>
      <c r="AA1080" s="236"/>
      <c r="AB1080" s="236"/>
      <c r="AC1080" s="236"/>
      <c r="AD1080" s="236"/>
      <c r="AE1080" s="236"/>
      <c r="AF1080" s="236"/>
    </row>
    <row r="1081" spans="24:32" x14ac:dyDescent="0.25">
      <c r="X1081" s="236"/>
      <c r="Y1081" s="236"/>
      <c r="Z1081" s="236"/>
      <c r="AA1081" s="236"/>
      <c r="AB1081" s="236"/>
      <c r="AC1081" s="236"/>
      <c r="AD1081" s="236"/>
      <c r="AE1081" s="236"/>
      <c r="AF1081" s="236"/>
    </row>
    <row r="1082" spans="24:32" x14ac:dyDescent="0.25">
      <c r="X1082" s="236"/>
      <c r="Y1082" s="236"/>
      <c r="Z1082" s="236"/>
      <c r="AA1082" s="236"/>
      <c r="AB1082" s="236"/>
      <c r="AC1082" s="236"/>
      <c r="AD1082" s="236"/>
      <c r="AE1082" s="236"/>
      <c r="AF1082" s="236"/>
    </row>
    <row r="1083" spans="24:32" x14ac:dyDescent="0.25">
      <c r="X1083" s="236"/>
      <c r="Y1083" s="236"/>
      <c r="Z1083" s="236"/>
      <c r="AA1083" s="236"/>
      <c r="AB1083" s="236"/>
      <c r="AC1083" s="236"/>
      <c r="AD1083" s="236"/>
      <c r="AE1083" s="236"/>
      <c r="AF1083" s="236"/>
    </row>
    <row r="1084" spans="24:32" x14ac:dyDescent="0.25">
      <c r="X1084" s="236"/>
      <c r="Y1084" s="236"/>
      <c r="Z1084" s="236"/>
      <c r="AA1084" s="236"/>
      <c r="AB1084" s="236"/>
      <c r="AC1084" s="236"/>
      <c r="AD1084" s="236"/>
      <c r="AE1084" s="236"/>
      <c r="AF1084" s="236"/>
    </row>
    <row r="1085" spans="24:32" x14ac:dyDescent="0.25">
      <c r="X1085" s="236"/>
      <c r="Y1085" s="236"/>
      <c r="Z1085" s="236"/>
      <c r="AA1085" s="236"/>
      <c r="AB1085" s="236"/>
      <c r="AC1085" s="236"/>
      <c r="AD1085" s="236"/>
      <c r="AE1085" s="236"/>
      <c r="AF1085" s="236"/>
    </row>
    <row r="1086" spans="24:32" x14ac:dyDescent="0.25">
      <c r="X1086" s="236"/>
      <c r="Y1086" s="236"/>
      <c r="Z1086" s="236"/>
      <c r="AA1086" s="236"/>
      <c r="AB1086" s="236"/>
      <c r="AC1086" s="236"/>
      <c r="AD1086" s="236"/>
      <c r="AE1086" s="236"/>
      <c r="AF1086" s="236"/>
    </row>
    <row r="1087" spans="24:32" x14ac:dyDescent="0.25">
      <c r="X1087" s="236"/>
      <c r="Y1087" s="236"/>
      <c r="Z1087" s="236"/>
      <c r="AA1087" s="236"/>
      <c r="AB1087" s="236"/>
      <c r="AC1087" s="236"/>
      <c r="AD1087" s="236"/>
      <c r="AE1087" s="236"/>
      <c r="AF1087" s="236"/>
    </row>
    <row r="1088" spans="24:32" x14ac:dyDescent="0.25">
      <c r="X1088" s="236"/>
      <c r="Y1088" s="236"/>
      <c r="Z1088" s="236"/>
      <c r="AA1088" s="236"/>
      <c r="AB1088" s="236"/>
      <c r="AC1088" s="236"/>
      <c r="AD1088" s="236"/>
      <c r="AE1088" s="236"/>
      <c r="AF1088" s="236"/>
    </row>
    <row r="1089" spans="24:32" x14ac:dyDescent="0.25">
      <c r="X1089" s="236"/>
      <c r="Y1089" s="236"/>
      <c r="Z1089" s="236"/>
      <c r="AA1089" s="236"/>
      <c r="AB1089" s="236"/>
      <c r="AC1089" s="236"/>
      <c r="AD1089" s="236"/>
      <c r="AE1089" s="236"/>
      <c r="AF1089" s="236"/>
    </row>
    <row r="1090" spans="24:32" x14ac:dyDescent="0.25">
      <c r="X1090" s="236"/>
      <c r="Y1090" s="236"/>
      <c r="Z1090" s="236"/>
      <c r="AA1090" s="236"/>
      <c r="AB1090" s="236"/>
      <c r="AC1090" s="236"/>
      <c r="AD1090" s="236"/>
      <c r="AE1090" s="236"/>
      <c r="AF1090" s="236"/>
    </row>
    <row r="1091" spans="24:32" x14ac:dyDescent="0.25">
      <c r="X1091" s="236"/>
      <c r="Y1091" s="236"/>
      <c r="Z1091" s="236"/>
      <c r="AA1091" s="236"/>
      <c r="AB1091" s="236"/>
      <c r="AC1091" s="236"/>
      <c r="AD1091" s="236"/>
      <c r="AE1091" s="236"/>
      <c r="AF1091" s="236"/>
    </row>
    <row r="1092" spans="24:32" x14ac:dyDescent="0.25">
      <c r="X1092" s="236"/>
      <c r="Y1092" s="236"/>
      <c r="Z1092" s="236"/>
      <c r="AA1092" s="236"/>
      <c r="AB1092" s="236"/>
      <c r="AC1092" s="236"/>
      <c r="AD1092" s="236"/>
      <c r="AE1092" s="236"/>
      <c r="AF1092" s="236"/>
    </row>
    <row r="1093" spans="24:32" x14ac:dyDescent="0.25">
      <c r="X1093" s="236"/>
      <c r="Y1093" s="236"/>
      <c r="Z1093" s="236"/>
      <c r="AA1093" s="236"/>
      <c r="AB1093" s="236"/>
      <c r="AC1093" s="236"/>
      <c r="AD1093" s="236"/>
      <c r="AE1093" s="236"/>
      <c r="AF1093" s="236"/>
    </row>
    <row r="1094" spans="24:32" x14ac:dyDescent="0.25">
      <c r="X1094" s="236"/>
      <c r="Y1094" s="236"/>
      <c r="Z1094" s="236"/>
      <c r="AA1094" s="236"/>
      <c r="AB1094" s="236"/>
      <c r="AC1094" s="236"/>
      <c r="AD1094" s="236"/>
      <c r="AE1094" s="236"/>
      <c r="AF1094" s="236"/>
    </row>
    <row r="1095" spans="24:32" x14ac:dyDescent="0.25">
      <c r="X1095" s="236"/>
      <c r="Y1095" s="236"/>
      <c r="Z1095" s="236"/>
      <c r="AA1095" s="236"/>
      <c r="AB1095" s="236"/>
      <c r="AC1095" s="236"/>
      <c r="AD1095" s="236"/>
      <c r="AE1095" s="236"/>
      <c r="AF1095" s="236"/>
    </row>
    <row r="1096" spans="24:32" x14ac:dyDescent="0.25">
      <c r="X1096" s="236"/>
      <c r="Y1096" s="236"/>
      <c r="Z1096" s="236"/>
      <c r="AA1096" s="236"/>
      <c r="AB1096" s="236"/>
      <c r="AC1096" s="236"/>
      <c r="AD1096" s="236"/>
      <c r="AE1096" s="236"/>
      <c r="AF1096" s="236"/>
    </row>
    <row r="1097" spans="24:32" x14ac:dyDescent="0.25">
      <c r="X1097" s="236"/>
      <c r="Y1097" s="236"/>
      <c r="Z1097" s="236"/>
      <c r="AA1097" s="236"/>
      <c r="AB1097" s="236"/>
      <c r="AC1097" s="236"/>
      <c r="AD1097" s="236"/>
      <c r="AE1097" s="236"/>
      <c r="AF1097" s="236"/>
    </row>
    <row r="1098" spans="24:32" x14ac:dyDescent="0.25">
      <c r="X1098" s="236"/>
      <c r="Y1098" s="236"/>
      <c r="Z1098" s="236"/>
      <c r="AA1098" s="236"/>
      <c r="AB1098" s="236"/>
      <c r="AC1098" s="236"/>
      <c r="AD1098" s="236"/>
      <c r="AE1098" s="236"/>
      <c r="AF1098" s="236"/>
    </row>
    <row r="1099" spans="24:32" x14ac:dyDescent="0.25">
      <c r="X1099" s="236"/>
      <c r="Y1099" s="236"/>
      <c r="Z1099" s="236"/>
      <c r="AA1099" s="236"/>
      <c r="AB1099" s="236"/>
      <c r="AC1099" s="236"/>
      <c r="AD1099" s="236"/>
      <c r="AE1099" s="236"/>
      <c r="AF1099" s="236"/>
    </row>
    <row r="1100" spans="24:32" x14ac:dyDescent="0.25">
      <c r="X1100" s="236"/>
      <c r="Y1100" s="236"/>
      <c r="Z1100" s="236"/>
      <c r="AA1100" s="236"/>
      <c r="AB1100" s="236"/>
      <c r="AC1100" s="236"/>
      <c r="AD1100" s="236"/>
      <c r="AE1100" s="236"/>
      <c r="AF1100" s="236"/>
    </row>
    <row r="1101" spans="24:32" x14ac:dyDescent="0.25">
      <c r="X1101" s="236"/>
      <c r="Y1101" s="236"/>
      <c r="Z1101" s="236"/>
      <c r="AA1101" s="236"/>
      <c r="AB1101" s="236"/>
      <c r="AC1101" s="236"/>
      <c r="AD1101" s="236"/>
      <c r="AE1101" s="236"/>
      <c r="AF1101" s="236"/>
    </row>
    <row r="1102" spans="24:32" x14ac:dyDescent="0.25">
      <c r="X1102" s="236"/>
      <c r="Y1102" s="236"/>
      <c r="Z1102" s="236"/>
      <c r="AA1102" s="236"/>
      <c r="AB1102" s="236"/>
      <c r="AC1102" s="236"/>
      <c r="AD1102" s="236"/>
      <c r="AE1102" s="236"/>
      <c r="AF1102" s="236"/>
    </row>
    <row r="1103" spans="24:32" x14ac:dyDescent="0.25">
      <c r="X1103" s="236"/>
      <c r="Y1103" s="236"/>
      <c r="Z1103" s="236"/>
      <c r="AA1103" s="236"/>
      <c r="AB1103" s="236"/>
      <c r="AC1103" s="236"/>
      <c r="AD1103" s="236"/>
      <c r="AE1103" s="236"/>
      <c r="AF1103" s="236"/>
    </row>
    <row r="1104" spans="24:32" x14ac:dyDescent="0.25">
      <c r="X1104" s="236"/>
      <c r="Y1104" s="236"/>
      <c r="Z1104" s="236"/>
      <c r="AA1104" s="236"/>
      <c r="AB1104" s="236"/>
      <c r="AC1104" s="236"/>
      <c r="AD1104" s="236"/>
      <c r="AE1104" s="236"/>
      <c r="AF1104" s="236"/>
    </row>
    <row r="1105" spans="24:32" x14ac:dyDescent="0.25">
      <c r="X1105" s="236"/>
      <c r="Y1105" s="236"/>
      <c r="Z1105" s="236"/>
      <c r="AA1105" s="236"/>
      <c r="AB1105" s="236"/>
      <c r="AC1105" s="236"/>
      <c r="AD1105" s="236"/>
      <c r="AE1105" s="236"/>
      <c r="AF1105" s="236"/>
    </row>
    <row r="1106" spans="24:32" x14ac:dyDescent="0.25">
      <c r="X1106" s="236"/>
      <c r="Y1106" s="236"/>
      <c r="Z1106" s="236"/>
      <c r="AA1106" s="236"/>
      <c r="AB1106" s="236"/>
      <c r="AC1106" s="236"/>
      <c r="AD1106" s="236"/>
      <c r="AE1106" s="236"/>
      <c r="AF1106" s="236"/>
    </row>
    <row r="1107" spans="24:32" x14ac:dyDescent="0.25">
      <c r="X1107" s="236"/>
      <c r="Y1107" s="236"/>
      <c r="Z1107" s="236"/>
      <c r="AA1107" s="236"/>
      <c r="AB1107" s="236"/>
      <c r="AC1107" s="236"/>
      <c r="AD1107" s="236"/>
      <c r="AE1107" s="236"/>
      <c r="AF1107" s="236"/>
    </row>
    <row r="1108" spans="24:32" x14ac:dyDescent="0.25">
      <c r="X1108" s="236"/>
      <c r="Y1108" s="236"/>
      <c r="Z1108" s="236"/>
      <c r="AA1108" s="236"/>
      <c r="AB1108" s="236"/>
      <c r="AC1108" s="236"/>
      <c r="AD1108" s="236"/>
      <c r="AE1108" s="236"/>
      <c r="AF1108" s="236"/>
    </row>
    <row r="1109" spans="24:32" x14ac:dyDescent="0.25">
      <c r="X1109" s="236"/>
      <c r="Y1109" s="236"/>
      <c r="Z1109" s="236"/>
      <c r="AA1109" s="236"/>
      <c r="AB1109" s="236"/>
      <c r="AC1109" s="236"/>
      <c r="AD1109" s="236"/>
      <c r="AE1109" s="236"/>
      <c r="AF1109" s="236"/>
    </row>
    <row r="1110" spans="24:32" x14ac:dyDescent="0.25">
      <c r="X1110" s="236"/>
      <c r="Y1110" s="236"/>
      <c r="Z1110" s="236"/>
      <c r="AA1110" s="236"/>
      <c r="AB1110" s="236"/>
      <c r="AC1110" s="236"/>
      <c r="AD1110" s="236"/>
      <c r="AE1110" s="236"/>
      <c r="AF1110" s="236"/>
    </row>
    <row r="1111" spans="24:32" x14ac:dyDescent="0.25">
      <c r="X1111" s="236"/>
      <c r="Y1111" s="236"/>
      <c r="Z1111" s="236"/>
      <c r="AA1111" s="236"/>
      <c r="AB1111" s="236"/>
      <c r="AC1111" s="236"/>
      <c r="AD1111" s="236"/>
      <c r="AE1111" s="236"/>
      <c r="AF1111" s="236"/>
    </row>
    <row r="1112" spans="24:32" x14ac:dyDescent="0.25">
      <c r="X1112" s="236"/>
      <c r="Y1112" s="236"/>
      <c r="Z1112" s="236"/>
      <c r="AA1112" s="236"/>
      <c r="AB1112" s="236"/>
      <c r="AC1112" s="236"/>
      <c r="AD1112" s="236"/>
      <c r="AE1112" s="236"/>
      <c r="AF1112" s="236"/>
    </row>
  </sheetData>
  <autoFilter ref="A1:I742"/>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555"/>
  <sheetViews>
    <sheetView zoomScale="150" zoomScaleNormal="150" workbookViewId="0">
      <selection activeCell="A2" sqref="A2"/>
    </sheetView>
  </sheetViews>
  <sheetFormatPr defaultRowHeight="15" x14ac:dyDescent="0.25"/>
  <cols>
    <col min="1" max="1" width="24.140625" customWidth="1"/>
    <col min="7" max="7" width="19.5703125" style="237" bestFit="1" customWidth="1"/>
    <col min="8" max="12" width="7.140625" customWidth="1"/>
    <col min="24" max="24" width="17.5703125" customWidth="1"/>
  </cols>
  <sheetData>
    <row r="1" spans="1:24" x14ac:dyDescent="0.25">
      <c r="A1" t="s">
        <v>885</v>
      </c>
      <c r="G1" s="88" t="s">
        <v>101</v>
      </c>
      <c r="X1" t="s">
        <v>967</v>
      </c>
    </row>
    <row r="2" spans="1:24" x14ac:dyDescent="0.25">
      <c r="A2" s="87">
        <v>42055.229166666664</v>
      </c>
      <c r="G2" s="89" t="s">
        <v>778</v>
      </c>
      <c r="X2" s="91">
        <v>42557</v>
      </c>
    </row>
    <row r="3" spans="1:24" x14ac:dyDescent="0.25">
      <c r="A3" s="87">
        <v>42054.229166666664</v>
      </c>
      <c r="G3" s="89" t="s">
        <v>886</v>
      </c>
      <c r="X3" t="s">
        <v>887</v>
      </c>
    </row>
    <row r="4" spans="1:24" x14ac:dyDescent="0.25">
      <c r="A4" s="87">
        <v>42055.229166666664</v>
      </c>
      <c r="G4" s="89" t="s">
        <v>777</v>
      </c>
      <c r="X4" s="91">
        <v>42373</v>
      </c>
    </row>
    <row r="5" spans="1:24" x14ac:dyDescent="0.25">
      <c r="A5" s="87">
        <v>42055.229166666664</v>
      </c>
      <c r="G5" s="89" t="s">
        <v>639</v>
      </c>
      <c r="X5" t="s">
        <v>888</v>
      </c>
    </row>
    <row r="6" spans="1:24" x14ac:dyDescent="0.25">
      <c r="A6" s="87">
        <v>42054.229166666664</v>
      </c>
      <c r="G6" s="89" t="s">
        <v>704</v>
      </c>
      <c r="X6" t="s">
        <v>889</v>
      </c>
    </row>
    <row r="7" spans="1:24" x14ac:dyDescent="0.25">
      <c r="A7" s="87">
        <v>42054.229166666664</v>
      </c>
      <c r="G7" s="90" t="s">
        <v>562</v>
      </c>
      <c r="X7" s="91">
        <v>42495</v>
      </c>
    </row>
    <row r="8" spans="1:24" x14ac:dyDescent="0.25">
      <c r="A8" s="87">
        <v>42054.229166666664</v>
      </c>
      <c r="G8" s="89" t="s">
        <v>695</v>
      </c>
      <c r="X8" t="s">
        <v>890</v>
      </c>
    </row>
    <row r="9" spans="1:24" x14ac:dyDescent="0.25">
      <c r="A9" s="87">
        <v>42054.229166666664</v>
      </c>
      <c r="G9" s="90" t="s">
        <v>342</v>
      </c>
      <c r="W9" t="s">
        <v>891</v>
      </c>
    </row>
    <row r="10" spans="1:24" x14ac:dyDescent="0.25">
      <c r="A10" s="87">
        <v>42054.229166666664</v>
      </c>
      <c r="G10" s="90" t="s">
        <v>563</v>
      </c>
      <c r="X10" t="s">
        <v>892</v>
      </c>
    </row>
    <row r="11" spans="1:24" x14ac:dyDescent="0.25">
      <c r="A11" s="87">
        <v>42054.229166666664</v>
      </c>
      <c r="G11" s="90" t="s">
        <v>696</v>
      </c>
      <c r="X11" t="s">
        <v>890</v>
      </c>
    </row>
    <row r="12" spans="1:24" x14ac:dyDescent="0.25">
      <c r="A12" s="87">
        <v>42053.229166666664</v>
      </c>
      <c r="G12" s="90" t="s">
        <v>343</v>
      </c>
      <c r="X12" t="s">
        <v>890</v>
      </c>
    </row>
    <row r="13" spans="1:24" x14ac:dyDescent="0.25">
      <c r="A13" s="87">
        <v>42054.229166666664</v>
      </c>
      <c r="G13" s="89" t="s">
        <v>341</v>
      </c>
      <c r="X13" s="91">
        <v>42682</v>
      </c>
    </row>
    <row r="14" spans="1:24" x14ac:dyDescent="0.25">
      <c r="A14" s="87">
        <v>42053.229166666664</v>
      </c>
      <c r="G14" s="89" t="s">
        <v>340</v>
      </c>
      <c r="X14" t="s">
        <v>893</v>
      </c>
    </row>
    <row r="15" spans="1:24" x14ac:dyDescent="0.25">
      <c r="A15" s="87">
        <v>42053.229166666664</v>
      </c>
      <c r="G15" s="90" t="s">
        <v>564</v>
      </c>
      <c r="X15" t="s">
        <v>894</v>
      </c>
    </row>
    <row r="16" spans="1:24" x14ac:dyDescent="0.25">
      <c r="A16" s="87">
        <v>42053.229166666664</v>
      </c>
      <c r="G16" s="90" t="s">
        <v>759</v>
      </c>
      <c r="X16" s="91">
        <v>42654</v>
      </c>
    </row>
    <row r="17" spans="1:25" x14ac:dyDescent="0.25">
      <c r="A17" s="87">
        <v>42053.229166666664</v>
      </c>
      <c r="G17" s="89" t="s">
        <v>633</v>
      </c>
      <c r="X17" t="s">
        <v>895</v>
      </c>
    </row>
    <row r="18" spans="1:25" x14ac:dyDescent="0.25">
      <c r="A18" s="87">
        <v>42053.229166666664</v>
      </c>
      <c r="G18" s="90" t="s">
        <v>884</v>
      </c>
      <c r="X18" s="91">
        <v>42461</v>
      </c>
    </row>
    <row r="19" spans="1:25" x14ac:dyDescent="0.25">
      <c r="A19" s="87">
        <v>42053.229166666664</v>
      </c>
      <c r="G19" s="89" t="s">
        <v>882</v>
      </c>
      <c r="X19" t="s">
        <v>894</v>
      </c>
    </row>
    <row r="20" spans="1:25" x14ac:dyDescent="0.25">
      <c r="A20" s="87">
        <v>42053.229166666664</v>
      </c>
      <c r="G20" s="89" t="s">
        <v>634</v>
      </c>
      <c r="X20" t="s">
        <v>896</v>
      </c>
    </row>
    <row r="21" spans="1:25" x14ac:dyDescent="0.25">
      <c r="A21" s="87">
        <v>42053.229166666664</v>
      </c>
      <c r="G21" s="89" t="s">
        <v>883</v>
      </c>
      <c r="X21" t="s">
        <v>897</v>
      </c>
      <c r="Y21" s="92"/>
    </row>
    <row r="22" spans="1:25" x14ac:dyDescent="0.25">
      <c r="A22" s="87">
        <v>42053.229166666664</v>
      </c>
      <c r="G22" s="90" t="s">
        <v>697</v>
      </c>
      <c r="X22" t="s">
        <v>894</v>
      </c>
    </row>
    <row r="23" spans="1:25" x14ac:dyDescent="0.25">
      <c r="A23" s="87">
        <v>42053.229166666664</v>
      </c>
      <c r="G23" s="90" t="s">
        <v>758</v>
      </c>
      <c r="X23" t="s">
        <v>898</v>
      </c>
    </row>
    <row r="24" spans="1:25" x14ac:dyDescent="0.25">
      <c r="A24" s="87">
        <v>42053.229166666664</v>
      </c>
      <c r="G24" s="90" t="s">
        <v>183</v>
      </c>
      <c r="X24" t="s">
        <v>899</v>
      </c>
    </row>
    <row r="25" spans="1:25" x14ac:dyDescent="0.25">
      <c r="A25" s="87">
        <v>42052.229166666664</v>
      </c>
      <c r="G25" s="90" t="s">
        <v>784</v>
      </c>
      <c r="X25" t="s">
        <v>900</v>
      </c>
    </row>
    <row r="26" spans="1:25" x14ac:dyDescent="0.25">
      <c r="A26" s="87">
        <v>42052.229166666664</v>
      </c>
      <c r="G26" s="90" t="s">
        <v>375</v>
      </c>
      <c r="X26" t="s">
        <v>901</v>
      </c>
    </row>
    <row r="27" spans="1:25" x14ac:dyDescent="0.25">
      <c r="A27" s="87">
        <v>42052.229166666664</v>
      </c>
      <c r="G27" s="90" t="s">
        <v>642</v>
      </c>
      <c r="X27" t="s">
        <v>902</v>
      </c>
    </row>
    <row r="28" spans="1:25" x14ac:dyDescent="0.25">
      <c r="A28" s="87">
        <v>42052.229166666664</v>
      </c>
      <c r="G28" s="90" t="s">
        <v>782</v>
      </c>
      <c r="X28" t="s">
        <v>901</v>
      </c>
    </row>
    <row r="29" spans="1:25" x14ac:dyDescent="0.25">
      <c r="A29" s="87">
        <v>42052.229166666664</v>
      </c>
      <c r="G29" s="90" t="s">
        <v>783</v>
      </c>
      <c r="X29" t="s">
        <v>903</v>
      </c>
    </row>
    <row r="30" spans="1:25" x14ac:dyDescent="0.25">
      <c r="A30" s="87">
        <v>42052.229166666664</v>
      </c>
      <c r="G30" s="90" t="s">
        <v>184</v>
      </c>
      <c r="X30" t="s">
        <v>904</v>
      </c>
    </row>
    <row r="31" spans="1:25" x14ac:dyDescent="0.25">
      <c r="A31" s="87">
        <v>42051.229166666664</v>
      </c>
      <c r="G31" s="90" t="s">
        <v>781</v>
      </c>
      <c r="X31" t="s">
        <v>905</v>
      </c>
    </row>
    <row r="32" spans="1:25" x14ac:dyDescent="0.25">
      <c r="A32" s="87">
        <v>42051.229166666664</v>
      </c>
      <c r="G32" s="90" t="s">
        <v>785</v>
      </c>
      <c r="X32" t="s">
        <v>901</v>
      </c>
    </row>
    <row r="33" spans="1:24" x14ac:dyDescent="0.25">
      <c r="A33" s="87">
        <v>42051.229166666664</v>
      </c>
      <c r="G33" s="90" t="s">
        <v>376</v>
      </c>
      <c r="X33" t="s">
        <v>906</v>
      </c>
    </row>
    <row r="34" spans="1:24" x14ac:dyDescent="0.25">
      <c r="A34" s="87">
        <v>42051.229166666664</v>
      </c>
      <c r="G34" s="90" t="s">
        <v>373</v>
      </c>
      <c r="X34" s="91">
        <v>42468</v>
      </c>
    </row>
    <row r="35" spans="1:24" x14ac:dyDescent="0.25">
      <c r="A35" s="87">
        <v>42048.229166666664</v>
      </c>
      <c r="G35" s="90" t="s">
        <v>572</v>
      </c>
      <c r="X35" t="s">
        <v>907</v>
      </c>
    </row>
    <row r="36" spans="1:24" x14ac:dyDescent="0.25">
      <c r="A36" s="87">
        <v>42049.229166666664</v>
      </c>
      <c r="G36" s="90" t="s">
        <v>374</v>
      </c>
      <c r="X36" s="91">
        <v>42917</v>
      </c>
    </row>
    <row r="37" spans="1:24" x14ac:dyDescent="0.25">
      <c r="A37" s="87">
        <v>42051.229166666664</v>
      </c>
      <c r="G37" s="90" t="s">
        <v>182</v>
      </c>
      <c r="X37" t="s">
        <v>901</v>
      </c>
    </row>
    <row r="38" spans="1:24" x14ac:dyDescent="0.25">
      <c r="A38" s="87">
        <v>42051.229166666664</v>
      </c>
      <c r="G38" s="90" t="s">
        <v>380</v>
      </c>
      <c r="X38" t="s">
        <v>908</v>
      </c>
    </row>
    <row r="39" spans="1:24" x14ac:dyDescent="0.25">
      <c r="A39" s="87">
        <v>42049.229166666664</v>
      </c>
      <c r="G39" s="90" t="s">
        <v>799</v>
      </c>
      <c r="X39" t="s">
        <v>909</v>
      </c>
    </row>
    <row r="40" spans="1:24" x14ac:dyDescent="0.25">
      <c r="A40" s="87">
        <v>42049.229166666664</v>
      </c>
      <c r="G40" s="90" t="s">
        <v>190</v>
      </c>
      <c r="X40" t="s">
        <v>910</v>
      </c>
    </row>
    <row r="41" spans="1:24" x14ac:dyDescent="0.25">
      <c r="A41" s="87">
        <v>42049.229166666664</v>
      </c>
      <c r="G41" s="90" t="s">
        <v>710</v>
      </c>
      <c r="X41" t="s">
        <v>910</v>
      </c>
    </row>
    <row r="42" spans="1:24" x14ac:dyDescent="0.25">
      <c r="A42" s="87">
        <v>42049.229166666664</v>
      </c>
      <c r="G42" s="90" t="s">
        <v>575</v>
      </c>
      <c r="X42" t="s">
        <v>908</v>
      </c>
    </row>
    <row r="43" spans="1:24" x14ac:dyDescent="0.25">
      <c r="A43" s="87">
        <v>42048.229166666664</v>
      </c>
      <c r="G43" s="90" t="s">
        <v>392</v>
      </c>
      <c r="X43" t="s">
        <v>911</v>
      </c>
    </row>
    <row r="44" spans="1:24" x14ac:dyDescent="0.25">
      <c r="A44" s="87">
        <v>42048.229166666664</v>
      </c>
      <c r="G44" s="90" t="s">
        <v>199</v>
      </c>
      <c r="X44" t="s">
        <v>910</v>
      </c>
    </row>
    <row r="45" spans="1:24" x14ac:dyDescent="0.25">
      <c r="A45" s="87">
        <v>42048.229166666664</v>
      </c>
      <c r="G45" s="90" t="s">
        <v>189</v>
      </c>
      <c r="X45" t="s">
        <v>910</v>
      </c>
    </row>
    <row r="46" spans="1:24" x14ac:dyDescent="0.25">
      <c r="A46" s="87">
        <v>42048.229166666664</v>
      </c>
      <c r="G46" s="90" t="s">
        <v>645</v>
      </c>
      <c r="X46" t="s">
        <v>912</v>
      </c>
    </row>
    <row r="47" spans="1:24" x14ac:dyDescent="0.25">
      <c r="A47" s="87">
        <v>42047.229166666664</v>
      </c>
      <c r="G47" s="90" t="s">
        <v>388</v>
      </c>
      <c r="X47" t="s">
        <v>913</v>
      </c>
    </row>
    <row r="48" spans="1:24" x14ac:dyDescent="0.25">
      <c r="A48" s="87">
        <v>42048.229166666664</v>
      </c>
      <c r="G48" s="90" t="s">
        <v>644</v>
      </c>
      <c r="X48" s="91">
        <v>42467</v>
      </c>
    </row>
    <row r="49" spans="1:24" x14ac:dyDescent="0.25">
      <c r="A49" s="87">
        <v>42047.229166666664</v>
      </c>
      <c r="G49" s="90" t="s">
        <v>201</v>
      </c>
      <c r="X49" t="s">
        <v>912</v>
      </c>
    </row>
    <row r="50" spans="1:24" x14ac:dyDescent="0.25">
      <c r="A50" s="87">
        <v>42047.229166666664</v>
      </c>
      <c r="G50" s="90" t="s">
        <v>794</v>
      </c>
      <c r="X50" t="s">
        <v>914</v>
      </c>
    </row>
    <row r="51" spans="1:24" x14ac:dyDescent="0.25">
      <c r="A51" s="87">
        <v>42047.229166666664</v>
      </c>
      <c r="G51" s="90" t="s">
        <v>387</v>
      </c>
      <c r="X51" s="91">
        <v>42705</v>
      </c>
    </row>
    <row r="52" spans="1:24" x14ac:dyDescent="0.25">
      <c r="A52" s="87">
        <v>42046.229166666664</v>
      </c>
      <c r="G52" s="90" t="s">
        <v>795</v>
      </c>
      <c r="X52" t="s">
        <v>915</v>
      </c>
    </row>
    <row r="53" spans="1:24" x14ac:dyDescent="0.25">
      <c r="A53" s="87">
        <v>42046.229166666664</v>
      </c>
      <c r="G53" s="90" t="s">
        <v>798</v>
      </c>
      <c r="X53" t="s">
        <v>912</v>
      </c>
    </row>
    <row r="54" spans="1:24" x14ac:dyDescent="0.25">
      <c r="A54" s="87">
        <v>42046.229166666664</v>
      </c>
      <c r="G54" s="90" t="s">
        <v>196</v>
      </c>
      <c r="X54" t="s">
        <v>914</v>
      </c>
    </row>
    <row r="55" spans="1:24" x14ac:dyDescent="0.25">
      <c r="A55" s="87">
        <v>42046.229166666664</v>
      </c>
      <c r="G55" s="90" t="s">
        <v>394</v>
      </c>
      <c r="X55" t="s">
        <v>916</v>
      </c>
    </row>
    <row r="56" spans="1:24" x14ac:dyDescent="0.25">
      <c r="A56" s="87">
        <v>42045.229166666664</v>
      </c>
      <c r="G56" s="90" t="s">
        <v>384</v>
      </c>
      <c r="X56" t="s">
        <v>912</v>
      </c>
    </row>
    <row r="57" spans="1:24" x14ac:dyDescent="0.25">
      <c r="A57" s="87">
        <v>42046.229166666664</v>
      </c>
      <c r="G57" s="90" t="s">
        <v>576</v>
      </c>
      <c r="X57" t="s">
        <v>914</v>
      </c>
    </row>
    <row r="58" spans="1:24" x14ac:dyDescent="0.25">
      <c r="A58" s="87">
        <v>42045.229166666664</v>
      </c>
      <c r="G58" s="90" t="s">
        <v>203</v>
      </c>
      <c r="X58" t="s">
        <v>912</v>
      </c>
    </row>
    <row r="59" spans="1:24" x14ac:dyDescent="0.25">
      <c r="A59" s="87">
        <v>42045.229166666664</v>
      </c>
      <c r="G59" s="90" t="s">
        <v>797</v>
      </c>
      <c r="X59" t="s">
        <v>914</v>
      </c>
    </row>
    <row r="60" spans="1:24" x14ac:dyDescent="0.25">
      <c r="A60" s="87">
        <v>42045.229166666664</v>
      </c>
      <c r="G60" s="90" t="s">
        <v>393</v>
      </c>
      <c r="X60" t="s">
        <v>917</v>
      </c>
    </row>
    <row r="61" spans="1:24" x14ac:dyDescent="0.25">
      <c r="A61" s="87">
        <v>42045.229166666664</v>
      </c>
      <c r="G61" s="90" t="s">
        <v>397</v>
      </c>
      <c r="X61" t="s">
        <v>914</v>
      </c>
    </row>
    <row r="62" spans="1:24" x14ac:dyDescent="0.25">
      <c r="A62" s="87">
        <v>42045.229166666664</v>
      </c>
      <c r="G62" s="90" t="s">
        <v>193</v>
      </c>
      <c r="X62" t="s">
        <v>912</v>
      </c>
    </row>
    <row r="63" spans="1:24" x14ac:dyDescent="0.25">
      <c r="A63" s="87">
        <v>42044.229166666664</v>
      </c>
      <c r="G63" s="90" t="s">
        <v>643</v>
      </c>
      <c r="X63" t="s">
        <v>914</v>
      </c>
    </row>
    <row r="64" spans="1:24" x14ac:dyDescent="0.25">
      <c r="A64" s="87">
        <v>42044.229166666664</v>
      </c>
      <c r="G64" s="90" t="s">
        <v>382</v>
      </c>
      <c r="X64" t="s">
        <v>918</v>
      </c>
    </row>
    <row r="65" spans="1:24" x14ac:dyDescent="0.25">
      <c r="A65" s="87">
        <v>42041.229166666664</v>
      </c>
      <c r="G65" s="90" t="s">
        <v>386</v>
      </c>
      <c r="X65" t="s">
        <v>905</v>
      </c>
    </row>
    <row r="66" spans="1:24" x14ac:dyDescent="0.25">
      <c r="A66" s="87">
        <v>42042.229166666664</v>
      </c>
      <c r="G66" s="90" t="s">
        <v>712</v>
      </c>
      <c r="X66" s="91">
        <v>42681</v>
      </c>
    </row>
    <row r="67" spans="1:24" x14ac:dyDescent="0.25">
      <c r="A67" s="87">
        <v>42042.229166666664</v>
      </c>
      <c r="G67" s="90" t="s">
        <v>390</v>
      </c>
      <c r="X67" t="s">
        <v>912</v>
      </c>
    </row>
    <row r="68" spans="1:24" x14ac:dyDescent="0.25">
      <c r="A68" s="87">
        <v>42041.229166666664</v>
      </c>
      <c r="G68" s="90" t="s">
        <v>389</v>
      </c>
      <c r="X68" t="s">
        <v>919</v>
      </c>
    </row>
    <row r="69" spans="1:24" x14ac:dyDescent="0.25">
      <c r="A69" s="87">
        <v>42040.229166666664</v>
      </c>
      <c r="G69" s="90" t="s">
        <v>788</v>
      </c>
      <c r="X69" t="s">
        <v>894</v>
      </c>
    </row>
    <row r="70" spans="1:24" x14ac:dyDescent="0.25">
      <c r="A70" s="87">
        <v>42041.229166666664</v>
      </c>
      <c r="G70" s="90" t="s">
        <v>385</v>
      </c>
      <c r="X70" t="s">
        <v>912</v>
      </c>
    </row>
    <row r="71" spans="1:24" x14ac:dyDescent="0.25">
      <c r="A71" s="87">
        <v>42041.229166666664</v>
      </c>
      <c r="G71" s="90" t="s">
        <v>789</v>
      </c>
      <c r="X71" t="s">
        <v>919</v>
      </c>
    </row>
    <row r="72" spans="1:24" x14ac:dyDescent="0.25">
      <c r="A72" s="87">
        <v>42041.229166666664</v>
      </c>
      <c r="G72" s="90" t="s">
        <v>202</v>
      </c>
      <c r="X72" t="s">
        <v>912</v>
      </c>
    </row>
    <row r="73" spans="1:24" x14ac:dyDescent="0.25">
      <c r="A73" s="87">
        <v>42041.229166666664</v>
      </c>
      <c r="G73" s="90" t="s">
        <v>396</v>
      </c>
      <c r="X73" t="s">
        <v>919</v>
      </c>
    </row>
    <row r="74" spans="1:24" x14ac:dyDescent="0.25">
      <c r="A74" s="87">
        <v>42040.229166666664</v>
      </c>
      <c r="G74" s="90" t="s">
        <v>383</v>
      </c>
      <c r="X74" t="s">
        <v>920</v>
      </c>
    </row>
    <row r="75" spans="1:24" x14ac:dyDescent="0.25">
      <c r="A75" s="87">
        <v>42040.229166666664</v>
      </c>
      <c r="G75" s="90" t="s">
        <v>395</v>
      </c>
      <c r="X75" t="s">
        <v>919</v>
      </c>
    </row>
    <row r="76" spans="1:24" x14ac:dyDescent="0.25">
      <c r="A76" s="87">
        <v>42040.229166666664</v>
      </c>
      <c r="G76" s="90" t="s">
        <v>800</v>
      </c>
      <c r="X76" s="91">
        <v>42522</v>
      </c>
    </row>
    <row r="77" spans="1:24" x14ac:dyDescent="0.25">
      <c r="A77" s="87">
        <v>42040.229166666664</v>
      </c>
      <c r="G77" s="90" t="s">
        <v>574</v>
      </c>
      <c r="X77" t="s">
        <v>921</v>
      </c>
    </row>
    <row r="78" spans="1:24" x14ac:dyDescent="0.25">
      <c r="A78" s="87">
        <v>42039.229166666664</v>
      </c>
      <c r="G78" s="90" t="s">
        <v>793</v>
      </c>
      <c r="X78" t="s">
        <v>919</v>
      </c>
    </row>
    <row r="79" spans="1:24" x14ac:dyDescent="0.25">
      <c r="A79" s="87">
        <v>42040.229166666664</v>
      </c>
      <c r="G79" s="90" t="s">
        <v>791</v>
      </c>
      <c r="X79" t="s">
        <v>921</v>
      </c>
    </row>
    <row r="80" spans="1:24" x14ac:dyDescent="0.25">
      <c r="A80" s="87">
        <v>42040.229166666664</v>
      </c>
      <c r="G80" s="90" t="s">
        <v>200</v>
      </c>
      <c r="X80" t="s">
        <v>922</v>
      </c>
    </row>
    <row r="81" spans="1:24" x14ac:dyDescent="0.25">
      <c r="A81" s="87">
        <v>42039.229166666664</v>
      </c>
      <c r="G81" s="90" t="s">
        <v>198</v>
      </c>
      <c r="X81" t="s">
        <v>920</v>
      </c>
    </row>
    <row r="82" spans="1:24" x14ac:dyDescent="0.25">
      <c r="A82" s="87">
        <v>42040.229166666664</v>
      </c>
      <c r="G82" s="90" t="s">
        <v>391</v>
      </c>
      <c r="X82" s="91">
        <v>42715</v>
      </c>
    </row>
    <row r="83" spans="1:24" x14ac:dyDescent="0.25">
      <c r="A83" s="87">
        <v>42040.229166666664</v>
      </c>
      <c r="G83" s="90" t="s">
        <v>709</v>
      </c>
      <c r="X83" t="s">
        <v>923</v>
      </c>
    </row>
    <row r="84" spans="1:24" x14ac:dyDescent="0.25">
      <c r="A84" s="87">
        <v>42039.229166666664</v>
      </c>
      <c r="G84" s="90" t="s">
        <v>796</v>
      </c>
      <c r="X84" t="s">
        <v>920</v>
      </c>
    </row>
    <row r="85" spans="1:24" x14ac:dyDescent="0.25">
      <c r="A85" s="87">
        <v>42039.229166666664</v>
      </c>
      <c r="G85" s="90" t="s">
        <v>192</v>
      </c>
      <c r="X85" s="91">
        <v>42685</v>
      </c>
    </row>
    <row r="86" spans="1:24" x14ac:dyDescent="0.25">
      <c r="A86" s="87">
        <v>42039.229166666664</v>
      </c>
      <c r="G86" s="90" t="s">
        <v>398</v>
      </c>
      <c r="X86" t="s">
        <v>920</v>
      </c>
    </row>
    <row r="87" spans="1:24" x14ac:dyDescent="0.25">
      <c r="A87" s="87">
        <v>42039.229166666664</v>
      </c>
      <c r="G87" s="90" t="s">
        <v>790</v>
      </c>
      <c r="X87" s="91">
        <v>42685</v>
      </c>
    </row>
    <row r="88" spans="1:24" x14ac:dyDescent="0.25">
      <c r="A88" s="87">
        <v>42038.229166666664</v>
      </c>
      <c r="G88" s="90" t="s">
        <v>792</v>
      </c>
      <c r="X88" s="91">
        <v>42552</v>
      </c>
    </row>
    <row r="89" spans="1:24" x14ac:dyDescent="0.25">
      <c r="A89" s="87">
        <v>42037.229166666664</v>
      </c>
      <c r="G89" s="90" t="s">
        <v>787</v>
      </c>
      <c r="X89" t="s">
        <v>911</v>
      </c>
    </row>
    <row r="90" spans="1:24" x14ac:dyDescent="0.25">
      <c r="A90" s="87">
        <v>42037.229166666664</v>
      </c>
      <c r="G90" s="90" t="s">
        <v>191</v>
      </c>
      <c r="X90" t="s">
        <v>893</v>
      </c>
    </row>
    <row r="91" spans="1:24" x14ac:dyDescent="0.25">
      <c r="A91" s="87">
        <v>42038.229166666664</v>
      </c>
      <c r="G91" s="90" t="s">
        <v>194</v>
      </c>
      <c r="X91" t="s">
        <v>920</v>
      </c>
    </row>
    <row r="92" spans="1:24" x14ac:dyDescent="0.25">
      <c r="A92" s="87">
        <v>42038.229166666664</v>
      </c>
      <c r="G92" s="90" t="s">
        <v>195</v>
      </c>
      <c r="X92" s="91">
        <v>42685</v>
      </c>
    </row>
    <row r="93" spans="1:24" x14ac:dyDescent="0.25">
      <c r="A93" s="87">
        <v>42037.229166666664</v>
      </c>
      <c r="G93" s="90" t="s">
        <v>381</v>
      </c>
      <c r="X93" s="91">
        <v>42371</v>
      </c>
    </row>
    <row r="94" spans="1:24" x14ac:dyDescent="0.25">
      <c r="A94" s="87">
        <v>42038.229166666664</v>
      </c>
      <c r="G94" s="90" t="s">
        <v>197</v>
      </c>
      <c r="X94" t="s">
        <v>908</v>
      </c>
    </row>
    <row r="95" spans="1:24" x14ac:dyDescent="0.25">
      <c r="A95" s="87">
        <v>42037.229166666664</v>
      </c>
      <c r="G95" s="90" t="s">
        <v>786</v>
      </c>
      <c r="X95" t="s">
        <v>920</v>
      </c>
    </row>
    <row r="96" spans="1:24" x14ac:dyDescent="0.25">
      <c r="A96" s="87">
        <v>42035.229166666664</v>
      </c>
      <c r="G96" s="90" t="s">
        <v>711</v>
      </c>
      <c r="X96" s="91">
        <v>42654</v>
      </c>
    </row>
    <row r="97" spans="1:24" x14ac:dyDescent="0.25">
      <c r="A97" s="87">
        <v>42037.229166666664</v>
      </c>
      <c r="G97" s="90" t="s">
        <v>204</v>
      </c>
      <c r="X97" t="s">
        <v>920</v>
      </c>
    </row>
    <row r="98" spans="1:24" x14ac:dyDescent="0.25">
      <c r="A98" s="87">
        <v>42035.229166666664</v>
      </c>
      <c r="G98" s="90" t="s">
        <v>399</v>
      </c>
      <c r="X98" s="91">
        <v>42654</v>
      </c>
    </row>
    <row r="99" spans="1:24" x14ac:dyDescent="0.25">
      <c r="A99" s="87">
        <v>42073.229166666664</v>
      </c>
      <c r="G99" s="90" t="s">
        <v>205</v>
      </c>
      <c r="X99" t="s">
        <v>920</v>
      </c>
    </row>
    <row r="100" spans="1:24" x14ac:dyDescent="0.25">
      <c r="A100" s="87">
        <v>42033.229166666664</v>
      </c>
      <c r="G100" s="90" t="s">
        <v>402</v>
      </c>
      <c r="X100" s="91">
        <v>42654</v>
      </c>
    </row>
    <row r="101" spans="1:24" x14ac:dyDescent="0.25">
      <c r="A101" s="87">
        <v>42034.229166666664</v>
      </c>
      <c r="G101" s="90" t="s">
        <v>401</v>
      </c>
      <c r="X101" t="s">
        <v>924</v>
      </c>
    </row>
    <row r="102" spans="1:24" x14ac:dyDescent="0.25">
      <c r="A102" s="87">
        <v>42034.229166666664</v>
      </c>
      <c r="G102" s="90" t="s">
        <v>400</v>
      </c>
      <c r="X102" t="s">
        <v>925</v>
      </c>
    </row>
    <row r="103" spans="1:24" x14ac:dyDescent="0.25">
      <c r="A103" s="87">
        <v>42034.229166666664</v>
      </c>
      <c r="G103" s="90" t="s">
        <v>577</v>
      </c>
      <c r="X103" t="s">
        <v>908</v>
      </c>
    </row>
    <row r="104" spans="1:24" x14ac:dyDescent="0.25">
      <c r="A104" s="87">
        <v>42033.229166666664</v>
      </c>
      <c r="G104" s="90" t="s">
        <v>646</v>
      </c>
      <c r="X104" s="91">
        <v>42654</v>
      </c>
    </row>
    <row r="105" spans="1:24" x14ac:dyDescent="0.25">
      <c r="A105" s="87">
        <v>42033.229166666664</v>
      </c>
      <c r="G105" s="90" t="s">
        <v>188</v>
      </c>
      <c r="X105" t="s">
        <v>926</v>
      </c>
    </row>
    <row r="106" spans="1:24" x14ac:dyDescent="0.25">
      <c r="A106" s="87">
        <v>42033.229166666664</v>
      </c>
      <c r="G106" s="90" t="s">
        <v>573</v>
      </c>
      <c r="X106" s="91">
        <v>42624</v>
      </c>
    </row>
    <row r="107" spans="1:24" x14ac:dyDescent="0.25">
      <c r="A107" s="87">
        <v>42033.229166666664</v>
      </c>
      <c r="G107" s="90" t="s">
        <v>377</v>
      </c>
      <c r="X107" s="91">
        <v>42624</v>
      </c>
    </row>
    <row r="108" spans="1:24" x14ac:dyDescent="0.25">
      <c r="A108" s="87">
        <v>42032.229166666664</v>
      </c>
      <c r="G108" s="90" t="s">
        <v>708</v>
      </c>
      <c r="X108" s="91">
        <v>42593</v>
      </c>
    </row>
    <row r="109" spans="1:24" x14ac:dyDescent="0.25">
      <c r="A109" s="87">
        <v>42032.229166666664</v>
      </c>
      <c r="G109" s="90" t="s">
        <v>185</v>
      </c>
      <c r="X109" t="s">
        <v>908</v>
      </c>
    </row>
    <row r="110" spans="1:24" x14ac:dyDescent="0.25">
      <c r="A110" s="87">
        <v>42032.229166666664</v>
      </c>
      <c r="G110" s="90" t="s">
        <v>378</v>
      </c>
      <c r="X110" s="91">
        <v>42593</v>
      </c>
    </row>
    <row r="111" spans="1:24" x14ac:dyDescent="0.25">
      <c r="A111" s="87">
        <v>42032.229166666664</v>
      </c>
      <c r="G111" s="90" t="s">
        <v>187</v>
      </c>
      <c r="X111" s="91">
        <v>42593</v>
      </c>
    </row>
    <row r="112" spans="1:24" x14ac:dyDescent="0.25">
      <c r="A112" s="87">
        <v>42028.229166666664</v>
      </c>
      <c r="G112" s="90" t="s">
        <v>379</v>
      </c>
      <c r="X112" t="s">
        <v>927</v>
      </c>
    </row>
    <row r="113" spans="1:24" x14ac:dyDescent="0.25">
      <c r="A113" s="87">
        <v>42031.229166666664</v>
      </c>
      <c r="G113" s="90" t="s">
        <v>186</v>
      </c>
      <c r="X113" s="91">
        <v>42593</v>
      </c>
    </row>
    <row r="114" spans="1:24" x14ac:dyDescent="0.25">
      <c r="A114" s="87">
        <v>42031.229166666664</v>
      </c>
      <c r="G114" s="90" t="s">
        <v>640</v>
      </c>
      <c r="X114" t="s">
        <v>928</v>
      </c>
    </row>
    <row r="115" spans="1:24" x14ac:dyDescent="0.25">
      <c r="A115" s="87">
        <v>42031.229166666664</v>
      </c>
      <c r="G115" s="90" t="s">
        <v>176</v>
      </c>
      <c r="X115" s="91">
        <v>42593</v>
      </c>
    </row>
    <row r="116" spans="1:24" x14ac:dyDescent="0.25">
      <c r="A116" s="87">
        <v>42028.229166666664</v>
      </c>
      <c r="G116" s="90" t="s">
        <v>369</v>
      </c>
      <c r="X116" s="91">
        <v>42522</v>
      </c>
    </row>
    <row r="117" spans="1:24" x14ac:dyDescent="0.25">
      <c r="A117" s="87">
        <v>42027.229166666664</v>
      </c>
      <c r="G117" s="90" t="s">
        <v>641</v>
      </c>
      <c r="X117" t="s">
        <v>929</v>
      </c>
    </row>
    <row r="118" spans="1:24" x14ac:dyDescent="0.25">
      <c r="A118" s="87">
        <v>42026.229166666664</v>
      </c>
      <c r="G118" s="90" t="s">
        <v>706</v>
      </c>
      <c r="X118" t="s">
        <v>930</v>
      </c>
    </row>
    <row r="119" spans="1:24" x14ac:dyDescent="0.25">
      <c r="A119" s="87">
        <v>42026.229166666664</v>
      </c>
      <c r="G119" s="90" t="s">
        <v>571</v>
      </c>
      <c r="X119" s="91">
        <v>42593</v>
      </c>
    </row>
    <row r="120" spans="1:24" x14ac:dyDescent="0.25">
      <c r="A120" s="87">
        <v>42027.229166666664</v>
      </c>
      <c r="G120" s="90" t="s">
        <v>780</v>
      </c>
      <c r="X120" t="s">
        <v>931</v>
      </c>
    </row>
    <row r="121" spans="1:24" x14ac:dyDescent="0.25">
      <c r="A121" s="87">
        <v>42027.229166666664</v>
      </c>
      <c r="G121" s="90" t="s">
        <v>372</v>
      </c>
      <c r="X121" t="s">
        <v>894</v>
      </c>
    </row>
    <row r="122" spans="1:24" x14ac:dyDescent="0.25">
      <c r="A122" s="87">
        <v>42026.229166666664</v>
      </c>
      <c r="G122" s="90" t="s">
        <v>180</v>
      </c>
      <c r="X122" t="s">
        <v>932</v>
      </c>
    </row>
    <row r="123" spans="1:24" x14ac:dyDescent="0.25">
      <c r="A123" s="87">
        <v>42026.229166666664</v>
      </c>
      <c r="G123" s="90" t="s">
        <v>779</v>
      </c>
      <c r="X123" t="s">
        <v>920</v>
      </c>
    </row>
    <row r="124" spans="1:24" x14ac:dyDescent="0.25">
      <c r="A124" s="87">
        <v>42025.229166666664</v>
      </c>
      <c r="G124" s="90" t="s">
        <v>705</v>
      </c>
      <c r="X124" t="s">
        <v>933</v>
      </c>
    </row>
    <row r="125" spans="1:24" x14ac:dyDescent="0.25">
      <c r="A125" s="87">
        <v>42025.229166666664</v>
      </c>
      <c r="G125" s="90" t="s">
        <v>181</v>
      </c>
      <c r="X125" t="s">
        <v>934</v>
      </c>
    </row>
    <row r="126" spans="1:24" x14ac:dyDescent="0.25">
      <c r="A126" s="87">
        <v>42025.229166666664</v>
      </c>
      <c r="G126" s="90" t="s">
        <v>368</v>
      </c>
      <c r="X126" s="91">
        <v>42434</v>
      </c>
    </row>
    <row r="127" spans="1:24" x14ac:dyDescent="0.25">
      <c r="A127" s="87">
        <v>42025.229166666664</v>
      </c>
      <c r="G127" s="90" t="s">
        <v>371</v>
      </c>
      <c r="X127" t="s">
        <v>935</v>
      </c>
    </row>
    <row r="128" spans="1:24" x14ac:dyDescent="0.25">
      <c r="A128" s="87">
        <v>42024.229166666664</v>
      </c>
      <c r="G128" s="90" t="s">
        <v>179</v>
      </c>
      <c r="X128" t="s">
        <v>936</v>
      </c>
    </row>
    <row r="129" spans="1:24" x14ac:dyDescent="0.25">
      <c r="A129" s="87">
        <v>42024.229166666664</v>
      </c>
      <c r="G129" s="90" t="s">
        <v>178</v>
      </c>
      <c r="X129" t="s">
        <v>937</v>
      </c>
    </row>
    <row r="130" spans="1:24" x14ac:dyDescent="0.25">
      <c r="A130" s="87">
        <v>42025.229166666664</v>
      </c>
      <c r="G130" s="90" t="s">
        <v>370</v>
      </c>
      <c r="X130" s="91">
        <v>42372</v>
      </c>
    </row>
    <row r="131" spans="1:24" x14ac:dyDescent="0.25">
      <c r="A131" s="87">
        <v>42024.229166666664</v>
      </c>
      <c r="G131" s="90" t="s">
        <v>177</v>
      </c>
      <c r="X131" t="s">
        <v>938</v>
      </c>
    </row>
    <row r="132" spans="1:24" x14ac:dyDescent="0.25">
      <c r="A132" s="87">
        <v>42025.229166666664</v>
      </c>
      <c r="G132" s="90" t="s">
        <v>707</v>
      </c>
      <c r="X132" t="s">
        <v>939</v>
      </c>
    </row>
    <row r="133" spans="1:24" x14ac:dyDescent="0.25">
      <c r="A133" s="87">
        <v>42025.229166666664</v>
      </c>
      <c r="G133" s="90" t="s">
        <v>803</v>
      </c>
      <c r="X133" t="s">
        <v>940</v>
      </c>
    </row>
    <row r="134" spans="1:24" x14ac:dyDescent="0.25">
      <c r="A134" s="87">
        <v>42025.229166666664</v>
      </c>
      <c r="G134" s="90" t="s">
        <v>404</v>
      </c>
      <c r="X134" t="s">
        <v>941</v>
      </c>
    </row>
    <row r="135" spans="1:24" x14ac:dyDescent="0.25">
      <c r="A135" s="87">
        <v>42025.229166666664</v>
      </c>
      <c r="G135" s="90" t="s">
        <v>403</v>
      </c>
      <c r="X135" t="s">
        <v>942</v>
      </c>
    </row>
    <row r="136" spans="1:24" x14ac:dyDescent="0.25">
      <c r="A136" s="87">
        <v>42025.229166666664</v>
      </c>
      <c r="G136" s="90" t="s">
        <v>801</v>
      </c>
      <c r="X136" t="s">
        <v>943</v>
      </c>
    </row>
    <row r="137" spans="1:24" x14ac:dyDescent="0.25">
      <c r="A137" s="87">
        <v>42024.229166666664</v>
      </c>
      <c r="G137" s="90" t="s">
        <v>206</v>
      </c>
      <c r="X137" s="91">
        <v>42558</v>
      </c>
    </row>
    <row r="138" spans="1:24" x14ac:dyDescent="0.25">
      <c r="A138" s="87">
        <v>42024.229166666664</v>
      </c>
      <c r="G138" s="90" t="s">
        <v>478</v>
      </c>
      <c r="X138" s="91">
        <v>42432</v>
      </c>
    </row>
    <row r="139" spans="1:24" x14ac:dyDescent="0.25">
      <c r="A139" s="87">
        <v>42024.229166666664</v>
      </c>
      <c r="G139" s="90" t="s">
        <v>276</v>
      </c>
      <c r="X139" s="91">
        <v>42405</v>
      </c>
    </row>
    <row r="140" spans="1:24" x14ac:dyDescent="0.25">
      <c r="A140" s="87">
        <v>42023.229166666664</v>
      </c>
      <c r="G140" s="90" t="s">
        <v>477</v>
      </c>
      <c r="X140" s="91">
        <v>42617</v>
      </c>
    </row>
    <row r="141" spans="1:24" x14ac:dyDescent="0.25">
      <c r="A141" s="87">
        <v>42023.229166666664</v>
      </c>
      <c r="G141" s="90" t="s">
        <v>485</v>
      </c>
      <c r="X141" t="s">
        <v>944</v>
      </c>
    </row>
    <row r="142" spans="1:24" x14ac:dyDescent="0.25">
      <c r="A142" s="87">
        <v>42024.229166666664</v>
      </c>
      <c r="G142" s="90" t="s">
        <v>288</v>
      </c>
      <c r="X142" t="s">
        <v>945</v>
      </c>
    </row>
    <row r="143" spans="1:24" x14ac:dyDescent="0.25">
      <c r="A143" s="87">
        <v>42021.229166666664</v>
      </c>
      <c r="G143" s="90" t="s">
        <v>483</v>
      </c>
      <c r="X143" t="s">
        <v>945</v>
      </c>
    </row>
    <row r="144" spans="1:24" x14ac:dyDescent="0.25">
      <c r="A144" s="87">
        <v>42020.229166666664</v>
      </c>
      <c r="G144" s="90" t="s">
        <v>285</v>
      </c>
      <c r="X144" t="s">
        <v>946</v>
      </c>
    </row>
    <row r="145" spans="1:24" x14ac:dyDescent="0.25">
      <c r="A145" s="87">
        <v>42020.229166666664</v>
      </c>
      <c r="G145" s="90" t="s">
        <v>850</v>
      </c>
      <c r="X145" s="91">
        <v>42645</v>
      </c>
    </row>
    <row r="146" spans="1:24" x14ac:dyDescent="0.25">
      <c r="A146" s="87">
        <v>42021.229166666664</v>
      </c>
      <c r="G146" s="90" t="s">
        <v>287</v>
      </c>
      <c r="X146" t="s">
        <v>946</v>
      </c>
    </row>
    <row r="147" spans="1:24" x14ac:dyDescent="0.25">
      <c r="A147" s="87">
        <v>42023.229166666664</v>
      </c>
      <c r="G147" s="90" t="s">
        <v>486</v>
      </c>
      <c r="X147" t="s">
        <v>927</v>
      </c>
    </row>
    <row r="148" spans="1:24" x14ac:dyDescent="0.25">
      <c r="A148" s="87">
        <v>42021.229166666664</v>
      </c>
      <c r="G148" s="90" t="s">
        <v>281</v>
      </c>
      <c r="X148" t="s">
        <v>947</v>
      </c>
    </row>
    <row r="149" spans="1:24" x14ac:dyDescent="0.25">
      <c r="A149" s="87">
        <v>42020.229166666664</v>
      </c>
      <c r="G149" s="90" t="s">
        <v>735</v>
      </c>
      <c r="X149" t="s">
        <v>946</v>
      </c>
    </row>
    <row r="150" spans="1:24" x14ac:dyDescent="0.25">
      <c r="A150" s="87">
        <v>42019.229166666664</v>
      </c>
      <c r="G150" s="90" t="s">
        <v>851</v>
      </c>
      <c r="X150" t="s">
        <v>946</v>
      </c>
    </row>
    <row r="151" spans="1:24" x14ac:dyDescent="0.25">
      <c r="A151" s="87">
        <v>42019.229166666664</v>
      </c>
      <c r="G151" s="90" t="s">
        <v>487</v>
      </c>
      <c r="X151" t="s">
        <v>900</v>
      </c>
    </row>
    <row r="152" spans="1:24" x14ac:dyDescent="0.25">
      <c r="A152" s="87">
        <v>42019.229166666664</v>
      </c>
      <c r="G152" s="90" t="s">
        <v>608</v>
      </c>
      <c r="X152" t="s">
        <v>948</v>
      </c>
    </row>
    <row r="153" spans="1:24" x14ac:dyDescent="0.25">
      <c r="A153" s="87">
        <v>42019.229166666664</v>
      </c>
      <c r="G153" s="90" t="s">
        <v>852</v>
      </c>
      <c r="X153" t="s">
        <v>946</v>
      </c>
    </row>
    <row r="154" spans="1:24" x14ac:dyDescent="0.25">
      <c r="A154" s="87">
        <v>42020.229166666664</v>
      </c>
      <c r="G154" s="90" t="s">
        <v>479</v>
      </c>
      <c r="X154" t="s">
        <v>946</v>
      </c>
    </row>
    <row r="155" spans="1:24" x14ac:dyDescent="0.25">
      <c r="A155" s="87">
        <v>42019.229166666664</v>
      </c>
      <c r="G155" s="90" t="s">
        <v>279</v>
      </c>
      <c r="X155" t="s">
        <v>946</v>
      </c>
    </row>
    <row r="156" spans="1:24" x14ac:dyDescent="0.25">
      <c r="A156" s="87">
        <v>42019.229166666664</v>
      </c>
      <c r="G156" s="90" t="s">
        <v>482</v>
      </c>
      <c r="X156" t="s">
        <v>946</v>
      </c>
    </row>
    <row r="157" spans="1:24" x14ac:dyDescent="0.25">
      <c r="A157" s="87">
        <v>42019.229166666664</v>
      </c>
      <c r="G157" s="90" t="s">
        <v>280</v>
      </c>
      <c r="X157" t="s">
        <v>949</v>
      </c>
    </row>
    <row r="158" spans="1:24" x14ac:dyDescent="0.25">
      <c r="A158" s="87">
        <v>42019.229166666664</v>
      </c>
      <c r="G158" s="90" t="s">
        <v>282</v>
      </c>
      <c r="X158" t="s">
        <v>946</v>
      </c>
    </row>
    <row r="159" spans="1:24" x14ac:dyDescent="0.25">
      <c r="A159" s="87">
        <v>42018.229166666664</v>
      </c>
      <c r="G159" s="90" t="s">
        <v>609</v>
      </c>
      <c r="X159" t="s">
        <v>946</v>
      </c>
    </row>
    <row r="160" spans="1:24" x14ac:dyDescent="0.25">
      <c r="A160" s="87">
        <v>42019.229166666664</v>
      </c>
      <c r="G160" s="90" t="s">
        <v>481</v>
      </c>
      <c r="X160" t="s">
        <v>950</v>
      </c>
    </row>
    <row r="161" spans="1:24" x14ac:dyDescent="0.25">
      <c r="A161" s="87">
        <v>42019.229166666664</v>
      </c>
      <c r="G161" s="90" t="s">
        <v>853</v>
      </c>
      <c r="X161" t="s">
        <v>951</v>
      </c>
    </row>
    <row r="162" spans="1:24" x14ac:dyDescent="0.25">
      <c r="A162" s="87">
        <v>42018.229166666664</v>
      </c>
      <c r="G162" s="90" t="s">
        <v>480</v>
      </c>
      <c r="X162" t="s">
        <v>951</v>
      </c>
    </row>
    <row r="163" spans="1:24" x14ac:dyDescent="0.25">
      <c r="A163" s="87">
        <v>42017.229166666664</v>
      </c>
      <c r="G163" s="90" t="s">
        <v>676</v>
      </c>
      <c r="X163" t="s">
        <v>951</v>
      </c>
    </row>
    <row r="164" spans="1:24" x14ac:dyDescent="0.25">
      <c r="A164" s="87">
        <v>42017.229166666664</v>
      </c>
      <c r="G164" s="90" t="s">
        <v>488</v>
      </c>
      <c r="X164" t="s">
        <v>952</v>
      </c>
    </row>
    <row r="165" spans="1:24" x14ac:dyDescent="0.25">
      <c r="A165" s="87">
        <v>42014.229166666664</v>
      </c>
      <c r="G165" s="90" t="s">
        <v>677</v>
      </c>
      <c r="X165" t="s">
        <v>905</v>
      </c>
    </row>
    <row r="166" spans="1:24" x14ac:dyDescent="0.25">
      <c r="A166" s="87">
        <v>42016.229166666664</v>
      </c>
      <c r="G166" s="90" t="s">
        <v>278</v>
      </c>
      <c r="X166" t="s">
        <v>951</v>
      </c>
    </row>
    <row r="167" spans="1:24" x14ac:dyDescent="0.25">
      <c r="A167" s="87">
        <v>42016.229166666664</v>
      </c>
      <c r="G167" s="90" t="s">
        <v>283</v>
      </c>
      <c r="X167" t="s">
        <v>951</v>
      </c>
    </row>
    <row r="168" spans="1:24" x14ac:dyDescent="0.25">
      <c r="A168" s="87">
        <v>42014.229166666664</v>
      </c>
      <c r="G168" s="90" t="s">
        <v>606</v>
      </c>
      <c r="X168" t="s">
        <v>953</v>
      </c>
    </row>
    <row r="169" spans="1:24" x14ac:dyDescent="0.25">
      <c r="A169" s="87">
        <v>42016.229166666664</v>
      </c>
      <c r="G169" s="90" t="s">
        <v>286</v>
      </c>
      <c r="X169" t="s">
        <v>951</v>
      </c>
    </row>
    <row r="170" spans="1:24" x14ac:dyDescent="0.25">
      <c r="A170" s="87">
        <v>42016.229166666664</v>
      </c>
      <c r="G170" s="90" t="s">
        <v>607</v>
      </c>
      <c r="X170" s="91">
        <v>42409</v>
      </c>
    </row>
    <row r="171" spans="1:24" x14ac:dyDescent="0.25">
      <c r="A171" s="87">
        <v>42012.229166666664</v>
      </c>
      <c r="G171" s="90" t="s">
        <v>674</v>
      </c>
      <c r="X171" t="s">
        <v>954</v>
      </c>
    </row>
    <row r="172" spans="1:24" x14ac:dyDescent="0.25">
      <c r="A172" s="87">
        <v>42012.229166666664</v>
      </c>
      <c r="G172" s="90" t="s">
        <v>484</v>
      </c>
      <c r="X172" t="s">
        <v>951</v>
      </c>
    </row>
    <row r="173" spans="1:24" x14ac:dyDescent="0.25">
      <c r="A173" s="87">
        <v>42012.229166666664</v>
      </c>
      <c r="G173" s="90" t="s">
        <v>675</v>
      </c>
      <c r="X173" t="s">
        <v>951</v>
      </c>
    </row>
    <row r="174" spans="1:24" x14ac:dyDescent="0.25">
      <c r="A174" s="87">
        <v>42012.229166666664</v>
      </c>
      <c r="G174" s="90" t="s">
        <v>277</v>
      </c>
      <c r="X174" t="s">
        <v>955</v>
      </c>
    </row>
    <row r="175" spans="1:24" x14ac:dyDescent="0.25">
      <c r="A175" s="87">
        <v>42011.229166666664</v>
      </c>
      <c r="G175" s="90" t="s">
        <v>284</v>
      </c>
      <c r="X175" t="s">
        <v>956</v>
      </c>
    </row>
    <row r="176" spans="1:24" x14ac:dyDescent="0.25">
      <c r="A176" s="87">
        <v>42011.229166666664</v>
      </c>
      <c r="G176" s="90" t="s">
        <v>222</v>
      </c>
      <c r="X176" t="s">
        <v>957</v>
      </c>
    </row>
    <row r="177" spans="1:24" x14ac:dyDescent="0.25">
      <c r="A177" s="87">
        <v>42011.229166666664</v>
      </c>
      <c r="G177" s="90" t="s">
        <v>653</v>
      </c>
      <c r="X177" t="s">
        <v>951</v>
      </c>
    </row>
    <row r="178" spans="1:24" x14ac:dyDescent="0.25">
      <c r="A178" s="87">
        <v>42011.229166666664</v>
      </c>
      <c r="G178" s="90" t="s">
        <v>221</v>
      </c>
      <c r="X178" t="s">
        <v>958</v>
      </c>
    </row>
    <row r="179" spans="1:24" x14ac:dyDescent="0.25">
      <c r="A179" s="87">
        <v>42011.229166666664</v>
      </c>
      <c r="G179" s="90" t="s">
        <v>583</v>
      </c>
      <c r="X179" t="s">
        <v>951</v>
      </c>
    </row>
    <row r="180" spans="1:24" x14ac:dyDescent="0.25">
      <c r="A180" s="87">
        <v>42010.229166666664</v>
      </c>
      <c r="G180" s="90" t="s">
        <v>582</v>
      </c>
      <c r="X180" t="s">
        <v>944</v>
      </c>
    </row>
    <row r="181" spans="1:24" x14ac:dyDescent="0.25">
      <c r="A181" s="87">
        <v>42010.229166666664</v>
      </c>
      <c r="G181" s="90" t="s">
        <v>420</v>
      </c>
      <c r="X181" t="s">
        <v>906</v>
      </c>
    </row>
    <row r="182" spans="1:24" x14ac:dyDescent="0.25">
      <c r="A182" s="87">
        <v>42009.229166666664</v>
      </c>
      <c r="G182" s="90" t="s">
        <v>419</v>
      </c>
      <c r="X182" t="s">
        <v>959</v>
      </c>
    </row>
    <row r="183" spans="1:24" x14ac:dyDescent="0.25">
      <c r="A183" s="87">
        <v>42009.229166666664</v>
      </c>
      <c r="G183" s="90" t="s">
        <v>220</v>
      </c>
      <c r="X183" s="91">
        <v>42679</v>
      </c>
    </row>
    <row r="184" spans="1:24" x14ac:dyDescent="0.25">
      <c r="A184" s="87">
        <v>42009.229166666664</v>
      </c>
      <c r="G184" s="90" t="s">
        <v>450</v>
      </c>
      <c r="X184" s="91">
        <v>42645</v>
      </c>
    </row>
    <row r="185" spans="1:24" x14ac:dyDescent="0.25">
      <c r="A185" s="87">
        <v>42009.229166666664</v>
      </c>
      <c r="G185" s="90" t="s">
        <v>228</v>
      </c>
      <c r="X185" t="s">
        <v>923</v>
      </c>
    </row>
    <row r="186" spans="1:24" x14ac:dyDescent="0.25">
      <c r="A186" s="87">
        <v>42009.229166666664</v>
      </c>
      <c r="G186" s="90" t="s">
        <v>255</v>
      </c>
      <c r="X186" t="s">
        <v>906</v>
      </c>
    </row>
    <row r="187" spans="1:24" x14ac:dyDescent="0.25">
      <c r="A187" s="87">
        <v>42009.229166666664</v>
      </c>
      <c r="G187" s="90" t="s">
        <v>259</v>
      </c>
      <c r="X187" t="s">
        <v>889</v>
      </c>
    </row>
    <row r="188" spans="1:24" x14ac:dyDescent="0.25">
      <c r="A188" s="87">
        <v>42009.229166666664</v>
      </c>
      <c r="G188" s="90" t="s">
        <v>243</v>
      </c>
      <c r="X188" t="s">
        <v>960</v>
      </c>
    </row>
    <row r="189" spans="1:24" x14ac:dyDescent="0.25">
      <c r="A189" s="87">
        <v>42009.229166666664</v>
      </c>
      <c r="G189" s="90" t="s">
        <v>666</v>
      </c>
      <c r="X189" t="s">
        <v>946</v>
      </c>
    </row>
    <row r="190" spans="1:24" x14ac:dyDescent="0.25">
      <c r="A190" s="87">
        <v>42009.229166666664</v>
      </c>
      <c r="G190" s="90" t="s">
        <v>654</v>
      </c>
      <c r="X190" t="s">
        <v>923</v>
      </c>
    </row>
    <row r="191" spans="1:24" x14ac:dyDescent="0.25">
      <c r="A191" s="87">
        <v>42006.229166666664</v>
      </c>
      <c r="G191" s="90" t="s">
        <v>245</v>
      </c>
      <c r="X191" s="91">
        <v>42713</v>
      </c>
    </row>
    <row r="192" spans="1:24" x14ac:dyDescent="0.25">
      <c r="A192" s="87">
        <v>42007.229166666664</v>
      </c>
      <c r="G192" s="90" t="s">
        <v>251</v>
      </c>
      <c r="X192" s="91">
        <v>42645</v>
      </c>
    </row>
    <row r="193" spans="1:24" x14ac:dyDescent="0.25">
      <c r="A193" s="87">
        <v>42006.229166666664</v>
      </c>
      <c r="G193" s="90" t="s">
        <v>452</v>
      </c>
      <c r="X193" s="91">
        <v>42586</v>
      </c>
    </row>
    <row r="194" spans="1:24" x14ac:dyDescent="0.25">
      <c r="A194" s="87">
        <v>42006.229166666664</v>
      </c>
      <c r="G194" s="90" t="s">
        <v>588</v>
      </c>
      <c r="X194" t="s">
        <v>944</v>
      </c>
    </row>
    <row r="195" spans="1:24" x14ac:dyDescent="0.25">
      <c r="A195" s="87">
        <v>42006.229166666664</v>
      </c>
      <c r="G195" s="90" t="s">
        <v>457</v>
      </c>
      <c r="X195" t="s">
        <v>961</v>
      </c>
    </row>
    <row r="196" spans="1:24" x14ac:dyDescent="0.25">
      <c r="A196" s="87">
        <v>42006.229166666664</v>
      </c>
      <c r="G196" s="90" t="s">
        <v>818</v>
      </c>
      <c r="X196" t="s">
        <v>944</v>
      </c>
    </row>
    <row r="197" spans="1:24" x14ac:dyDescent="0.25">
      <c r="A197" s="87">
        <v>42006.229166666664</v>
      </c>
      <c r="G197" s="90" t="s">
        <v>831</v>
      </c>
      <c r="X197" s="91">
        <v>43070</v>
      </c>
    </row>
    <row r="198" spans="1:24" x14ac:dyDescent="0.25">
      <c r="A198" s="87">
        <v>42005.229166666664</v>
      </c>
      <c r="G198" s="90" t="s">
        <v>719</v>
      </c>
      <c r="X198" t="s">
        <v>944</v>
      </c>
    </row>
    <row r="199" spans="1:24" x14ac:dyDescent="0.25">
      <c r="A199" s="87">
        <v>42004.229166666664</v>
      </c>
      <c r="G199" s="90" t="s">
        <v>817</v>
      </c>
      <c r="X199" t="s">
        <v>962</v>
      </c>
    </row>
    <row r="200" spans="1:24" x14ac:dyDescent="0.25">
      <c r="A200" s="87">
        <v>42004.229166666664</v>
      </c>
      <c r="G200" s="90" t="s">
        <v>830</v>
      </c>
      <c r="X200" t="s">
        <v>944</v>
      </c>
    </row>
    <row r="201" spans="1:24" x14ac:dyDescent="0.25">
      <c r="A201" s="87">
        <v>42004.229166666664</v>
      </c>
      <c r="G201" s="90" t="s">
        <v>441</v>
      </c>
      <c r="X201" t="s">
        <v>963</v>
      </c>
    </row>
    <row r="202" spans="1:24" x14ac:dyDescent="0.25">
      <c r="A202" s="87">
        <v>42004.229166666664</v>
      </c>
      <c r="G202" s="90" t="s">
        <v>227</v>
      </c>
      <c r="X202" s="91">
        <v>42554</v>
      </c>
    </row>
    <row r="203" spans="1:24" x14ac:dyDescent="0.25">
      <c r="A203" s="87">
        <v>42003.229166666664</v>
      </c>
      <c r="G203" s="90" t="s">
        <v>239</v>
      </c>
      <c r="X203" t="s">
        <v>944</v>
      </c>
    </row>
    <row r="204" spans="1:24" x14ac:dyDescent="0.25">
      <c r="A204" s="87">
        <v>42003.229166666664</v>
      </c>
      <c r="G204" s="90" t="s">
        <v>826</v>
      </c>
      <c r="X204" s="91">
        <v>42583</v>
      </c>
    </row>
    <row r="205" spans="1:24" x14ac:dyDescent="0.25">
      <c r="A205" s="87">
        <v>42003.229166666664</v>
      </c>
      <c r="G205" s="90" t="s">
        <v>728</v>
      </c>
      <c r="X205" t="s">
        <v>944</v>
      </c>
    </row>
    <row r="206" spans="1:24" x14ac:dyDescent="0.25">
      <c r="A206" s="87">
        <v>42003.229166666664</v>
      </c>
      <c r="G206" s="90" t="s">
        <v>657</v>
      </c>
      <c r="X206" t="s">
        <v>944</v>
      </c>
    </row>
    <row r="207" spans="1:24" x14ac:dyDescent="0.25">
      <c r="A207" s="87">
        <v>41997.229166666664</v>
      </c>
      <c r="G207" s="90" t="s">
        <v>427</v>
      </c>
      <c r="X207" t="s">
        <v>944</v>
      </c>
    </row>
    <row r="208" spans="1:24" x14ac:dyDescent="0.25">
      <c r="A208" s="87">
        <v>42000.229166666664</v>
      </c>
      <c r="G208" s="90" t="s">
        <v>814</v>
      </c>
      <c r="X208" t="s">
        <v>944</v>
      </c>
    </row>
    <row r="209" spans="1:24" x14ac:dyDescent="0.25">
      <c r="A209" s="87">
        <v>42000.229166666664</v>
      </c>
      <c r="G209" s="90" t="s">
        <v>655</v>
      </c>
      <c r="X209" t="s">
        <v>944</v>
      </c>
    </row>
    <row r="210" spans="1:24" x14ac:dyDescent="0.25">
      <c r="A210" s="87">
        <v>41988.229166666664</v>
      </c>
      <c r="G210" s="90" t="s">
        <v>828</v>
      </c>
      <c r="X210" t="s">
        <v>964</v>
      </c>
    </row>
    <row r="211" spans="1:24" x14ac:dyDescent="0.25">
      <c r="A211" s="87">
        <v>41997.229166666664</v>
      </c>
      <c r="G211" s="90" t="s">
        <v>235</v>
      </c>
      <c r="X211" t="s">
        <v>964</v>
      </c>
    </row>
    <row r="212" spans="1:24" x14ac:dyDescent="0.25">
      <c r="A212" s="87">
        <v>42000.229166666664</v>
      </c>
      <c r="G212" s="90" t="s">
        <v>662</v>
      </c>
      <c r="X212" t="s">
        <v>965</v>
      </c>
    </row>
    <row r="213" spans="1:24" x14ac:dyDescent="0.25">
      <c r="A213" s="87">
        <v>41999.229166666664</v>
      </c>
      <c r="G213" s="90" t="s">
        <v>832</v>
      </c>
      <c r="X213" t="s">
        <v>966</v>
      </c>
    </row>
    <row r="214" spans="1:24" x14ac:dyDescent="0.25">
      <c r="A214" s="87">
        <v>41997.229166666664</v>
      </c>
      <c r="G214" s="90" t="s">
        <v>813</v>
      </c>
      <c r="X214" t="s">
        <v>965</v>
      </c>
    </row>
    <row r="215" spans="1:24" x14ac:dyDescent="0.25">
      <c r="A215" s="87">
        <v>41997.229166666664</v>
      </c>
      <c r="G215" s="90" t="s">
        <v>223</v>
      </c>
    </row>
    <row r="216" spans="1:24" x14ac:dyDescent="0.25">
      <c r="A216" s="87">
        <v>41997.229166666664</v>
      </c>
      <c r="G216" s="90" t="s">
        <v>587</v>
      </c>
    </row>
    <row r="217" spans="1:24" x14ac:dyDescent="0.25">
      <c r="A217" s="87">
        <v>41999.229166666664</v>
      </c>
      <c r="G217" s="90" t="s">
        <v>424</v>
      </c>
    </row>
    <row r="218" spans="1:24" x14ac:dyDescent="0.25">
      <c r="A218" s="87">
        <v>41999.229166666664</v>
      </c>
      <c r="G218" s="90" t="s">
        <v>438</v>
      </c>
      <c r="X218" s="91"/>
    </row>
    <row r="219" spans="1:24" x14ac:dyDescent="0.25">
      <c r="A219" s="87">
        <v>41997.229166666664</v>
      </c>
      <c r="G219" s="90" t="s">
        <v>664</v>
      </c>
    </row>
    <row r="220" spans="1:24" x14ac:dyDescent="0.25">
      <c r="A220" s="87">
        <v>41997.229166666664</v>
      </c>
      <c r="G220" s="90" t="s">
        <v>263</v>
      </c>
    </row>
    <row r="221" spans="1:24" x14ac:dyDescent="0.25">
      <c r="A221" s="87">
        <v>41997.229166666664</v>
      </c>
      <c r="G221" s="90" t="s">
        <v>451</v>
      </c>
    </row>
    <row r="222" spans="1:24" x14ac:dyDescent="0.25">
      <c r="A222" s="87">
        <v>41997.229166666664</v>
      </c>
      <c r="G222" s="90" t="s">
        <v>812</v>
      </c>
    </row>
    <row r="223" spans="1:24" x14ac:dyDescent="0.25">
      <c r="A223" s="87">
        <v>41996.229166666664</v>
      </c>
      <c r="G223" s="90" t="s">
        <v>434</v>
      </c>
    </row>
    <row r="224" spans="1:24" x14ac:dyDescent="0.25">
      <c r="A224" s="87">
        <v>41996.229166666664</v>
      </c>
      <c r="G224" s="90" t="s">
        <v>819</v>
      </c>
    </row>
    <row r="225" spans="1:24" x14ac:dyDescent="0.25">
      <c r="A225" s="87">
        <v>41995.229166666664</v>
      </c>
      <c r="G225" s="90" t="s">
        <v>236</v>
      </c>
    </row>
    <row r="226" spans="1:24" x14ac:dyDescent="0.25">
      <c r="A226" s="87">
        <v>41993.229166666664</v>
      </c>
      <c r="G226" s="90" t="s">
        <v>586</v>
      </c>
    </row>
    <row r="227" spans="1:24" x14ac:dyDescent="0.25">
      <c r="A227" s="87">
        <v>41993.229166666664</v>
      </c>
      <c r="G227" s="90" t="s">
        <v>244</v>
      </c>
    </row>
    <row r="228" spans="1:24" x14ac:dyDescent="0.25">
      <c r="A228" s="87">
        <v>41993.229166666664</v>
      </c>
      <c r="G228" s="90" t="s">
        <v>260</v>
      </c>
    </row>
    <row r="229" spans="1:24" x14ac:dyDescent="0.25">
      <c r="A229" s="87">
        <v>41995.229166666664</v>
      </c>
      <c r="G229" s="90" t="s">
        <v>435</v>
      </c>
    </row>
    <row r="230" spans="1:24" x14ac:dyDescent="0.25">
      <c r="A230" s="87">
        <v>41995.229166666664</v>
      </c>
      <c r="G230" s="90" t="s">
        <v>433</v>
      </c>
    </row>
    <row r="231" spans="1:24" x14ac:dyDescent="0.25">
      <c r="A231" s="87">
        <v>41991.229166666664</v>
      </c>
      <c r="G231" s="90" t="s">
        <v>593</v>
      </c>
    </row>
    <row r="232" spans="1:24" x14ac:dyDescent="0.25">
      <c r="A232" s="87">
        <v>41991.229166666664</v>
      </c>
      <c r="G232" s="90" t="s">
        <v>234</v>
      </c>
    </row>
    <row r="233" spans="1:24" x14ac:dyDescent="0.25">
      <c r="A233" s="87">
        <v>41991.229166666664</v>
      </c>
      <c r="G233" s="90" t="s">
        <v>265</v>
      </c>
    </row>
    <row r="234" spans="1:24" x14ac:dyDescent="0.25">
      <c r="A234" s="87">
        <v>41988.229166666664</v>
      </c>
      <c r="G234" s="90" t="s">
        <v>256</v>
      </c>
    </row>
    <row r="235" spans="1:24" x14ac:dyDescent="0.25">
      <c r="A235" s="87">
        <v>41990.229166666664</v>
      </c>
      <c r="G235" s="90" t="s">
        <v>430</v>
      </c>
      <c r="X235" s="91"/>
    </row>
    <row r="236" spans="1:24" x14ac:dyDescent="0.25">
      <c r="A236" s="87">
        <v>41990.229166666664</v>
      </c>
      <c r="G236" s="90" t="s">
        <v>820</v>
      </c>
    </row>
    <row r="237" spans="1:24" x14ac:dyDescent="0.25">
      <c r="A237" s="87">
        <v>41989.229166666664</v>
      </c>
      <c r="G237" s="90" t="s">
        <v>442</v>
      </c>
    </row>
    <row r="238" spans="1:24" x14ac:dyDescent="0.25">
      <c r="A238" s="87">
        <v>41990.229166666664</v>
      </c>
      <c r="G238" s="90" t="s">
        <v>436</v>
      </c>
    </row>
    <row r="239" spans="1:24" x14ac:dyDescent="0.25">
      <c r="A239" s="87">
        <v>41989.229166666664</v>
      </c>
      <c r="G239" s="90" t="s">
        <v>445</v>
      </c>
    </row>
    <row r="240" spans="1:24" x14ac:dyDescent="0.25">
      <c r="A240" s="87">
        <v>41990.229166666664</v>
      </c>
      <c r="G240" s="90" t="s">
        <v>253</v>
      </c>
    </row>
    <row r="241" spans="1:24" x14ac:dyDescent="0.25">
      <c r="A241" s="87">
        <v>41989.229166666664</v>
      </c>
      <c r="G241" s="90" t="s">
        <v>233</v>
      </c>
      <c r="X241" s="91"/>
    </row>
    <row r="242" spans="1:24" x14ac:dyDescent="0.25">
      <c r="A242" s="87">
        <v>41989.229166666664</v>
      </c>
      <c r="G242" s="90" t="s">
        <v>226</v>
      </c>
    </row>
    <row r="243" spans="1:24" x14ac:dyDescent="0.25">
      <c r="A243" s="87">
        <v>41983.229166666664</v>
      </c>
      <c r="G243" s="90" t="s">
        <v>594</v>
      </c>
    </row>
    <row r="244" spans="1:24" x14ac:dyDescent="0.25">
      <c r="A244" s="87">
        <v>41983.229166666664</v>
      </c>
      <c r="G244" s="90" t="s">
        <v>660</v>
      </c>
    </row>
    <row r="245" spans="1:24" x14ac:dyDescent="0.25">
      <c r="A245" s="87">
        <v>41988.229166666664</v>
      </c>
      <c r="G245" s="90" t="s">
        <v>257</v>
      </c>
    </row>
    <row r="246" spans="1:24" x14ac:dyDescent="0.25">
      <c r="A246" s="87">
        <v>41988.229166666664</v>
      </c>
      <c r="G246" s="90" t="s">
        <v>448</v>
      </c>
    </row>
    <row r="247" spans="1:24" x14ac:dyDescent="0.25">
      <c r="A247" s="87">
        <v>41987.229166666664</v>
      </c>
      <c r="G247" s="90" t="s">
        <v>440</v>
      </c>
    </row>
    <row r="248" spans="1:24" x14ac:dyDescent="0.25">
      <c r="A248" s="87">
        <v>41988.229166666664</v>
      </c>
      <c r="G248" s="90" t="s">
        <v>659</v>
      </c>
    </row>
    <row r="249" spans="1:24" x14ac:dyDescent="0.25">
      <c r="A249" s="87">
        <v>41988.229166666664</v>
      </c>
      <c r="G249" s="90" t="s">
        <v>426</v>
      </c>
    </row>
    <row r="250" spans="1:24" x14ac:dyDescent="0.25">
      <c r="A250" s="87">
        <v>41985.229166666664</v>
      </c>
      <c r="G250" s="90" t="s">
        <v>825</v>
      </c>
    </row>
    <row r="251" spans="1:24" x14ac:dyDescent="0.25">
      <c r="A251" s="87">
        <v>41984.229166666664</v>
      </c>
      <c r="G251" s="90" t="s">
        <v>600</v>
      </c>
      <c r="X251" s="91"/>
    </row>
    <row r="252" spans="1:24" x14ac:dyDescent="0.25">
      <c r="A252" s="87">
        <v>41983.229166666664</v>
      </c>
      <c r="G252" s="90" t="s">
        <v>240</v>
      </c>
      <c r="X252" s="91"/>
    </row>
    <row r="253" spans="1:24" x14ac:dyDescent="0.25">
      <c r="A253" s="87">
        <v>41984.229166666664</v>
      </c>
      <c r="G253" s="90" t="s">
        <v>429</v>
      </c>
    </row>
    <row r="254" spans="1:24" x14ac:dyDescent="0.25">
      <c r="A254" s="87">
        <v>41983.229166666664</v>
      </c>
      <c r="G254" s="90" t="s">
        <v>264</v>
      </c>
    </row>
    <row r="255" spans="1:24" x14ac:dyDescent="0.25">
      <c r="A255" s="87">
        <v>41983.229166666664</v>
      </c>
      <c r="G255" s="90" t="s">
        <v>432</v>
      </c>
    </row>
    <row r="256" spans="1:24" x14ac:dyDescent="0.25">
      <c r="A256" s="87">
        <v>41983.229166666664</v>
      </c>
      <c r="G256" s="90" t="s">
        <v>230</v>
      </c>
    </row>
    <row r="257" spans="1:24" x14ac:dyDescent="0.25">
      <c r="A257" s="87">
        <v>41983.229166666664</v>
      </c>
      <c r="G257" s="90" t="s">
        <v>249</v>
      </c>
    </row>
    <row r="258" spans="1:24" x14ac:dyDescent="0.25">
      <c r="A258" s="87">
        <v>41983.229166666664</v>
      </c>
      <c r="G258" s="90" t="s">
        <v>665</v>
      </c>
    </row>
    <row r="259" spans="1:24" x14ac:dyDescent="0.25">
      <c r="A259" s="87">
        <v>41982.229166666664</v>
      </c>
      <c r="G259" s="90" t="s">
        <v>425</v>
      </c>
    </row>
    <row r="260" spans="1:24" x14ac:dyDescent="0.25">
      <c r="A260" s="87">
        <v>41981.229166666664</v>
      </c>
      <c r="G260" s="90" t="s">
        <v>454</v>
      </c>
    </row>
    <row r="261" spans="1:24" x14ac:dyDescent="0.25">
      <c r="A261" s="87">
        <v>41981.229166666664</v>
      </c>
      <c r="G261" s="90" t="s">
        <v>422</v>
      </c>
    </row>
    <row r="262" spans="1:24" x14ac:dyDescent="0.25">
      <c r="A262" s="87">
        <v>41981.229166666664</v>
      </c>
      <c r="G262" s="90" t="s">
        <v>822</v>
      </c>
    </row>
    <row r="263" spans="1:24" x14ac:dyDescent="0.25">
      <c r="A263" s="87">
        <v>41973.229166666664</v>
      </c>
      <c r="G263" s="90" t="s">
        <v>585</v>
      </c>
    </row>
    <row r="264" spans="1:24" x14ac:dyDescent="0.25">
      <c r="A264" s="87">
        <v>41981.229166666664</v>
      </c>
      <c r="G264" s="90" t="s">
        <v>460</v>
      </c>
    </row>
    <row r="265" spans="1:24" x14ac:dyDescent="0.25">
      <c r="A265" s="87">
        <v>41979.229166666664</v>
      </c>
      <c r="G265" s="90" t="s">
        <v>423</v>
      </c>
    </row>
    <row r="266" spans="1:24" x14ac:dyDescent="0.25">
      <c r="A266" s="87">
        <v>41979.229166666664</v>
      </c>
      <c r="G266" s="90" t="s">
        <v>242</v>
      </c>
    </row>
    <row r="267" spans="1:24" x14ac:dyDescent="0.25">
      <c r="A267" s="87">
        <v>41978.229166666664</v>
      </c>
      <c r="G267" s="90" t="s">
        <v>833</v>
      </c>
    </row>
    <row r="268" spans="1:24" x14ac:dyDescent="0.25">
      <c r="A268" s="87">
        <v>41978.229166666664</v>
      </c>
      <c r="G268" s="90" t="s">
        <v>453</v>
      </c>
    </row>
    <row r="269" spans="1:24" x14ac:dyDescent="0.25">
      <c r="A269" s="87">
        <v>41977.229166666664</v>
      </c>
      <c r="G269" s="90" t="s">
        <v>592</v>
      </c>
    </row>
    <row r="270" spans="1:24" x14ac:dyDescent="0.25">
      <c r="A270" s="87">
        <v>41977.229166666664</v>
      </c>
      <c r="G270" s="90" t="s">
        <v>599</v>
      </c>
      <c r="X270" s="91"/>
    </row>
    <row r="271" spans="1:24" x14ac:dyDescent="0.25">
      <c r="A271" s="87">
        <v>41977.229166666664</v>
      </c>
      <c r="G271" s="90" t="s">
        <v>238</v>
      </c>
    </row>
    <row r="272" spans="1:24" x14ac:dyDescent="0.25">
      <c r="A272" s="87">
        <v>41976.229166666664</v>
      </c>
      <c r="G272" s="90" t="s">
        <v>827</v>
      </c>
    </row>
    <row r="273" spans="1:24" x14ac:dyDescent="0.25">
      <c r="A273" s="87">
        <v>41973.229166666664</v>
      </c>
      <c r="G273" s="90" t="s">
        <v>595</v>
      </c>
    </row>
    <row r="274" spans="1:24" x14ac:dyDescent="0.25">
      <c r="A274" s="87">
        <v>41940.229166666664</v>
      </c>
      <c r="G274" s="90" t="s">
        <v>811</v>
      </c>
      <c r="X274" s="91"/>
    </row>
    <row r="275" spans="1:24" x14ac:dyDescent="0.25">
      <c r="A275" s="87">
        <v>41975.229166666664</v>
      </c>
      <c r="G275" s="90" t="s">
        <v>455</v>
      </c>
    </row>
    <row r="276" spans="1:24" x14ac:dyDescent="0.25">
      <c r="A276" s="87">
        <v>41976.229166666664</v>
      </c>
      <c r="G276" s="90" t="s">
        <v>421</v>
      </c>
      <c r="X276" s="91"/>
    </row>
    <row r="277" spans="1:24" x14ac:dyDescent="0.25">
      <c r="A277" s="87">
        <v>41974.229166666664</v>
      </c>
      <c r="G277" s="90" t="s">
        <v>229</v>
      </c>
    </row>
    <row r="278" spans="1:24" x14ac:dyDescent="0.25">
      <c r="A278" s="87">
        <v>41974.229166666664</v>
      </c>
      <c r="G278" s="90" t="s">
        <v>241</v>
      </c>
    </row>
    <row r="279" spans="1:24" x14ac:dyDescent="0.25">
      <c r="A279" s="87">
        <v>41974.229166666664</v>
      </c>
      <c r="G279" s="90" t="s">
        <v>461</v>
      </c>
    </row>
    <row r="280" spans="1:24" x14ac:dyDescent="0.25">
      <c r="A280" s="87">
        <v>41974.229166666664</v>
      </c>
      <c r="G280" s="90" t="s">
        <v>726</v>
      </c>
    </row>
    <row r="281" spans="1:24" x14ac:dyDescent="0.25">
      <c r="A281" s="87">
        <v>41972.229166666664</v>
      </c>
      <c r="G281" s="90" t="s">
        <v>446</v>
      </c>
    </row>
    <row r="282" spans="1:24" x14ac:dyDescent="0.25">
      <c r="A282" s="87">
        <v>41972.229166666664</v>
      </c>
      <c r="G282" s="90" t="s">
        <v>437</v>
      </c>
      <c r="X282" s="91"/>
    </row>
    <row r="283" spans="1:24" x14ac:dyDescent="0.25">
      <c r="A283" s="87">
        <v>41972.229166666664</v>
      </c>
      <c r="G283" s="90" t="s">
        <v>439</v>
      </c>
    </row>
    <row r="284" spans="1:24" x14ac:dyDescent="0.25">
      <c r="A284" s="87">
        <v>41972.229166666664</v>
      </c>
      <c r="G284" s="90" t="s">
        <v>718</v>
      </c>
      <c r="X284" s="91"/>
    </row>
    <row r="285" spans="1:24" x14ac:dyDescent="0.25">
      <c r="A285" s="87">
        <v>41972.229166666664</v>
      </c>
      <c r="G285" s="90" t="s">
        <v>816</v>
      </c>
    </row>
    <row r="286" spans="1:24" x14ac:dyDescent="0.25">
      <c r="A286" s="87">
        <v>41971.229166666664</v>
      </c>
      <c r="G286" s="90" t="s">
        <v>658</v>
      </c>
    </row>
    <row r="287" spans="1:24" x14ac:dyDescent="0.25">
      <c r="A287" s="87">
        <v>41971.229166666664</v>
      </c>
      <c r="G287" s="90" t="s">
        <v>246</v>
      </c>
    </row>
    <row r="288" spans="1:24" x14ac:dyDescent="0.25">
      <c r="A288" s="87">
        <v>41970.229166666664</v>
      </c>
      <c r="G288" s="90" t="s">
        <v>262</v>
      </c>
    </row>
    <row r="289" spans="1:24" x14ac:dyDescent="0.25">
      <c r="A289" s="87">
        <v>41970.229166666664</v>
      </c>
      <c r="G289" s="90" t="s">
        <v>597</v>
      </c>
    </row>
    <row r="290" spans="1:24" x14ac:dyDescent="0.25">
      <c r="A290" s="87">
        <v>41970.229166666664</v>
      </c>
      <c r="G290" s="90" t="s">
        <v>724</v>
      </c>
    </row>
    <row r="291" spans="1:24" x14ac:dyDescent="0.25">
      <c r="A291" s="87">
        <v>41970.229166666664</v>
      </c>
      <c r="G291" s="90" t="s">
        <v>663</v>
      </c>
      <c r="X291" s="91"/>
    </row>
    <row r="292" spans="1:24" x14ac:dyDescent="0.25">
      <c r="A292" s="87">
        <v>41970.229166666664</v>
      </c>
      <c r="G292" s="90" t="s">
        <v>444</v>
      </c>
    </row>
    <row r="293" spans="1:24" x14ac:dyDescent="0.25">
      <c r="A293" s="87">
        <v>41970.229166666664</v>
      </c>
      <c r="G293" s="90" t="s">
        <v>656</v>
      </c>
      <c r="X293" s="91"/>
    </row>
    <row r="294" spans="1:24" x14ac:dyDescent="0.25">
      <c r="A294" s="87">
        <v>41970.229166666664</v>
      </c>
      <c r="G294" s="90" t="s">
        <v>258</v>
      </c>
    </row>
    <row r="295" spans="1:24" x14ac:dyDescent="0.25">
      <c r="A295" s="87">
        <v>41969.229166666664</v>
      </c>
      <c r="G295" s="90" t="s">
        <v>458</v>
      </c>
    </row>
    <row r="296" spans="1:24" x14ac:dyDescent="0.25">
      <c r="A296" s="87">
        <v>41969.229166666664</v>
      </c>
      <c r="G296" s="90" t="s">
        <v>598</v>
      </c>
    </row>
    <row r="297" spans="1:24" x14ac:dyDescent="0.25">
      <c r="A297" s="87">
        <v>41969.229166666664</v>
      </c>
      <c r="G297" s="90" t="s">
        <v>591</v>
      </c>
    </row>
    <row r="298" spans="1:24" x14ac:dyDescent="0.25">
      <c r="A298" s="87">
        <v>41970.229166666664</v>
      </c>
      <c r="G298" s="90" t="s">
        <v>447</v>
      </c>
    </row>
    <row r="299" spans="1:24" x14ac:dyDescent="0.25">
      <c r="A299" s="87">
        <v>41969.229166666664</v>
      </c>
      <c r="G299" s="90" t="s">
        <v>443</v>
      </c>
    </row>
    <row r="300" spans="1:24" x14ac:dyDescent="0.25">
      <c r="A300" s="87">
        <v>41968.229166666664</v>
      </c>
      <c r="G300" s="90" t="s">
        <v>261</v>
      </c>
    </row>
    <row r="301" spans="1:24" x14ac:dyDescent="0.25">
      <c r="A301" s="87">
        <v>41969.229166666664</v>
      </c>
      <c r="G301" s="90" t="s">
        <v>459</v>
      </c>
    </row>
    <row r="302" spans="1:24" x14ac:dyDescent="0.25">
      <c r="A302" s="87">
        <v>41969.229166666664</v>
      </c>
      <c r="G302" s="90" t="s">
        <v>590</v>
      </c>
    </row>
    <row r="303" spans="1:24" x14ac:dyDescent="0.25">
      <c r="A303" s="87">
        <v>41968.229166666664</v>
      </c>
      <c r="G303" s="90" t="s">
        <v>225</v>
      </c>
    </row>
    <row r="304" spans="1:24" x14ac:dyDescent="0.25">
      <c r="A304" s="87">
        <v>41967.229166666664</v>
      </c>
      <c r="G304" s="90" t="s">
        <v>456</v>
      </c>
      <c r="X304" s="91"/>
    </row>
    <row r="305" spans="1:24" x14ac:dyDescent="0.25">
      <c r="A305" s="87">
        <v>41964.229166666664</v>
      </c>
      <c r="G305" s="90" t="s">
        <v>584</v>
      </c>
    </row>
    <row r="306" spans="1:24" x14ac:dyDescent="0.25">
      <c r="A306" s="87">
        <v>41964.229166666664</v>
      </c>
      <c r="G306" s="90" t="s">
        <v>661</v>
      </c>
    </row>
    <row r="307" spans="1:24" x14ac:dyDescent="0.25">
      <c r="A307" s="87">
        <v>41967.229166666664</v>
      </c>
      <c r="G307" s="90" t="s">
        <v>224</v>
      </c>
      <c r="X307" s="91"/>
    </row>
    <row r="308" spans="1:24" x14ac:dyDescent="0.25">
      <c r="A308" s="87">
        <v>41965.229166666664</v>
      </c>
      <c r="G308" s="90" t="s">
        <v>254</v>
      </c>
    </row>
    <row r="309" spans="1:24" x14ac:dyDescent="0.25">
      <c r="A309" s="87">
        <v>41964.229166666664</v>
      </c>
      <c r="G309" s="90" t="s">
        <v>716</v>
      </c>
    </row>
    <row r="310" spans="1:24" x14ac:dyDescent="0.25">
      <c r="A310" s="87">
        <v>41964.229166666664</v>
      </c>
      <c r="G310" s="90" t="s">
        <v>725</v>
      </c>
    </row>
    <row r="311" spans="1:24" x14ac:dyDescent="0.25">
      <c r="A311" s="87">
        <v>41964.229166666664</v>
      </c>
      <c r="G311" s="90" t="s">
        <v>829</v>
      </c>
      <c r="X311" s="91"/>
    </row>
    <row r="312" spans="1:24" x14ac:dyDescent="0.25">
      <c r="A312" s="87">
        <v>41964.229166666664</v>
      </c>
      <c r="G312" s="90" t="s">
        <v>589</v>
      </c>
    </row>
    <row r="313" spans="1:24" x14ac:dyDescent="0.25">
      <c r="A313" s="87">
        <v>41962.229166666664</v>
      </c>
      <c r="G313" s="90" t="s">
        <v>824</v>
      </c>
      <c r="X313" s="91"/>
    </row>
    <row r="314" spans="1:24" x14ac:dyDescent="0.25">
      <c r="A314" s="87">
        <v>41963.229166666664</v>
      </c>
      <c r="G314" s="90" t="s">
        <v>232</v>
      </c>
      <c r="X314" s="91"/>
    </row>
    <row r="315" spans="1:24" x14ac:dyDescent="0.25">
      <c r="A315" s="87">
        <v>41963.229166666664</v>
      </c>
      <c r="G315" s="90" t="s">
        <v>720</v>
      </c>
    </row>
    <row r="316" spans="1:24" x14ac:dyDescent="0.25">
      <c r="A316" s="87">
        <v>41961.229166666664</v>
      </c>
      <c r="G316" s="90" t="s">
        <v>823</v>
      </c>
    </row>
    <row r="317" spans="1:24" x14ac:dyDescent="0.25">
      <c r="A317" s="87">
        <v>41963.229166666664</v>
      </c>
      <c r="G317" s="90" t="s">
        <v>722</v>
      </c>
    </row>
    <row r="318" spans="1:24" x14ac:dyDescent="0.25">
      <c r="A318" s="87">
        <v>41958.229166666664</v>
      </c>
      <c r="G318" s="90" t="s">
        <v>247</v>
      </c>
    </row>
    <row r="319" spans="1:24" x14ac:dyDescent="0.25">
      <c r="A319" s="87">
        <v>41962.229166666664</v>
      </c>
      <c r="G319" s="90" t="s">
        <v>834</v>
      </c>
    </row>
    <row r="320" spans="1:24" x14ac:dyDescent="0.25">
      <c r="A320" s="87">
        <v>41957.229166666664</v>
      </c>
      <c r="G320" s="90" t="s">
        <v>428</v>
      </c>
    </row>
    <row r="321" spans="1:24" x14ac:dyDescent="0.25">
      <c r="A321" s="87">
        <v>41961.229166666664</v>
      </c>
      <c r="G321" s="90" t="s">
        <v>252</v>
      </c>
    </row>
    <row r="322" spans="1:24" x14ac:dyDescent="0.25">
      <c r="A322" s="87">
        <v>41958.229166666664</v>
      </c>
      <c r="G322" s="90" t="s">
        <v>250</v>
      </c>
    </row>
    <row r="323" spans="1:24" x14ac:dyDescent="0.25">
      <c r="A323" s="87">
        <v>41958.229166666664</v>
      </c>
      <c r="G323" s="90" t="s">
        <v>815</v>
      </c>
      <c r="X323" s="91"/>
    </row>
    <row r="324" spans="1:24" x14ac:dyDescent="0.25">
      <c r="A324" s="87">
        <v>41960.229166666664</v>
      </c>
      <c r="G324" s="90" t="s">
        <v>723</v>
      </c>
    </row>
    <row r="325" spans="1:24" x14ac:dyDescent="0.25">
      <c r="A325" s="87">
        <v>41958.229166666664</v>
      </c>
      <c r="G325" s="90" t="s">
        <v>231</v>
      </c>
    </row>
    <row r="326" spans="1:24" x14ac:dyDescent="0.25">
      <c r="A326" s="87">
        <v>41958.229166666664</v>
      </c>
      <c r="G326" s="90" t="s">
        <v>431</v>
      </c>
    </row>
    <row r="327" spans="1:24" x14ac:dyDescent="0.25">
      <c r="A327" s="87">
        <v>41958.229166666664</v>
      </c>
      <c r="G327" s="90" t="s">
        <v>721</v>
      </c>
    </row>
    <row r="328" spans="1:24" x14ac:dyDescent="0.25">
      <c r="A328" s="87">
        <v>41958.229166666664</v>
      </c>
      <c r="G328" s="90" t="s">
        <v>449</v>
      </c>
    </row>
    <row r="329" spans="1:24" x14ac:dyDescent="0.25">
      <c r="A329" s="87">
        <v>41958.229166666664</v>
      </c>
      <c r="G329" s="90" t="s">
        <v>248</v>
      </c>
    </row>
    <row r="330" spans="1:24" x14ac:dyDescent="0.25">
      <c r="A330" s="87">
        <v>41957.229166666664</v>
      </c>
      <c r="G330" s="90" t="s">
        <v>717</v>
      </c>
    </row>
    <row r="331" spans="1:24" x14ac:dyDescent="0.25">
      <c r="A331" s="87">
        <v>41958.229166666664</v>
      </c>
      <c r="G331" s="90" t="s">
        <v>237</v>
      </c>
    </row>
    <row r="332" spans="1:24" x14ac:dyDescent="0.25">
      <c r="A332" s="87">
        <v>41958.229166666664</v>
      </c>
      <c r="G332" s="90" t="s">
        <v>596</v>
      </c>
    </row>
    <row r="333" spans="1:24" x14ac:dyDescent="0.25">
      <c r="A333" s="87">
        <v>41958.229166666664</v>
      </c>
      <c r="G333" s="90" t="s">
        <v>821</v>
      </c>
    </row>
    <row r="334" spans="1:24" x14ac:dyDescent="0.25">
      <c r="A334" s="87">
        <v>41957.229166666664</v>
      </c>
      <c r="G334" s="90" t="s">
        <v>727</v>
      </c>
    </row>
    <row r="335" spans="1:24" x14ac:dyDescent="0.25">
      <c r="A335" s="87">
        <v>41958.229166666664</v>
      </c>
      <c r="G335" s="90" t="s">
        <v>729</v>
      </c>
    </row>
    <row r="336" spans="1:24" x14ac:dyDescent="0.25">
      <c r="A336" s="87">
        <v>41958.229166666664</v>
      </c>
      <c r="G336" s="90" t="s">
        <v>667</v>
      </c>
    </row>
    <row r="337" spans="1:24" x14ac:dyDescent="0.25">
      <c r="A337" s="87">
        <v>41957.229166666664</v>
      </c>
      <c r="G337" s="90" t="s">
        <v>730</v>
      </c>
    </row>
    <row r="338" spans="1:24" x14ac:dyDescent="0.25">
      <c r="A338" s="87">
        <v>41958.229166666664</v>
      </c>
      <c r="G338" s="90" t="s">
        <v>601</v>
      </c>
    </row>
    <row r="339" spans="1:24" x14ac:dyDescent="0.25">
      <c r="A339" s="87">
        <v>41957.229166666664</v>
      </c>
      <c r="G339" s="90" t="s">
        <v>835</v>
      </c>
    </row>
    <row r="340" spans="1:24" x14ac:dyDescent="0.25">
      <c r="A340" s="87">
        <v>41957.229166666664</v>
      </c>
      <c r="G340" s="90" t="s">
        <v>462</v>
      </c>
    </row>
    <row r="341" spans="1:24" x14ac:dyDescent="0.25">
      <c r="A341" s="87">
        <v>41957.229166666664</v>
      </c>
      <c r="G341" s="90" t="s">
        <v>836</v>
      </c>
    </row>
    <row r="342" spans="1:24" x14ac:dyDescent="0.25">
      <c r="A342" s="87">
        <v>41957.229166666664</v>
      </c>
      <c r="G342" s="90" t="s">
        <v>604</v>
      </c>
    </row>
    <row r="343" spans="1:24" x14ac:dyDescent="0.25">
      <c r="A343" s="87">
        <v>41957.229166666664</v>
      </c>
      <c r="G343" s="90" t="s">
        <v>469</v>
      </c>
      <c r="X343" s="91"/>
    </row>
    <row r="344" spans="1:24" x14ac:dyDescent="0.25">
      <c r="A344" s="87">
        <v>41957.229166666664</v>
      </c>
      <c r="G344" s="90" t="s">
        <v>464</v>
      </c>
    </row>
    <row r="345" spans="1:24" x14ac:dyDescent="0.25">
      <c r="A345" s="87">
        <v>41956.229166666664</v>
      </c>
      <c r="G345" s="90" t="s">
        <v>837</v>
      </c>
    </row>
    <row r="346" spans="1:24" x14ac:dyDescent="0.25">
      <c r="A346" s="87">
        <v>41957.229166666664</v>
      </c>
      <c r="G346" s="90" t="s">
        <v>272</v>
      </c>
    </row>
    <row r="347" spans="1:24" x14ac:dyDescent="0.25">
      <c r="A347" s="87">
        <v>41955.229166666664</v>
      </c>
      <c r="G347" s="90" t="s">
        <v>844</v>
      </c>
    </row>
    <row r="348" spans="1:24" x14ac:dyDescent="0.25">
      <c r="A348" s="87">
        <v>41957.229166666664</v>
      </c>
      <c r="G348" s="90" t="s">
        <v>672</v>
      </c>
    </row>
    <row r="349" spans="1:24" x14ac:dyDescent="0.25">
      <c r="A349" s="87">
        <v>41957.229166666664</v>
      </c>
      <c r="G349" s="90" t="s">
        <v>848</v>
      </c>
      <c r="X349" s="91"/>
    </row>
    <row r="350" spans="1:24" x14ac:dyDescent="0.25">
      <c r="A350" s="87">
        <v>41957.229166666664</v>
      </c>
      <c r="G350" s="90" t="s">
        <v>843</v>
      </c>
      <c r="X350" s="91"/>
    </row>
    <row r="351" spans="1:24" x14ac:dyDescent="0.25">
      <c r="A351" s="87">
        <v>41957.229166666664</v>
      </c>
      <c r="G351" s="90" t="s">
        <v>470</v>
      </c>
    </row>
    <row r="352" spans="1:24" x14ac:dyDescent="0.25">
      <c r="A352" s="87">
        <v>41956.229166666664</v>
      </c>
      <c r="G352" s="90" t="s">
        <v>271</v>
      </c>
    </row>
    <row r="353" spans="1:24" x14ac:dyDescent="0.25">
      <c r="A353" s="87">
        <v>41956.229166666664</v>
      </c>
      <c r="G353" s="90" t="s">
        <v>467</v>
      </c>
    </row>
    <row r="354" spans="1:24" x14ac:dyDescent="0.25">
      <c r="A354" s="87">
        <v>41955.229166666664</v>
      </c>
      <c r="G354" s="90" t="s">
        <v>732</v>
      </c>
    </row>
    <row r="355" spans="1:24" x14ac:dyDescent="0.25">
      <c r="A355" s="87">
        <v>41956.229166666664</v>
      </c>
      <c r="G355" s="90" t="s">
        <v>734</v>
      </c>
    </row>
    <row r="356" spans="1:24" x14ac:dyDescent="0.25">
      <c r="A356" s="87">
        <v>41955.229166666664</v>
      </c>
      <c r="G356" s="90" t="s">
        <v>846</v>
      </c>
      <c r="X356" s="91"/>
    </row>
    <row r="357" spans="1:24" x14ac:dyDescent="0.25">
      <c r="A357" s="87">
        <v>41955.229166666664</v>
      </c>
      <c r="G357" s="90" t="s">
        <v>267</v>
      </c>
    </row>
    <row r="358" spans="1:24" x14ac:dyDescent="0.25">
      <c r="A358" s="87">
        <v>41956.229166666664</v>
      </c>
      <c r="G358" s="90" t="s">
        <v>839</v>
      </c>
      <c r="X358" s="91"/>
    </row>
    <row r="359" spans="1:24" x14ac:dyDescent="0.25">
      <c r="A359" s="87">
        <v>41955.229166666664</v>
      </c>
      <c r="G359" s="90" t="s">
        <v>468</v>
      </c>
      <c r="X359" s="91"/>
    </row>
    <row r="360" spans="1:24" x14ac:dyDescent="0.25">
      <c r="A360" s="87">
        <v>41955.229166666664</v>
      </c>
      <c r="G360" s="90" t="s">
        <v>847</v>
      </c>
    </row>
    <row r="361" spans="1:24" x14ac:dyDescent="0.25">
      <c r="A361" s="87">
        <v>41954.229166666664</v>
      </c>
      <c r="G361" s="90" t="s">
        <v>472</v>
      </c>
      <c r="X361" s="91"/>
    </row>
    <row r="362" spans="1:24" x14ac:dyDescent="0.25">
      <c r="A362" s="87">
        <v>41953.229166666664</v>
      </c>
      <c r="G362" s="90" t="s">
        <v>473</v>
      </c>
      <c r="X362" s="91"/>
    </row>
    <row r="363" spans="1:24" x14ac:dyDescent="0.25">
      <c r="A363" s="87">
        <v>41955.229166666664</v>
      </c>
      <c r="G363" s="90" t="s">
        <v>733</v>
      </c>
      <c r="X363" s="91"/>
    </row>
    <row r="364" spans="1:24" x14ac:dyDescent="0.25">
      <c r="A364" s="87">
        <v>41954.229166666664</v>
      </c>
      <c r="G364" s="90" t="s">
        <v>838</v>
      </c>
    </row>
    <row r="365" spans="1:24" x14ac:dyDescent="0.25">
      <c r="A365" s="87">
        <v>41955.229166666664</v>
      </c>
      <c r="G365" s="90" t="s">
        <v>673</v>
      </c>
      <c r="X365" s="91"/>
    </row>
    <row r="366" spans="1:24" x14ac:dyDescent="0.25">
      <c r="A366" s="87">
        <v>41954.229166666664</v>
      </c>
      <c r="G366" s="90" t="s">
        <v>670</v>
      </c>
    </row>
    <row r="367" spans="1:24" x14ac:dyDescent="0.25">
      <c r="A367" s="87">
        <v>41953.229166666664</v>
      </c>
      <c r="G367" s="90" t="s">
        <v>669</v>
      </c>
      <c r="X367" s="91"/>
    </row>
    <row r="368" spans="1:24" x14ac:dyDescent="0.25">
      <c r="A368" s="87">
        <v>41953.229166666664</v>
      </c>
      <c r="G368" s="90" t="s">
        <v>466</v>
      </c>
    </row>
    <row r="369" spans="1:24" x14ac:dyDescent="0.25">
      <c r="A369" s="87">
        <v>41951.229166666664</v>
      </c>
      <c r="G369" s="90" t="s">
        <v>849</v>
      </c>
    </row>
    <row r="370" spans="1:24" x14ac:dyDescent="0.25">
      <c r="A370" s="87">
        <v>41950.229166666664</v>
      </c>
      <c r="G370" s="90" t="s">
        <v>471</v>
      </c>
      <c r="X370" s="91"/>
    </row>
    <row r="371" spans="1:24" x14ac:dyDescent="0.25">
      <c r="A371" s="87">
        <v>41951.229166666664</v>
      </c>
      <c r="G371" s="90" t="s">
        <v>268</v>
      </c>
    </row>
    <row r="372" spans="1:24" x14ac:dyDescent="0.25">
      <c r="A372" s="87">
        <v>41951.229166666664</v>
      </c>
      <c r="G372" s="90" t="s">
        <v>474</v>
      </c>
      <c r="X372" s="91"/>
    </row>
    <row r="373" spans="1:24" x14ac:dyDescent="0.25">
      <c r="A373" s="87">
        <v>41950.229166666664</v>
      </c>
      <c r="G373" s="90" t="s">
        <v>840</v>
      </c>
    </row>
    <row r="374" spans="1:24" x14ac:dyDescent="0.25">
      <c r="A374" s="87">
        <v>41950.229166666664</v>
      </c>
      <c r="G374" s="90" t="s">
        <v>603</v>
      </c>
      <c r="X374" s="91"/>
    </row>
    <row r="375" spans="1:24" x14ac:dyDescent="0.25">
      <c r="A375" s="87">
        <v>41950.229166666664</v>
      </c>
      <c r="G375" s="90" t="s">
        <v>273</v>
      </c>
    </row>
    <row r="376" spans="1:24" x14ac:dyDescent="0.25">
      <c r="A376" s="87">
        <v>41949.229166666664</v>
      </c>
      <c r="G376" s="90" t="s">
        <v>269</v>
      </c>
    </row>
    <row r="377" spans="1:24" x14ac:dyDescent="0.25">
      <c r="A377" s="87">
        <v>41949.229166666664</v>
      </c>
      <c r="G377" s="90" t="s">
        <v>668</v>
      </c>
    </row>
    <row r="378" spans="1:24" x14ac:dyDescent="0.25">
      <c r="A378" s="87">
        <v>41949.229166666664</v>
      </c>
      <c r="G378" s="90" t="s">
        <v>671</v>
      </c>
    </row>
    <row r="379" spans="1:24" x14ac:dyDescent="0.25">
      <c r="A379" s="87">
        <v>41949.229166666664</v>
      </c>
      <c r="G379" s="90" t="s">
        <v>602</v>
      </c>
    </row>
    <row r="380" spans="1:24" x14ac:dyDescent="0.25">
      <c r="A380" s="87">
        <v>41949.229166666664</v>
      </c>
      <c r="G380" s="90" t="s">
        <v>475</v>
      </c>
    </row>
    <row r="381" spans="1:24" x14ac:dyDescent="0.25">
      <c r="A381" s="87">
        <v>41948.229166666664</v>
      </c>
      <c r="G381" s="90" t="s">
        <v>842</v>
      </c>
    </row>
    <row r="382" spans="1:24" x14ac:dyDescent="0.25">
      <c r="A382" s="87">
        <v>41948.229166666664</v>
      </c>
      <c r="G382" s="90" t="s">
        <v>605</v>
      </c>
    </row>
    <row r="383" spans="1:24" x14ac:dyDescent="0.25">
      <c r="A383" s="87">
        <v>41941.229166666664</v>
      </c>
      <c r="G383" s="90" t="s">
        <v>731</v>
      </c>
    </row>
    <row r="384" spans="1:24" x14ac:dyDescent="0.25">
      <c r="A384" s="87">
        <v>41948.229166666664</v>
      </c>
      <c r="G384" s="90" t="s">
        <v>270</v>
      </c>
    </row>
    <row r="385" spans="1:24" x14ac:dyDescent="0.25">
      <c r="A385" s="87">
        <v>41948.229166666664</v>
      </c>
      <c r="G385" s="90" t="s">
        <v>476</v>
      </c>
    </row>
    <row r="386" spans="1:24" x14ac:dyDescent="0.25">
      <c r="A386" s="87">
        <v>41947.229166666664</v>
      </c>
      <c r="G386" s="90" t="s">
        <v>266</v>
      </c>
    </row>
    <row r="387" spans="1:24" x14ac:dyDescent="0.25">
      <c r="A387" s="87">
        <v>41947.229166666664</v>
      </c>
      <c r="G387" s="90" t="s">
        <v>465</v>
      </c>
    </row>
    <row r="388" spans="1:24" x14ac:dyDescent="0.25">
      <c r="A388" s="87">
        <v>41947.229166666664</v>
      </c>
      <c r="G388" s="90" t="s">
        <v>275</v>
      </c>
      <c r="X388" s="91"/>
    </row>
    <row r="389" spans="1:24" x14ac:dyDescent="0.25">
      <c r="A389" s="87">
        <v>41946.229166666664</v>
      </c>
      <c r="G389" s="90" t="s">
        <v>463</v>
      </c>
    </row>
    <row r="390" spans="1:24" x14ac:dyDescent="0.25">
      <c r="A390" s="87">
        <v>41946.229166666664</v>
      </c>
      <c r="G390" s="90" t="s">
        <v>841</v>
      </c>
    </row>
    <row r="391" spans="1:24" x14ac:dyDescent="0.25">
      <c r="A391" s="87">
        <v>41947.229166666664</v>
      </c>
      <c r="G391" s="90" t="s">
        <v>845</v>
      </c>
    </row>
    <row r="392" spans="1:24" x14ac:dyDescent="0.25">
      <c r="A392" s="87">
        <v>41947.229166666664</v>
      </c>
      <c r="G392" s="90" t="s">
        <v>274</v>
      </c>
    </row>
    <row r="393" spans="1:24" x14ac:dyDescent="0.25">
      <c r="A393" s="87">
        <v>41946.229166666664</v>
      </c>
      <c r="G393" s="90" t="s">
        <v>632</v>
      </c>
    </row>
    <row r="394" spans="1:24" x14ac:dyDescent="0.25">
      <c r="A394" s="87">
        <v>41946.229166666664</v>
      </c>
      <c r="G394" s="90" t="s">
        <v>561</v>
      </c>
    </row>
    <row r="395" spans="1:24" x14ac:dyDescent="0.25">
      <c r="A395" s="87">
        <v>41946.229166666664</v>
      </c>
      <c r="G395" s="90" t="s">
        <v>335</v>
      </c>
      <c r="X395" s="91"/>
    </row>
    <row r="396" spans="1:24" x14ac:dyDescent="0.25">
      <c r="A396" s="87">
        <v>41944.229166666664</v>
      </c>
      <c r="G396" s="90" t="s">
        <v>339</v>
      </c>
    </row>
    <row r="397" spans="1:24" x14ac:dyDescent="0.25">
      <c r="A397" s="87">
        <v>41944.229166666664</v>
      </c>
      <c r="G397" s="90" t="s">
        <v>557</v>
      </c>
    </row>
    <row r="398" spans="1:24" x14ac:dyDescent="0.25">
      <c r="A398" s="87">
        <v>41943.229166666664</v>
      </c>
      <c r="G398" s="90" t="s">
        <v>631</v>
      </c>
    </row>
    <row r="399" spans="1:24" x14ac:dyDescent="0.25">
      <c r="A399" s="87">
        <v>41943.229166666664</v>
      </c>
      <c r="G399" s="90" t="s">
        <v>629</v>
      </c>
      <c r="X399" s="91"/>
    </row>
    <row r="400" spans="1:24" x14ac:dyDescent="0.25">
      <c r="A400" s="87">
        <v>41943.229166666664</v>
      </c>
      <c r="G400" s="90" t="s">
        <v>560</v>
      </c>
      <c r="X400" s="91"/>
    </row>
    <row r="401" spans="1:24" x14ac:dyDescent="0.25">
      <c r="A401" s="87">
        <v>41943.229166666664</v>
      </c>
      <c r="G401" s="90" t="s">
        <v>336</v>
      </c>
    </row>
    <row r="402" spans="1:24" x14ac:dyDescent="0.25">
      <c r="A402" s="87">
        <v>41942.229166666664</v>
      </c>
      <c r="G402" s="90" t="s">
        <v>694</v>
      </c>
    </row>
    <row r="403" spans="1:24" x14ac:dyDescent="0.25">
      <c r="A403" s="87">
        <v>41942.229166666664</v>
      </c>
      <c r="G403" s="90" t="s">
        <v>559</v>
      </c>
    </row>
    <row r="404" spans="1:24" x14ac:dyDescent="0.25">
      <c r="A404" s="87">
        <v>41941.229166666664</v>
      </c>
      <c r="G404" s="90" t="s">
        <v>756</v>
      </c>
    </row>
    <row r="405" spans="1:24" x14ac:dyDescent="0.25">
      <c r="A405" s="87">
        <v>41941.229166666664</v>
      </c>
      <c r="G405" s="90" t="s">
        <v>338</v>
      </c>
    </row>
    <row r="406" spans="1:24" x14ac:dyDescent="0.25">
      <c r="A406" s="87">
        <v>41941.229166666664</v>
      </c>
      <c r="G406" s="90" t="s">
        <v>880</v>
      </c>
    </row>
    <row r="407" spans="1:24" x14ac:dyDescent="0.25">
      <c r="A407" s="87">
        <v>41940.229166666664</v>
      </c>
      <c r="G407" s="90" t="s">
        <v>558</v>
      </c>
    </row>
    <row r="408" spans="1:24" x14ac:dyDescent="0.25">
      <c r="A408" s="87">
        <v>41940.229166666664</v>
      </c>
      <c r="G408" s="90" t="s">
        <v>693</v>
      </c>
      <c r="X408" s="91"/>
    </row>
    <row r="409" spans="1:24" x14ac:dyDescent="0.25">
      <c r="A409" s="87">
        <v>41940.229166666664</v>
      </c>
      <c r="G409" s="90" t="s">
        <v>337</v>
      </c>
      <c r="X409" s="91"/>
    </row>
    <row r="410" spans="1:24" x14ac:dyDescent="0.25">
      <c r="A410" s="87">
        <v>41939.229166666664</v>
      </c>
      <c r="G410" s="90" t="s">
        <v>334</v>
      </c>
    </row>
    <row r="411" spans="1:24" x14ac:dyDescent="0.25">
      <c r="A411" s="87">
        <v>41939.229166666664</v>
      </c>
      <c r="G411" s="90" t="s">
        <v>757</v>
      </c>
      <c r="X411" s="91"/>
    </row>
    <row r="412" spans="1:24" x14ac:dyDescent="0.25">
      <c r="A412" s="87">
        <v>41939.229166666664</v>
      </c>
      <c r="G412" s="90" t="s">
        <v>881</v>
      </c>
    </row>
    <row r="413" spans="1:24" x14ac:dyDescent="0.25">
      <c r="A413" s="87">
        <v>41939.229166666664</v>
      </c>
      <c r="G413" s="90" t="s">
        <v>630</v>
      </c>
    </row>
    <row r="414" spans="1:24" x14ac:dyDescent="0.25">
      <c r="A414" s="87">
        <v>41934.229166666664</v>
      </c>
      <c r="G414" s="90" t="s">
        <v>802</v>
      </c>
    </row>
    <row r="415" spans="1:24" x14ac:dyDescent="0.25">
      <c r="A415" s="87">
        <v>41932.229166666664</v>
      </c>
      <c r="G415" s="90" t="s">
        <v>804</v>
      </c>
    </row>
    <row r="416" spans="1:24" x14ac:dyDescent="0.25">
      <c r="A416" s="87">
        <v>41933.229166666664</v>
      </c>
      <c r="G416" s="90" t="s">
        <v>405</v>
      </c>
    </row>
    <row r="417" spans="1:24" x14ac:dyDescent="0.25">
      <c r="A417" s="87">
        <v>41933.229166666664</v>
      </c>
      <c r="G417" s="90" t="s">
        <v>207</v>
      </c>
    </row>
    <row r="418" spans="1:24" x14ac:dyDescent="0.25">
      <c r="A418" s="87">
        <v>41932.229166666664</v>
      </c>
      <c r="G418" s="90" t="s">
        <v>807</v>
      </c>
      <c r="X418" s="91"/>
    </row>
    <row r="419" spans="1:24" x14ac:dyDescent="0.25">
      <c r="A419" s="87">
        <v>41930.229166666664</v>
      </c>
      <c r="G419" s="90" t="s">
        <v>578</v>
      </c>
    </row>
    <row r="420" spans="1:24" x14ac:dyDescent="0.25">
      <c r="A420" s="87">
        <v>41930.229166666664</v>
      </c>
      <c r="G420" s="90" t="s">
        <v>809</v>
      </c>
    </row>
    <row r="421" spans="1:24" x14ac:dyDescent="0.25">
      <c r="A421" s="87">
        <v>41930.229166666664</v>
      </c>
      <c r="G421" s="90" t="s">
        <v>415</v>
      </c>
    </row>
    <row r="422" spans="1:24" x14ac:dyDescent="0.25">
      <c r="A422" s="87">
        <v>41930.229166666664</v>
      </c>
      <c r="G422" s="90" t="s">
        <v>408</v>
      </c>
    </row>
    <row r="423" spans="1:24" x14ac:dyDescent="0.25">
      <c r="A423" s="87">
        <v>41930.229166666664</v>
      </c>
      <c r="G423" s="90" t="s">
        <v>714</v>
      </c>
    </row>
    <row r="424" spans="1:24" x14ac:dyDescent="0.25">
      <c r="A424" s="87">
        <v>41930.229166666664</v>
      </c>
      <c r="G424" s="90" t="s">
        <v>581</v>
      </c>
    </row>
    <row r="425" spans="1:24" x14ac:dyDescent="0.25">
      <c r="A425" s="87">
        <v>41930.229166666664</v>
      </c>
      <c r="G425" s="90" t="s">
        <v>209</v>
      </c>
    </row>
    <row r="426" spans="1:24" x14ac:dyDescent="0.25">
      <c r="A426" s="87">
        <v>41930.229166666664</v>
      </c>
      <c r="G426" s="90" t="s">
        <v>406</v>
      </c>
    </row>
    <row r="427" spans="1:24" x14ac:dyDescent="0.25">
      <c r="A427" s="87">
        <v>41930.229166666664</v>
      </c>
      <c r="G427" s="90" t="s">
        <v>649</v>
      </c>
    </row>
    <row r="428" spans="1:24" x14ac:dyDescent="0.25">
      <c r="A428" s="87">
        <v>41930.229166666664</v>
      </c>
      <c r="G428" s="90" t="s">
        <v>407</v>
      </c>
    </row>
    <row r="429" spans="1:24" x14ac:dyDescent="0.25">
      <c r="A429" s="87">
        <v>41930.229166666664</v>
      </c>
      <c r="G429" s="90" t="s">
        <v>215</v>
      </c>
    </row>
    <row r="430" spans="1:24" x14ac:dyDescent="0.25">
      <c r="A430" s="87">
        <v>41929.229166666664</v>
      </c>
      <c r="G430" s="90" t="s">
        <v>218</v>
      </c>
      <c r="X430" s="91"/>
    </row>
    <row r="431" spans="1:24" x14ac:dyDescent="0.25">
      <c r="A431" s="87">
        <v>41928.229166666664</v>
      </c>
      <c r="G431" s="90" t="s">
        <v>579</v>
      </c>
    </row>
    <row r="432" spans="1:24" x14ac:dyDescent="0.25">
      <c r="A432" s="87">
        <v>41927.229166666664</v>
      </c>
      <c r="G432" s="90" t="s">
        <v>648</v>
      </c>
    </row>
    <row r="433" spans="1:24" x14ac:dyDescent="0.25">
      <c r="A433" s="87">
        <v>41928.229166666664</v>
      </c>
      <c r="G433" s="90" t="s">
        <v>217</v>
      </c>
    </row>
    <row r="434" spans="1:24" x14ac:dyDescent="0.25">
      <c r="A434" s="87">
        <v>41926.229166666664</v>
      </c>
      <c r="G434" s="90" t="s">
        <v>211</v>
      </c>
    </row>
    <row r="435" spans="1:24" x14ac:dyDescent="0.25">
      <c r="A435" s="87">
        <v>41926.229166666664</v>
      </c>
      <c r="G435" s="90" t="s">
        <v>412</v>
      </c>
    </row>
    <row r="436" spans="1:24" x14ac:dyDescent="0.25">
      <c r="A436" s="87">
        <v>41925.229166666664</v>
      </c>
      <c r="G436" s="90" t="s">
        <v>414</v>
      </c>
      <c r="X436" s="91"/>
    </row>
    <row r="437" spans="1:24" x14ac:dyDescent="0.25">
      <c r="A437" s="87">
        <v>41925.229166666664</v>
      </c>
      <c r="G437" s="90" t="s">
        <v>417</v>
      </c>
    </row>
    <row r="438" spans="1:24" x14ac:dyDescent="0.25">
      <c r="A438" s="87">
        <v>41925.229166666664</v>
      </c>
      <c r="G438" s="90" t="s">
        <v>214</v>
      </c>
    </row>
    <row r="439" spans="1:24" x14ac:dyDescent="0.25">
      <c r="A439" s="87">
        <v>41922.229166666664</v>
      </c>
      <c r="G439" s="90" t="s">
        <v>409</v>
      </c>
    </row>
    <row r="440" spans="1:24" x14ac:dyDescent="0.25">
      <c r="A440" s="87">
        <v>41925.229166666664</v>
      </c>
      <c r="G440" s="90" t="s">
        <v>808</v>
      </c>
    </row>
    <row r="441" spans="1:24" x14ac:dyDescent="0.25">
      <c r="A441" s="87">
        <v>41925.229166666664</v>
      </c>
      <c r="G441" s="90" t="s">
        <v>647</v>
      </c>
    </row>
    <row r="442" spans="1:24" x14ac:dyDescent="0.25">
      <c r="A442" s="87">
        <v>41923.229166666664</v>
      </c>
      <c r="G442" s="90" t="s">
        <v>410</v>
      </c>
      <c r="X442" s="91"/>
    </row>
    <row r="443" spans="1:24" x14ac:dyDescent="0.25">
      <c r="A443" s="87">
        <v>41924.229166666664</v>
      </c>
      <c r="G443" s="90" t="s">
        <v>805</v>
      </c>
      <c r="X443" s="91"/>
    </row>
    <row r="444" spans="1:24" x14ac:dyDescent="0.25">
      <c r="A444" s="87">
        <v>41923.229166666664</v>
      </c>
      <c r="G444" s="90" t="s">
        <v>210</v>
      </c>
    </row>
    <row r="445" spans="1:24" x14ac:dyDescent="0.25">
      <c r="A445" s="87">
        <v>41923.229166666664</v>
      </c>
      <c r="G445" s="90" t="s">
        <v>650</v>
      </c>
    </row>
    <row r="446" spans="1:24" x14ac:dyDescent="0.25">
      <c r="A446" s="87">
        <v>41923.229166666664</v>
      </c>
      <c r="G446" s="90" t="s">
        <v>715</v>
      </c>
    </row>
    <row r="447" spans="1:24" x14ac:dyDescent="0.25">
      <c r="A447" s="87">
        <v>41923.229166666664</v>
      </c>
      <c r="G447" s="90" t="s">
        <v>713</v>
      </c>
    </row>
    <row r="448" spans="1:24" x14ac:dyDescent="0.25">
      <c r="A448" s="87">
        <v>41922.229166666664</v>
      </c>
      <c r="G448" s="90" t="s">
        <v>810</v>
      </c>
    </row>
    <row r="449" spans="1:24" x14ac:dyDescent="0.25">
      <c r="A449" s="87">
        <v>41922.229166666664</v>
      </c>
      <c r="G449" s="90" t="s">
        <v>208</v>
      </c>
    </row>
    <row r="450" spans="1:24" x14ac:dyDescent="0.25">
      <c r="A450" s="87">
        <v>41922.229166666664</v>
      </c>
      <c r="G450" s="90" t="s">
        <v>413</v>
      </c>
      <c r="X450" s="91"/>
    </row>
    <row r="451" spans="1:24" x14ac:dyDescent="0.25">
      <c r="A451" s="87">
        <v>41922.229166666664</v>
      </c>
      <c r="G451" s="90" t="s">
        <v>216</v>
      </c>
    </row>
    <row r="452" spans="1:24" x14ac:dyDescent="0.25">
      <c r="A452" s="87">
        <v>41922.229166666664</v>
      </c>
      <c r="G452" s="90" t="s">
        <v>651</v>
      </c>
      <c r="X452" s="91"/>
    </row>
    <row r="453" spans="1:24" x14ac:dyDescent="0.25">
      <c r="A453" s="87">
        <v>41922.229166666664</v>
      </c>
      <c r="G453" s="90" t="s">
        <v>806</v>
      </c>
    </row>
    <row r="454" spans="1:24" x14ac:dyDescent="0.25">
      <c r="A454" s="87">
        <v>41921.229166666664</v>
      </c>
      <c r="G454" s="90" t="s">
        <v>212</v>
      </c>
    </row>
    <row r="455" spans="1:24" x14ac:dyDescent="0.25">
      <c r="A455" s="87">
        <v>41920.229166666664</v>
      </c>
      <c r="G455" s="90" t="s">
        <v>652</v>
      </c>
    </row>
    <row r="456" spans="1:24" x14ac:dyDescent="0.25">
      <c r="A456" s="87">
        <v>41921.229166666664</v>
      </c>
      <c r="G456" s="90" t="s">
        <v>416</v>
      </c>
    </row>
    <row r="457" spans="1:24" x14ac:dyDescent="0.25">
      <c r="A457" s="87">
        <v>41920.229166666664</v>
      </c>
      <c r="G457" s="90" t="s">
        <v>418</v>
      </c>
    </row>
    <row r="458" spans="1:24" x14ac:dyDescent="0.25">
      <c r="A458" s="87">
        <v>41920.229166666664</v>
      </c>
      <c r="G458" s="90" t="s">
        <v>411</v>
      </c>
    </row>
    <row r="459" spans="1:24" x14ac:dyDescent="0.25">
      <c r="A459" s="87">
        <v>41920.229166666664</v>
      </c>
      <c r="G459" s="90" t="s">
        <v>219</v>
      </c>
    </row>
    <row r="460" spans="1:24" x14ac:dyDescent="0.25">
      <c r="A460" s="87">
        <v>41920.229166666664</v>
      </c>
      <c r="G460" s="90" t="s">
        <v>213</v>
      </c>
    </row>
    <row r="461" spans="1:24" x14ac:dyDescent="0.25">
      <c r="A461" s="87">
        <v>41920.229166666664</v>
      </c>
      <c r="G461" s="90" t="s">
        <v>580</v>
      </c>
    </row>
    <row r="462" spans="1:24" x14ac:dyDescent="0.25">
      <c r="A462" s="87">
        <v>41920.229166666664</v>
      </c>
      <c r="G462" s="90" t="s">
        <v>489</v>
      </c>
      <c r="X462" s="91"/>
    </row>
    <row r="463" spans="1:24" x14ac:dyDescent="0.25">
      <c r="A463" s="87">
        <v>41921.229166666664</v>
      </c>
      <c r="G463" s="90" t="s">
        <v>493</v>
      </c>
    </row>
    <row r="464" spans="1:24" x14ac:dyDescent="0.25">
      <c r="A464" s="87">
        <v>41920.229166666664</v>
      </c>
      <c r="G464" s="90" t="s">
        <v>678</v>
      </c>
    </row>
    <row r="465" spans="1:24" x14ac:dyDescent="0.25">
      <c r="A465" s="87">
        <v>41920.229166666664</v>
      </c>
      <c r="G465" s="90" t="s">
        <v>291</v>
      </c>
    </row>
    <row r="466" spans="1:24" x14ac:dyDescent="0.25">
      <c r="A466" s="87">
        <v>41921.229166666664</v>
      </c>
      <c r="G466" s="90" t="s">
        <v>494</v>
      </c>
    </row>
    <row r="467" spans="1:24" x14ac:dyDescent="0.25">
      <c r="A467" s="87">
        <v>41921.229166666664</v>
      </c>
      <c r="G467" s="90" t="s">
        <v>289</v>
      </c>
    </row>
    <row r="468" spans="1:24" x14ac:dyDescent="0.25">
      <c r="A468" s="87">
        <v>41920.229166666664</v>
      </c>
      <c r="G468" s="90" t="s">
        <v>491</v>
      </c>
    </row>
    <row r="469" spans="1:24" x14ac:dyDescent="0.25">
      <c r="A469" s="87">
        <v>41919.229166666664</v>
      </c>
      <c r="G469" s="90" t="s">
        <v>292</v>
      </c>
    </row>
    <row r="470" spans="1:24" x14ac:dyDescent="0.25">
      <c r="A470" s="87">
        <v>41919.229166666664</v>
      </c>
      <c r="G470" s="90" t="s">
        <v>293</v>
      </c>
    </row>
    <row r="471" spans="1:24" x14ac:dyDescent="0.25">
      <c r="A471" s="87">
        <v>41919.229166666664</v>
      </c>
      <c r="G471" s="90" t="s">
        <v>490</v>
      </c>
      <c r="X471" s="91"/>
    </row>
    <row r="472" spans="1:24" x14ac:dyDescent="0.25">
      <c r="A472" s="87">
        <v>41919.229166666664</v>
      </c>
      <c r="G472" s="90" t="s">
        <v>855</v>
      </c>
    </row>
    <row r="473" spans="1:24" x14ac:dyDescent="0.25">
      <c r="A473" s="87">
        <v>41918.229166666664</v>
      </c>
      <c r="G473" s="90" t="s">
        <v>736</v>
      </c>
    </row>
    <row r="474" spans="1:24" x14ac:dyDescent="0.25">
      <c r="A474" s="87">
        <v>41912.229166666664</v>
      </c>
      <c r="G474" s="90" t="s">
        <v>290</v>
      </c>
    </row>
    <row r="475" spans="1:24" x14ac:dyDescent="0.25">
      <c r="A475" s="87">
        <v>41913.229166666664</v>
      </c>
      <c r="G475" s="90" t="s">
        <v>737</v>
      </c>
    </row>
    <row r="476" spans="1:24" x14ac:dyDescent="0.25">
      <c r="A476" s="87">
        <v>41913.229166666664</v>
      </c>
      <c r="G476" s="90" t="s">
        <v>492</v>
      </c>
    </row>
    <row r="477" spans="1:24" x14ac:dyDescent="0.25">
      <c r="A477" s="87">
        <v>41913.229166666664</v>
      </c>
      <c r="G477" s="90" t="s">
        <v>854</v>
      </c>
    </row>
    <row r="478" spans="1:24" x14ac:dyDescent="0.25">
      <c r="A478" s="87">
        <v>41913.229166666664</v>
      </c>
      <c r="G478" s="90" t="s">
        <v>154</v>
      </c>
      <c r="X478" s="91"/>
    </row>
    <row r="479" spans="1:24" x14ac:dyDescent="0.25">
      <c r="A479" s="87">
        <v>41913.229166666664</v>
      </c>
      <c r="G479" s="90" t="s">
        <v>776</v>
      </c>
    </row>
    <row r="480" spans="1:24" x14ac:dyDescent="0.25">
      <c r="A480" s="87">
        <v>41913.229166666664</v>
      </c>
      <c r="G480" s="90" t="s">
        <v>765</v>
      </c>
      <c r="X480" s="91"/>
    </row>
    <row r="481" spans="1:24" x14ac:dyDescent="0.25">
      <c r="A481" s="87">
        <v>41913.229166666664</v>
      </c>
      <c r="G481" s="90" t="s">
        <v>566</v>
      </c>
      <c r="X481" s="91"/>
    </row>
    <row r="482" spans="1:24" x14ac:dyDescent="0.25">
      <c r="A482" s="87">
        <v>41912.229166666664</v>
      </c>
      <c r="G482" s="90" t="s">
        <v>155</v>
      </c>
      <c r="X482" s="91"/>
    </row>
    <row r="483" spans="1:24" x14ac:dyDescent="0.25">
      <c r="A483" s="87">
        <v>41912.229166666664</v>
      </c>
      <c r="G483" s="90" t="s">
        <v>701</v>
      </c>
    </row>
    <row r="484" spans="1:24" x14ac:dyDescent="0.25">
      <c r="A484" s="87">
        <v>41912.229166666664</v>
      </c>
      <c r="G484" s="90" t="s">
        <v>769</v>
      </c>
    </row>
    <row r="485" spans="1:24" x14ac:dyDescent="0.25">
      <c r="A485" s="87">
        <v>41912.229166666664</v>
      </c>
      <c r="G485" s="90" t="s">
        <v>766</v>
      </c>
    </row>
    <row r="486" spans="1:24" x14ac:dyDescent="0.25">
      <c r="A486" s="87">
        <v>41912.229166666664</v>
      </c>
      <c r="G486" s="90" t="s">
        <v>150</v>
      </c>
    </row>
    <row r="487" spans="1:24" x14ac:dyDescent="0.25">
      <c r="A487" s="87">
        <v>41912.229166666664</v>
      </c>
      <c r="G487" s="90" t="s">
        <v>567</v>
      </c>
    </row>
    <row r="488" spans="1:24" x14ac:dyDescent="0.25">
      <c r="A488" s="87">
        <v>41912.229166666664</v>
      </c>
      <c r="G488" s="90" t="s">
        <v>356</v>
      </c>
    </row>
    <row r="489" spans="1:24" x14ac:dyDescent="0.25">
      <c r="A489" s="87">
        <v>41911.229166666664</v>
      </c>
      <c r="G489" s="90" t="s">
        <v>770</v>
      </c>
    </row>
    <row r="490" spans="1:24" x14ac:dyDescent="0.25">
      <c r="A490" s="87">
        <v>41912.229166666664</v>
      </c>
      <c r="G490" s="90" t="s">
        <v>350</v>
      </c>
      <c r="X490" s="91"/>
    </row>
    <row r="491" spans="1:24" x14ac:dyDescent="0.25">
      <c r="A491" s="87">
        <v>41911.229166666664</v>
      </c>
      <c r="G491" s="90" t="s">
        <v>760</v>
      </c>
    </row>
    <row r="492" spans="1:24" x14ac:dyDescent="0.25">
      <c r="A492" s="87">
        <v>41911.229166666664</v>
      </c>
      <c r="G492" s="90" t="s">
        <v>346</v>
      </c>
    </row>
    <row r="493" spans="1:24" x14ac:dyDescent="0.25">
      <c r="A493" s="87">
        <v>41911.229166666664</v>
      </c>
      <c r="G493" s="90" t="s">
        <v>703</v>
      </c>
      <c r="X493" s="91"/>
    </row>
    <row r="494" spans="1:24" x14ac:dyDescent="0.25">
      <c r="A494" s="87">
        <v>41911.229166666664</v>
      </c>
      <c r="G494" s="90" t="s">
        <v>700</v>
      </c>
    </row>
    <row r="495" spans="1:24" x14ac:dyDescent="0.25">
      <c r="A495" s="87">
        <v>41909.229166666664</v>
      </c>
      <c r="G495" s="90" t="s">
        <v>764</v>
      </c>
      <c r="X495" s="91"/>
    </row>
    <row r="496" spans="1:24" x14ac:dyDescent="0.25">
      <c r="A496" s="87">
        <v>41909.229166666664</v>
      </c>
      <c r="G496" s="90" t="s">
        <v>638</v>
      </c>
    </row>
    <row r="497" spans="1:24" x14ac:dyDescent="0.25">
      <c r="A497" s="87">
        <v>41908.229166666664</v>
      </c>
      <c r="G497" s="90" t="s">
        <v>148</v>
      </c>
      <c r="X497" s="91"/>
    </row>
    <row r="498" spans="1:24" x14ac:dyDescent="0.25">
      <c r="A498" s="87">
        <v>41908.229166666664</v>
      </c>
      <c r="G498" s="90" t="s">
        <v>146</v>
      </c>
    </row>
    <row r="499" spans="1:24" x14ac:dyDescent="0.25">
      <c r="A499" s="87">
        <v>41908.229166666664</v>
      </c>
      <c r="G499" s="90" t="s">
        <v>773</v>
      </c>
      <c r="X499" s="91"/>
    </row>
    <row r="500" spans="1:24" x14ac:dyDescent="0.25">
      <c r="A500" s="87">
        <v>41907.229166666664</v>
      </c>
      <c r="G500" s="90" t="s">
        <v>363</v>
      </c>
    </row>
    <row r="501" spans="1:24" x14ac:dyDescent="0.25">
      <c r="A501" s="87">
        <v>41908.229166666664</v>
      </c>
      <c r="G501" s="90" t="s">
        <v>354</v>
      </c>
      <c r="X501" s="91"/>
    </row>
    <row r="502" spans="1:24" x14ac:dyDescent="0.25">
      <c r="A502" s="87">
        <v>41907.229166666664</v>
      </c>
      <c r="G502" s="90" t="s">
        <v>768</v>
      </c>
      <c r="X502" s="91"/>
    </row>
    <row r="503" spans="1:24" x14ac:dyDescent="0.25">
      <c r="A503" s="87">
        <v>41907.229166666664</v>
      </c>
      <c r="G503" s="90" t="s">
        <v>699</v>
      </c>
    </row>
    <row r="504" spans="1:24" x14ac:dyDescent="0.25">
      <c r="A504" s="87">
        <v>41906.229166666664</v>
      </c>
      <c r="G504" s="90" t="s">
        <v>160</v>
      </c>
    </row>
    <row r="505" spans="1:24" x14ac:dyDescent="0.25">
      <c r="A505" s="87">
        <v>41907.229166666664</v>
      </c>
      <c r="G505" s="90" t="s">
        <v>167</v>
      </c>
      <c r="X505" s="91"/>
    </row>
    <row r="506" spans="1:24" x14ac:dyDescent="0.25">
      <c r="A506" s="87">
        <v>41907.229166666664</v>
      </c>
      <c r="G506" s="90" t="s">
        <v>637</v>
      </c>
    </row>
    <row r="507" spans="1:24" x14ac:dyDescent="0.25">
      <c r="A507" s="87">
        <v>41907.229166666664</v>
      </c>
      <c r="G507" s="90" t="s">
        <v>761</v>
      </c>
      <c r="X507" s="91"/>
    </row>
    <row r="508" spans="1:24" x14ac:dyDescent="0.25">
      <c r="A508" s="87">
        <v>41907.229166666664</v>
      </c>
      <c r="G508" s="90" t="s">
        <v>169</v>
      </c>
    </row>
    <row r="509" spans="1:24" x14ac:dyDescent="0.25">
      <c r="A509" s="87">
        <v>41907.229166666664</v>
      </c>
      <c r="G509" s="90" t="s">
        <v>166</v>
      </c>
    </row>
    <row r="510" spans="1:24" x14ac:dyDescent="0.25">
      <c r="A510" s="87">
        <v>41907.229166666664</v>
      </c>
      <c r="G510" s="90" t="s">
        <v>171</v>
      </c>
      <c r="X510" s="91"/>
    </row>
    <row r="511" spans="1:24" x14ac:dyDescent="0.25">
      <c r="A511" s="87">
        <v>41907.229166666664</v>
      </c>
      <c r="G511" s="90" t="s">
        <v>702</v>
      </c>
    </row>
    <row r="512" spans="1:24" x14ac:dyDescent="0.25">
      <c r="A512" s="87">
        <v>41907.229166666664</v>
      </c>
      <c r="G512" s="90" t="s">
        <v>165</v>
      </c>
      <c r="X512" s="91"/>
    </row>
    <row r="513" spans="1:24" x14ac:dyDescent="0.25">
      <c r="A513" s="87">
        <v>41907.229166666664</v>
      </c>
      <c r="G513" s="90" t="s">
        <v>347</v>
      </c>
    </row>
    <row r="514" spans="1:24" x14ac:dyDescent="0.25">
      <c r="A514" s="87">
        <v>41907.229166666664</v>
      </c>
      <c r="G514" s="90" t="s">
        <v>147</v>
      </c>
      <c r="X514" s="91"/>
    </row>
    <row r="515" spans="1:24" x14ac:dyDescent="0.25">
      <c r="A515" s="87">
        <v>41907.229166666664</v>
      </c>
      <c r="G515" s="90" t="s">
        <v>358</v>
      </c>
      <c r="X515" s="91"/>
    </row>
    <row r="516" spans="1:24" x14ac:dyDescent="0.25">
      <c r="A516" s="87">
        <v>41907.229166666664</v>
      </c>
      <c r="G516" s="90" t="s">
        <v>360</v>
      </c>
      <c r="X516" s="91"/>
    </row>
    <row r="517" spans="1:24" x14ac:dyDescent="0.25">
      <c r="A517" s="87">
        <v>41907.229166666664</v>
      </c>
      <c r="G517" s="90" t="s">
        <v>159</v>
      </c>
    </row>
    <row r="518" spans="1:24" x14ac:dyDescent="0.25">
      <c r="A518" s="87">
        <v>41907.229166666664</v>
      </c>
      <c r="G518" s="90" t="s">
        <v>355</v>
      </c>
    </row>
    <row r="519" spans="1:24" x14ac:dyDescent="0.25">
      <c r="A519" s="87">
        <v>41907.229166666664</v>
      </c>
      <c r="G519" s="90" t="s">
        <v>163</v>
      </c>
      <c r="X519" s="91"/>
    </row>
    <row r="520" spans="1:24" x14ac:dyDescent="0.25">
      <c r="A520" s="87">
        <v>41907.229166666664</v>
      </c>
      <c r="G520" s="90" t="s">
        <v>364</v>
      </c>
    </row>
    <row r="521" spans="1:24" x14ac:dyDescent="0.25">
      <c r="A521" s="87">
        <v>41907.229166666664</v>
      </c>
      <c r="G521" s="90" t="s">
        <v>172</v>
      </c>
    </row>
    <row r="522" spans="1:24" x14ac:dyDescent="0.25">
      <c r="A522" s="87">
        <v>41907.229166666664</v>
      </c>
      <c r="G522" s="90" t="s">
        <v>174</v>
      </c>
      <c r="X522" s="91"/>
    </row>
    <row r="523" spans="1:24" x14ac:dyDescent="0.25">
      <c r="A523" s="87">
        <v>41907.229166666664</v>
      </c>
      <c r="G523" s="90" t="s">
        <v>565</v>
      </c>
      <c r="X523" s="91"/>
    </row>
    <row r="524" spans="1:24" x14ac:dyDescent="0.25">
      <c r="A524" s="87">
        <v>41907.229166666664</v>
      </c>
      <c r="G524" s="90" t="s">
        <v>772</v>
      </c>
    </row>
    <row r="525" spans="1:24" x14ac:dyDescent="0.25">
      <c r="A525" s="87">
        <v>41907.229166666664</v>
      </c>
      <c r="G525" s="90" t="s">
        <v>361</v>
      </c>
      <c r="X525" s="91"/>
    </row>
    <row r="526" spans="1:24" x14ac:dyDescent="0.25">
      <c r="A526" s="87">
        <v>41907.229166666664</v>
      </c>
      <c r="G526" s="90" t="s">
        <v>344</v>
      </c>
      <c r="X526" s="91"/>
    </row>
    <row r="527" spans="1:24" x14ac:dyDescent="0.25">
      <c r="A527" s="87">
        <v>41907.229166666664</v>
      </c>
      <c r="G527" s="90" t="s">
        <v>698</v>
      </c>
      <c r="X527" s="91"/>
    </row>
    <row r="528" spans="1:24" x14ac:dyDescent="0.25">
      <c r="A528" s="87">
        <v>41907.229166666664</v>
      </c>
      <c r="G528" s="90" t="s">
        <v>157</v>
      </c>
    </row>
    <row r="529" spans="1:24" x14ac:dyDescent="0.25">
      <c r="A529" s="87">
        <v>41907.229166666664</v>
      </c>
      <c r="G529" s="90" t="s">
        <v>170</v>
      </c>
      <c r="X529" s="91"/>
    </row>
    <row r="530" spans="1:24" x14ac:dyDescent="0.25">
      <c r="A530" s="87">
        <v>41907.229166666664</v>
      </c>
      <c r="G530" s="90" t="s">
        <v>568</v>
      </c>
      <c r="X530" s="91"/>
    </row>
    <row r="531" spans="1:24" x14ac:dyDescent="0.25">
      <c r="A531" s="87">
        <v>41907.229166666664</v>
      </c>
      <c r="G531" s="90" t="s">
        <v>173</v>
      </c>
    </row>
    <row r="532" spans="1:24" x14ac:dyDescent="0.25">
      <c r="A532" s="87">
        <v>41906.229166666664</v>
      </c>
      <c r="G532" s="90" t="s">
        <v>763</v>
      </c>
      <c r="X532" s="91"/>
    </row>
    <row r="533" spans="1:24" x14ac:dyDescent="0.25">
      <c r="A533" s="87">
        <v>41906.229166666664</v>
      </c>
      <c r="G533" s="90" t="s">
        <v>775</v>
      </c>
    </row>
    <row r="534" spans="1:24" x14ac:dyDescent="0.25">
      <c r="A534" s="87">
        <v>41905.229166666664</v>
      </c>
      <c r="G534" s="90" t="s">
        <v>352</v>
      </c>
    </row>
    <row r="535" spans="1:24" x14ac:dyDescent="0.25">
      <c r="A535" s="87">
        <v>41905.229166666664</v>
      </c>
      <c r="G535" s="90" t="s">
        <v>152</v>
      </c>
      <c r="X535" s="91"/>
    </row>
    <row r="536" spans="1:24" x14ac:dyDescent="0.25">
      <c r="A536" s="87">
        <v>41904.229166666664</v>
      </c>
      <c r="G536" s="90" t="s">
        <v>145</v>
      </c>
      <c r="X536" s="91"/>
    </row>
    <row r="537" spans="1:24" x14ac:dyDescent="0.25">
      <c r="A537" s="87">
        <v>41905.229166666664</v>
      </c>
      <c r="G537" s="90" t="s">
        <v>353</v>
      </c>
    </row>
    <row r="538" spans="1:24" x14ac:dyDescent="0.25">
      <c r="A538" s="87">
        <v>41904.229166666664</v>
      </c>
      <c r="G538" s="90" t="s">
        <v>635</v>
      </c>
      <c r="X538" s="91"/>
    </row>
    <row r="539" spans="1:24" x14ac:dyDescent="0.25">
      <c r="A539" s="87">
        <v>41904.229166666664</v>
      </c>
      <c r="G539" s="90" t="s">
        <v>348</v>
      </c>
    </row>
    <row r="540" spans="1:24" x14ac:dyDescent="0.25">
      <c r="A540" s="87">
        <v>41904.229166666664</v>
      </c>
      <c r="G540" s="90" t="s">
        <v>175</v>
      </c>
    </row>
    <row r="541" spans="1:24" x14ac:dyDescent="0.25">
      <c r="A541" s="87">
        <v>41901.229166666664</v>
      </c>
      <c r="G541" s="90" t="s">
        <v>362</v>
      </c>
    </row>
    <row r="542" spans="1:24" x14ac:dyDescent="0.25">
      <c r="A542" s="87">
        <v>41900.229166666664</v>
      </c>
      <c r="G542" s="90" t="s">
        <v>351</v>
      </c>
    </row>
    <row r="543" spans="1:24" x14ac:dyDescent="0.25">
      <c r="A543" s="87">
        <v>41904.229166666664</v>
      </c>
      <c r="G543" s="90" t="s">
        <v>774</v>
      </c>
    </row>
    <row r="544" spans="1:24" x14ac:dyDescent="0.25">
      <c r="A544" s="87">
        <v>41904.229166666664</v>
      </c>
      <c r="G544" s="90" t="s">
        <v>161</v>
      </c>
      <c r="X544" s="91"/>
    </row>
    <row r="545" spans="1:24" x14ac:dyDescent="0.25">
      <c r="A545" s="87">
        <v>41852.229166666664</v>
      </c>
      <c r="G545" s="90" t="s">
        <v>156</v>
      </c>
    </row>
    <row r="546" spans="1:24" x14ac:dyDescent="0.25">
      <c r="A546" s="87">
        <v>41901.229166666664</v>
      </c>
      <c r="G546" s="90" t="s">
        <v>771</v>
      </c>
      <c r="X546" s="91"/>
    </row>
    <row r="547" spans="1:24" x14ac:dyDescent="0.25">
      <c r="A547" s="87">
        <v>41900.229166666664</v>
      </c>
      <c r="G547" s="90" t="s">
        <v>349</v>
      </c>
    </row>
    <row r="548" spans="1:24" x14ac:dyDescent="0.25">
      <c r="A548" s="87">
        <v>41900.229166666664</v>
      </c>
      <c r="G548" s="90" t="s">
        <v>762</v>
      </c>
    </row>
    <row r="549" spans="1:24" x14ac:dyDescent="0.25">
      <c r="A549" s="87">
        <v>41897.229166666664</v>
      </c>
      <c r="G549" s="90" t="s">
        <v>162</v>
      </c>
    </row>
    <row r="550" spans="1:24" x14ac:dyDescent="0.25">
      <c r="A550" s="87">
        <v>41897.229166666664</v>
      </c>
      <c r="G550" s="90" t="s">
        <v>365</v>
      </c>
    </row>
    <row r="551" spans="1:24" x14ac:dyDescent="0.25">
      <c r="A551" s="87">
        <v>41899.229166666664</v>
      </c>
      <c r="G551" s="90" t="s">
        <v>569</v>
      </c>
    </row>
    <row r="552" spans="1:24" x14ac:dyDescent="0.25">
      <c r="A552" s="87">
        <v>41898.229166666664</v>
      </c>
      <c r="G552" s="90" t="s">
        <v>345</v>
      </c>
    </row>
    <row r="553" spans="1:24" x14ac:dyDescent="0.25">
      <c r="A553" s="87">
        <v>41897.229166666664</v>
      </c>
      <c r="G553" s="90" t="s">
        <v>357</v>
      </c>
    </row>
    <row r="554" spans="1:24" x14ac:dyDescent="0.25">
      <c r="A554" s="87">
        <v>41897.229166666664</v>
      </c>
      <c r="G554" s="90" t="s">
        <v>359</v>
      </c>
    </row>
    <row r="555" spans="1:24" x14ac:dyDescent="0.25">
      <c r="A555" s="87">
        <v>41894.229166666664</v>
      </c>
      <c r="G555" s="90" t="s">
        <v>164</v>
      </c>
    </row>
    <row r="556" spans="1:24" x14ac:dyDescent="0.25">
      <c r="A556" s="87">
        <v>41897.229166666664</v>
      </c>
      <c r="G556" s="90" t="s">
        <v>158</v>
      </c>
    </row>
    <row r="557" spans="1:24" x14ac:dyDescent="0.25">
      <c r="A557" s="87">
        <v>41894.229166666664</v>
      </c>
      <c r="G557" s="90" t="s">
        <v>153</v>
      </c>
    </row>
    <row r="558" spans="1:24" x14ac:dyDescent="0.25">
      <c r="A558" s="87">
        <v>41894.229166666664</v>
      </c>
      <c r="G558" s="90" t="s">
        <v>367</v>
      </c>
    </row>
    <row r="559" spans="1:24" x14ac:dyDescent="0.25">
      <c r="A559" s="87">
        <v>41894.229166666664</v>
      </c>
      <c r="G559" s="90" t="s">
        <v>767</v>
      </c>
    </row>
    <row r="560" spans="1:24" x14ac:dyDescent="0.25">
      <c r="A560" s="87">
        <v>41894.229166666664</v>
      </c>
      <c r="G560" s="90" t="s">
        <v>168</v>
      </c>
    </row>
    <row r="561" spans="1:24" x14ac:dyDescent="0.25">
      <c r="A561" s="87">
        <v>41894.229166666664</v>
      </c>
      <c r="G561" s="90" t="s">
        <v>570</v>
      </c>
    </row>
    <row r="562" spans="1:24" x14ac:dyDescent="0.25">
      <c r="A562" s="87">
        <v>41894.229166666664</v>
      </c>
      <c r="G562" s="90" t="s">
        <v>636</v>
      </c>
    </row>
    <row r="563" spans="1:24" x14ac:dyDescent="0.25">
      <c r="A563" s="87">
        <v>41893.229166666664</v>
      </c>
      <c r="G563" s="90" t="s">
        <v>151</v>
      </c>
      <c r="X563" s="91"/>
    </row>
    <row r="564" spans="1:24" x14ac:dyDescent="0.25">
      <c r="A564" s="87">
        <v>41894.229166666664</v>
      </c>
      <c r="G564" s="90" t="s">
        <v>366</v>
      </c>
    </row>
    <row r="565" spans="1:24" x14ac:dyDescent="0.25">
      <c r="A565" s="87">
        <v>41893.229166666664</v>
      </c>
      <c r="G565" s="90" t="s">
        <v>149</v>
      </c>
      <c r="X565" s="91"/>
    </row>
    <row r="566" spans="1:24" x14ac:dyDescent="0.25">
      <c r="A566" s="87">
        <v>41892.229166666664</v>
      </c>
      <c r="G566" s="90" t="s">
        <v>857</v>
      </c>
      <c r="X566" s="91"/>
    </row>
    <row r="567" spans="1:24" x14ac:dyDescent="0.25">
      <c r="A567" s="87">
        <v>41892.229166666664</v>
      </c>
      <c r="G567" s="90" t="s">
        <v>496</v>
      </c>
    </row>
    <row r="568" spans="1:24" x14ac:dyDescent="0.25">
      <c r="A568" s="87">
        <v>41893.229166666664</v>
      </c>
      <c r="G568" s="90" t="s">
        <v>505</v>
      </c>
    </row>
    <row r="569" spans="1:24" x14ac:dyDescent="0.25">
      <c r="A569" s="87">
        <v>41887.229166666664</v>
      </c>
      <c r="G569" s="90" t="s">
        <v>300</v>
      </c>
    </row>
    <row r="570" spans="1:24" x14ac:dyDescent="0.25">
      <c r="A570" s="87">
        <v>41892.229166666664</v>
      </c>
      <c r="G570" s="90" t="s">
        <v>862</v>
      </c>
    </row>
    <row r="571" spans="1:24" x14ac:dyDescent="0.25">
      <c r="A571" s="87">
        <v>41891.229166666664</v>
      </c>
      <c r="G571" s="90" t="s">
        <v>312</v>
      </c>
    </row>
    <row r="572" spans="1:24" x14ac:dyDescent="0.25">
      <c r="A572" s="87">
        <v>41891.229166666664</v>
      </c>
      <c r="G572" s="90" t="s">
        <v>495</v>
      </c>
    </row>
    <row r="573" spans="1:24" x14ac:dyDescent="0.25">
      <c r="A573" s="87">
        <v>41891.229166666664</v>
      </c>
      <c r="G573" s="90" t="s">
        <v>305</v>
      </c>
    </row>
    <row r="574" spans="1:24" x14ac:dyDescent="0.25">
      <c r="A574" s="87">
        <v>41891.229166666664</v>
      </c>
      <c r="G574" s="90" t="s">
        <v>739</v>
      </c>
    </row>
    <row r="575" spans="1:24" x14ac:dyDescent="0.25">
      <c r="A575" s="87">
        <v>41890.229166666664</v>
      </c>
      <c r="G575" s="90" t="s">
        <v>612</v>
      </c>
    </row>
    <row r="576" spans="1:24" x14ac:dyDescent="0.25">
      <c r="A576" s="87">
        <v>41890.229166666664</v>
      </c>
      <c r="G576" s="90" t="s">
        <v>860</v>
      </c>
    </row>
    <row r="577" spans="1:24" x14ac:dyDescent="0.25">
      <c r="A577" s="87">
        <v>41888.229166666664</v>
      </c>
      <c r="G577" s="90" t="s">
        <v>679</v>
      </c>
    </row>
    <row r="578" spans="1:24" x14ac:dyDescent="0.25">
      <c r="A578" s="87">
        <v>41887.229166666664</v>
      </c>
      <c r="G578" s="90" t="s">
        <v>865</v>
      </c>
    </row>
    <row r="579" spans="1:24" x14ac:dyDescent="0.25">
      <c r="A579" s="87">
        <v>41888.229166666664</v>
      </c>
      <c r="G579" s="90" t="s">
        <v>680</v>
      </c>
    </row>
    <row r="580" spans="1:24" x14ac:dyDescent="0.25">
      <c r="A580" s="87">
        <v>41887.229166666664</v>
      </c>
      <c r="G580" s="90" t="s">
        <v>307</v>
      </c>
      <c r="X580" s="91"/>
    </row>
    <row r="581" spans="1:24" x14ac:dyDescent="0.25">
      <c r="A581" s="87">
        <v>41887.229166666664</v>
      </c>
      <c r="G581" s="90" t="s">
        <v>294</v>
      </c>
    </row>
    <row r="582" spans="1:24" x14ac:dyDescent="0.25">
      <c r="A582" s="87">
        <v>41887.229166666664</v>
      </c>
      <c r="G582" s="90" t="s">
        <v>614</v>
      </c>
    </row>
    <row r="583" spans="1:24" x14ac:dyDescent="0.25">
      <c r="A583" s="87">
        <v>41886.229166666664</v>
      </c>
      <c r="G583" s="90" t="s">
        <v>308</v>
      </c>
      <c r="X583" s="91"/>
    </row>
    <row r="584" spans="1:24" x14ac:dyDescent="0.25">
      <c r="A584" s="87">
        <v>41886.229166666664</v>
      </c>
      <c r="G584" s="90" t="s">
        <v>509</v>
      </c>
    </row>
    <row r="585" spans="1:24" x14ac:dyDescent="0.25">
      <c r="A585" s="87">
        <v>41886.229166666664</v>
      </c>
      <c r="G585" s="90" t="s">
        <v>740</v>
      </c>
    </row>
    <row r="586" spans="1:24" x14ac:dyDescent="0.25">
      <c r="A586" s="87">
        <v>41885.229166666664</v>
      </c>
      <c r="G586" s="90" t="s">
        <v>682</v>
      </c>
    </row>
    <row r="587" spans="1:24" x14ac:dyDescent="0.25">
      <c r="A587" s="87">
        <v>41885.229166666664</v>
      </c>
      <c r="G587" s="90" t="s">
        <v>507</v>
      </c>
      <c r="X587" s="91"/>
    </row>
    <row r="588" spans="1:24" x14ac:dyDescent="0.25">
      <c r="A588" s="87">
        <v>41885.229166666664</v>
      </c>
      <c r="G588" s="90" t="s">
        <v>504</v>
      </c>
    </row>
    <row r="589" spans="1:24" x14ac:dyDescent="0.25">
      <c r="A589" s="87">
        <v>41884.229166666664</v>
      </c>
      <c r="G589" s="90" t="s">
        <v>497</v>
      </c>
    </row>
    <row r="590" spans="1:24" x14ac:dyDescent="0.25">
      <c r="A590" s="87">
        <v>41884.229166666664</v>
      </c>
      <c r="G590" s="90" t="s">
        <v>296</v>
      </c>
    </row>
    <row r="591" spans="1:24" x14ac:dyDescent="0.25">
      <c r="A591" s="87">
        <v>41884.229166666664</v>
      </c>
      <c r="G591" s="90" t="s">
        <v>866</v>
      </c>
    </row>
    <row r="592" spans="1:24" x14ac:dyDescent="0.25">
      <c r="A592" s="87">
        <v>41883.229166666664</v>
      </c>
      <c r="G592" s="90" t="s">
        <v>516</v>
      </c>
    </row>
    <row r="593" spans="1:24" x14ac:dyDescent="0.25">
      <c r="A593" s="87">
        <v>41882.229166666664</v>
      </c>
      <c r="G593" s="90" t="s">
        <v>499</v>
      </c>
    </row>
    <row r="594" spans="1:24" x14ac:dyDescent="0.25">
      <c r="A594" s="87">
        <v>41882.229166666664</v>
      </c>
      <c r="G594" s="90" t="s">
        <v>867</v>
      </c>
    </row>
    <row r="595" spans="1:24" x14ac:dyDescent="0.25">
      <c r="A595" s="87">
        <v>41879.229166666664</v>
      </c>
      <c r="G595" s="90" t="s">
        <v>513</v>
      </c>
    </row>
    <row r="596" spans="1:24" x14ac:dyDescent="0.25">
      <c r="A596" s="87">
        <v>41880.229166666664</v>
      </c>
      <c r="G596" s="90" t="s">
        <v>515</v>
      </c>
    </row>
    <row r="597" spans="1:24" x14ac:dyDescent="0.25">
      <c r="A597" s="87">
        <v>41880.229166666664</v>
      </c>
      <c r="G597" s="90" t="s">
        <v>508</v>
      </c>
      <c r="X597" s="91"/>
    </row>
    <row r="598" spans="1:24" x14ac:dyDescent="0.25">
      <c r="A598" s="87">
        <v>41880.229166666664</v>
      </c>
      <c r="G598" s="90" t="s">
        <v>301</v>
      </c>
    </row>
    <row r="599" spans="1:24" x14ac:dyDescent="0.25">
      <c r="A599" s="87">
        <v>41880.229166666664</v>
      </c>
      <c r="G599" s="90" t="s">
        <v>511</v>
      </c>
    </row>
    <row r="600" spans="1:24" x14ac:dyDescent="0.25">
      <c r="A600" s="87">
        <v>41881.229166666664</v>
      </c>
      <c r="G600" s="90" t="s">
        <v>856</v>
      </c>
    </row>
    <row r="601" spans="1:24" x14ac:dyDescent="0.25">
      <c r="A601" s="87">
        <v>41880.229166666664</v>
      </c>
      <c r="G601" s="90" t="s">
        <v>506</v>
      </c>
    </row>
    <row r="602" spans="1:24" x14ac:dyDescent="0.25">
      <c r="A602" s="87">
        <v>41879.229166666664</v>
      </c>
      <c r="G602" s="90" t="s">
        <v>864</v>
      </c>
    </row>
    <row r="603" spans="1:24" x14ac:dyDescent="0.25">
      <c r="A603" s="87">
        <v>41879.229166666664</v>
      </c>
      <c r="G603" s="90" t="s">
        <v>613</v>
      </c>
    </row>
    <row r="604" spans="1:24" x14ac:dyDescent="0.25">
      <c r="A604" s="87">
        <v>41879.229166666664</v>
      </c>
      <c r="G604" s="90" t="s">
        <v>304</v>
      </c>
    </row>
    <row r="605" spans="1:24" x14ac:dyDescent="0.25">
      <c r="A605" s="87">
        <v>41879.229166666664</v>
      </c>
      <c r="G605" s="90" t="s">
        <v>306</v>
      </c>
    </row>
    <row r="606" spans="1:24" x14ac:dyDescent="0.25">
      <c r="A606" s="87">
        <v>41879.229166666664</v>
      </c>
      <c r="G606" s="90" t="s">
        <v>503</v>
      </c>
    </row>
    <row r="607" spans="1:24" x14ac:dyDescent="0.25">
      <c r="A607" s="87">
        <v>41879.229166666664</v>
      </c>
      <c r="G607" s="90" t="s">
        <v>297</v>
      </c>
      <c r="X607" s="91"/>
    </row>
    <row r="608" spans="1:24" x14ac:dyDescent="0.25">
      <c r="A608" s="87">
        <v>41879.229166666664</v>
      </c>
      <c r="G608" s="90" t="s">
        <v>863</v>
      </c>
      <c r="X608" s="91"/>
    </row>
    <row r="609" spans="1:24" x14ac:dyDescent="0.25">
      <c r="A609" s="87">
        <v>41878.229166666664</v>
      </c>
      <c r="G609" s="90" t="s">
        <v>683</v>
      </c>
    </row>
    <row r="610" spans="1:24" x14ac:dyDescent="0.25">
      <c r="A610" s="87">
        <v>41879.229166666664</v>
      </c>
      <c r="G610" s="90" t="s">
        <v>610</v>
      </c>
    </row>
    <row r="611" spans="1:24" x14ac:dyDescent="0.25">
      <c r="A611" s="87">
        <v>41878.229166666664</v>
      </c>
      <c r="G611" s="90" t="s">
        <v>517</v>
      </c>
      <c r="X611" s="91"/>
    </row>
    <row r="612" spans="1:24" x14ac:dyDescent="0.25">
      <c r="A612" s="87">
        <v>41877.229166666664</v>
      </c>
      <c r="G612" s="90" t="s">
        <v>681</v>
      </c>
    </row>
    <row r="613" spans="1:24" x14ac:dyDescent="0.25">
      <c r="A613" s="87">
        <v>41877.229166666664</v>
      </c>
      <c r="G613" s="90" t="s">
        <v>309</v>
      </c>
    </row>
    <row r="614" spans="1:24" x14ac:dyDescent="0.25">
      <c r="A614" s="87">
        <v>41877.229166666664</v>
      </c>
      <c r="G614" s="90" t="s">
        <v>311</v>
      </c>
    </row>
    <row r="615" spans="1:24" x14ac:dyDescent="0.25">
      <c r="A615" s="87">
        <v>41877.229166666664</v>
      </c>
      <c r="G615" s="90" t="s">
        <v>299</v>
      </c>
    </row>
    <row r="616" spans="1:24" x14ac:dyDescent="0.25">
      <c r="A616" s="87">
        <v>41877.229166666664</v>
      </c>
      <c r="G616" s="90" t="s">
        <v>298</v>
      </c>
    </row>
    <row r="617" spans="1:24" x14ac:dyDescent="0.25">
      <c r="A617" s="87">
        <v>41877.229166666664</v>
      </c>
      <c r="G617" s="90" t="s">
        <v>500</v>
      </c>
    </row>
    <row r="618" spans="1:24" x14ac:dyDescent="0.25">
      <c r="A618" s="87">
        <v>41876.229166666664</v>
      </c>
      <c r="G618" s="90" t="s">
        <v>514</v>
      </c>
      <c r="X618" s="91"/>
    </row>
    <row r="619" spans="1:24" x14ac:dyDescent="0.25">
      <c r="A619" s="87">
        <v>41873.229166666664</v>
      </c>
      <c r="G619" s="90" t="s">
        <v>861</v>
      </c>
    </row>
    <row r="620" spans="1:24" x14ac:dyDescent="0.25">
      <c r="A620" s="87">
        <v>41876.229166666664</v>
      </c>
      <c r="G620" s="90" t="s">
        <v>498</v>
      </c>
      <c r="X620" s="91"/>
    </row>
    <row r="621" spans="1:24" x14ac:dyDescent="0.25">
      <c r="A621" s="87">
        <v>41876.229166666664</v>
      </c>
      <c r="G621" s="90" t="s">
        <v>611</v>
      </c>
    </row>
    <row r="622" spans="1:24" x14ac:dyDescent="0.25">
      <c r="A622" s="87">
        <v>41871.229166666664</v>
      </c>
      <c r="G622" s="90" t="s">
        <v>741</v>
      </c>
    </row>
    <row r="623" spans="1:24" x14ac:dyDescent="0.25">
      <c r="A623" s="87">
        <v>41873.229166666664</v>
      </c>
      <c r="G623" s="90" t="s">
        <v>302</v>
      </c>
    </row>
    <row r="624" spans="1:24" x14ac:dyDescent="0.25">
      <c r="A624" s="87">
        <v>41873.229166666664</v>
      </c>
      <c r="G624" s="90" t="s">
        <v>615</v>
      </c>
    </row>
    <row r="625" spans="1:24" x14ac:dyDescent="0.25">
      <c r="A625" s="87">
        <v>41873.229166666664</v>
      </c>
      <c r="G625" s="90" t="s">
        <v>859</v>
      </c>
      <c r="X625" s="91"/>
    </row>
    <row r="626" spans="1:24" x14ac:dyDescent="0.25">
      <c r="A626" s="87">
        <v>41872.229166666664</v>
      </c>
      <c r="G626" s="90" t="s">
        <v>310</v>
      </c>
    </row>
    <row r="627" spans="1:24" x14ac:dyDescent="0.25">
      <c r="A627" s="87">
        <v>41873.229166666664</v>
      </c>
      <c r="G627" s="90" t="s">
        <v>858</v>
      </c>
      <c r="X627" s="91"/>
    </row>
    <row r="628" spans="1:24" x14ac:dyDescent="0.25">
      <c r="A628" s="87">
        <v>41871.229166666664</v>
      </c>
      <c r="G628" s="90" t="s">
        <v>501</v>
      </c>
    </row>
    <row r="629" spans="1:24" x14ac:dyDescent="0.25">
      <c r="A629" s="87">
        <v>41872.229166666664</v>
      </c>
      <c r="G629" s="90" t="s">
        <v>743</v>
      </c>
    </row>
    <row r="630" spans="1:24" x14ac:dyDescent="0.25">
      <c r="A630" s="87">
        <v>41871.229166666664</v>
      </c>
      <c r="G630" s="90" t="s">
        <v>512</v>
      </c>
    </row>
    <row r="631" spans="1:24" x14ac:dyDescent="0.25">
      <c r="A631" s="87">
        <v>41871.229166666664</v>
      </c>
      <c r="G631" s="90" t="s">
        <v>313</v>
      </c>
    </row>
    <row r="632" spans="1:24" x14ac:dyDescent="0.25">
      <c r="A632" s="87">
        <v>41871.229166666664</v>
      </c>
      <c r="G632" s="90" t="s">
        <v>303</v>
      </c>
    </row>
    <row r="633" spans="1:24" x14ac:dyDescent="0.25">
      <c r="A633" s="87">
        <v>41871.229166666664</v>
      </c>
      <c r="G633" s="90" t="s">
        <v>502</v>
      </c>
    </row>
    <row r="634" spans="1:24" x14ac:dyDescent="0.25">
      <c r="A634" s="87">
        <v>41870.229166666664</v>
      </c>
      <c r="G634" s="90" t="s">
        <v>510</v>
      </c>
    </row>
    <row r="635" spans="1:24" x14ac:dyDescent="0.25">
      <c r="A635" s="87">
        <v>41870.229166666664</v>
      </c>
      <c r="G635" s="90" t="s">
        <v>742</v>
      </c>
    </row>
    <row r="636" spans="1:24" x14ac:dyDescent="0.25">
      <c r="A636" s="87">
        <v>41870.229166666664</v>
      </c>
      <c r="G636" s="90" t="s">
        <v>295</v>
      </c>
    </row>
    <row r="637" spans="1:24" x14ac:dyDescent="0.25">
      <c r="A637" s="87">
        <v>41868.229166666664</v>
      </c>
      <c r="G637" s="90" t="s">
        <v>518</v>
      </c>
    </row>
    <row r="638" spans="1:24" x14ac:dyDescent="0.25">
      <c r="A638" s="87">
        <v>41869.229166666664</v>
      </c>
      <c r="G638" s="90" t="s">
        <v>738</v>
      </c>
    </row>
    <row r="639" spans="1:24" x14ac:dyDescent="0.25">
      <c r="A639" s="87">
        <v>41869.229166666664</v>
      </c>
      <c r="G639" s="90" t="s">
        <v>530</v>
      </c>
    </row>
    <row r="640" spans="1:24" x14ac:dyDescent="0.25">
      <c r="A640" s="87">
        <v>41869.229166666664</v>
      </c>
      <c r="G640" s="90" t="s">
        <v>326</v>
      </c>
    </row>
    <row r="641" spans="1:24" x14ac:dyDescent="0.25">
      <c r="A641" s="87">
        <v>41869.229166666664</v>
      </c>
      <c r="G641" s="90" t="s">
        <v>618</v>
      </c>
    </row>
    <row r="642" spans="1:24" x14ac:dyDescent="0.25">
      <c r="A642" s="87">
        <v>41865.229166666664</v>
      </c>
      <c r="G642" s="90" t="s">
        <v>319</v>
      </c>
    </row>
    <row r="643" spans="1:24" x14ac:dyDescent="0.25">
      <c r="A643" s="87">
        <v>41865.229166666664</v>
      </c>
      <c r="G643" s="90" t="s">
        <v>519</v>
      </c>
    </row>
    <row r="644" spans="1:24" x14ac:dyDescent="0.25">
      <c r="A644" s="87">
        <v>41865.229166666664</v>
      </c>
      <c r="G644" s="90" t="s">
        <v>520</v>
      </c>
    </row>
    <row r="645" spans="1:24" x14ac:dyDescent="0.25">
      <c r="A645" s="87">
        <v>41865.229166666664</v>
      </c>
      <c r="G645" s="90" t="s">
        <v>546</v>
      </c>
    </row>
    <row r="646" spans="1:24" x14ac:dyDescent="0.25">
      <c r="A646" s="87">
        <v>41864.229166666664</v>
      </c>
      <c r="G646" s="90" t="s">
        <v>540</v>
      </c>
    </row>
    <row r="647" spans="1:24" x14ac:dyDescent="0.25">
      <c r="A647" s="87">
        <v>41863.229166666664</v>
      </c>
      <c r="G647" s="90" t="s">
        <v>551</v>
      </c>
    </row>
    <row r="648" spans="1:24" x14ac:dyDescent="0.25">
      <c r="A648" s="87">
        <v>41862.229166666664</v>
      </c>
      <c r="G648" s="90" t="s">
        <v>322</v>
      </c>
    </row>
    <row r="649" spans="1:24" x14ac:dyDescent="0.25">
      <c r="A649" s="87">
        <v>41864.229166666664</v>
      </c>
      <c r="G649" s="90" t="s">
        <v>550</v>
      </c>
    </row>
    <row r="650" spans="1:24" x14ac:dyDescent="0.25">
      <c r="A650" s="87">
        <v>41863.229166666664</v>
      </c>
      <c r="G650" s="90" t="s">
        <v>538</v>
      </c>
    </row>
    <row r="651" spans="1:24" x14ac:dyDescent="0.25">
      <c r="A651" s="87">
        <v>41863.229166666664</v>
      </c>
      <c r="G651" s="90" t="s">
        <v>868</v>
      </c>
    </row>
    <row r="652" spans="1:24" x14ac:dyDescent="0.25">
      <c r="A652" s="87">
        <v>41862.229166666664</v>
      </c>
      <c r="G652" s="90" t="s">
        <v>529</v>
      </c>
      <c r="X652" s="91"/>
    </row>
    <row r="653" spans="1:24" x14ac:dyDescent="0.25">
      <c r="A653" s="87">
        <v>41860.229166666664</v>
      </c>
      <c r="G653" s="90" t="s">
        <v>541</v>
      </c>
    </row>
    <row r="654" spans="1:24" x14ac:dyDescent="0.25">
      <c r="A654" s="87">
        <v>41859.229166666664</v>
      </c>
      <c r="G654" s="90" t="s">
        <v>324</v>
      </c>
    </row>
    <row r="655" spans="1:24" x14ac:dyDescent="0.25">
      <c r="A655" s="87">
        <v>41859.229166666664</v>
      </c>
      <c r="G655" s="90" t="s">
        <v>547</v>
      </c>
    </row>
    <row r="656" spans="1:24" x14ac:dyDescent="0.25">
      <c r="A656" s="87">
        <v>41859.229166666664</v>
      </c>
      <c r="G656" s="90" t="s">
        <v>871</v>
      </c>
    </row>
    <row r="657" spans="1:24" x14ac:dyDescent="0.25">
      <c r="A657" s="87">
        <v>41859.229166666664</v>
      </c>
      <c r="G657" s="90" t="s">
        <v>625</v>
      </c>
    </row>
    <row r="658" spans="1:24" x14ac:dyDescent="0.25">
      <c r="A658" s="87">
        <v>41859.229166666664</v>
      </c>
      <c r="G658" s="90" t="s">
        <v>526</v>
      </c>
    </row>
    <row r="659" spans="1:24" x14ac:dyDescent="0.25">
      <c r="A659" s="87">
        <v>41857.229166666664</v>
      </c>
      <c r="G659" s="90" t="s">
        <v>534</v>
      </c>
    </row>
    <row r="660" spans="1:24" x14ac:dyDescent="0.25">
      <c r="A660" s="87">
        <v>41858.229166666664</v>
      </c>
      <c r="G660" s="90" t="s">
        <v>621</v>
      </c>
    </row>
    <row r="661" spans="1:24" x14ac:dyDescent="0.25">
      <c r="A661" s="87">
        <v>41857.229166666664</v>
      </c>
      <c r="G661" s="90" t="s">
        <v>623</v>
      </c>
    </row>
    <row r="662" spans="1:24" x14ac:dyDescent="0.25">
      <c r="A662" s="87">
        <v>41857.229166666664</v>
      </c>
      <c r="G662" s="90" t="s">
        <v>628</v>
      </c>
      <c r="X662" s="91"/>
    </row>
    <row r="663" spans="1:24" x14ac:dyDescent="0.25">
      <c r="A663" s="87">
        <v>41856.229166666664</v>
      </c>
      <c r="G663" s="90" t="s">
        <v>327</v>
      </c>
    </row>
    <row r="664" spans="1:24" x14ac:dyDescent="0.25">
      <c r="A664" s="87">
        <v>41856.229166666664</v>
      </c>
      <c r="G664" s="90" t="s">
        <v>554</v>
      </c>
    </row>
    <row r="665" spans="1:24" x14ac:dyDescent="0.25">
      <c r="A665" s="87">
        <v>41856.229166666664</v>
      </c>
      <c r="G665" s="90" t="s">
        <v>689</v>
      </c>
      <c r="X665" s="91"/>
    </row>
    <row r="666" spans="1:24" x14ac:dyDescent="0.25">
      <c r="A666" s="87">
        <v>41856.229166666664</v>
      </c>
      <c r="G666" s="90" t="s">
        <v>318</v>
      </c>
    </row>
    <row r="667" spans="1:24" x14ac:dyDescent="0.25">
      <c r="A667" s="87">
        <v>41853.229166666664</v>
      </c>
      <c r="G667" s="90" t="s">
        <v>684</v>
      </c>
    </row>
    <row r="668" spans="1:24" x14ac:dyDescent="0.25">
      <c r="A668" s="87">
        <v>41855.229166666664</v>
      </c>
      <c r="G668" s="90" t="s">
        <v>535</v>
      </c>
      <c r="X668" s="91"/>
    </row>
    <row r="669" spans="1:24" x14ac:dyDescent="0.25">
      <c r="A669" s="87">
        <v>41851.229166666664</v>
      </c>
      <c r="G669" s="90" t="s">
        <v>549</v>
      </c>
      <c r="X669" s="91"/>
    </row>
    <row r="670" spans="1:24" x14ac:dyDescent="0.25">
      <c r="A670" s="87">
        <v>41851.229166666664</v>
      </c>
      <c r="G670" s="90" t="s">
        <v>521</v>
      </c>
      <c r="X670" s="91"/>
    </row>
    <row r="671" spans="1:24" x14ac:dyDescent="0.25">
      <c r="A671" s="87">
        <v>41851.229166666664</v>
      </c>
      <c r="G671" s="90" t="s">
        <v>325</v>
      </c>
    </row>
    <row r="672" spans="1:24" x14ac:dyDescent="0.25">
      <c r="A672" s="87">
        <v>41851.229166666664</v>
      </c>
      <c r="G672" s="90" t="s">
        <v>329</v>
      </c>
    </row>
    <row r="673" spans="1:24" x14ac:dyDescent="0.25">
      <c r="A673" s="87">
        <v>41851.229166666664</v>
      </c>
      <c r="G673" s="90" t="s">
        <v>536</v>
      </c>
    </row>
    <row r="674" spans="1:24" x14ac:dyDescent="0.25">
      <c r="A674" s="87">
        <v>41851.229166666664</v>
      </c>
      <c r="G674" s="90" t="s">
        <v>874</v>
      </c>
    </row>
    <row r="675" spans="1:24" x14ac:dyDescent="0.25">
      <c r="A675" s="87">
        <v>41850.229166666664</v>
      </c>
      <c r="G675" s="90" t="s">
        <v>624</v>
      </c>
    </row>
    <row r="676" spans="1:24" x14ac:dyDescent="0.25">
      <c r="A676" s="87">
        <v>41851.229166666664</v>
      </c>
      <c r="G676" s="90" t="s">
        <v>545</v>
      </c>
    </row>
    <row r="677" spans="1:24" x14ac:dyDescent="0.25">
      <c r="A677" s="87">
        <v>41851.229166666664</v>
      </c>
      <c r="G677" s="90" t="s">
        <v>627</v>
      </c>
    </row>
    <row r="678" spans="1:24" x14ac:dyDescent="0.25">
      <c r="A678" s="87">
        <v>41850.229166666664</v>
      </c>
      <c r="G678" s="90" t="s">
        <v>528</v>
      </c>
    </row>
    <row r="679" spans="1:24" x14ac:dyDescent="0.25">
      <c r="A679" s="87">
        <v>41851.229166666664</v>
      </c>
      <c r="G679" s="90" t="s">
        <v>330</v>
      </c>
    </row>
    <row r="680" spans="1:24" x14ac:dyDescent="0.25">
      <c r="A680" s="87">
        <v>41851.229166666664</v>
      </c>
      <c r="G680" s="90" t="s">
        <v>748</v>
      </c>
    </row>
    <row r="681" spans="1:24" x14ac:dyDescent="0.25">
      <c r="A681" s="87">
        <v>41851.229166666664</v>
      </c>
      <c r="G681" s="90" t="s">
        <v>870</v>
      </c>
    </row>
    <row r="682" spans="1:24" x14ac:dyDescent="0.25">
      <c r="A682" s="87">
        <v>41851.229166666664</v>
      </c>
      <c r="G682" s="90" t="s">
        <v>745</v>
      </c>
    </row>
    <row r="683" spans="1:24" x14ac:dyDescent="0.25">
      <c r="A683" s="87">
        <v>41850.229166666664</v>
      </c>
      <c r="G683" s="90" t="s">
        <v>869</v>
      </c>
    </row>
    <row r="684" spans="1:24" x14ac:dyDescent="0.25">
      <c r="A684" s="87">
        <v>41850.229166666664</v>
      </c>
      <c r="G684" s="90" t="s">
        <v>315</v>
      </c>
    </row>
    <row r="685" spans="1:24" x14ac:dyDescent="0.25">
      <c r="A685" s="87">
        <v>41849.229166666664</v>
      </c>
      <c r="G685" s="90" t="s">
        <v>317</v>
      </c>
    </row>
    <row r="686" spans="1:24" x14ac:dyDescent="0.25">
      <c r="A686" s="87">
        <v>41849.229166666664</v>
      </c>
      <c r="G686" s="90" t="s">
        <v>616</v>
      </c>
      <c r="X686" s="91"/>
    </row>
    <row r="687" spans="1:24" x14ac:dyDescent="0.25">
      <c r="A687" s="87">
        <v>41849.229166666664</v>
      </c>
      <c r="G687" s="90" t="s">
        <v>523</v>
      </c>
    </row>
    <row r="688" spans="1:24" x14ac:dyDescent="0.25">
      <c r="A688" s="87">
        <v>41848.229166666664</v>
      </c>
      <c r="G688" s="90" t="s">
        <v>522</v>
      </c>
    </row>
    <row r="689" spans="1:7" x14ac:dyDescent="0.25">
      <c r="A689" s="87">
        <v>41849.229166666664</v>
      </c>
      <c r="G689" s="90" t="s">
        <v>537</v>
      </c>
    </row>
    <row r="690" spans="1:7" x14ac:dyDescent="0.25">
      <c r="A690" s="87">
        <v>41848.229166666664</v>
      </c>
      <c r="G690" s="90" t="s">
        <v>553</v>
      </c>
    </row>
    <row r="691" spans="1:7" x14ac:dyDescent="0.25">
      <c r="A691" s="87">
        <v>41847.229166666664</v>
      </c>
      <c r="G691" s="90" t="s">
        <v>688</v>
      </c>
    </row>
    <row r="692" spans="1:7" x14ac:dyDescent="0.25">
      <c r="A692" s="87">
        <v>41846.229166666664</v>
      </c>
      <c r="G692" s="90" t="s">
        <v>320</v>
      </c>
    </row>
    <row r="693" spans="1:7" x14ac:dyDescent="0.25">
      <c r="A693" s="87">
        <v>41846.229166666664</v>
      </c>
      <c r="G693" s="90" t="s">
        <v>751</v>
      </c>
    </row>
    <row r="694" spans="1:7" x14ac:dyDescent="0.25">
      <c r="A694" s="87">
        <v>41846.229166666664</v>
      </c>
      <c r="G694" s="90" t="s">
        <v>527</v>
      </c>
    </row>
    <row r="695" spans="1:7" x14ac:dyDescent="0.25">
      <c r="A695" s="87">
        <v>41846.229166666664</v>
      </c>
      <c r="G695" s="90" t="s">
        <v>524</v>
      </c>
    </row>
    <row r="696" spans="1:7" x14ac:dyDescent="0.25">
      <c r="A696" s="87">
        <v>41845.229166666664</v>
      </c>
      <c r="G696" s="90" t="s">
        <v>331</v>
      </c>
    </row>
    <row r="697" spans="1:7" x14ac:dyDescent="0.25">
      <c r="A697" s="87">
        <v>41844.229166666664</v>
      </c>
      <c r="G697" s="90" t="s">
        <v>877</v>
      </c>
    </row>
    <row r="698" spans="1:7" x14ac:dyDescent="0.25">
      <c r="A698" s="87">
        <v>41845.229166666664</v>
      </c>
      <c r="G698" s="90" t="s">
        <v>622</v>
      </c>
    </row>
    <row r="699" spans="1:7" x14ac:dyDescent="0.25">
      <c r="A699" s="87">
        <v>41845.229166666664</v>
      </c>
      <c r="G699" s="90" t="s">
        <v>744</v>
      </c>
    </row>
    <row r="700" spans="1:7" x14ac:dyDescent="0.25">
      <c r="A700" s="87">
        <v>41844.229166666664</v>
      </c>
      <c r="G700" s="90" t="s">
        <v>691</v>
      </c>
    </row>
    <row r="701" spans="1:7" x14ac:dyDescent="0.25">
      <c r="A701" s="87">
        <v>41844.229166666664</v>
      </c>
      <c r="G701" s="90" t="s">
        <v>525</v>
      </c>
    </row>
    <row r="702" spans="1:7" x14ac:dyDescent="0.25">
      <c r="A702" s="87">
        <v>41844.229166666664</v>
      </c>
      <c r="G702" s="90" t="s">
        <v>687</v>
      </c>
    </row>
    <row r="703" spans="1:7" x14ac:dyDescent="0.25">
      <c r="A703" s="87">
        <v>41843.229166666664</v>
      </c>
      <c r="G703" s="90" t="s">
        <v>626</v>
      </c>
    </row>
    <row r="704" spans="1:7" x14ac:dyDescent="0.25">
      <c r="A704" s="87">
        <v>41842.229166666664</v>
      </c>
      <c r="G704" s="90" t="s">
        <v>531</v>
      </c>
    </row>
    <row r="705" spans="1:24" x14ac:dyDescent="0.25">
      <c r="A705" s="87">
        <v>41843.229166666664</v>
      </c>
      <c r="G705" s="90" t="s">
        <v>533</v>
      </c>
    </row>
    <row r="706" spans="1:24" x14ac:dyDescent="0.25">
      <c r="A706" s="87">
        <v>41842.229166666664</v>
      </c>
      <c r="G706" s="90" t="s">
        <v>323</v>
      </c>
    </row>
    <row r="707" spans="1:24" x14ac:dyDescent="0.25">
      <c r="A707" s="87">
        <v>41841.229166666664</v>
      </c>
      <c r="G707" s="90" t="s">
        <v>875</v>
      </c>
    </row>
    <row r="708" spans="1:24" x14ac:dyDescent="0.25">
      <c r="A708" s="87">
        <v>41841.229166666664</v>
      </c>
      <c r="G708" s="90" t="s">
        <v>619</v>
      </c>
    </row>
    <row r="709" spans="1:24" x14ac:dyDescent="0.25">
      <c r="A709" s="87">
        <v>41841.229166666664</v>
      </c>
      <c r="G709" s="90" t="s">
        <v>617</v>
      </c>
    </row>
    <row r="710" spans="1:24" x14ac:dyDescent="0.25">
      <c r="A710" s="87">
        <v>41839.229166666664</v>
      </c>
      <c r="G710" s="90" t="s">
        <v>747</v>
      </c>
    </row>
    <row r="711" spans="1:24" x14ac:dyDescent="0.25">
      <c r="A711" s="87">
        <v>41838.229166666664</v>
      </c>
      <c r="G711" s="90" t="s">
        <v>328</v>
      </c>
    </row>
    <row r="712" spans="1:24" x14ac:dyDescent="0.25">
      <c r="A712" s="87">
        <v>41838.229166666664</v>
      </c>
      <c r="G712" s="90" t="s">
        <v>690</v>
      </c>
    </row>
    <row r="713" spans="1:24" x14ac:dyDescent="0.25">
      <c r="A713" s="87">
        <v>41838.229166666664</v>
      </c>
      <c r="G713" s="90" t="s">
        <v>749</v>
      </c>
    </row>
    <row r="714" spans="1:24" x14ac:dyDescent="0.25">
      <c r="A714" s="87">
        <v>41839.229166666664</v>
      </c>
      <c r="G714" s="90" t="s">
        <v>532</v>
      </c>
    </row>
    <row r="715" spans="1:24" x14ac:dyDescent="0.25">
      <c r="A715" s="87">
        <v>41838.229166666664</v>
      </c>
      <c r="G715" s="90" t="s">
        <v>686</v>
      </c>
    </row>
    <row r="716" spans="1:24" x14ac:dyDescent="0.25">
      <c r="A716" s="87">
        <v>41838.229166666664</v>
      </c>
      <c r="G716" s="90" t="s">
        <v>876</v>
      </c>
      <c r="X716" s="91"/>
    </row>
    <row r="717" spans="1:24" x14ac:dyDescent="0.25">
      <c r="A717" s="87">
        <v>41837.229166666664</v>
      </c>
      <c r="G717" s="90" t="s">
        <v>543</v>
      </c>
    </row>
    <row r="718" spans="1:24" x14ac:dyDescent="0.25">
      <c r="A718" s="87">
        <v>41836.229166666664</v>
      </c>
      <c r="G718" s="90" t="s">
        <v>873</v>
      </c>
    </row>
    <row r="719" spans="1:24" x14ac:dyDescent="0.25">
      <c r="A719" s="87">
        <v>41836.229166666664</v>
      </c>
      <c r="G719" s="90" t="s">
        <v>314</v>
      </c>
    </row>
    <row r="720" spans="1:24" x14ac:dyDescent="0.25">
      <c r="A720" s="87">
        <v>41836.229166666664</v>
      </c>
      <c r="G720" s="90" t="s">
        <v>539</v>
      </c>
      <c r="X720" s="91"/>
    </row>
    <row r="721" spans="1:24" x14ac:dyDescent="0.25">
      <c r="A721" s="87">
        <v>41836.229166666664</v>
      </c>
      <c r="G721" s="90" t="s">
        <v>750</v>
      </c>
    </row>
    <row r="722" spans="1:24" x14ac:dyDescent="0.25">
      <c r="A722" s="87">
        <v>41835.229166666664</v>
      </c>
      <c r="G722" s="90" t="s">
        <v>548</v>
      </c>
    </row>
    <row r="723" spans="1:24" x14ac:dyDescent="0.25">
      <c r="A723" s="87">
        <v>41835.229166666664</v>
      </c>
      <c r="G723" s="90" t="s">
        <v>685</v>
      </c>
    </row>
    <row r="724" spans="1:24" x14ac:dyDescent="0.25">
      <c r="A724" s="87">
        <v>41835.229166666664</v>
      </c>
      <c r="G724" s="90" t="s">
        <v>316</v>
      </c>
    </row>
    <row r="725" spans="1:24" x14ac:dyDescent="0.25">
      <c r="A725" s="87">
        <v>41835.229166666664</v>
      </c>
      <c r="G725" s="90" t="s">
        <v>321</v>
      </c>
    </row>
    <row r="726" spans="1:24" x14ac:dyDescent="0.25">
      <c r="A726" s="87">
        <v>41835.229166666664</v>
      </c>
      <c r="G726" s="90" t="s">
        <v>552</v>
      </c>
      <c r="X726" s="91"/>
    </row>
    <row r="727" spans="1:24" x14ac:dyDescent="0.25">
      <c r="A727" s="87">
        <v>41835.229166666664</v>
      </c>
      <c r="G727" s="90" t="s">
        <v>746</v>
      </c>
    </row>
    <row r="728" spans="1:24" x14ac:dyDescent="0.25">
      <c r="A728" s="87">
        <v>41835.229166666664</v>
      </c>
      <c r="G728" s="90" t="s">
        <v>544</v>
      </c>
    </row>
    <row r="729" spans="1:24" x14ac:dyDescent="0.25">
      <c r="A729" s="87">
        <v>41835.229166666664</v>
      </c>
      <c r="G729" s="90" t="s">
        <v>872</v>
      </c>
    </row>
    <row r="730" spans="1:24" x14ac:dyDescent="0.25">
      <c r="A730" s="87">
        <v>41835.229166666664</v>
      </c>
      <c r="G730" s="90" t="s">
        <v>620</v>
      </c>
    </row>
    <row r="731" spans="1:24" x14ac:dyDescent="0.25">
      <c r="A731" s="87">
        <v>41835.229166666664</v>
      </c>
      <c r="G731" s="90" t="s">
        <v>542</v>
      </c>
    </row>
    <row r="732" spans="1:24" x14ac:dyDescent="0.25">
      <c r="A732" s="87">
        <v>41834.229166666664</v>
      </c>
      <c r="G732" s="90" t="s">
        <v>752</v>
      </c>
    </row>
    <row r="733" spans="1:24" x14ac:dyDescent="0.25">
      <c r="A733" s="87">
        <v>41834.229166666664</v>
      </c>
      <c r="G733" s="90" t="s">
        <v>753</v>
      </c>
    </row>
    <row r="734" spans="1:24" x14ac:dyDescent="0.25">
      <c r="A734" s="87">
        <v>41834.229166666664</v>
      </c>
      <c r="G734" s="90" t="s">
        <v>332</v>
      </c>
    </row>
    <row r="735" spans="1:24" x14ac:dyDescent="0.25">
      <c r="A735" s="87">
        <v>41831.229166666664</v>
      </c>
      <c r="G735" s="90" t="s">
        <v>878</v>
      </c>
    </row>
    <row r="736" spans="1:24" x14ac:dyDescent="0.25">
      <c r="A736" s="87">
        <v>41832.229166666664</v>
      </c>
      <c r="G736" s="90" t="s">
        <v>333</v>
      </c>
      <c r="X736" s="91"/>
    </row>
    <row r="737" spans="1:24" x14ac:dyDescent="0.25">
      <c r="A737" s="87">
        <v>41832.229166666664</v>
      </c>
      <c r="G737" s="90" t="s">
        <v>879</v>
      </c>
      <c r="X737" s="91"/>
    </row>
    <row r="738" spans="1:24" x14ac:dyDescent="0.25">
      <c r="A738" s="87">
        <v>41831.229166666664</v>
      </c>
      <c r="G738" s="90" t="s">
        <v>556</v>
      </c>
    </row>
    <row r="739" spans="1:24" x14ac:dyDescent="0.25">
      <c r="A739" s="87">
        <v>41831.229166666664</v>
      </c>
      <c r="G739" s="90" t="s">
        <v>755</v>
      </c>
    </row>
    <row r="740" spans="1:24" x14ac:dyDescent="0.25">
      <c r="A740" s="87">
        <v>41831.229166666664</v>
      </c>
      <c r="G740" s="90" t="s">
        <v>555</v>
      </c>
    </row>
    <row r="741" spans="1:24" x14ac:dyDescent="0.25">
      <c r="A741" s="87">
        <v>41831.229166666664</v>
      </c>
      <c r="G741" s="90" t="s">
        <v>692</v>
      </c>
    </row>
    <row r="742" spans="1:24" x14ac:dyDescent="0.25">
      <c r="A742" s="87">
        <v>41830.229166666664</v>
      </c>
      <c r="G742" s="90" t="s">
        <v>754</v>
      </c>
    </row>
    <row r="743" spans="1:24" x14ac:dyDescent="0.25">
      <c r="A743" s="87">
        <v>41830.229166666664</v>
      </c>
    </row>
    <row r="744" spans="1:24" x14ac:dyDescent="0.25">
      <c r="A744" s="87">
        <v>41830.229166666664</v>
      </c>
    </row>
    <row r="745" spans="1:24" x14ac:dyDescent="0.25">
      <c r="A745" s="87">
        <v>41827.229166666664</v>
      </c>
    </row>
    <row r="746" spans="1:24" x14ac:dyDescent="0.25">
      <c r="A746" s="87">
        <v>41827.229166666664</v>
      </c>
    </row>
    <row r="747" spans="1:24" x14ac:dyDescent="0.25">
      <c r="A747" s="87">
        <v>41829.229166666664</v>
      </c>
    </row>
    <row r="748" spans="1:24" x14ac:dyDescent="0.25">
      <c r="A748" s="87">
        <v>41829.229166666664</v>
      </c>
    </row>
    <row r="749" spans="1:24" x14ac:dyDescent="0.25">
      <c r="A749" s="87">
        <v>41828.229166666664</v>
      </c>
    </row>
    <row r="750" spans="1:24" x14ac:dyDescent="0.25">
      <c r="A750" s="87">
        <v>41828.229166666664</v>
      </c>
    </row>
    <row r="751" spans="1:24" x14ac:dyDescent="0.25">
      <c r="A751" s="87">
        <v>41821.229166666664</v>
      </c>
    </row>
    <row r="752" spans="1:24" x14ac:dyDescent="0.25">
      <c r="A752" s="87">
        <v>41828.229166666664</v>
      </c>
    </row>
    <row r="753" spans="1:24" x14ac:dyDescent="0.25">
      <c r="A753" s="87">
        <v>41827.229166666664</v>
      </c>
      <c r="X753" s="91"/>
    </row>
    <row r="754" spans="1:24" x14ac:dyDescent="0.25">
      <c r="A754" s="87">
        <v>41828.229166666664</v>
      </c>
    </row>
    <row r="755" spans="1:24" x14ac:dyDescent="0.25">
      <c r="A755" s="87">
        <v>41827.229166666664</v>
      </c>
    </row>
    <row r="756" spans="1:24" x14ac:dyDescent="0.25">
      <c r="A756" s="87">
        <v>41827.229166666664</v>
      </c>
      <c r="X756" s="91"/>
    </row>
    <row r="757" spans="1:24" x14ac:dyDescent="0.25">
      <c r="A757" s="87">
        <v>41825.229166666664</v>
      </c>
    </row>
    <row r="758" spans="1:24" x14ac:dyDescent="0.25">
      <c r="A758" s="87">
        <v>41825.229166666664</v>
      </c>
    </row>
    <row r="759" spans="1:24" x14ac:dyDescent="0.25">
      <c r="A759" s="87">
        <v>41827.229166666664</v>
      </c>
    </row>
    <row r="760" spans="1:24" x14ac:dyDescent="0.25">
      <c r="A760" s="87">
        <v>41824.229166666664</v>
      </c>
    </row>
    <row r="761" spans="1:24" x14ac:dyDescent="0.25">
      <c r="A761" s="87">
        <v>41823.229166666664</v>
      </c>
    </row>
    <row r="762" spans="1:24" x14ac:dyDescent="0.25">
      <c r="A762" s="87">
        <v>41823.229166666664</v>
      </c>
    </row>
    <row r="763" spans="1:24" x14ac:dyDescent="0.25">
      <c r="A763" s="87">
        <v>41823.229166666664</v>
      </c>
      <c r="X763" s="91"/>
    </row>
    <row r="764" spans="1:24" x14ac:dyDescent="0.25">
      <c r="A764" s="87">
        <v>41821.229166666664</v>
      </c>
    </row>
    <row r="765" spans="1:24" x14ac:dyDescent="0.25">
      <c r="A765" s="87">
        <v>41823.229166666664</v>
      </c>
    </row>
    <row r="766" spans="1:24" x14ac:dyDescent="0.25">
      <c r="A766" s="87">
        <v>41822.229166666664</v>
      </c>
    </row>
    <row r="767" spans="1:24" x14ac:dyDescent="0.25">
      <c r="A767" s="87">
        <v>41822.229166666664</v>
      </c>
    </row>
    <row r="768" spans="1:24" x14ac:dyDescent="0.25">
      <c r="A768" s="87">
        <v>41821.229166666664</v>
      </c>
    </row>
    <row r="769" spans="1:24" x14ac:dyDescent="0.25">
      <c r="A769" s="87">
        <v>41821.229166666664</v>
      </c>
    </row>
    <row r="770" spans="1:24" x14ac:dyDescent="0.25">
      <c r="A770" s="87">
        <v>41821.229166666664</v>
      </c>
      <c r="X770" s="91"/>
    </row>
    <row r="771" spans="1:24" x14ac:dyDescent="0.25">
      <c r="A771" s="87">
        <v>41818.229166666664</v>
      </c>
    </row>
    <row r="772" spans="1:24" x14ac:dyDescent="0.25">
      <c r="A772" s="87">
        <v>41820.229166666664</v>
      </c>
    </row>
    <row r="773" spans="1:24" x14ac:dyDescent="0.25">
      <c r="A773" s="87">
        <v>41802</v>
      </c>
    </row>
    <row r="774" spans="1:24" x14ac:dyDescent="0.25">
      <c r="A774" s="87">
        <v>41818.229166666664</v>
      </c>
    </row>
    <row r="775" spans="1:24" x14ac:dyDescent="0.25">
      <c r="A775" s="87">
        <v>41820.229166666664</v>
      </c>
    </row>
    <row r="776" spans="1:24" x14ac:dyDescent="0.25">
      <c r="A776" s="87">
        <v>41820.229166666664</v>
      </c>
    </row>
    <row r="777" spans="1:24" x14ac:dyDescent="0.25">
      <c r="A777" s="87">
        <v>41820.229166666664</v>
      </c>
    </row>
    <row r="778" spans="1:24" x14ac:dyDescent="0.25">
      <c r="A778" s="87">
        <v>41820.229166666664</v>
      </c>
    </row>
    <row r="779" spans="1:24" x14ac:dyDescent="0.25">
      <c r="A779" s="87">
        <v>41820.229166666664</v>
      </c>
    </row>
    <row r="780" spans="1:24" x14ac:dyDescent="0.25">
      <c r="A780" s="87">
        <v>41817.229166666664</v>
      </c>
    </row>
    <row r="781" spans="1:24" x14ac:dyDescent="0.25">
      <c r="A781" s="87">
        <v>41816.229166666664</v>
      </c>
    </row>
    <row r="782" spans="1:24" x14ac:dyDescent="0.25">
      <c r="A782" s="87">
        <v>41817.229166666664</v>
      </c>
    </row>
    <row r="783" spans="1:24" x14ac:dyDescent="0.25">
      <c r="A783" s="87">
        <v>41817.229166666664</v>
      </c>
    </row>
    <row r="784" spans="1:24" x14ac:dyDescent="0.25">
      <c r="A784" s="87">
        <v>41817.229166666664</v>
      </c>
    </row>
    <row r="785" spans="1:24" x14ac:dyDescent="0.25">
      <c r="A785" s="87">
        <v>41816.229166666664</v>
      </c>
    </row>
    <row r="786" spans="1:24" x14ac:dyDescent="0.25">
      <c r="A786" s="87">
        <v>41816.229166666664</v>
      </c>
    </row>
    <row r="787" spans="1:24" x14ac:dyDescent="0.25">
      <c r="A787" s="87">
        <v>41816.229166666664</v>
      </c>
      <c r="X787" s="91"/>
    </row>
    <row r="788" spans="1:24" x14ac:dyDescent="0.25">
      <c r="A788" s="87">
        <v>41815.229166666664</v>
      </c>
    </row>
    <row r="789" spans="1:24" x14ac:dyDescent="0.25">
      <c r="A789" s="87">
        <v>41815.229166666664</v>
      </c>
    </row>
    <row r="790" spans="1:24" x14ac:dyDescent="0.25">
      <c r="A790" s="87">
        <v>41815.229166666664</v>
      </c>
    </row>
    <row r="791" spans="1:24" x14ac:dyDescent="0.25">
      <c r="A791" s="87">
        <v>41815.229166666664</v>
      </c>
    </row>
    <row r="792" spans="1:24" x14ac:dyDescent="0.25">
      <c r="A792" s="87">
        <v>41816.229166666664</v>
      </c>
    </row>
    <row r="793" spans="1:24" x14ac:dyDescent="0.25">
      <c r="A793" s="87">
        <v>41816.229166666664</v>
      </c>
    </row>
    <row r="794" spans="1:24" x14ac:dyDescent="0.25">
      <c r="A794" s="87">
        <v>41816.229166666664</v>
      </c>
    </row>
    <row r="795" spans="1:24" x14ac:dyDescent="0.25">
      <c r="A795" s="87">
        <v>41816.229166666664</v>
      </c>
    </row>
    <row r="796" spans="1:24" x14ac:dyDescent="0.25">
      <c r="A796" s="87">
        <v>41816.229166666664</v>
      </c>
    </row>
    <row r="797" spans="1:24" x14ac:dyDescent="0.25">
      <c r="A797" s="87">
        <v>41815.229166666664</v>
      </c>
    </row>
    <row r="798" spans="1:24" x14ac:dyDescent="0.25">
      <c r="A798" s="87">
        <v>41814.229166666664</v>
      </c>
    </row>
    <row r="799" spans="1:24" x14ac:dyDescent="0.25">
      <c r="A799" s="87">
        <v>41814.229166666664</v>
      </c>
    </row>
    <row r="800" spans="1:24" x14ac:dyDescent="0.25">
      <c r="A800" s="87">
        <v>41813.229166666664</v>
      </c>
    </row>
    <row r="801" spans="1:24" x14ac:dyDescent="0.25">
      <c r="A801" s="87">
        <v>41813.229166666664</v>
      </c>
    </row>
    <row r="802" spans="1:24" x14ac:dyDescent="0.25">
      <c r="A802" s="87">
        <v>41813.229166666664</v>
      </c>
      <c r="X802" s="91"/>
    </row>
    <row r="803" spans="1:24" x14ac:dyDescent="0.25">
      <c r="A803" s="87">
        <v>41813.229166666664</v>
      </c>
    </row>
    <row r="804" spans="1:24" x14ac:dyDescent="0.25">
      <c r="A804" s="87">
        <v>41813.229166666664</v>
      </c>
    </row>
    <row r="805" spans="1:24" x14ac:dyDescent="0.25">
      <c r="A805" s="87">
        <v>41810.229166666664</v>
      </c>
    </row>
    <row r="806" spans="1:24" x14ac:dyDescent="0.25">
      <c r="A806" s="87">
        <v>41811.229166666664</v>
      </c>
    </row>
    <row r="807" spans="1:24" x14ac:dyDescent="0.25">
      <c r="A807" s="87">
        <v>41810.229166666664</v>
      </c>
    </row>
    <row r="808" spans="1:24" x14ac:dyDescent="0.25">
      <c r="A808" s="87">
        <v>41810.229166666664</v>
      </c>
    </row>
    <row r="809" spans="1:24" x14ac:dyDescent="0.25">
      <c r="A809" s="87">
        <v>41810.229166666664</v>
      </c>
    </row>
    <row r="810" spans="1:24" x14ac:dyDescent="0.25">
      <c r="A810" s="87">
        <v>41810.229166666664</v>
      </c>
    </row>
    <row r="811" spans="1:24" x14ac:dyDescent="0.25">
      <c r="A811" s="87">
        <v>41809.229166666664</v>
      </c>
    </row>
    <row r="812" spans="1:24" x14ac:dyDescent="0.25">
      <c r="A812" s="87">
        <v>41810.229166666664</v>
      </c>
      <c r="X812" s="91"/>
    </row>
    <row r="813" spans="1:24" x14ac:dyDescent="0.25">
      <c r="A813" s="87">
        <v>41806.229166666664</v>
      </c>
    </row>
    <row r="814" spans="1:24" x14ac:dyDescent="0.25">
      <c r="A814" s="87">
        <v>41809.229166666664</v>
      </c>
    </row>
    <row r="815" spans="1:24" x14ac:dyDescent="0.25">
      <c r="A815" s="87">
        <v>41809.229166666664</v>
      </c>
    </row>
    <row r="816" spans="1:24" x14ac:dyDescent="0.25">
      <c r="A816" s="87">
        <v>41808.229166666664</v>
      </c>
    </row>
    <row r="817" spans="1:1" x14ac:dyDescent="0.25">
      <c r="A817" s="87">
        <v>41808.229166666664</v>
      </c>
    </row>
    <row r="818" spans="1:1" x14ac:dyDescent="0.25">
      <c r="A818" s="87">
        <v>41808.229166666664</v>
      </c>
    </row>
    <row r="819" spans="1:1" x14ac:dyDescent="0.25">
      <c r="A819" s="87">
        <v>41807.229166666664</v>
      </c>
    </row>
    <row r="820" spans="1:1" x14ac:dyDescent="0.25">
      <c r="A820" s="87">
        <v>41807.229166666664</v>
      </c>
    </row>
    <row r="821" spans="1:1" x14ac:dyDescent="0.25">
      <c r="A821" s="87">
        <v>41808.229166666664</v>
      </c>
    </row>
    <row r="822" spans="1:1" x14ac:dyDescent="0.25">
      <c r="A822" s="87">
        <v>41807.229166666664</v>
      </c>
    </row>
    <row r="823" spans="1:1" x14ac:dyDescent="0.25">
      <c r="A823" s="87">
        <v>41807.229166666664</v>
      </c>
    </row>
    <row r="824" spans="1:1" x14ac:dyDescent="0.25">
      <c r="A824" s="87">
        <v>41807.229166666664</v>
      </c>
    </row>
    <row r="825" spans="1:1" x14ac:dyDescent="0.25">
      <c r="A825" s="87">
        <v>41807.229166666664</v>
      </c>
    </row>
    <row r="826" spans="1:1" x14ac:dyDescent="0.25">
      <c r="A826" s="87">
        <v>41806.229166666664</v>
      </c>
    </row>
    <row r="827" spans="1:1" x14ac:dyDescent="0.25">
      <c r="A827" s="87">
        <v>41806.229166666664</v>
      </c>
    </row>
    <row r="828" spans="1:1" x14ac:dyDescent="0.25">
      <c r="A828" s="87">
        <v>41806.229166666664</v>
      </c>
    </row>
    <row r="829" spans="1:1" x14ac:dyDescent="0.25">
      <c r="A829" s="87">
        <v>41803.229166666664</v>
      </c>
    </row>
    <row r="830" spans="1:1" x14ac:dyDescent="0.25">
      <c r="A830" s="87">
        <v>41803.229166666664</v>
      </c>
    </row>
    <row r="831" spans="1:1" x14ac:dyDescent="0.25">
      <c r="A831" s="87">
        <v>41802.229166666664</v>
      </c>
    </row>
    <row r="832" spans="1:1" x14ac:dyDescent="0.25">
      <c r="A832" s="87">
        <v>41801.229166666664</v>
      </c>
    </row>
    <row r="833" spans="1:24" x14ac:dyDescent="0.25">
      <c r="A833" s="87">
        <v>41801.229166666664</v>
      </c>
    </row>
    <row r="834" spans="1:24" x14ac:dyDescent="0.25">
      <c r="A834" s="87">
        <v>41799.229166666664</v>
      </c>
    </row>
    <row r="835" spans="1:24" x14ac:dyDescent="0.25">
      <c r="A835" s="87">
        <v>41801.229166666664</v>
      </c>
    </row>
    <row r="836" spans="1:24" x14ac:dyDescent="0.25">
      <c r="A836" s="87">
        <v>41801.229166666664</v>
      </c>
    </row>
    <row r="837" spans="1:24" x14ac:dyDescent="0.25">
      <c r="A837" s="87">
        <v>41800.229166666664</v>
      </c>
    </row>
    <row r="838" spans="1:24" x14ac:dyDescent="0.25">
      <c r="A838" s="87">
        <v>41800.229166666664</v>
      </c>
    </row>
    <row r="839" spans="1:24" x14ac:dyDescent="0.25">
      <c r="A839" s="87">
        <v>41800.229166666664</v>
      </c>
    </row>
    <row r="840" spans="1:24" x14ac:dyDescent="0.25">
      <c r="A840" s="87">
        <v>41795.229166666664</v>
      </c>
    </row>
    <row r="841" spans="1:24" x14ac:dyDescent="0.25">
      <c r="A841" s="87">
        <v>41797.229166666664</v>
      </c>
      <c r="X841" s="91"/>
    </row>
    <row r="842" spans="1:24" x14ac:dyDescent="0.25">
      <c r="A842" s="87">
        <v>41792.229166666664</v>
      </c>
    </row>
    <row r="843" spans="1:24" x14ac:dyDescent="0.25">
      <c r="A843" s="87">
        <v>41794.229166666664</v>
      </c>
    </row>
    <row r="844" spans="1:24" x14ac:dyDescent="0.25">
      <c r="A844" s="87">
        <v>41794.229166666664</v>
      </c>
    </row>
    <row r="845" spans="1:24" x14ac:dyDescent="0.25">
      <c r="A845" s="87">
        <v>41789.229166666664</v>
      </c>
    </row>
    <row r="846" spans="1:24" x14ac:dyDescent="0.25">
      <c r="A846" s="87">
        <v>41793.229166666664</v>
      </c>
    </row>
    <row r="847" spans="1:24" x14ac:dyDescent="0.25">
      <c r="A847" s="87">
        <v>41793.229166666664</v>
      </c>
      <c r="X847" s="91"/>
    </row>
    <row r="848" spans="1:24" x14ac:dyDescent="0.25">
      <c r="A848" s="87">
        <v>41789.229166666664</v>
      </c>
    </row>
    <row r="849" spans="1:24" x14ac:dyDescent="0.25">
      <c r="A849" s="87">
        <v>41786.229166666664</v>
      </c>
    </row>
    <row r="850" spans="1:24" x14ac:dyDescent="0.25">
      <c r="A850" s="87">
        <v>41790.229166666664</v>
      </c>
    </row>
    <row r="851" spans="1:24" x14ac:dyDescent="0.25">
      <c r="A851" s="87">
        <v>41789.229166666664</v>
      </c>
      <c r="X851" s="91"/>
    </row>
    <row r="852" spans="1:24" x14ac:dyDescent="0.25">
      <c r="A852" s="87">
        <v>41790.229166666664</v>
      </c>
    </row>
    <row r="853" spans="1:24" x14ac:dyDescent="0.25">
      <c r="A853" s="87">
        <v>41788.229166666664</v>
      </c>
    </row>
    <row r="854" spans="1:24" x14ac:dyDescent="0.25">
      <c r="A854" s="87">
        <v>41790.229166666664</v>
      </c>
    </row>
    <row r="855" spans="1:24" x14ac:dyDescent="0.25">
      <c r="A855" s="87">
        <v>41790.229166666664</v>
      </c>
    </row>
    <row r="856" spans="1:24" x14ac:dyDescent="0.25">
      <c r="A856" s="87">
        <v>41789.229166666664</v>
      </c>
    </row>
    <row r="857" spans="1:24" x14ac:dyDescent="0.25">
      <c r="A857" s="87">
        <v>41790.229166666664</v>
      </c>
    </row>
    <row r="858" spans="1:24" x14ac:dyDescent="0.25">
      <c r="A858" s="87">
        <v>41790.229166666664</v>
      </c>
    </row>
    <row r="859" spans="1:24" x14ac:dyDescent="0.25">
      <c r="A859" s="87">
        <v>41787.229166666664</v>
      </c>
    </row>
    <row r="860" spans="1:24" x14ac:dyDescent="0.25">
      <c r="A860" s="87">
        <v>41789.229166666664</v>
      </c>
    </row>
    <row r="861" spans="1:24" x14ac:dyDescent="0.25">
      <c r="A861" s="87">
        <v>41789.229166666664</v>
      </c>
    </row>
    <row r="862" spans="1:24" x14ac:dyDescent="0.25">
      <c r="A862" s="87">
        <v>41788.229166666664</v>
      </c>
    </row>
    <row r="863" spans="1:24" x14ac:dyDescent="0.25">
      <c r="A863" s="87">
        <v>41786.229166666664</v>
      </c>
    </row>
    <row r="864" spans="1:24" x14ac:dyDescent="0.25">
      <c r="A864" s="87">
        <v>41781.229166666664</v>
      </c>
    </row>
    <row r="865" spans="1:24" x14ac:dyDescent="0.25">
      <c r="A865" s="87">
        <v>41786.229166666664</v>
      </c>
    </row>
    <row r="866" spans="1:24" x14ac:dyDescent="0.25">
      <c r="A866" s="87">
        <v>41787.229166666664</v>
      </c>
    </row>
    <row r="867" spans="1:24" x14ac:dyDescent="0.25">
      <c r="A867" s="87">
        <v>41786.229166666664</v>
      </c>
    </row>
    <row r="868" spans="1:24" x14ac:dyDescent="0.25">
      <c r="A868" s="87">
        <v>41781.229166666664</v>
      </c>
    </row>
    <row r="869" spans="1:24" x14ac:dyDescent="0.25">
      <c r="A869" s="87">
        <v>41786.229166666664</v>
      </c>
    </row>
    <row r="870" spans="1:24" x14ac:dyDescent="0.25">
      <c r="A870" s="87">
        <v>41786.229166666664</v>
      </c>
    </row>
    <row r="871" spans="1:24" x14ac:dyDescent="0.25">
      <c r="A871" s="87">
        <v>41786.229166666664</v>
      </c>
    </row>
    <row r="872" spans="1:24" x14ac:dyDescent="0.25">
      <c r="A872" s="87">
        <v>41781.229166666664</v>
      </c>
    </row>
    <row r="873" spans="1:24" x14ac:dyDescent="0.25">
      <c r="A873" s="87">
        <v>41786.229166666664</v>
      </c>
    </row>
    <row r="874" spans="1:24" x14ac:dyDescent="0.25">
      <c r="A874" s="87">
        <v>41780.229166666664</v>
      </c>
    </row>
    <row r="875" spans="1:24" x14ac:dyDescent="0.25">
      <c r="A875" s="87">
        <v>41783.229166666664</v>
      </c>
    </row>
    <row r="876" spans="1:24" x14ac:dyDescent="0.25">
      <c r="A876" s="87">
        <v>41784.229166666664</v>
      </c>
      <c r="X876" s="91"/>
    </row>
    <row r="877" spans="1:24" x14ac:dyDescent="0.25">
      <c r="A877" s="87">
        <v>41783.229166666664</v>
      </c>
    </row>
    <row r="878" spans="1:24" x14ac:dyDescent="0.25">
      <c r="A878" s="87">
        <v>41783.229166666664</v>
      </c>
    </row>
    <row r="879" spans="1:24" x14ac:dyDescent="0.25">
      <c r="A879" s="87">
        <v>41785.229166666664</v>
      </c>
    </row>
    <row r="880" spans="1:24" x14ac:dyDescent="0.25">
      <c r="A880" s="87">
        <v>41781.229166666664</v>
      </c>
    </row>
    <row r="881" spans="1:24" x14ac:dyDescent="0.25">
      <c r="A881" s="87">
        <v>41781.229166666664</v>
      </c>
    </row>
    <row r="882" spans="1:24" x14ac:dyDescent="0.25">
      <c r="A882" s="87">
        <v>41783.229166666664</v>
      </c>
      <c r="X882" s="91"/>
    </row>
    <row r="883" spans="1:24" x14ac:dyDescent="0.25">
      <c r="A883" s="87">
        <v>41783.229166666664</v>
      </c>
    </row>
    <row r="884" spans="1:24" x14ac:dyDescent="0.25">
      <c r="A884" s="87">
        <v>41783.229166666664</v>
      </c>
    </row>
    <row r="885" spans="1:24" x14ac:dyDescent="0.25">
      <c r="A885" s="87">
        <v>41781.229166666664</v>
      </c>
    </row>
    <row r="886" spans="1:24" x14ac:dyDescent="0.25">
      <c r="A886" s="87">
        <v>41779.229166666664</v>
      </c>
    </row>
    <row r="887" spans="1:24" x14ac:dyDescent="0.25">
      <c r="A887" s="87">
        <v>41780.229166666664</v>
      </c>
    </row>
    <row r="888" spans="1:24" x14ac:dyDescent="0.25">
      <c r="A888" s="87">
        <v>41780.229166666664</v>
      </c>
    </row>
    <row r="889" spans="1:24" x14ac:dyDescent="0.25">
      <c r="A889" s="87">
        <v>41778.229166666664</v>
      </c>
    </row>
    <row r="890" spans="1:24" x14ac:dyDescent="0.25">
      <c r="A890" s="87">
        <v>41779.229166666664</v>
      </c>
    </row>
    <row r="891" spans="1:24" x14ac:dyDescent="0.25">
      <c r="A891" s="87">
        <v>41778.229166666664</v>
      </c>
    </row>
    <row r="892" spans="1:24" x14ac:dyDescent="0.25">
      <c r="A892" s="87">
        <v>41778.229166666664</v>
      </c>
    </row>
    <row r="893" spans="1:24" x14ac:dyDescent="0.25">
      <c r="A893" s="87">
        <v>41772.229166666664</v>
      </c>
    </row>
    <row r="894" spans="1:24" x14ac:dyDescent="0.25">
      <c r="A894" s="87">
        <v>41775.229166666664</v>
      </c>
    </row>
    <row r="895" spans="1:24" x14ac:dyDescent="0.25">
      <c r="A895" s="87">
        <v>41776.229166666664</v>
      </c>
    </row>
    <row r="896" spans="1:24" x14ac:dyDescent="0.25">
      <c r="A896" s="87">
        <v>41776.229166666664</v>
      </c>
    </row>
    <row r="897" spans="1:24" x14ac:dyDescent="0.25">
      <c r="A897" s="87">
        <v>41771.229166666664</v>
      </c>
    </row>
    <row r="898" spans="1:24" x14ac:dyDescent="0.25">
      <c r="A898" s="87">
        <v>41774.229166666664</v>
      </c>
    </row>
    <row r="899" spans="1:24" x14ac:dyDescent="0.25">
      <c r="A899" s="87">
        <v>41772.229166666664</v>
      </c>
    </row>
    <row r="900" spans="1:24" x14ac:dyDescent="0.25">
      <c r="A900" s="87">
        <v>41772.229166666664</v>
      </c>
    </row>
    <row r="901" spans="1:24" x14ac:dyDescent="0.25">
      <c r="A901" s="87">
        <v>41767.229166666664</v>
      </c>
    </row>
    <row r="902" spans="1:24" x14ac:dyDescent="0.25">
      <c r="A902" s="87">
        <v>41768.229166666664</v>
      </c>
    </row>
    <row r="903" spans="1:24" x14ac:dyDescent="0.25">
      <c r="A903" s="87">
        <v>41768.229166666664</v>
      </c>
    </row>
    <row r="904" spans="1:24" x14ac:dyDescent="0.25">
      <c r="A904" s="87">
        <v>41766.229166666664</v>
      </c>
    </row>
    <row r="905" spans="1:24" x14ac:dyDescent="0.25">
      <c r="A905" s="87">
        <v>41768.229166666664</v>
      </c>
    </row>
    <row r="906" spans="1:24" x14ac:dyDescent="0.25">
      <c r="A906" s="87">
        <v>41767.229166666664</v>
      </c>
    </row>
    <row r="907" spans="1:24" x14ac:dyDescent="0.25">
      <c r="A907" s="87">
        <v>41767.229166666664</v>
      </c>
    </row>
    <row r="908" spans="1:24" x14ac:dyDescent="0.25">
      <c r="A908" s="87">
        <v>41758.229166666664</v>
      </c>
    </row>
    <row r="909" spans="1:24" x14ac:dyDescent="0.25">
      <c r="A909" s="87">
        <v>41766.229166666664</v>
      </c>
    </row>
    <row r="910" spans="1:24" x14ac:dyDescent="0.25">
      <c r="A910" s="87">
        <v>41759.229166666664</v>
      </c>
      <c r="X910" s="91"/>
    </row>
    <row r="911" spans="1:24" x14ac:dyDescent="0.25">
      <c r="A911" s="87">
        <v>41764.229166666664</v>
      </c>
    </row>
    <row r="912" spans="1:24" x14ac:dyDescent="0.25">
      <c r="A912" s="87">
        <v>41762.229166666664</v>
      </c>
    </row>
    <row r="913" spans="1:24" x14ac:dyDescent="0.25">
      <c r="A913" s="87">
        <v>41762.229166666664</v>
      </c>
    </row>
    <row r="914" spans="1:24" x14ac:dyDescent="0.25">
      <c r="A914" s="87">
        <v>41762.229166666664</v>
      </c>
    </row>
    <row r="915" spans="1:24" x14ac:dyDescent="0.25">
      <c r="A915" s="87">
        <v>41761.229166666664</v>
      </c>
    </row>
    <row r="916" spans="1:24" x14ac:dyDescent="0.25">
      <c r="A916" s="87">
        <v>41761.229166666664</v>
      </c>
    </row>
    <row r="917" spans="1:24" x14ac:dyDescent="0.25">
      <c r="A917" s="87">
        <v>41759.229166666664</v>
      </c>
      <c r="X917" s="91"/>
    </row>
    <row r="918" spans="1:24" x14ac:dyDescent="0.25">
      <c r="A918" s="87">
        <v>41759.229166666664</v>
      </c>
    </row>
    <row r="919" spans="1:24" x14ac:dyDescent="0.25">
      <c r="A919" s="87">
        <v>41759.229166666664</v>
      </c>
    </row>
    <row r="920" spans="1:24" x14ac:dyDescent="0.25">
      <c r="A920" s="87">
        <v>41759.229166666664</v>
      </c>
    </row>
    <row r="921" spans="1:24" x14ac:dyDescent="0.25">
      <c r="A921" s="87">
        <v>41759.229166666664</v>
      </c>
    </row>
    <row r="922" spans="1:24" x14ac:dyDescent="0.25">
      <c r="A922" s="87">
        <v>41759.229166666664</v>
      </c>
      <c r="X922" s="91"/>
    </row>
    <row r="923" spans="1:24" x14ac:dyDescent="0.25">
      <c r="A923" s="87">
        <v>41758.229166666664</v>
      </c>
    </row>
    <row r="924" spans="1:24" x14ac:dyDescent="0.25">
      <c r="A924" s="87">
        <v>41757.229166666664</v>
      </c>
    </row>
    <row r="925" spans="1:24" x14ac:dyDescent="0.25">
      <c r="A925" s="87">
        <v>41757.229166666664</v>
      </c>
    </row>
    <row r="926" spans="1:24" x14ac:dyDescent="0.25">
      <c r="A926" s="87">
        <v>41757.229166666664</v>
      </c>
    </row>
    <row r="927" spans="1:24" x14ac:dyDescent="0.25">
      <c r="A927" s="87">
        <v>41754.229166666664</v>
      </c>
    </row>
    <row r="928" spans="1:24" x14ac:dyDescent="0.25">
      <c r="A928" s="87">
        <v>41753.229166666664</v>
      </c>
    </row>
    <row r="929" spans="1:24" x14ac:dyDescent="0.25">
      <c r="A929" s="87">
        <v>41753.229166666664</v>
      </c>
    </row>
    <row r="930" spans="1:24" x14ac:dyDescent="0.25">
      <c r="A930" s="87">
        <v>41753.229166666664</v>
      </c>
    </row>
    <row r="931" spans="1:24" x14ac:dyDescent="0.25">
      <c r="A931" s="87">
        <v>41753.229166666664</v>
      </c>
    </row>
    <row r="932" spans="1:24" x14ac:dyDescent="0.25">
      <c r="A932" s="87">
        <v>41753.229166666664</v>
      </c>
      <c r="X932" s="91"/>
    </row>
    <row r="933" spans="1:24" x14ac:dyDescent="0.25">
      <c r="A933" s="87">
        <v>41753.229166666664</v>
      </c>
    </row>
    <row r="934" spans="1:24" x14ac:dyDescent="0.25">
      <c r="A934" s="87">
        <v>41753.229166666664</v>
      </c>
    </row>
    <row r="935" spans="1:24" x14ac:dyDescent="0.25">
      <c r="A935" s="87">
        <v>41753.229166666664</v>
      </c>
    </row>
    <row r="936" spans="1:24" x14ac:dyDescent="0.25">
      <c r="A936" s="87">
        <v>41753.229166666664</v>
      </c>
    </row>
    <row r="937" spans="1:24" x14ac:dyDescent="0.25">
      <c r="A937" s="87">
        <v>41753.229166666664</v>
      </c>
      <c r="X937" s="91"/>
    </row>
    <row r="938" spans="1:24" x14ac:dyDescent="0.25">
      <c r="A938" s="87">
        <v>41794</v>
      </c>
    </row>
    <row r="939" spans="1:24" x14ac:dyDescent="0.25">
      <c r="A939" s="87">
        <v>41752.229166666664</v>
      </c>
    </row>
    <row r="940" spans="1:24" x14ac:dyDescent="0.25">
      <c r="A940" s="87">
        <v>41751.229166666664</v>
      </c>
      <c r="X940" s="91"/>
    </row>
    <row r="941" spans="1:24" x14ac:dyDescent="0.25">
      <c r="A941" s="87">
        <v>41751.229166666664</v>
      </c>
    </row>
    <row r="942" spans="1:24" x14ac:dyDescent="0.25">
      <c r="A942" s="87">
        <v>41750.229166666664</v>
      </c>
    </row>
    <row r="943" spans="1:24" x14ac:dyDescent="0.25">
      <c r="A943" s="87">
        <v>41748.229166666664</v>
      </c>
    </row>
    <row r="944" spans="1:24" x14ac:dyDescent="0.25">
      <c r="A944" s="87">
        <v>41748.229166666664</v>
      </c>
    </row>
    <row r="945" spans="1:24" x14ac:dyDescent="0.25">
      <c r="A945" s="87">
        <v>41748.229166666664</v>
      </c>
    </row>
    <row r="946" spans="1:24" x14ac:dyDescent="0.25">
      <c r="A946" s="87">
        <v>41747.229166666664</v>
      </c>
    </row>
    <row r="947" spans="1:24" x14ac:dyDescent="0.25">
      <c r="A947" s="87">
        <v>41747.229166666664</v>
      </c>
    </row>
    <row r="948" spans="1:24" x14ac:dyDescent="0.25">
      <c r="A948" s="87">
        <v>41747.229166666664</v>
      </c>
    </row>
    <row r="949" spans="1:24" x14ac:dyDescent="0.25">
      <c r="A949" s="87">
        <v>41747.229166666664</v>
      </c>
    </row>
    <row r="950" spans="1:24" x14ac:dyDescent="0.25">
      <c r="A950" s="87">
        <v>41745.229166666664</v>
      </c>
    </row>
    <row r="951" spans="1:24" x14ac:dyDescent="0.25">
      <c r="A951" s="87">
        <v>41744.229166666664</v>
      </c>
      <c r="X951" s="91"/>
    </row>
    <row r="952" spans="1:24" x14ac:dyDescent="0.25">
      <c r="A952" s="87">
        <v>41744.229166666664</v>
      </c>
    </row>
    <row r="953" spans="1:24" x14ac:dyDescent="0.25">
      <c r="A953" s="87">
        <v>41744.229166666664</v>
      </c>
    </row>
    <row r="954" spans="1:24" x14ac:dyDescent="0.25">
      <c r="A954" s="87">
        <v>41744.229166666664</v>
      </c>
    </row>
    <row r="955" spans="1:24" x14ac:dyDescent="0.25">
      <c r="A955" s="87">
        <v>41743.229166666664</v>
      </c>
    </row>
    <row r="956" spans="1:24" x14ac:dyDescent="0.25">
      <c r="A956" s="87">
        <v>41743.229166666664</v>
      </c>
      <c r="X956" s="91"/>
    </row>
    <row r="957" spans="1:24" x14ac:dyDescent="0.25">
      <c r="A957" s="87">
        <v>41743.229166666664</v>
      </c>
    </row>
    <row r="958" spans="1:24" x14ac:dyDescent="0.25">
      <c r="A958" s="87">
        <v>41743.229166666664</v>
      </c>
      <c r="X958" s="91"/>
    </row>
    <row r="959" spans="1:24" x14ac:dyDescent="0.25">
      <c r="A959" s="87">
        <v>41794</v>
      </c>
      <c r="X959" s="91"/>
    </row>
    <row r="960" spans="1:24" x14ac:dyDescent="0.25">
      <c r="A960" s="87">
        <v>41741.229166666664</v>
      </c>
    </row>
    <row r="961" spans="1:24" x14ac:dyDescent="0.25">
      <c r="A961" s="87">
        <v>41740.229166666664</v>
      </c>
      <c r="X961" s="91"/>
    </row>
    <row r="962" spans="1:24" x14ac:dyDescent="0.25">
      <c r="A962" s="87">
        <v>41740.229166666664</v>
      </c>
      <c r="X962" s="91"/>
    </row>
    <row r="963" spans="1:24" x14ac:dyDescent="0.25">
      <c r="A963" s="87">
        <v>41739.229166666664</v>
      </c>
      <c r="X963" s="91"/>
    </row>
    <row r="964" spans="1:24" x14ac:dyDescent="0.25">
      <c r="A964" s="87">
        <v>41738.229166666664</v>
      </c>
    </row>
    <row r="965" spans="1:24" x14ac:dyDescent="0.25">
      <c r="A965" s="87">
        <v>41738.229166666664</v>
      </c>
      <c r="X965" s="91"/>
    </row>
    <row r="966" spans="1:24" x14ac:dyDescent="0.25">
      <c r="A966" s="87">
        <v>41738.229166666664</v>
      </c>
      <c r="X966" s="91"/>
    </row>
    <row r="967" spans="1:24" x14ac:dyDescent="0.25">
      <c r="A967" s="87">
        <v>41302.229166666664</v>
      </c>
      <c r="X967" s="91"/>
    </row>
    <row r="968" spans="1:24" x14ac:dyDescent="0.25">
      <c r="A968" s="87">
        <v>41730.229166666664</v>
      </c>
      <c r="X968" s="91"/>
    </row>
    <row r="969" spans="1:24" x14ac:dyDescent="0.25">
      <c r="A969" s="87">
        <v>41343.229166666664</v>
      </c>
      <c r="X969" s="91"/>
    </row>
    <row r="970" spans="1:24" x14ac:dyDescent="0.25">
      <c r="A970" s="87">
        <v>41737.229166666664</v>
      </c>
      <c r="X970" s="91"/>
    </row>
    <row r="971" spans="1:24" x14ac:dyDescent="0.25">
      <c r="A971" s="87">
        <v>41737.229166666664</v>
      </c>
    </row>
    <row r="972" spans="1:24" x14ac:dyDescent="0.25">
      <c r="A972" s="87">
        <v>41737.229166666664</v>
      </c>
      <c r="X972" s="91"/>
    </row>
    <row r="973" spans="1:24" x14ac:dyDescent="0.25">
      <c r="A973" s="87">
        <v>41737.229166666664</v>
      </c>
      <c r="X973" s="91"/>
    </row>
    <row r="974" spans="1:24" x14ac:dyDescent="0.25">
      <c r="A974" s="87">
        <v>41737</v>
      </c>
    </row>
    <row r="975" spans="1:24" x14ac:dyDescent="0.25">
      <c r="A975" s="87">
        <v>41736.229166666664</v>
      </c>
    </row>
    <row r="976" spans="1:24" x14ac:dyDescent="0.25">
      <c r="A976" s="87">
        <v>41734.229166666664</v>
      </c>
    </row>
    <row r="977" spans="1:24" x14ac:dyDescent="0.25">
      <c r="A977" s="87">
        <v>41733.229166666664</v>
      </c>
    </row>
    <row r="978" spans="1:24" x14ac:dyDescent="0.25">
      <c r="A978" s="87">
        <v>41732.229166666664</v>
      </c>
    </row>
    <row r="979" spans="1:24" x14ac:dyDescent="0.25">
      <c r="A979" s="87">
        <v>41732.229166666664</v>
      </c>
    </row>
    <row r="980" spans="1:24" x14ac:dyDescent="0.25">
      <c r="A980" s="87">
        <v>41732.229166666664</v>
      </c>
    </row>
    <row r="981" spans="1:24" x14ac:dyDescent="0.25">
      <c r="A981" s="87">
        <v>41730.229166666664</v>
      </c>
    </row>
    <row r="982" spans="1:24" x14ac:dyDescent="0.25">
      <c r="A982" s="87">
        <v>41729.229166666664</v>
      </c>
    </row>
    <row r="983" spans="1:24" x14ac:dyDescent="0.25">
      <c r="A983" s="87">
        <v>41730.229166666664</v>
      </c>
    </row>
    <row r="984" spans="1:24" x14ac:dyDescent="0.25">
      <c r="A984" s="87">
        <v>41727.229166666664</v>
      </c>
    </row>
    <row r="985" spans="1:24" x14ac:dyDescent="0.25">
      <c r="A985" s="87">
        <v>41727.229166666664</v>
      </c>
    </row>
    <row r="986" spans="1:24" x14ac:dyDescent="0.25">
      <c r="A986" s="87">
        <v>41738.229166666664</v>
      </c>
      <c r="X986" s="91"/>
    </row>
    <row r="987" spans="1:24" x14ac:dyDescent="0.25">
      <c r="A987" s="87">
        <v>41724.229166666664</v>
      </c>
    </row>
    <row r="988" spans="1:24" x14ac:dyDescent="0.25">
      <c r="A988" s="87">
        <v>41726.229166666664</v>
      </c>
      <c r="X988" s="91"/>
    </row>
    <row r="989" spans="1:24" x14ac:dyDescent="0.25">
      <c r="A989" s="87">
        <v>41726.229166666664</v>
      </c>
    </row>
    <row r="990" spans="1:24" x14ac:dyDescent="0.25">
      <c r="A990" s="87">
        <v>41726.229166666664</v>
      </c>
    </row>
    <row r="991" spans="1:24" x14ac:dyDescent="0.25">
      <c r="A991" s="87">
        <v>41724.229166666664</v>
      </c>
    </row>
    <row r="992" spans="1:24" x14ac:dyDescent="0.25">
      <c r="A992" s="87">
        <v>41725.229166666664</v>
      </c>
      <c r="X992" s="91"/>
    </row>
    <row r="993" spans="1:24" x14ac:dyDescent="0.25">
      <c r="A993" s="87">
        <v>41725.229166666664</v>
      </c>
    </row>
    <row r="994" spans="1:24" x14ac:dyDescent="0.25">
      <c r="A994" s="87">
        <v>41725.229166666664</v>
      </c>
      <c r="X994" s="91"/>
    </row>
    <row r="995" spans="1:24" x14ac:dyDescent="0.25">
      <c r="A995" s="87">
        <v>41725.229166666664</v>
      </c>
    </row>
    <row r="996" spans="1:24" x14ac:dyDescent="0.25">
      <c r="A996" s="87">
        <v>41724.229166666664</v>
      </c>
    </row>
    <row r="997" spans="1:24" x14ac:dyDescent="0.25">
      <c r="A997" s="87">
        <v>41724.229166666664</v>
      </c>
    </row>
    <row r="998" spans="1:24" x14ac:dyDescent="0.25">
      <c r="A998" s="87">
        <v>41699.229166666664</v>
      </c>
      <c r="X998" s="91"/>
    </row>
    <row r="999" spans="1:24" x14ac:dyDescent="0.25">
      <c r="A999" s="87">
        <v>41696.229166666664</v>
      </c>
      <c r="X999" s="91"/>
    </row>
    <row r="1000" spans="1:24" x14ac:dyDescent="0.25">
      <c r="A1000" s="87">
        <v>41724.229166666664</v>
      </c>
    </row>
    <row r="1001" spans="1:24" x14ac:dyDescent="0.25">
      <c r="A1001" s="87">
        <v>41760.229166666664</v>
      </c>
      <c r="X1001" s="91"/>
    </row>
    <row r="1002" spans="1:24" x14ac:dyDescent="0.25">
      <c r="A1002" s="87">
        <v>41723.229166666664</v>
      </c>
    </row>
    <row r="1003" spans="1:24" x14ac:dyDescent="0.25">
      <c r="A1003" s="87">
        <v>41722.229166666664</v>
      </c>
      <c r="X1003" s="91"/>
    </row>
    <row r="1004" spans="1:24" x14ac:dyDescent="0.25">
      <c r="A1004" s="87">
        <v>41722.229166666664</v>
      </c>
    </row>
    <row r="1005" spans="1:24" x14ac:dyDescent="0.25">
      <c r="A1005" s="87">
        <v>41437.229166666664</v>
      </c>
    </row>
    <row r="1006" spans="1:24" x14ac:dyDescent="0.25">
      <c r="A1006" s="87">
        <v>41927.229166666664</v>
      </c>
    </row>
    <row r="1007" spans="1:24" x14ac:dyDescent="0.25">
      <c r="A1007" s="87">
        <v>41652.229166666664</v>
      </c>
      <c r="X1007" s="91"/>
    </row>
    <row r="1008" spans="1:24" x14ac:dyDescent="0.25">
      <c r="A1008" s="87">
        <v>41599.229166666664</v>
      </c>
      <c r="X1008" s="91"/>
    </row>
    <row r="1009" spans="1:24" x14ac:dyDescent="0.25">
      <c r="A1009" s="87">
        <v>41514.229166666664</v>
      </c>
      <c r="X1009" s="91"/>
    </row>
    <row r="1010" spans="1:24" x14ac:dyDescent="0.25">
      <c r="A1010" s="87">
        <v>41527.229166666664</v>
      </c>
      <c r="X1010" s="91"/>
    </row>
    <row r="1011" spans="1:24" x14ac:dyDescent="0.25">
      <c r="A1011" s="87">
        <v>41556.229166666664</v>
      </c>
    </row>
    <row r="1012" spans="1:24" x14ac:dyDescent="0.25">
      <c r="A1012" s="87">
        <v>41640.229166666664</v>
      </c>
      <c r="X1012" s="91"/>
    </row>
    <row r="1013" spans="1:24" x14ac:dyDescent="0.25">
      <c r="A1013" s="87">
        <v>41593.229166666664</v>
      </c>
    </row>
    <row r="1014" spans="1:24" x14ac:dyDescent="0.25">
      <c r="A1014" s="87">
        <v>41524.229166666664</v>
      </c>
    </row>
    <row r="1015" spans="1:24" x14ac:dyDescent="0.25">
      <c r="A1015" s="87">
        <v>41381.229166666664</v>
      </c>
    </row>
    <row r="1016" spans="1:24" x14ac:dyDescent="0.25">
      <c r="A1016" s="87">
        <v>41286.229166666664</v>
      </c>
      <c r="X1016" s="91"/>
    </row>
    <row r="1017" spans="1:24" x14ac:dyDescent="0.25">
      <c r="A1017" s="87">
        <v>41472.229166666664</v>
      </c>
    </row>
    <row r="1018" spans="1:24" x14ac:dyDescent="0.25">
      <c r="A1018" s="87">
        <v>41345.229166666664</v>
      </c>
    </row>
    <row r="1019" spans="1:24" x14ac:dyDescent="0.25">
      <c r="A1019" s="87">
        <v>41720.229166666664</v>
      </c>
      <c r="X1019" s="91"/>
    </row>
    <row r="1020" spans="1:24" x14ac:dyDescent="0.25">
      <c r="A1020" s="87">
        <v>41719.229166666664</v>
      </c>
    </row>
    <row r="1021" spans="1:24" x14ac:dyDescent="0.25">
      <c r="A1021" s="87">
        <v>41717.229166666664</v>
      </c>
    </row>
    <row r="1022" spans="1:24" x14ac:dyDescent="0.25">
      <c r="A1022" s="87">
        <v>41717.229166666664</v>
      </c>
      <c r="X1022" s="91"/>
    </row>
    <row r="1023" spans="1:24" x14ac:dyDescent="0.25">
      <c r="A1023" s="87">
        <v>41716.229166666664</v>
      </c>
    </row>
    <row r="1024" spans="1:24" x14ac:dyDescent="0.25">
      <c r="A1024" s="87">
        <v>41714.229166666664</v>
      </c>
      <c r="X1024" s="91"/>
    </row>
    <row r="1025" spans="1:24" x14ac:dyDescent="0.25">
      <c r="A1025" s="87">
        <v>41712.229166666664</v>
      </c>
    </row>
    <row r="1026" spans="1:24" x14ac:dyDescent="0.25">
      <c r="A1026" s="87">
        <v>41712.229166666664</v>
      </c>
    </row>
    <row r="1027" spans="1:24" x14ac:dyDescent="0.25">
      <c r="A1027" s="87">
        <v>41711.229166666664</v>
      </c>
    </row>
    <row r="1028" spans="1:24" x14ac:dyDescent="0.25">
      <c r="A1028" s="87">
        <v>41711.229166666664</v>
      </c>
      <c r="X1028" s="91"/>
    </row>
    <row r="1029" spans="1:24" x14ac:dyDescent="0.25">
      <c r="A1029" s="87">
        <v>41711.229166666664</v>
      </c>
    </row>
    <row r="1030" spans="1:24" x14ac:dyDescent="0.25">
      <c r="A1030" s="87">
        <v>41710.229166666664</v>
      </c>
    </row>
    <row r="1031" spans="1:24" x14ac:dyDescent="0.25">
      <c r="A1031" s="87">
        <v>41709.229166666664</v>
      </c>
      <c r="X1031" s="91"/>
    </row>
    <row r="1032" spans="1:24" x14ac:dyDescent="0.25">
      <c r="A1032" s="87">
        <v>41770.229166666664</v>
      </c>
    </row>
    <row r="1033" spans="1:24" x14ac:dyDescent="0.25">
      <c r="A1033" s="87">
        <v>41708.229166666664</v>
      </c>
    </row>
    <row r="1034" spans="1:24" x14ac:dyDescent="0.25">
      <c r="A1034" s="87">
        <v>41708.229166666664</v>
      </c>
      <c r="X1034" s="91"/>
    </row>
    <row r="1035" spans="1:24" x14ac:dyDescent="0.25">
      <c r="A1035" s="87">
        <v>41708.229166666664</v>
      </c>
    </row>
    <row r="1036" spans="1:24" x14ac:dyDescent="0.25">
      <c r="A1036" s="87">
        <v>41706.229166666664</v>
      </c>
    </row>
    <row r="1037" spans="1:24" x14ac:dyDescent="0.25">
      <c r="A1037" s="87">
        <v>41802.229166666664</v>
      </c>
      <c r="X1037" s="91"/>
    </row>
    <row r="1038" spans="1:24" x14ac:dyDescent="0.25">
      <c r="A1038" s="87">
        <v>41704.229166666664</v>
      </c>
    </row>
    <row r="1039" spans="1:24" x14ac:dyDescent="0.25">
      <c r="A1039" s="87">
        <v>41704.229166666664</v>
      </c>
      <c r="X1039" s="91"/>
    </row>
    <row r="1040" spans="1:24" x14ac:dyDescent="0.25">
      <c r="A1040" s="87">
        <v>41703.229166666664</v>
      </c>
    </row>
    <row r="1041" spans="1:24" x14ac:dyDescent="0.25">
      <c r="A1041" s="87">
        <v>41802.229166666664</v>
      </c>
      <c r="X1041" s="91"/>
    </row>
    <row r="1042" spans="1:24" x14ac:dyDescent="0.25">
      <c r="A1042" s="87">
        <v>41702.229166666664</v>
      </c>
      <c r="X1042" s="91"/>
    </row>
    <row r="1043" spans="1:24" x14ac:dyDescent="0.25">
      <c r="A1043" s="87">
        <v>41702.229166666664</v>
      </c>
    </row>
    <row r="1044" spans="1:24" x14ac:dyDescent="0.25">
      <c r="A1044" s="87">
        <v>41701.229166666664</v>
      </c>
      <c r="X1044" s="91"/>
    </row>
    <row r="1045" spans="1:24" x14ac:dyDescent="0.25">
      <c r="A1045" s="87">
        <v>41699.229166666664</v>
      </c>
    </row>
    <row r="1046" spans="1:24" x14ac:dyDescent="0.25">
      <c r="A1046" s="87">
        <v>41698.229166666664</v>
      </c>
      <c r="X1046" s="91"/>
    </row>
    <row r="1047" spans="1:24" x14ac:dyDescent="0.25">
      <c r="A1047" s="87">
        <v>41697.229166666664</v>
      </c>
    </row>
    <row r="1048" spans="1:24" x14ac:dyDescent="0.25">
      <c r="A1048" s="87">
        <v>41696.229166666664</v>
      </c>
    </row>
    <row r="1049" spans="1:24" x14ac:dyDescent="0.25">
      <c r="A1049" s="87">
        <v>41696.229166666664</v>
      </c>
      <c r="X1049" s="91"/>
    </row>
    <row r="1050" spans="1:24" x14ac:dyDescent="0.25">
      <c r="A1050" s="87">
        <v>41695.229166666664</v>
      </c>
      <c r="X1050" s="91"/>
    </row>
    <row r="1051" spans="1:24" x14ac:dyDescent="0.25">
      <c r="A1051" s="87">
        <v>41695.229166666664</v>
      </c>
      <c r="X1051" s="91"/>
    </row>
    <row r="1052" spans="1:24" x14ac:dyDescent="0.25">
      <c r="A1052" s="87">
        <v>41695.229166666664</v>
      </c>
      <c r="X1052" s="91"/>
    </row>
    <row r="1053" spans="1:24" x14ac:dyDescent="0.25">
      <c r="A1053" s="87">
        <v>41695.229166666664</v>
      </c>
    </row>
    <row r="1054" spans="1:24" x14ac:dyDescent="0.25">
      <c r="A1054" s="87">
        <v>41694.229166666664</v>
      </c>
      <c r="X1054" s="91"/>
    </row>
    <row r="1055" spans="1:24" x14ac:dyDescent="0.25">
      <c r="A1055" s="87">
        <v>41694.229166666664</v>
      </c>
    </row>
    <row r="1056" spans="1:24" x14ac:dyDescent="0.25">
      <c r="A1056" s="87">
        <v>41694.229166666664</v>
      </c>
      <c r="X1056" s="91"/>
    </row>
    <row r="1057" spans="1:24" x14ac:dyDescent="0.25">
      <c r="A1057" s="87">
        <v>41691.229166666664</v>
      </c>
    </row>
    <row r="1058" spans="1:24" x14ac:dyDescent="0.25">
      <c r="A1058" s="87">
        <v>41691.229166666664</v>
      </c>
      <c r="X1058" s="91"/>
    </row>
    <row r="1059" spans="1:24" x14ac:dyDescent="0.25">
      <c r="A1059" s="87">
        <v>41690.229166666664</v>
      </c>
    </row>
    <row r="1060" spans="1:24" x14ac:dyDescent="0.25">
      <c r="A1060" s="87">
        <v>41690.229166666664</v>
      </c>
    </row>
    <row r="1061" spans="1:24" x14ac:dyDescent="0.25">
      <c r="A1061" s="87">
        <v>41689.229166666664</v>
      </c>
    </row>
    <row r="1062" spans="1:24" x14ac:dyDescent="0.25">
      <c r="A1062" s="87">
        <v>41689.229166666664</v>
      </c>
    </row>
    <row r="1063" spans="1:24" x14ac:dyDescent="0.25">
      <c r="A1063" s="87">
        <v>41689.229166666664</v>
      </c>
    </row>
    <row r="1064" spans="1:24" x14ac:dyDescent="0.25">
      <c r="A1064" s="87">
        <v>41687.229166666664</v>
      </c>
    </row>
    <row r="1065" spans="1:24" x14ac:dyDescent="0.25">
      <c r="A1065" s="87">
        <v>41687.229166666664</v>
      </c>
    </row>
    <row r="1066" spans="1:24" x14ac:dyDescent="0.25">
      <c r="A1066" s="87">
        <v>41687.229166666664</v>
      </c>
    </row>
    <row r="1067" spans="1:24" x14ac:dyDescent="0.25">
      <c r="A1067" s="87">
        <v>41684.229166666664</v>
      </c>
    </row>
    <row r="1068" spans="1:24" x14ac:dyDescent="0.25">
      <c r="A1068" s="87">
        <v>41684.229166666664</v>
      </c>
      <c r="X1068" s="91"/>
    </row>
    <row r="1069" spans="1:24" x14ac:dyDescent="0.25">
      <c r="A1069" s="87">
        <v>41683.229166666664</v>
      </c>
    </row>
    <row r="1070" spans="1:24" x14ac:dyDescent="0.25">
      <c r="A1070" s="87">
        <v>41683.229166666664</v>
      </c>
    </row>
    <row r="1071" spans="1:24" x14ac:dyDescent="0.25">
      <c r="A1071" s="87">
        <v>41681.229166666664</v>
      </c>
    </row>
    <row r="1072" spans="1:24" x14ac:dyDescent="0.25">
      <c r="A1072" s="87">
        <v>41680.229166666664</v>
      </c>
    </row>
    <row r="1073" spans="1:1" x14ac:dyDescent="0.25">
      <c r="A1073" s="87">
        <v>41680.229166666664</v>
      </c>
    </row>
    <row r="1074" spans="1:1" x14ac:dyDescent="0.25">
      <c r="A1074" s="87">
        <v>41677.229166666664</v>
      </c>
    </row>
    <row r="1075" spans="1:1" x14ac:dyDescent="0.25">
      <c r="A1075" s="87">
        <v>41677.229166666664</v>
      </c>
    </row>
    <row r="1076" spans="1:1" x14ac:dyDescent="0.25">
      <c r="A1076" s="87">
        <v>41675.229166666664</v>
      </c>
    </row>
    <row r="1077" spans="1:1" x14ac:dyDescent="0.25">
      <c r="A1077" s="87">
        <v>41675.229166666664</v>
      </c>
    </row>
    <row r="1078" spans="1:1" x14ac:dyDescent="0.25">
      <c r="A1078" s="87">
        <v>41674.229166666664</v>
      </c>
    </row>
    <row r="1079" spans="1:1" x14ac:dyDescent="0.25">
      <c r="A1079" s="87">
        <v>41673.229166666664</v>
      </c>
    </row>
    <row r="1080" spans="1:1" x14ac:dyDescent="0.25">
      <c r="A1080" s="87">
        <v>41671.229166666664</v>
      </c>
    </row>
    <row r="1081" spans="1:1" x14ac:dyDescent="0.25">
      <c r="A1081" s="87">
        <v>41670.229166666664</v>
      </c>
    </row>
    <row r="1082" spans="1:1" x14ac:dyDescent="0.25">
      <c r="A1082" s="87">
        <v>41670.229166666664</v>
      </c>
    </row>
    <row r="1083" spans="1:1" x14ac:dyDescent="0.25">
      <c r="A1083" s="87">
        <v>41670.229166666664</v>
      </c>
    </row>
    <row r="1084" spans="1:1" x14ac:dyDescent="0.25">
      <c r="A1084" s="87">
        <v>41670.229166666664</v>
      </c>
    </row>
    <row r="1085" spans="1:1" x14ac:dyDescent="0.25">
      <c r="A1085" s="87">
        <v>41669.229166666664</v>
      </c>
    </row>
    <row r="1086" spans="1:1" x14ac:dyDescent="0.25">
      <c r="A1086" s="87">
        <v>41669.229166666664</v>
      </c>
    </row>
    <row r="1087" spans="1:1" x14ac:dyDescent="0.25">
      <c r="A1087" s="87">
        <v>41669.229166666664</v>
      </c>
    </row>
    <row r="1088" spans="1:1" x14ac:dyDescent="0.25">
      <c r="A1088" s="87">
        <v>41667.229166666664</v>
      </c>
    </row>
    <row r="1089" spans="1:24" x14ac:dyDescent="0.25">
      <c r="A1089" s="87">
        <v>41666.229166666664</v>
      </c>
      <c r="X1089" s="91"/>
    </row>
    <row r="1090" spans="1:24" x14ac:dyDescent="0.25">
      <c r="A1090" s="87">
        <v>41666.229166666664</v>
      </c>
    </row>
    <row r="1091" spans="1:24" x14ac:dyDescent="0.25">
      <c r="A1091" s="87">
        <v>41663.229166666664</v>
      </c>
    </row>
    <row r="1092" spans="1:24" x14ac:dyDescent="0.25">
      <c r="A1092" s="87">
        <v>41663.229166666664</v>
      </c>
    </row>
    <row r="1093" spans="1:24" x14ac:dyDescent="0.25">
      <c r="A1093" s="87">
        <v>41663.229166666664</v>
      </c>
    </row>
    <row r="1094" spans="1:24" x14ac:dyDescent="0.25">
      <c r="A1094" s="87">
        <v>41663.229166666664</v>
      </c>
      <c r="X1094" s="91"/>
    </row>
    <row r="1095" spans="1:24" x14ac:dyDescent="0.25">
      <c r="A1095" s="87">
        <v>41662.229166666664</v>
      </c>
    </row>
    <row r="1096" spans="1:24" x14ac:dyDescent="0.25">
      <c r="A1096" s="87">
        <v>41662.229166666664</v>
      </c>
    </row>
    <row r="1097" spans="1:24" x14ac:dyDescent="0.25">
      <c r="A1097" s="87">
        <v>41662.229166666664</v>
      </c>
    </row>
    <row r="1098" spans="1:24" x14ac:dyDescent="0.25">
      <c r="A1098" s="87">
        <v>41662.229166666664</v>
      </c>
    </row>
    <row r="1099" spans="1:24" x14ac:dyDescent="0.25">
      <c r="A1099" s="87">
        <v>41662.229166666664</v>
      </c>
    </row>
    <row r="1100" spans="1:24" x14ac:dyDescent="0.25">
      <c r="A1100" s="87">
        <v>41661.229166666664</v>
      </c>
    </row>
    <row r="1101" spans="1:24" x14ac:dyDescent="0.25">
      <c r="A1101" s="87">
        <v>41661.229166666664</v>
      </c>
    </row>
    <row r="1102" spans="1:24" x14ac:dyDescent="0.25">
      <c r="A1102" s="87">
        <v>41661.229166666664</v>
      </c>
    </row>
    <row r="1103" spans="1:24" x14ac:dyDescent="0.25">
      <c r="A1103" s="87">
        <v>41661.229166666664</v>
      </c>
      <c r="X1103" s="91"/>
    </row>
    <row r="1104" spans="1:24" x14ac:dyDescent="0.25">
      <c r="A1104" s="87">
        <v>41660.229166666664</v>
      </c>
    </row>
    <row r="1105" spans="1:24" x14ac:dyDescent="0.25">
      <c r="A1105" s="87">
        <v>41660.229166666664</v>
      </c>
    </row>
    <row r="1106" spans="1:24" x14ac:dyDescent="0.25">
      <c r="A1106" s="87">
        <v>41659.229166666664</v>
      </c>
    </row>
    <row r="1107" spans="1:24" x14ac:dyDescent="0.25">
      <c r="A1107" s="87">
        <v>41659.229166666664</v>
      </c>
    </row>
    <row r="1108" spans="1:24" x14ac:dyDescent="0.25">
      <c r="A1108" s="87">
        <v>41659.229166666664</v>
      </c>
    </row>
    <row r="1109" spans="1:24" x14ac:dyDescent="0.25">
      <c r="A1109" s="87">
        <v>41657.229166666664</v>
      </c>
    </row>
    <row r="1110" spans="1:24" x14ac:dyDescent="0.25">
      <c r="A1110" s="87">
        <v>41657.229166666664</v>
      </c>
    </row>
    <row r="1111" spans="1:24" x14ac:dyDescent="0.25">
      <c r="A1111" s="87">
        <v>41656.229166666664</v>
      </c>
    </row>
    <row r="1112" spans="1:24" x14ac:dyDescent="0.25">
      <c r="A1112" s="87">
        <v>41656.229166666664</v>
      </c>
    </row>
    <row r="1113" spans="1:24" x14ac:dyDescent="0.25">
      <c r="A1113" s="87">
        <v>41656.229166666664</v>
      </c>
    </row>
    <row r="1114" spans="1:24" x14ac:dyDescent="0.25">
      <c r="A1114" s="87">
        <v>41656.229166666664</v>
      </c>
      <c r="X1114" s="91"/>
    </row>
    <row r="1115" spans="1:24" x14ac:dyDescent="0.25">
      <c r="A1115" s="87">
        <v>41656.229166666664</v>
      </c>
    </row>
    <row r="1116" spans="1:24" x14ac:dyDescent="0.25">
      <c r="A1116" s="87">
        <v>41656.229166666664</v>
      </c>
    </row>
    <row r="1117" spans="1:24" x14ac:dyDescent="0.25">
      <c r="A1117" s="87">
        <v>41656.229166666664</v>
      </c>
    </row>
    <row r="1118" spans="1:24" x14ac:dyDescent="0.25">
      <c r="A1118" s="87">
        <v>41656.229166666664</v>
      </c>
    </row>
    <row r="1119" spans="1:24" x14ac:dyDescent="0.25">
      <c r="A1119" s="87">
        <v>41654.229166666664</v>
      </c>
    </row>
    <row r="1120" spans="1:24" x14ac:dyDescent="0.25">
      <c r="A1120" s="87">
        <v>41654.229166666664</v>
      </c>
    </row>
    <row r="1121" spans="1:24" x14ac:dyDescent="0.25">
      <c r="A1121" s="87">
        <v>41654.229166666664</v>
      </c>
      <c r="X1121" s="91"/>
    </row>
    <row r="1122" spans="1:24" x14ac:dyDescent="0.25">
      <c r="A1122" s="87">
        <v>41654.229166666664</v>
      </c>
    </row>
    <row r="1123" spans="1:24" x14ac:dyDescent="0.25">
      <c r="A1123" s="87">
        <v>41654.229166666664</v>
      </c>
    </row>
    <row r="1124" spans="1:24" x14ac:dyDescent="0.25">
      <c r="A1124" s="87">
        <v>41653.229166666664</v>
      </c>
    </row>
    <row r="1125" spans="1:24" x14ac:dyDescent="0.25">
      <c r="A1125" s="87">
        <v>41652.229166666664</v>
      </c>
      <c r="X1125" s="91"/>
    </row>
    <row r="1126" spans="1:24" x14ac:dyDescent="0.25">
      <c r="A1126" s="87">
        <v>41650.229166666664</v>
      </c>
    </row>
    <row r="1127" spans="1:24" x14ac:dyDescent="0.25">
      <c r="A1127" s="87">
        <v>41650.229166666664</v>
      </c>
    </row>
    <row r="1128" spans="1:24" x14ac:dyDescent="0.25">
      <c r="A1128" s="87">
        <v>41649.229166666664</v>
      </c>
    </row>
    <row r="1129" spans="1:24" x14ac:dyDescent="0.25">
      <c r="A1129" s="87">
        <v>41649.229166666664</v>
      </c>
    </row>
    <row r="1130" spans="1:24" x14ac:dyDescent="0.25">
      <c r="A1130" s="87">
        <v>41648.229166666664</v>
      </c>
    </row>
    <row r="1131" spans="1:24" x14ac:dyDescent="0.25">
      <c r="A1131" s="87">
        <v>41647.229166666664</v>
      </c>
    </row>
    <row r="1132" spans="1:24" x14ac:dyDescent="0.25">
      <c r="A1132" s="87">
        <v>41647.229166666664</v>
      </c>
    </row>
    <row r="1133" spans="1:24" x14ac:dyDescent="0.25">
      <c r="A1133" s="87">
        <v>41646.229166666664</v>
      </c>
    </row>
    <row r="1134" spans="1:24" x14ac:dyDescent="0.25">
      <c r="A1134" s="87">
        <v>41646.229166666664</v>
      </c>
    </row>
    <row r="1135" spans="1:24" x14ac:dyDescent="0.25">
      <c r="A1135" s="87">
        <v>41645.229166666664</v>
      </c>
      <c r="X1135" s="91"/>
    </row>
    <row r="1136" spans="1:24" x14ac:dyDescent="0.25">
      <c r="A1136" s="87">
        <v>41643.229166666664</v>
      </c>
    </row>
    <row r="1137" spans="1:24" x14ac:dyDescent="0.25">
      <c r="A1137" s="87">
        <v>41642.229166666664</v>
      </c>
    </row>
    <row r="1138" spans="1:24" x14ac:dyDescent="0.25">
      <c r="A1138" s="87">
        <v>41641.229166666664</v>
      </c>
    </row>
    <row r="1139" spans="1:24" x14ac:dyDescent="0.25">
      <c r="A1139" s="87">
        <v>41641.229166666664</v>
      </c>
      <c r="X1139" s="91"/>
    </row>
    <row r="1140" spans="1:24" x14ac:dyDescent="0.25">
      <c r="A1140" s="87">
        <v>41641.229166666664</v>
      </c>
    </row>
    <row r="1141" spans="1:24" x14ac:dyDescent="0.25">
      <c r="A1141" s="87">
        <v>41852.229166666664</v>
      </c>
      <c r="X1141" s="91"/>
    </row>
    <row r="1142" spans="1:24" x14ac:dyDescent="0.25">
      <c r="A1142" s="87">
        <v>41852.229166666664</v>
      </c>
    </row>
    <row r="1143" spans="1:24" x14ac:dyDescent="0.25">
      <c r="A1143" s="87">
        <v>41634.229166666664</v>
      </c>
    </row>
    <row r="1144" spans="1:24" x14ac:dyDescent="0.25">
      <c r="A1144" s="87">
        <v>41852.229166666664</v>
      </c>
      <c r="X1144" s="91"/>
    </row>
    <row r="1145" spans="1:24" x14ac:dyDescent="0.25">
      <c r="A1145" s="87">
        <v>41852.229166666664</v>
      </c>
    </row>
    <row r="1146" spans="1:24" x14ac:dyDescent="0.25">
      <c r="A1146" s="87">
        <v>41852.229166666664</v>
      </c>
    </row>
    <row r="1147" spans="1:24" x14ac:dyDescent="0.25">
      <c r="A1147" s="87">
        <v>41639.229166666664</v>
      </c>
    </row>
    <row r="1148" spans="1:24" x14ac:dyDescent="0.25">
      <c r="A1148" s="87">
        <v>41639.229166666664</v>
      </c>
    </row>
    <row r="1149" spans="1:24" x14ac:dyDescent="0.25">
      <c r="A1149" s="87">
        <v>41638.229166666664</v>
      </c>
    </row>
    <row r="1150" spans="1:24" x14ac:dyDescent="0.25">
      <c r="A1150" s="87">
        <v>41638.229166666664</v>
      </c>
    </row>
    <row r="1151" spans="1:24" x14ac:dyDescent="0.25">
      <c r="A1151" s="87">
        <v>41635.229166666664</v>
      </c>
      <c r="X1151" s="91"/>
    </row>
    <row r="1152" spans="1:24" x14ac:dyDescent="0.25">
      <c r="A1152" s="87">
        <v>41635</v>
      </c>
      <c r="X1152" s="91"/>
    </row>
    <row r="1153" spans="1:24" x14ac:dyDescent="0.25">
      <c r="A1153" s="87">
        <v>41635.229166666664</v>
      </c>
    </row>
    <row r="1154" spans="1:24" x14ac:dyDescent="0.25">
      <c r="A1154" s="87">
        <v>41634.229166666664</v>
      </c>
    </row>
    <row r="1155" spans="1:24" x14ac:dyDescent="0.25">
      <c r="A1155" s="87">
        <v>41632.229166666664</v>
      </c>
    </row>
    <row r="1156" spans="1:24" x14ac:dyDescent="0.25">
      <c r="A1156" s="87">
        <v>41632.229166666664</v>
      </c>
    </row>
    <row r="1157" spans="1:24" x14ac:dyDescent="0.25">
      <c r="A1157" s="87">
        <v>41632.229166666664</v>
      </c>
    </row>
    <row r="1158" spans="1:24" x14ac:dyDescent="0.25">
      <c r="A1158" s="87">
        <v>41632.229166666664</v>
      </c>
    </row>
    <row r="1159" spans="1:24" x14ac:dyDescent="0.25">
      <c r="A1159" s="87">
        <v>41631.229166666664</v>
      </c>
    </row>
    <row r="1160" spans="1:24" x14ac:dyDescent="0.25">
      <c r="A1160" s="87">
        <v>41631.229166666664</v>
      </c>
      <c r="X1160" s="91"/>
    </row>
    <row r="1161" spans="1:24" x14ac:dyDescent="0.25">
      <c r="A1161" s="87">
        <v>41631.229166666664</v>
      </c>
    </row>
    <row r="1162" spans="1:24" x14ac:dyDescent="0.25">
      <c r="A1162" s="87">
        <v>41629.229166666664</v>
      </c>
    </row>
    <row r="1163" spans="1:24" x14ac:dyDescent="0.25">
      <c r="A1163" s="87">
        <v>41628.229166666664</v>
      </c>
    </row>
    <row r="1164" spans="1:24" x14ac:dyDescent="0.25">
      <c r="A1164" s="87">
        <v>41628.229166666664</v>
      </c>
    </row>
    <row r="1165" spans="1:24" x14ac:dyDescent="0.25">
      <c r="A1165" s="87">
        <v>41628.229166666664</v>
      </c>
      <c r="X1165" s="91"/>
    </row>
    <row r="1166" spans="1:24" x14ac:dyDescent="0.25">
      <c r="A1166" s="87">
        <v>41628.229166666664</v>
      </c>
    </row>
    <row r="1167" spans="1:24" x14ac:dyDescent="0.25">
      <c r="A1167" s="87">
        <v>41627.229166666664</v>
      </c>
    </row>
    <row r="1168" spans="1:24" x14ac:dyDescent="0.25">
      <c r="A1168" s="87">
        <v>41621.229166666664</v>
      </c>
    </row>
    <row r="1169" spans="1:24" x14ac:dyDescent="0.25">
      <c r="A1169" s="87">
        <v>41621.229166666664</v>
      </c>
    </row>
    <row r="1170" spans="1:24" x14ac:dyDescent="0.25">
      <c r="A1170" s="87">
        <v>41621.229166666664</v>
      </c>
    </row>
    <row r="1171" spans="1:24" x14ac:dyDescent="0.25">
      <c r="A1171" s="87">
        <v>41619.229166666664</v>
      </c>
    </row>
    <row r="1172" spans="1:24" x14ac:dyDescent="0.25">
      <c r="A1172" s="87">
        <v>41618.229166666664</v>
      </c>
    </row>
    <row r="1173" spans="1:24" x14ac:dyDescent="0.25">
      <c r="A1173" s="87">
        <v>41618.229166666664</v>
      </c>
    </row>
    <row r="1174" spans="1:24" x14ac:dyDescent="0.25">
      <c r="A1174" s="87">
        <v>41615.229166666664</v>
      </c>
    </row>
    <row r="1175" spans="1:24" x14ac:dyDescent="0.25">
      <c r="A1175" s="87">
        <v>41615.229166666664</v>
      </c>
    </row>
    <row r="1176" spans="1:24" x14ac:dyDescent="0.25">
      <c r="A1176" s="87">
        <v>41614.229166666664</v>
      </c>
    </row>
    <row r="1177" spans="1:24" x14ac:dyDescent="0.25">
      <c r="A1177" s="87">
        <v>41487.229166666664</v>
      </c>
    </row>
    <row r="1178" spans="1:24" x14ac:dyDescent="0.25">
      <c r="A1178" s="87">
        <v>41613.229166666664</v>
      </c>
    </row>
    <row r="1179" spans="1:24" x14ac:dyDescent="0.25">
      <c r="A1179" s="87">
        <v>41611.229166666664</v>
      </c>
    </row>
    <row r="1180" spans="1:24" x14ac:dyDescent="0.25">
      <c r="A1180" s="87">
        <v>41608.229166666664</v>
      </c>
    </row>
    <row r="1181" spans="1:24" x14ac:dyDescent="0.25">
      <c r="A1181" s="87">
        <v>41607.229166666664</v>
      </c>
    </row>
    <row r="1182" spans="1:24" x14ac:dyDescent="0.25">
      <c r="A1182" s="87">
        <v>41607.229166666664</v>
      </c>
    </row>
    <row r="1183" spans="1:24" x14ac:dyDescent="0.25">
      <c r="A1183" s="87">
        <v>41605.229166666664</v>
      </c>
      <c r="X1183" s="91"/>
    </row>
    <row r="1184" spans="1:24" x14ac:dyDescent="0.25">
      <c r="A1184" s="87">
        <v>41605.229166666664</v>
      </c>
      <c r="X1184" s="91"/>
    </row>
    <row r="1185" spans="1:24" x14ac:dyDescent="0.25">
      <c r="A1185" s="87">
        <v>41593.229166666664</v>
      </c>
    </row>
    <row r="1186" spans="1:24" x14ac:dyDescent="0.25">
      <c r="A1186" s="87">
        <v>41579.229166666664</v>
      </c>
    </row>
    <row r="1187" spans="1:24" x14ac:dyDescent="0.25">
      <c r="A1187" s="87">
        <v>41578.229166666664</v>
      </c>
    </row>
    <row r="1188" spans="1:24" x14ac:dyDescent="0.25">
      <c r="A1188" s="87">
        <v>41577.229166666664</v>
      </c>
    </row>
    <row r="1189" spans="1:24" x14ac:dyDescent="0.25">
      <c r="A1189" s="87">
        <v>41574.229166666664</v>
      </c>
    </row>
    <row r="1190" spans="1:24" x14ac:dyDescent="0.25">
      <c r="A1190" s="87">
        <v>41574.229166666664</v>
      </c>
    </row>
    <row r="1191" spans="1:24" x14ac:dyDescent="0.25">
      <c r="A1191" s="87">
        <v>41572.229166666664</v>
      </c>
    </row>
    <row r="1192" spans="1:24" x14ac:dyDescent="0.25">
      <c r="A1192" s="87">
        <v>41570.229166666664</v>
      </c>
    </row>
    <row r="1193" spans="1:24" x14ac:dyDescent="0.25">
      <c r="A1193" s="87">
        <v>41566.229166666664</v>
      </c>
      <c r="X1193" s="91"/>
    </row>
    <row r="1194" spans="1:24" x14ac:dyDescent="0.25">
      <c r="A1194" s="87">
        <v>41566.229166666664</v>
      </c>
    </row>
    <row r="1195" spans="1:24" x14ac:dyDescent="0.25">
      <c r="A1195" s="87">
        <v>41548.229166666664</v>
      </c>
    </row>
    <row r="1196" spans="1:24" x14ac:dyDescent="0.25">
      <c r="A1196" s="87">
        <v>41529.229166666664</v>
      </c>
    </row>
    <row r="1197" spans="1:24" x14ac:dyDescent="0.25">
      <c r="A1197" s="87">
        <v>41502.229166666664</v>
      </c>
      <c r="X1197" s="91"/>
    </row>
    <row r="1198" spans="1:24" x14ac:dyDescent="0.25">
      <c r="A1198" s="87">
        <v>41494.229166666664</v>
      </c>
    </row>
    <row r="1199" spans="1:24" x14ac:dyDescent="0.25">
      <c r="A1199" s="87">
        <v>41471.229166666664</v>
      </c>
    </row>
    <row r="1200" spans="1:24" x14ac:dyDescent="0.25">
      <c r="A1200" s="87">
        <v>41437.229166666664</v>
      </c>
    </row>
    <row r="1201" spans="1:24" x14ac:dyDescent="0.25">
      <c r="A1201" s="87">
        <v>41437.229166666664</v>
      </c>
    </row>
    <row r="1202" spans="1:24" x14ac:dyDescent="0.25">
      <c r="A1202" s="87">
        <v>41409.229166666664</v>
      </c>
    </row>
    <row r="1203" spans="1:24" x14ac:dyDescent="0.25">
      <c r="A1203" s="87">
        <v>41405.229166666664</v>
      </c>
    </row>
    <row r="1204" spans="1:24" x14ac:dyDescent="0.25">
      <c r="A1204" s="87">
        <v>41396.229166666664</v>
      </c>
    </row>
    <row r="1205" spans="1:24" x14ac:dyDescent="0.25">
      <c r="A1205" s="87">
        <v>41372.229166666664</v>
      </c>
    </row>
    <row r="1206" spans="1:24" x14ac:dyDescent="0.25">
      <c r="A1206" s="87">
        <v>41365.229166666664</v>
      </c>
    </row>
    <row r="1207" spans="1:24" x14ac:dyDescent="0.25">
      <c r="A1207" s="87">
        <v>41365.229166666664</v>
      </c>
    </row>
    <row r="1208" spans="1:24" x14ac:dyDescent="0.25">
      <c r="A1208" s="87">
        <v>41331.229166666664</v>
      </c>
    </row>
    <row r="1209" spans="1:24" x14ac:dyDescent="0.25">
      <c r="A1209" s="87">
        <v>41331.229166666664</v>
      </c>
      <c r="X1209" s="91"/>
    </row>
    <row r="1210" spans="1:24" x14ac:dyDescent="0.25">
      <c r="A1210" s="87">
        <v>41330.229166666664</v>
      </c>
    </row>
    <row r="1211" spans="1:24" x14ac:dyDescent="0.25">
      <c r="A1211" s="87">
        <v>41316.229166666664</v>
      </c>
    </row>
    <row r="1212" spans="1:24" x14ac:dyDescent="0.25">
      <c r="A1212" s="87">
        <v>41306.229166666664</v>
      </c>
    </row>
    <row r="1213" spans="1:24" x14ac:dyDescent="0.25">
      <c r="A1213" s="87">
        <v>41302.229166666664</v>
      </c>
    </row>
    <row r="1214" spans="1:24" x14ac:dyDescent="0.25">
      <c r="A1214" s="87">
        <v>41296.229166666664</v>
      </c>
    </row>
    <row r="1215" spans="1:24" x14ac:dyDescent="0.25">
      <c r="A1215" s="87">
        <v>41192.229166666664</v>
      </c>
    </row>
    <row r="1216" spans="1:24" x14ac:dyDescent="0.25">
      <c r="A1216" s="87">
        <v>41138.229166666664</v>
      </c>
      <c r="X1216" s="91"/>
    </row>
    <row r="1217" spans="1:1" x14ac:dyDescent="0.25">
      <c r="A1217" s="87">
        <v>41135.229166666664</v>
      </c>
    </row>
    <row r="1218" spans="1:1" x14ac:dyDescent="0.25">
      <c r="A1218" s="87">
        <v>41127.229166666664</v>
      </c>
    </row>
    <row r="1219" spans="1:1" x14ac:dyDescent="0.25">
      <c r="A1219" s="87">
        <v>41127.229166666664</v>
      </c>
    </row>
    <row r="1220" spans="1:1" x14ac:dyDescent="0.25">
      <c r="A1220" s="87">
        <v>41041.229166666664</v>
      </c>
    </row>
    <row r="1221" spans="1:1" x14ac:dyDescent="0.25">
      <c r="A1221" s="87">
        <v>41709.229166666664</v>
      </c>
    </row>
    <row r="1222" spans="1:1" x14ac:dyDescent="0.25">
      <c r="A1222" s="87">
        <v>41447.229166666664</v>
      </c>
    </row>
    <row r="1223" spans="1:1" x14ac:dyDescent="0.25">
      <c r="A1223" s="87">
        <v>41927.229166666664</v>
      </c>
    </row>
    <row r="1234" spans="24:24" x14ac:dyDescent="0.25">
      <c r="X1234" s="91"/>
    </row>
    <row r="1252" spans="24:24" x14ac:dyDescent="0.25">
      <c r="X1252" s="91"/>
    </row>
    <row r="1265" spans="24:24" x14ac:dyDescent="0.25">
      <c r="X1265" s="91"/>
    </row>
    <row r="1267" spans="24:24" x14ac:dyDescent="0.25">
      <c r="X1267" s="91"/>
    </row>
    <row r="1292" spans="24:24" x14ac:dyDescent="0.25">
      <c r="X1292" s="91"/>
    </row>
    <row r="1293" spans="24:24" x14ac:dyDescent="0.25">
      <c r="X1293" s="91"/>
    </row>
    <row r="1325" spans="24:24" x14ac:dyDescent="0.25">
      <c r="X1325" s="91"/>
    </row>
    <row r="1336" spans="24:24" x14ac:dyDescent="0.25">
      <c r="X1336" s="91"/>
    </row>
    <row r="1338" spans="24:24" x14ac:dyDescent="0.25">
      <c r="X1338" s="91"/>
    </row>
    <row r="1347" spans="24:24" x14ac:dyDescent="0.25">
      <c r="X1347" s="91"/>
    </row>
    <row r="1349" spans="24:24" x14ac:dyDescent="0.25">
      <c r="X1349" s="91"/>
    </row>
    <row r="1358" spans="24:24" x14ac:dyDescent="0.25">
      <c r="X1358" s="91"/>
    </row>
    <row r="1360" spans="24:24" x14ac:dyDescent="0.25">
      <c r="X1360" s="91"/>
    </row>
    <row r="1363" spans="24:24" x14ac:dyDescent="0.25">
      <c r="X1363" s="91"/>
    </row>
    <row r="1367" spans="24:24" x14ac:dyDescent="0.25">
      <c r="X1367" s="91"/>
    </row>
    <row r="1374" spans="24:24" x14ac:dyDescent="0.25">
      <c r="X1374" s="91"/>
    </row>
    <row r="1380" spans="24:24" x14ac:dyDescent="0.25">
      <c r="X1380" s="91"/>
    </row>
    <row r="1384" spans="24:24" x14ac:dyDescent="0.25">
      <c r="X1384" s="91"/>
    </row>
    <row r="1400" spans="24:24" x14ac:dyDescent="0.25">
      <c r="X1400" s="91"/>
    </row>
    <row r="1404" spans="24:24" x14ac:dyDescent="0.25">
      <c r="X1404" s="91"/>
    </row>
    <row r="1410" spans="24:24" x14ac:dyDescent="0.25">
      <c r="X1410" s="91"/>
    </row>
    <row r="1411" spans="24:24" x14ac:dyDescent="0.25">
      <c r="X1411" s="91"/>
    </row>
    <row r="1413" spans="24:24" x14ac:dyDescent="0.25">
      <c r="X1413" s="91"/>
    </row>
    <row r="1414" spans="24:24" x14ac:dyDescent="0.25">
      <c r="X1414" s="91"/>
    </row>
    <row r="1427" spans="24:24" x14ac:dyDescent="0.25">
      <c r="X1427" s="91"/>
    </row>
    <row r="1434" spans="24:24" x14ac:dyDescent="0.25">
      <c r="X1434" s="91"/>
    </row>
    <row r="1441" spans="24:24" x14ac:dyDescent="0.25">
      <c r="X1441" s="91"/>
    </row>
    <row r="1459" spans="24:24" x14ac:dyDescent="0.25">
      <c r="X1459" s="91"/>
    </row>
    <row r="1463" spans="24:24" x14ac:dyDescent="0.25">
      <c r="X1463" s="91"/>
    </row>
    <row r="1465" spans="24:24" x14ac:dyDescent="0.25">
      <c r="X1465" s="91"/>
    </row>
    <row r="1472" spans="24:24" x14ac:dyDescent="0.25">
      <c r="X1472" s="91"/>
    </row>
    <row r="1477" spans="24:24" x14ac:dyDescent="0.25">
      <c r="X1477" s="91"/>
    </row>
    <row r="1483" spans="24:24" x14ac:dyDescent="0.25">
      <c r="X1483" s="91"/>
    </row>
    <row r="1492" spans="24:24" x14ac:dyDescent="0.25">
      <c r="X1492" s="91"/>
    </row>
    <row r="1499" spans="24:24" x14ac:dyDescent="0.25">
      <c r="X1499" s="91"/>
    </row>
    <row r="1510" spans="24:24" x14ac:dyDescent="0.25">
      <c r="X1510" s="91"/>
    </row>
    <row r="1511" spans="24:24" x14ac:dyDescent="0.25">
      <c r="X1511" s="91"/>
    </row>
    <row r="1521" spans="24:24" x14ac:dyDescent="0.25">
      <c r="X1521" s="91"/>
    </row>
    <row r="1523" spans="24:24" x14ac:dyDescent="0.25">
      <c r="X1523" s="91"/>
    </row>
    <row r="1524" spans="24:24" x14ac:dyDescent="0.25">
      <c r="X1524" s="91"/>
    </row>
    <row r="1525" spans="24:24" x14ac:dyDescent="0.25">
      <c r="X1525" s="91"/>
    </row>
    <row r="1527" spans="24:24" x14ac:dyDescent="0.25">
      <c r="X1527" s="91"/>
    </row>
    <row r="1529" spans="24:24" x14ac:dyDescent="0.25">
      <c r="X1529" s="91"/>
    </row>
    <row r="1549" spans="24:24" x14ac:dyDescent="0.25">
      <c r="X1549" s="91"/>
    </row>
    <row r="1556" spans="24:24" x14ac:dyDescent="0.25">
      <c r="X1556" s="91"/>
    </row>
    <row r="1560" spans="24:24" x14ac:dyDescent="0.25">
      <c r="X1560" s="91"/>
    </row>
    <row r="1561" spans="24:24" x14ac:dyDescent="0.25">
      <c r="X1561" s="91"/>
    </row>
    <row r="1563" spans="24:24" x14ac:dyDescent="0.25">
      <c r="X1563" s="91"/>
    </row>
    <row r="1564" spans="24:24" x14ac:dyDescent="0.25">
      <c r="X1564" s="91"/>
    </row>
    <row r="1565" spans="24:24" x14ac:dyDescent="0.25">
      <c r="X1565" s="91"/>
    </row>
    <row r="1567" spans="24:24" x14ac:dyDescent="0.25">
      <c r="X1567" s="91"/>
    </row>
    <row r="1568" spans="24:24" x14ac:dyDescent="0.25">
      <c r="X1568" s="91"/>
    </row>
    <row r="1569" spans="24:24" x14ac:dyDescent="0.25">
      <c r="X1569" s="91"/>
    </row>
    <row r="1570" spans="24:24" x14ac:dyDescent="0.25">
      <c r="X1570" s="91"/>
    </row>
    <row r="1572" spans="24:24" x14ac:dyDescent="0.25">
      <c r="X1572" s="91"/>
    </row>
    <row r="1573" spans="24:24" x14ac:dyDescent="0.25">
      <c r="X1573" s="91"/>
    </row>
    <row r="1576" spans="24:24" x14ac:dyDescent="0.25">
      <c r="X1576" s="91"/>
    </row>
    <row r="1578" spans="24:24" x14ac:dyDescent="0.25">
      <c r="X1578" s="91"/>
    </row>
    <row r="1581" spans="24:24" x14ac:dyDescent="0.25">
      <c r="X1581" s="91"/>
    </row>
    <row r="1582" spans="24:24" x14ac:dyDescent="0.25">
      <c r="X1582" s="91"/>
    </row>
    <row r="1583" spans="24:24" x14ac:dyDescent="0.25">
      <c r="X1583" s="91"/>
    </row>
    <row r="1584" spans="24:24" x14ac:dyDescent="0.25">
      <c r="X1584" s="91"/>
    </row>
    <row r="1585" spans="24:24" x14ac:dyDescent="0.25">
      <c r="X1585" s="91"/>
    </row>
    <row r="1591" spans="24:24" x14ac:dyDescent="0.25">
      <c r="X1591" s="91"/>
    </row>
    <row r="1596" spans="24:24" x14ac:dyDescent="0.25">
      <c r="X1596" s="91"/>
    </row>
    <row r="1598" spans="24:24" x14ac:dyDescent="0.25">
      <c r="X1598" s="91"/>
    </row>
    <row r="1606" spans="24:24" x14ac:dyDescent="0.25">
      <c r="X1606" s="91"/>
    </row>
    <row r="1607" spans="24:24" x14ac:dyDescent="0.25">
      <c r="X1607" s="91"/>
    </row>
    <row r="1609" spans="24:24" x14ac:dyDescent="0.25">
      <c r="X1609" s="91"/>
    </row>
    <row r="1610" spans="24:24" x14ac:dyDescent="0.25">
      <c r="X1610" s="91"/>
    </row>
    <row r="1611" spans="24:24" x14ac:dyDescent="0.25">
      <c r="X1611" s="91"/>
    </row>
    <row r="1615" spans="24:24" x14ac:dyDescent="0.25">
      <c r="X1615" s="91"/>
    </row>
    <row r="1622" spans="24:24" x14ac:dyDescent="0.25">
      <c r="X1622" s="91"/>
    </row>
    <row r="1624" spans="24:24" x14ac:dyDescent="0.25">
      <c r="X1624" s="91"/>
    </row>
    <row r="1626" spans="24:24" x14ac:dyDescent="0.25">
      <c r="X1626" s="91"/>
    </row>
    <row r="1627" spans="24:24" x14ac:dyDescent="0.25">
      <c r="X1627" s="91"/>
    </row>
    <row r="1630" spans="24:24" x14ac:dyDescent="0.25">
      <c r="X1630" s="91"/>
    </row>
    <row r="1631" spans="24:24" x14ac:dyDescent="0.25">
      <c r="X1631" s="91"/>
    </row>
    <row r="1632" spans="24:24" x14ac:dyDescent="0.25">
      <c r="X1632" s="91"/>
    </row>
    <row r="1636" spans="24:24" x14ac:dyDescent="0.25">
      <c r="X1636" s="91"/>
    </row>
    <row r="1639" spans="24:24" x14ac:dyDescent="0.25">
      <c r="X1639" s="91"/>
    </row>
    <row r="1644" spans="24:24" x14ac:dyDescent="0.25">
      <c r="X1644" s="91"/>
    </row>
    <row r="1651" spans="24:24" x14ac:dyDescent="0.25">
      <c r="X1651" s="91"/>
    </row>
    <row r="1663" spans="24:24" x14ac:dyDescent="0.25">
      <c r="X1663" s="91"/>
    </row>
    <row r="1665" spans="24:24" x14ac:dyDescent="0.25">
      <c r="X1665" s="91"/>
    </row>
    <row r="1666" spans="24:24" x14ac:dyDescent="0.25">
      <c r="X1666" s="91"/>
    </row>
    <row r="1671" spans="24:24" x14ac:dyDescent="0.25">
      <c r="X1671" s="91"/>
    </row>
    <row r="1672" spans="24:24" x14ac:dyDescent="0.25">
      <c r="X1672" s="91"/>
    </row>
    <row r="1674" spans="24:24" x14ac:dyDescent="0.25">
      <c r="X1674" s="91"/>
    </row>
    <row r="1675" spans="24:24" x14ac:dyDescent="0.25">
      <c r="X1675" s="91"/>
    </row>
    <row r="1676" spans="24:24" x14ac:dyDescent="0.25">
      <c r="X1676" s="91"/>
    </row>
    <row r="1681" spans="24:24" x14ac:dyDescent="0.25">
      <c r="X1681" s="91"/>
    </row>
    <row r="1689" spans="24:24" x14ac:dyDescent="0.25">
      <c r="X1689" s="91"/>
    </row>
    <row r="1697" spans="24:24" x14ac:dyDescent="0.25">
      <c r="X1697" s="91"/>
    </row>
    <row r="1710" spans="24:24" x14ac:dyDescent="0.25">
      <c r="X1710" s="91"/>
    </row>
    <row r="1713" spans="24:24" x14ac:dyDescent="0.25">
      <c r="X1713" s="91"/>
    </row>
    <row r="1716" spans="24:24" x14ac:dyDescent="0.25">
      <c r="X1716" s="91"/>
    </row>
    <row r="1721" spans="24:24" x14ac:dyDescent="0.25">
      <c r="X1721" s="91"/>
    </row>
    <row r="1739" spans="24:24" x14ac:dyDescent="0.25">
      <c r="X1739" s="91"/>
    </row>
    <row r="1752" spans="24:24" x14ac:dyDescent="0.25">
      <c r="X1752" s="91"/>
    </row>
    <row r="1754" spans="24:24" x14ac:dyDescent="0.25">
      <c r="X1754" s="91"/>
    </row>
    <row r="1756" spans="24:24" x14ac:dyDescent="0.25">
      <c r="X1756" s="91"/>
    </row>
    <row r="1759" spans="24:24" x14ac:dyDescent="0.25">
      <c r="X1759" s="91"/>
    </row>
    <row r="1762" spans="24:24" x14ac:dyDescent="0.25">
      <c r="X1762" s="91"/>
    </row>
    <row r="1764" spans="24:24" x14ac:dyDescent="0.25">
      <c r="X1764" s="91"/>
    </row>
    <row r="1766" spans="24:24" x14ac:dyDescent="0.25">
      <c r="X1766" s="91"/>
    </row>
    <row r="1768" spans="24:24" x14ac:dyDescent="0.25">
      <c r="X1768" s="91"/>
    </row>
    <row r="1770" spans="24:24" x14ac:dyDescent="0.25">
      <c r="X1770" s="91"/>
    </row>
    <row r="1774" spans="24:24" x14ac:dyDescent="0.25">
      <c r="X1774" s="91"/>
    </row>
    <row r="1786" spans="24:24" x14ac:dyDescent="0.25">
      <c r="X1786" s="91"/>
    </row>
    <row r="1791" spans="24:24" x14ac:dyDescent="0.25">
      <c r="X1791" s="91"/>
    </row>
    <row r="1797" spans="24:24" x14ac:dyDescent="0.25">
      <c r="X1797" s="91"/>
    </row>
    <row r="1800" spans="24:24" x14ac:dyDescent="0.25">
      <c r="X1800" s="91"/>
    </row>
    <row r="1821" spans="24:24" x14ac:dyDescent="0.25">
      <c r="X1821" s="91"/>
    </row>
    <row r="1834" spans="24:24" x14ac:dyDescent="0.25">
      <c r="X1834" s="91"/>
    </row>
    <row r="1836" spans="24:24" x14ac:dyDescent="0.25">
      <c r="X1836" s="91"/>
    </row>
    <row r="1839" spans="24:24" x14ac:dyDescent="0.25">
      <c r="X1839" s="91"/>
    </row>
    <row r="1869" spans="24:24" x14ac:dyDescent="0.25">
      <c r="X1869" s="91"/>
    </row>
    <row r="1883" spans="24:24" x14ac:dyDescent="0.25">
      <c r="X1883" s="91"/>
    </row>
    <row r="1886" spans="24:24" x14ac:dyDescent="0.25">
      <c r="X1886" s="91"/>
    </row>
    <row r="1898" spans="24:24" x14ac:dyDescent="0.25">
      <c r="X1898" s="91"/>
    </row>
    <row r="1900" spans="24:24" x14ac:dyDescent="0.25">
      <c r="X1900" s="91"/>
    </row>
    <row r="1901" spans="24:24" x14ac:dyDescent="0.25">
      <c r="X1901" s="91"/>
    </row>
    <row r="1909" spans="24:24" x14ac:dyDescent="0.25">
      <c r="X1909" s="91"/>
    </row>
    <row r="1910" spans="24:24" x14ac:dyDescent="0.25">
      <c r="X1910" s="91"/>
    </row>
    <row r="1926" spans="24:24" x14ac:dyDescent="0.25">
      <c r="X1926" s="91"/>
    </row>
    <row r="1928" spans="24:24" x14ac:dyDescent="0.25">
      <c r="X1928" s="91"/>
    </row>
    <row r="1954" spans="24:24" x14ac:dyDescent="0.25">
      <c r="X1954" s="91"/>
    </row>
    <row r="1966" spans="24:24" x14ac:dyDescent="0.25">
      <c r="X1966" s="91"/>
    </row>
    <row r="1969" spans="24:24" x14ac:dyDescent="0.25">
      <c r="X1969" s="91"/>
    </row>
    <row r="1974" spans="24:24" x14ac:dyDescent="0.25">
      <c r="X1974" s="91"/>
    </row>
    <row r="1994" spans="24:24" x14ac:dyDescent="0.25">
      <c r="X1994" s="91"/>
    </row>
    <row r="1995" spans="24:24" x14ac:dyDescent="0.25">
      <c r="X1995" s="91"/>
    </row>
    <row r="2013" spans="24:24" x14ac:dyDescent="0.25">
      <c r="X2013" s="91"/>
    </row>
    <row r="2018" spans="24:24" x14ac:dyDescent="0.25">
      <c r="X2018" s="91"/>
    </row>
    <row r="2023" spans="24:24" x14ac:dyDescent="0.25">
      <c r="X2023" s="91"/>
    </row>
    <row r="2025" spans="24:24" x14ac:dyDescent="0.25">
      <c r="X2025" s="91"/>
    </row>
    <row r="2030" spans="24:24" x14ac:dyDescent="0.25">
      <c r="X2030" s="91"/>
    </row>
    <row r="2034" spans="24:24" x14ac:dyDescent="0.25">
      <c r="X2034" s="91"/>
    </row>
    <row r="2050" spans="24:24" x14ac:dyDescent="0.25">
      <c r="X2050" s="91"/>
    </row>
    <row r="2056" spans="24:24" x14ac:dyDescent="0.25">
      <c r="X2056" s="91"/>
    </row>
    <row r="2068" spans="24:24" x14ac:dyDescent="0.25">
      <c r="X2068" s="91"/>
    </row>
    <row r="2096" spans="24:24" x14ac:dyDescent="0.25">
      <c r="X2096" s="91"/>
    </row>
    <row r="2100" spans="24:24" x14ac:dyDescent="0.25">
      <c r="X2100" s="91"/>
    </row>
    <row r="2103" spans="24:24" x14ac:dyDescent="0.25">
      <c r="X2103" s="91"/>
    </row>
    <row r="2105" spans="24:24" x14ac:dyDescent="0.25">
      <c r="X2105" s="91"/>
    </row>
    <row r="2108" spans="24:24" x14ac:dyDescent="0.25">
      <c r="X2108" s="91"/>
    </row>
    <row r="2117" spans="24:24" x14ac:dyDescent="0.25">
      <c r="X2117" s="91"/>
    </row>
    <row r="2127" spans="24:24" x14ac:dyDescent="0.25">
      <c r="X2127" s="91"/>
    </row>
    <row r="2128" spans="24:24" x14ac:dyDescent="0.25">
      <c r="X2128" s="91"/>
    </row>
    <row r="2145" spans="24:24" x14ac:dyDescent="0.25">
      <c r="X2145" s="91"/>
    </row>
    <row r="2159" spans="24:24" x14ac:dyDescent="0.25">
      <c r="X2159" s="91"/>
    </row>
    <row r="2161" spans="24:24" x14ac:dyDescent="0.25">
      <c r="X2161" s="91"/>
    </row>
    <row r="2176" spans="24:24" x14ac:dyDescent="0.25">
      <c r="X2176" s="91"/>
    </row>
    <row r="2177" spans="24:24" x14ac:dyDescent="0.25">
      <c r="X2177" s="91"/>
    </row>
    <row r="2180" spans="24:24" x14ac:dyDescent="0.25">
      <c r="X2180" s="91"/>
    </row>
    <row r="2183" spans="24:24" x14ac:dyDescent="0.25">
      <c r="X2183" s="91"/>
    </row>
    <row r="2186" spans="24:24" x14ac:dyDescent="0.25">
      <c r="X2186" s="91"/>
    </row>
    <row r="2187" spans="24:24" x14ac:dyDescent="0.25">
      <c r="X2187" s="91"/>
    </row>
    <row r="2188" spans="24:24" x14ac:dyDescent="0.25">
      <c r="X2188" s="91"/>
    </row>
    <row r="2193" spans="24:24" x14ac:dyDescent="0.25">
      <c r="X2193" s="91"/>
    </row>
    <row r="2210" spans="24:24" x14ac:dyDescent="0.25">
      <c r="X2210" s="91"/>
    </row>
    <row r="2211" spans="24:24" x14ac:dyDescent="0.25">
      <c r="X2211" s="91"/>
    </row>
    <row r="2214" spans="24:24" x14ac:dyDescent="0.25">
      <c r="X2214" s="91"/>
    </row>
    <row r="2216" spans="24:24" x14ac:dyDescent="0.25">
      <c r="X2216" s="91"/>
    </row>
    <row r="2221" spans="24:24" x14ac:dyDescent="0.25">
      <c r="X2221" s="91"/>
    </row>
    <row r="2238" spans="24:24" x14ac:dyDescent="0.25">
      <c r="X2238" s="91"/>
    </row>
    <row r="2244" spans="24:24" x14ac:dyDescent="0.25">
      <c r="X2244" s="91"/>
    </row>
    <row r="2246" spans="24:24" x14ac:dyDescent="0.25">
      <c r="X2246" s="91"/>
    </row>
    <row r="2264" spans="24:24" x14ac:dyDescent="0.25">
      <c r="X2264" s="91"/>
    </row>
    <row r="2267" spans="24:24" x14ac:dyDescent="0.25">
      <c r="X2267" s="91"/>
    </row>
    <row r="2275" spans="24:24" x14ac:dyDescent="0.25">
      <c r="X2275" s="91"/>
    </row>
    <row r="2290" spans="24:24" x14ac:dyDescent="0.25">
      <c r="X2290" s="91"/>
    </row>
    <row r="2294" spans="24:24" x14ac:dyDescent="0.25">
      <c r="X2294" s="91"/>
    </row>
    <row r="2297" spans="24:24" x14ac:dyDescent="0.25">
      <c r="X2297" s="91"/>
    </row>
    <row r="2307" spans="24:24" x14ac:dyDescent="0.25">
      <c r="X2307" s="91"/>
    </row>
    <row r="2308" spans="24:24" x14ac:dyDescent="0.25">
      <c r="X2308" s="91"/>
    </row>
    <row r="2310" spans="24:24" x14ac:dyDescent="0.25">
      <c r="X2310" s="91"/>
    </row>
    <row r="2312" spans="24:24" x14ac:dyDescent="0.25">
      <c r="X2312" s="91"/>
    </row>
    <row r="2313" spans="24:24" x14ac:dyDescent="0.25">
      <c r="X2313" s="91"/>
    </row>
    <row r="2315" spans="24:24" x14ac:dyDescent="0.25">
      <c r="X2315" s="91"/>
    </row>
    <row r="2316" spans="24:24" x14ac:dyDescent="0.25">
      <c r="X2316" s="91"/>
    </row>
    <row r="2317" spans="24:24" x14ac:dyDescent="0.25">
      <c r="X2317" s="91"/>
    </row>
    <row r="2323" spans="24:24" x14ac:dyDescent="0.25">
      <c r="X2323" s="91"/>
    </row>
    <row r="2332" spans="24:24" x14ac:dyDescent="0.25">
      <c r="X2332" s="91"/>
    </row>
    <row r="2347" spans="24:24" x14ac:dyDescent="0.25">
      <c r="X2347" s="91"/>
    </row>
    <row r="2349" spans="24:24" x14ac:dyDescent="0.25">
      <c r="X2349" s="91"/>
    </row>
    <row r="2352" spans="24:24" x14ac:dyDescent="0.25">
      <c r="X2352" s="91"/>
    </row>
    <row r="2354" spans="24:24" x14ac:dyDescent="0.25">
      <c r="X2354" s="91"/>
    </row>
    <row r="2356" spans="24:24" x14ac:dyDescent="0.25">
      <c r="X2356" s="91"/>
    </row>
    <row r="2357" spans="24:24" x14ac:dyDescent="0.25">
      <c r="X2357" s="91"/>
    </row>
    <row r="2358" spans="24:24" x14ac:dyDescent="0.25">
      <c r="X2358" s="91"/>
    </row>
    <row r="2359" spans="24:24" x14ac:dyDescent="0.25">
      <c r="X2359" s="91"/>
    </row>
    <row r="2362" spans="24:24" x14ac:dyDescent="0.25">
      <c r="X2362" s="91"/>
    </row>
    <row r="2365" spans="24:24" x14ac:dyDescent="0.25">
      <c r="X2365" s="91"/>
    </row>
    <row r="2367" spans="24:24" x14ac:dyDescent="0.25">
      <c r="X2367" s="91"/>
    </row>
    <row r="2368" spans="24:24" x14ac:dyDescent="0.25">
      <c r="X2368" s="91"/>
    </row>
    <row r="2369" spans="24:24" x14ac:dyDescent="0.25">
      <c r="X2369" s="91"/>
    </row>
    <row r="2371" spans="24:24" x14ac:dyDescent="0.25">
      <c r="X2371" s="91"/>
    </row>
    <row r="2372" spans="24:24" x14ac:dyDescent="0.25">
      <c r="X2372" s="91"/>
    </row>
    <row r="2376" spans="24:24" x14ac:dyDescent="0.25">
      <c r="X2376" s="91"/>
    </row>
    <row r="2377" spans="24:24" x14ac:dyDescent="0.25">
      <c r="X2377" s="91"/>
    </row>
    <row r="2379" spans="24:24" x14ac:dyDescent="0.25">
      <c r="X2379" s="91"/>
    </row>
    <row r="2382" spans="24:24" x14ac:dyDescent="0.25">
      <c r="X2382" s="91"/>
    </row>
    <row r="2385" spans="24:24" x14ac:dyDescent="0.25">
      <c r="X2385" s="91"/>
    </row>
    <row r="2387" spans="24:24" x14ac:dyDescent="0.25">
      <c r="X2387" s="91"/>
    </row>
    <row r="2389" spans="24:24" x14ac:dyDescent="0.25">
      <c r="X2389" s="91"/>
    </row>
    <row r="2391" spans="24:24" x14ac:dyDescent="0.25">
      <c r="X2391" s="91"/>
    </row>
    <row r="2393" spans="24:24" x14ac:dyDescent="0.25">
      <c r="X2393" s="91"/>
    </row>
    <row r="2394" spans="24:24" x14ac:dyDescent="0.25">
      <c r="X2394" s="91"/>
    </row>
    <row r="2395" spans="24:24" x14ac:dyDescent="0.25">
      <c r="X2395" s="91"/>
    </row>
    <row r="2396" spans="24:24" x14ac:dyDescent="0.25">
      <c r="X2396" s="91"/>
    </row>
    <row r="2399" spans="24:24" x14ac:dyDescent="0.25">
      <c r="X2399" s="91"/>
    </row>
    <row r="2400" spans="24:24" x14ac:dyDescent="0.25">
      <c r="X2400" s="91"/>
    </row>
    <row r="2401" spans="24:24" x14ac:dyDescent="0.25">
      <c r="X2401" s="91"/>
    </row>
    <row r="2403" spans="24:24" x14ac:dyDescent="0.25">
      <c r="X2403" s="91"/>
    </row>
    <row r="2404" spans="24:24" x14ac:dyDescent="0.25">
      <c r="X2404" s="91"/>
    </row>
    <row r="2405" spans="24:24" x14ac:dyDescent="0.25">
      <c r="X2405" s="91"/>
    </row>
    <row r="2406" spans="24:24" x14ac:dyDescent="0.25">
      <c r="X2406" s="91"/>
    </row>
    <row r="2407" spans="24:24" x14ac:dyDescent="0.25">
      <c r="X2407" s="91"/>
    </row>
    <row r="2414" spans="24:24" x14ac:dyDescent="0.25">
      <c r="X2414" s="91"/>
    </row>
    <row r="2418" spans="24:24" x14ac:dyDescent="0.25">
      <c r="X2418" s="91"/>
    </row>
    <row r="2428" spans="24:24" x14ac:dyDescent="0.25">
      <c r="X2428" s="91"/>
    </row>
    <row r="2429" spans="24:24" x14ac:dyDescent="0.25">
      <c r="X2429" s="91"/>
    </row>
    <row r="2432" spans="24:24" x14ac:dyDescent="0.25">
      <c r="X2432" s="91"/>
    </row>
    <row r="2434" spans="24:24" x14ac:dyDescent="0.25">
      <c r="X2434" s="91"/>
    </row>
    <row r="2435" spans="24:24" x14ac:dyDescent="0.25">
      <c r="X2435" s="91"/>
    </row>
    <row r="2438" spans="24:24" x14ac:dyDescent="0.25">
      <c r="X2438" s="91"/>
    </row>
    <row r="2439" spans="24:24" x14ac:dyDescent="0.25">
      <c r="X2439" s="91"/>
    </row>
    <row r="2440" spans="24:24" x14ac:dyDescent="0.25">
      <c r="X2440" s="91"/>
    </row>
    <row r="2442" spans="24:24" x14ac:dyDescent="0.25">
      <c r="X2442" s="91"/>
    </row>
    <row r="2444" spans="24:24" x14ac:dyDescent="0.25">
      <c r="X2444" s="91"/>
    </row>
    <row r="2446" spans="24:24" x14ac:dyDescent="0.25">
      <c r="X2446" s="91"/>
    </row>
    <row r="2447" spans="24:24" x14ac:dyDescent="0.25">
      <c r="X2447" s="91"/>
    </row>
    <row r="2449" spans="24:24" x14ac:dyDescent="0.25">
      <c r="X2449" s="91"/>
    </row>
    <row r="2450" spans="24:24" x14ac:dyDescent="0.25">
      <c r="X2450" s="91"/>
    </row>
    <row r="2452" spans="24:24" x14ac:dyDescent="0.25">
      <c r="X2452" s="91"/>
    </row>
    <row r="2453" spans="24:24" x14ac:dyDescent="0.25">
      <c r="X2453" s="91"/>
    </row>
    <row r="2455" spans="24:24" x14ac:dyDescent="0.25">
      <c r="X2455" s="91"/>
    </row>
    <row r="2456" spans="24:24" x14ac:dyDescent="0.25">
      <c r="X2456" s="91"/>
    </row>
    <row r="2457" spans="24:24" x14ac:dyDescent="0.25">
      <c r="X2457" s="91"/>
    </row>
    <row r="2458" spans="24:24" x14ac:dyDescent="0.25">
      <c r="X2458" s="91"/>
    </row>
    <row r="2459" spans="24:24" x14ac:dyDescent="0.25">
      <c r="X2459" s="91"/>
    </row>
    <row r="2460" spans="24:24" x14ac:dyDescent="0.25">
      <c r="X2460" s="91"/>
    </row>
    <row r="2463" spans="24:24" x14ac:dyDescent="0.25">
      <c r="X2463" s="91"/>
    </row>
    <row r="2464" spans="24:24" x14ac:dyDescent="0.25">
      <c r="X2464" s="91"/>
    </row>
    <row r="2465" spans="24:24" x14ac:dyDescent="0.25">
      <c r="X2465" s="91"/>
    </row>
    <row r="2466" spans="24:24" x14ac:dyDescent="0.25">
      <c r="X2466" s="91"/>
    </row>
    <row r="2469" spans="24:24" x14ac:dyDescent="0.25">
      <c r="X2469" s="91"/>
    </row>
    <row r="2481" spans="24:24" x14ac:dyDescent="0.25">
      <c r="X2481" s="91"/>
    </row>
    <row r="2483" spans="24:24" x14ac:dyDescent="0.25">
      <c r="X2483" s="91"/>
    </row>
    <row r="2521" spans="24:24" x14ac:dyDescent="0.25">
      <c r="X2521" s="91"/>
    </row>
    <row r="2536" spans="24:24" x14ac:dyDescent="0.25">
      <c r="X2536" s="91"/>
    </row>
    <row r="2547" spans="24:24" x14ac:dyDescent="0.25">
      <c r="X2547" s="91"/>
    </row>
    <row r="2552" spans="24:24" x14ac:dyDescent="0.25">
      <c r="X2552" s="91"/>
    </row>
    <row r="2559" spans="24:24" x14ac:dyDescent="0.25">
      <c r="X2559" s="91"/>
    </row>
    <row r="2573" spans="24:24" x14ac:dyDescent="0.25">
      <c r="X2573" s="91"/>
    </row>
    <row r="2579" spans="24:24" x14ac:dyDescent="0.25">
      <c r="X2579" s="91"/>
    </row>
    <row r="2593" spans="24:24" x14ac:dyDescent="0.25">
      <c r="X2593" s="91"/>
    </row>
    <row r="2597" spans="24:24" x14ac:dyDescent="0.25">
      <c r="X2597" s="91"/>
    </row>
    <row r="2608" spans="24:24" x14ac:dyDescent="0.25">
      <c r="X2608" s="91"/>
    </row>
    <row r="2609" spans="24:24" x14ac:dyDescent="0.25">
      <c r="X2609" s="91"/>
    </row>
    <row r="2611" spans="24:24" x14ac:dyDescent="0.25">
      <c r="X2611" s="91"/>
    </row>
    <row r="2615" spans="24:24" x14ac:dyDescent="0.25">
      <c r="X2615" s="91"/>
    </row>
    <row r="2620" spans="24:24" x14ac:dyDescent="0.25">
      <c r="X2620" s="91"/>
    </row>
    <row r="2622" spans="24:24" x14ac:dyDescent="0.25">
      <c r="X2622" s="91"/>
    </row>
    <row r="2632" spans="24:24" x14ac:dyDescent="0.25">
      <c r="X2632" s="91"/>
    </row>
    <row r="2639" spans="24:24" x14ac:dyDescent="0.25">
      <c r="X2639" s="91"/>
    </row>
    <row r="2646" spans="24:24" x14ac:dyDescent="0.25">
      <c r="X2646" s="91"/>
    </row>
    <row r="2652" spans="24:24" x14ac:dyDescent="0.25">
      <c r="X2652" s="91"/>
    </row>
    <row r="2654" spans="24:24" x14ac:dyDescent="0.25">
      <c r="X2654" s="91"/>
    </row>
    <row r="2657" spans="24:24" x14ac:dyDescent="0.25">
      <c r="X2657" s="91"/>
    </row>
    <row r="2667" spans="24:24" x14ac:dyDescent="0.25">
      <c r="X2667" s="91"/>
    </row>
    <row r="2697" spans="24:24" x14ac:dyDescent="0.25">
      <c r="X2697" s="91"/>
    </row>
    <row r="2701" spans="24:24" x14ac:dyDescent="0.25">
      <c r="X2701" s="91"/>
    </row>
    <row r="2703" spans="24:24" x14ac:dyDescent="0.25">
      <c r="X2703" s="91"/>
    </row>
    <row r="2704" spans="24:24" x14ac:dyDescent="0.25">
      <c r="X2704" s="91"/>
    </row>
    <row r="2707" spans="24:24" x14ac:dyDescent="0.25">
      <c r="X2707" s="91"/>
    </row>
    <row r="2711" spans="24:24" x14ac:dyDescent="0.25">
      <c r="X2711" s="91"/>
    </row>
    <row r="2715" spans="24:24" x14ac:dyDescent="0.25">
      <c r="X2715" s="91"/>
    </row>
    <row r="2730" spans="24:24" x14ac:dyDescent="0.25">
      <c r="X2730" s="91"/>
    </row>
    <row r="2739" spans="24:24" x14ac:dyDescent="0.25">
      <c r="X2739" s="91"/>
    </row>
    <row r="2752" spans="24:24" x14ac:dyDescent="0.25">
      <c r="X2752" s="91"/>
    </row>
    <row r="2769" spans="24:24" x14ac:dyDescent="0.25">
      <c r="X2769" s="91"/>
    </row>
    <row r="2775" spans="24:24" x14ac:dyDescent="0.25">
      <c r="X2775" s="91"/>
    </row>
    <row r="2776" spans="24:24" x14ac:dyDescent="0.25">
      <c r="X2776" s="91"/>
    </row>
    <row r="2780" spans="24:24" x14ac:dyDescent="0.25">
      <c r="X2780" s="91"/>
    </row>
    <row r="2790" spans="24:24" x14ac:dyDescent="0.25">
      <c r="X2790" s="91"/>
    </row>
    <row r="2796" spans="24:24" x14ac:dyDescent="0.25">
      <c r="X2796" s="91"/>
    </row>
    <row r="2797" spans="24:24" x14ac:dyDescent="0.25">
      <c r="X2797" s="91"/>
    </row>
    <row r="2813" spans="24:24" x14ac:dyDescent="0.25">
      <c r="X2813" s="91"/>
    </row>
    <row r="2823" spans="24:24" x14ac:dyDescent="0.25">
      <c r="X2823" s="91"/>
    </row>
    <row r="2827" spans="24:24" x14ac:dyDescent="0.25">
      <c r="X2827" s="91"/>
    </row>
    <row r="2830" spans="24:24" x14ac:dyDescent="0.25">
      <c r="X2830" s="91"/>
    </row>
    <row r="2837" spans="24:24" x14ac:dyDescent="0.25">
      <c r="X2837" s="91"/>
    </row>
    <row r="2854" spans="24:24" x14ac:dyDescent="0.25">
      <c r="X2854" s="91"/>
    </row>
    <row r="2858" spans="24:24" x14ac:dyDescent="0.25">
      <c r="X2858" s="91"/>
    </row>
    <row r="2865" spans="24:24" x14ac:dyDescent="0.25">
      <c r="X2865" s="91"/>
    </row>
    <row r="2870" spans="24:24" x14ac:dyDescent="0.25">
      <c r="X2870" s="91"/>
    </row>
    <row r="2872" spans="24:24" x14ac:dyDescent="0.25">
      <c r="X2872" s="91"/>
    </row>
    <row r="2875" spans="24:24" x14ac:dyDescent="0.25">
      <c r="X2875" s="91"/>
    </row>
    <row r="2882" spans="24:24" x14ac:dyDescent="0.25">
      <c r="X2882" s="91"/>
    </row>
    <row r="2894" spans="24:24" x14ac:dyDescent="0.25">
      <c r="X2894" s="91"/>
    </row>
    <row r="2900" spans="24:24" x14ac:dyDescent="0.25">
      <c r="X2900" s="91"/>
    </row>
    <row r="2908" spans="24:24" x14ac:dyDescent="0.25">
      <c r="X2908" s="91"/>
    </row>
    <row r="2911" spans="24:24" x14ac:dyDescent="0.25">
      <c r="X2911" s="91"/>
    </row>
    <row r="2925" spans="24:24" x14ac:dyDescent="0.25">
      <c r="X2925" s="91"/>
    </row>
    <row r="2929" spans="24:24" x14ac:dyDescent="0.25">
      <c r="X2929" s="91"/>
    </row>
    <row r="2933" spans="24:24" x14ac:dyDescent="0.25">
      <c r="X2933" s="91"/>
    </row>
    <row r="2952" spans="24:24" x14ac:dyDescent="0.25">
      <c r="X2952" s="91"/>
    </row>
    <row r="2953" spans="24:24" x14ac:dyDescent="0.25">
      <c r="X2953" s="91"/>
    </row>
    <row r="2960" spans="24:24" x14ac:dyDescent="0.25">
      <c r="X2960" s="91"/>
    </row>
    <row r="2968" spans="24:24" x14ac:dyDescent="0.25">
      <c r="X2968" s="91"/>
    </row>
    <row r="2973" spans="24:24" x14ac:dyDescent="0.25">
      <c r="X2973" s="91"/>
    </row>
    <row r="2976" spans="24:24" x14ac:dyDescent="0.25">
      <c r="X2976" s="91"/>
    </row>
    <row r="2980" spans="24:24" x14ac:dyDescent="0.25">
      <c r="X2980" s="91"/>
    </row>
    <row r="2982" spans="24:24" x14ac:dyDescent="0.25">
      <c r="X2982" s="91"/>
    </row>
    <row r="2983" spans="24:24" x14ac:dyDescent="0.25">
      <c r="X2983" s="91"/>
    </row>
    <row r="2990" spans="24:24" x14ac:dyDescent="0.25">
      <c r="X2990" s="91"/>
    </row>
    <row r="2991" spans="24:24" x14ac:dyDescent="0.25">
      <c r="X2991" s="91"/>
    </row>
    <row r="2996" spans="24:24" x14ac:dyDescent="0.25">
      <c r="X2996" s="91"/>
    </row>
    <row r="3010" spans="24:24" x14ac:dyDescent="0.25">
      <c r="X3010" s="91"/>
    </row>
    <row r="3029" spans="24:24" x14ac:dyDescent="0.25">
      <c r="X3029" s="91"/>
    </row>
    <row r="3038" spans="24:24" x14ac:dyDescent="0.25">
      <c r="X3038" s="91"/>
    </row>
    <row r="3040" spans="24:24" x14ac:dyDescent="0.25">
      <c r="X3040" s="91"/>
    </row>
    <row r="3043" spans="24:24" x14ac:dyDescent="0.25">
      <c r="X3043" s="91"/>
    </row>
    <row r="3045" spans="24:24" x14ac:dyDescent="0.25">
      <c r="X3045" s="91"/>
    </row>
    <row r="3051" spans="24:24" x14ac:dyDescent="0.25">
      <c r="X3051" s="91"/>
    </row>
    <row r="3052" spans="24:24" x14ac:dyDescent="0.25">
      <c r="X3052" s="91"/>
    </row>
    <row r="3061" spans="24:24" x14ac:dyDescent="0.25">
      <c r="X3061" s="91"/>
    </row>
    <row r="3063" spans="24:24" x14ac:dyDescent="0.25">
      <c r="X3063" s="91"/>
    </row>
    <row r="3064" spans="24:24" x14ac:dyDescent="0.25">
      <c r="X3064" s="91"/>
    </row>
    <row r="3065" spans="24:24" x14ac:dyDescent="0.25">
      <c r="X3065" s="91"/>
    </row>
    <row r="3074" spans="24:24" x14ac:dyDescent="0.25">
      <c r="X3074" s="91"/>
    </row>
    <row r="3092" spans="24:24" x14ac:dyDescent="0.25">
      <c r="X3092" s="91"/>
    </row>
    <row r="3094" spans="24:24" x14ac:dyDescent="0.25">
      <c r="X3094" s="91"/>
    </row>
    <row r="3095" spans="24:24" x14ac:dyDescent="0.25">
      <c r="X3095" s="91"/>
    </row>
    <row r="3100" spans="24:24" x14ac:dyDescent="0.25">
      <c r="X3100" s="91"/>
    </row>
    <row r="3101" spans="24:24" x14ac:dyDescent="0.25">
      <c r="X3101" s="91"/>
    </row>
    <row r="3107" spans="24:24" x14ac:dyDescent="0.25">
      <c r="X3107" s="91"/>
    </row>
    <row r="3133" spans="24:24" x14ac:dyDescent="0.25">
      <c r="X3133" s="91"/>
    </row>
    <row r="3134" spans="24:24" x14ac:dyDescent="0.25">
      <c r="X3134" s="91"/>
    </row>
    <row r="3142" spans="24:24" x14ac:dyDescent="0.25">
      <c r="X3142" s="91"/>
    </row>
    <row r="3144" spans="24:24" x14ac:dyDescent="0.25">
      <c r="X3144" s="91"/>
    </row>
    <row r="3156" spans="24:24" x14ac:dyDescent="0.25">
      <c r="X3156" s="91"/>
    </row>
    <row r="3158" spans="24:24" x14ac:dyDescent="0.25">
      <c r="X3158" s="91"/>
    </row>
    <row r="3166" spans="24:24" x14ac:dyDescent="0.25">
      <c r="X3166" s="91"/>
    </row>
    <row r="3168" spans="24:24" x14ac:dyDescent="0.25">
      <c r="X3168" s="91"/>
    </row>
    <row r="3170" spans="24:24" x14ac:dyDescent="0.25">
      <c r="X3170" s="91"/>
    </row>
    <row r="3171" spans="24:24" x14ac:dyDescent="0.25">
      <c r="X3171" s="91"/>
    </row>
    <row r="3206" spans="24:24" x14ac:dyDescent="0.25">
      <c r="X3206" s="91"/>
    </row>
    <row r="3213" spans="24:24" x14ac:dyDescent="0.25">
      <c r="X3213" s="91"/>
    </row>
    <row r="3221" spans="24:24" x14ac:dyDescent="0.25">
      <c r="X3221" s="91"/>
    </row>
    <row r="3227" spans="24:24" x14ac:dyDescent="0.25">
      <c r="X3227" s="91"/>
    </row>
    <row r="3229" spans="24:24" x14ac:dyDescent="0.25">
      <c r="X3229" s="91"/>
    </row>
    <row r="3242" spans="24:24" x14ac:dyDescent="0.25">
      <c r="X3242" s="91"/>
    </row>
    <row r="3243" spans="24:24" x14ac:dyDescent="0.25">
      <c r="X3243" s="91"/>
    </row>
    <row r="3244" spans="24:24" x14ac:dyDescent="0.25">
      <c r="X3244" s="91"/>
    </row>
    <row r="3247" spans="24:24" x14ac:dyDescent="0.25">
      <c r="X3247" s="91"/>
    </row>
    <row r="3248" spans="24:24" x14ac:dyDescent="0.25">
      <c r="X3248" s="91"/>
    </row>
    <row r="3249" spans="24:24" x14ac:dyDescent="0.25">
      <c r="X3249" s="91"/>
    </row>
    <row r="3250" spans="24:24" x14ac:dyDescent="0.25">
      <c r="X3250" s="91"/>
    </row>
    <row r="3251" spans="24:24" x14ac:dyDescent="0.25">
      <c r="X3251" s="91"/>
    </row>
    <row r="3254" spans="24:24" x14ac:dyDescent="0.25">
      <c r="X3254" s="91"/>
    </row>
    <row r="3255" spans="24:24" x14ac:dyDescent="0.25">
      <c r="X3255" s="91"/>
    </row>
    <row r="3256" spans="24:24" x14ac:dyDescent="0.25">
      <c r="X3256" s="91"/>
    </row>
    <row r="3258" spans="24:24" x14ac:dyDescent="0.25">
      <c r="X3258" s="91"/>
    </row>
    <row r="3259" spans="24:24" x14ac:dyDescent="0.25">
      <c r="X3259" s="91"/>
    </row>
    <row r="3261" spans="24:24" x14ac:dyDescent="0.25">
      <c r="X3261" s="91"/>
    </row>
    <row r="3262" spans="24:24" x14ac:dyDescent="0.25">
      <c r="X3262" s="91"/>
    </row>
    <row r="3264" spans="24:24" x14ac:dyDescent="0.25">
      <c r="X3264" s="91"/>
    </row>
    <row r="3265" spans="24:24" x14ac:dyDescent="0.25">
      <c r="X3265" s="91"/>
    </row>
    <row r="3287" spans="24:24" x14ac:dyDescent="0.25">
      <c r="X3287" s="91"/>
    </row>
    <row r="3303" spans="24:24" x14ac:dyDescent="0.25">
      <c r="X3303" s="91"/>
    </row>
    <row r="3314" spans="24:24" x14ac:dyDescent="0.25">
      <c r="X3314" s="91"/>
    </row>
    <row r="3316" spans="24:24" x14ac:dyDescent="0.25">
      <c r="X3316" s="91"/>
    </row>
    <row r="3322" spans="24:24" x14ac:dyDescent="0.25">
      <c r="X3322" s="91"/>
    </row>
    <row r="3351" spans="24:24" x14ac:dyDescent="0.25">
      <c r="X3351" s="91"/>
    </row>
    <row r="3367" spans="24:24" x14ac:dyDescent="0.25">
      <c r="X3367" s="91"/>
    </row>
    <row r="3368" spans="24:24" x14ac:dyDescent="0.25">
      <c r="X3368" s="91"/>
    </row>
    <row r="3369" spans="24:24" x14ac:dyDescent="0.25">
      <c r="X3369" s="91"/>
    </row>
    <row r="3379" spans="24:24" x14ac:dyDescent="0.25">
      <c r="X3379" s="91"/>
    </row>
    <row r="3382" spans="24:24" x14ac:dyDescent="0.25">
      <c r="X3382" s="91"/>
    </row>
    <row r="3387" spans="24:24" x14ac:dyDescent="0.25">
      <c r="X3387" s="91"/>
    </row>
    <row r="3388" spans="24:24" x14ac:dyDescent="0.25">
      <c r="X3388" s="91"/>
    </row>
    <row r="3389" spans="24:24" x14ac:dyDescent="0.25">
      <c r="X3389" s="91"/>
    </row>
    <row r="3393" spans="24:24" x14ac:dyDescent="0.25">
      <c r="X3393" s="91"/>
    </row>
    <row r="3398" spans="24:24" x14ac:dyDescent="0.25">
      <c r="X3398" s="91"/>
    </row>
    <row r="3420" spans="24:24" x14ac:dyDescent="0.25">
      <c r="X3420" s="91"/>
    </row>
    <row r="3422" spans="24:24" x14ac:dyDescent="0.25">
      <c r="X3422" s="91"/>
    </row>
    <row r="3441" spans="24:24" x14ac:dyDescent="0.25">
      <c r="X3441" s="91"/>
    </row>
    <row r="3445" spans="24:24" x14ac:dyDescent="0.25">
      <c r="X3445" s="91"/>
    </row>
    <row r="3449" spans="24:24" x14ac:dyDescent="0.25">
      <c r="X3449" s="91"/>
    </row>
    <row r="3458" spans="24:24" x14ac:dyDescent="0.25">
      <c r="X3458" s="91"/>
    </row>
    <row r="3478" spans="24:24" x14ac:dyDescent="0.25">
      <c r="X3478" s="91"/>
    </row>
    <row r="3479" spans="24:24" x14ac:dyDescent="0.25">
      <c r="X3479" s="91"/>
    </row>
    <row r="3482" spans="24:24" x14ac:dyDescent="0.25">
      <c r="X3482" s="91"/>
    </row>
    <row r="3487" spans="24:24" x14ac:dyDescent="0.25">
      <c r="X3487" s="91"/>
    </row>
    <row r="3492" spans="24:24" x14ac:dyDescent="0.25">
      <c r="X3492" s="91"/>
    </row>
    <row r="3503" spans="24:24" x14ac:dyDescent="0.25">
      <c r="X3503" s="91"/>
    </row>
    <row r="3534" spans="24:24" x14ac:dyDescent="0.25">
      <c r="X3534" s="91"/>
    </row>
    <row r="3560" spans="24:24" x14ac:dyDescent="0.25">
      <c r="X3560" s="91"/>
    </row>
    <row r="3564" spans="24:24" x14ac:dyDescent="0.25">
      <c r="X3564" s="91"/>
    </row>
    <row r="3567" spans="24:24" x14ac:dyDescent="0.25">
      <c r="X3567" s="91"/>
    </row>
    <row r="3576" spans="24:24" x14ac:dyDescent="0.25">
      <c r="X3576" s="91"/>
    </row>
    <row r="3580" spans="24:24" x14ac:dyDescent="0.25">
      <c r="X3580" s="91"/>
    </row>
    <row r="3585" spans="24:24" x14ac:dyDescent="0.25">
      <c r="X3585" s="91"/>
    </row>
    <row r="3587" spans="24:24" x14ac:dyDescent="0.25">
      <c r="X3587" s="91"/>
    </row>
    <row r="3589" spans="24:24" x14ac:dyDescent="0.25">
      <c r="X3589" s="91"/>
    </row>
    <row r="3592" spans="24:24" x14ac:dyDescent="0.25">
      <c r="X3592" s="91"/>
    </row>
    <row r="3593" spans="24:24" x14ac:dyDescent="0.25">
      <c r="X3593" s="91"/>
    </row>
    <row r="3595" spans="24:24" x14ac:dyDescent="0.25">
      <c r="X3595" s="91"/>
    </row>
    <row r="3597" spans="24:24" x14ac:dyDescent="0.25">
      <c r="X3597" s="91"/>
    </row>
    <row r="3600" spans="24:24" x14ac:dyDescent="0.25">
      <c r="X3600" s="91"/>
    </row>
    <row r="3602" spans="24:24" x14ac:dyDescent="0.25">
      <c r="X3602" s="91"/>
    </row>
    <row r="3604" spans="24:24" x14ac:dyDescent="0.25">
      <c r="X3604" s="91"/>
    </row>
    <row r="3608" spans="24:24" x14ac:dyDescent="0.25">
      <c r="X3608" s="91"/>
    </row>
    <row r="3610" spans="24:24" x14ac:dyDescent="0.25">
      <c r="X3610" s="91"/>
    </row>
    <row r="3611" spans="24:24" x14ac:dyDescent="0.25">
      <c r="X3611" s="91"/>
    </row>
    <row r="3613" spans="24:24" x14ac:dyDescent="0.25">
      <c r="X3613" s="91"/>
    </row>
    <row r="3616" spans="24:24" x14ac:dyDescent="0.25">
      <c r="X3616" s="91"/>
    </row>
    <row r="3618" spans="24:24" x14ac:dyDescent="0.25">
      <c r="X3618" s="91"/>
    </row>
    <row r="3620" spans="24:24" x14ac:dyDescent="0.25">
      <c r="X3620" s="91"/>
    </row>
    <row r="3624" spans="24:24" x14ac:dyDescent="0.25">
      <c r="X3624" s="91"/>
    </row>
    <row r="3625" spans="24:24" x14ac:dyDescent="0.25">
      <c r="X3625" s="91"/>
    </row>
    <row r="3626" spans="24:24" x14ac:dyDescent="0.25">
      <c r="X3626" s="91"/>
    </row>
    <row r="3631" spans="24:24" x14ac:dyDescent="0.25">
      <c r="X3631" s="91"/>
    </row>
    <row r="3632" spans="24:24" x14ac:dyDescent="0.25">
      <c r="X3632" s="91"/>
    </row>
    <row r="3635" spans="24:24" x14ac:dyDescent="0.25">
      <c r="X3635" s="91"/>
    </row>
    <row r="3636" spans="24:24" x14ac:dyDescent="0.25">
      <c r="X3636" s="91"/>
    </row>
    <row r="3639" spans="24:24" x14ac:dyDescent="0.25">
      <c r="X3639" s="91"/>
    </row>
    <row r="3640" spans="24:24" x14ac:dyDescent="0.25">
      <c r="X3640" s="91"/>
    </row>
    <row r="3648" spans="24:24" x14ac:dyDescent="0.25">
      <c r="X3648" s="91"/>
    </row>
    <row r="3653" spans="24:24" x14ac:dyDescent="0.25">
      <c r="X3653" s="91"/>
    </row>
    <row r="3654" spans="24:24" x14ac:dyDescent="0.25">
      <c r="X3654" s="91"/>
    </row>
    <row r="3656" spans="24:24" x14ac:dyDescent="0.25">
      <c r="X3656" s="91"/>
    </row>
    <row r="3658" spans="24:24" x14ac:dyDescent="0.25">
      <c r="X3658" s="91"/>
    </row>
    <row r="3660" spans="24:24" x14ac:dyDescent="0.25">
      <c r="X3660" s="91"/>
    </row>
    <row r="3661" spans="24:24" x14ac:dyDescent="0.25">
      <c r="X3661" s="91"/>
    </row>
    <row r="3662" spans="24:24" x14ac:dyDescent="0.25">
      <c r="X3662" s="91"/>
    </row>
    <row r="3664" spans="24:24" x14ac:dyDescent="0.25">
      <c r="X3664" s="91"/>
    </row>
    <row r="3665" spans="24:24" x14ac:dyDescent="0.25">
      <c r="X3665" s="91"/>
    </row>
    <row r="3666" spans="24:24" x14ac:dyDescent="0.25">
      <c r="X3666" s="91"/>
    </row>
    <row r="3668" spans="24:24" x14ac:dyDescent="0.25">
      <c r="X3668" s="91"/>
    </row>
    <row r="3669" spans="24:24" x14ac:dyDescent="0.25">
      <c r="X3669" s="91"/>
    </row>
    <row r="3670" spans="24:24" x14ac:dyDescent="0.25">
      <c r="X3670" s="91"/>
    </row>
    <row r="3671" spans="24:24" x14ac:dyDescent="0.25">
      <c r="X3671" s="91"/>
    </row>
    <row r="3672" spans="24:24" x14ac:dyDescent="0.25">
      <c r="X3672" s="91"/>
    </row>
    <row r="3674" spans="24:24" x14ac:dyDescent="0.25">
      <c r="X3674" s="91"/>
    </row>
    <row r="3675" spans="24:24" x14ac:dyDescent="0.25">
      <c r="X3675" s="91"/>
    </row>
    <row r="3677" spans="24:24" x14ac:dyDescent="0.25">
      <c r="X3677" s="91"/>
    </row>
    <row r="3679" spans="24:24" x14ac:dyDescent="0.25">
      <c r="X3679" s="91"/>
    </row>
    <row r="3681" spans="24:24" x14ac:dyDescent="0.25">
      <c r="X3681" s="91"/>
    </row>
    <row r="3683" spans="24:24" x14ac:dyDescent="0.25">
      <c r="X3683" s="91"/>
    </row>
    <row r="3684" spans="24:24" x14ac:dyDescent="0.25">
      <c r="X3684" s="91"/>
    </row>
    <row r="3685" spans="24:24" x14ac:dyDescent="0.25">
      <c r="X3685" s="91"/>
    </row>
    <row r="3687" spans="24:24" x14ac:dyDescent="0.25">
      <c r="X3687" s="91"/>
    </row>
    <row r="3688" spans="24:24" x14ac:dyDescent="0.25">
      <c r="X3688" s="91"/>
    </row>
    <row r="3689" spans="24:24" x14ac:dyDescent="0.25">
      <c r="X3689" s="91"/>
    </row>
    <row r="3691" spans="24:24" x14ac:dyDescent="0.25">
      <c r="X3691" s="91"/>
    </row>
    <row r="3692" spans="24:24" x14ac:dyDescent="0.25">
      <c r="X3692" s="91"/>
    </row>
    <row r="3693" spans="24:24" x14ac:dyDescent="0.25">
      <c r="X3693" s="91"/>
    </row>
    <row r="3703" spans="24:24" x14ac:dyDescent="0.25">
      <c r="X3703" s="91"/>
    </row>
    <row r="3719" spans="24:24" x14ac:dyDescent="0.25">
      <c r="X3719" s="91"/>
    </row>
    <row r="3722" spans="24:24" x14ac:dyDescent="0.25">
      <c r="X3722" s="91"/>
    </row>
    <row r="3724" spans="24:24" x14ac:dyDescent="0.25">
      <c r="X3724" s="91"/>
    </row>
    <row r="3727" spans="24:24" x14ac:dyDescent="0.25">
      <c r="X3727" s="91"/>
    </row>
    <row r="3731" spans="24:24" x14ac:dyDescent="0.25">
      <c r="X3731" s="91"/>
    </row>
    <row r="3733" spans="24:24" x14ac:dyDescent="0.25">
      <c r="X3733" s="91"/>
    </row>
    <row r="3736" spans="24:24" x14ac:dyDescent="0.25">
      <c r="X3736" s="91"/>
    </row>
    <row r="3739" spans="24:24" x14ac:dyDescent="0.25">
      <c r="X3739" s="91"/>
    </row>
    <row r="3744" spans="24:24" x14ac:dyDescent="0.25">
      <c r="X3744" s="91"/>
    </row>
    <row r="3753" spans="24:24" x14ac:dyDescent="0.25">
      <c r="X3753" s="91"/>
    </row>
    <row r="3756" spans="24:24" x14ac:dyDescent="0.25">
      <c r="X3756" s="91"/>
    </row>
    <row r="3761" spans="24:24" x14ac:dyDescent="0.25">
      <c r="X3761" s="91"/>
    </row>
    <row r="3762" spans="24:24" x14ac:dyDescent="0.25">
      <c r="X3762" s="91"/>
    </row>
    <row r="3768" spans="24:24" x14ac:dyDescent="0.25">
      <c r="X3768" s="91"/>
    </row>
    <row r="3769" spans="24:24" x14ac:dyDescent="0.25">
      <c r="X3769" s="91"/>
    </row>
    <row r="3770" spans="24:24" x14ac:dyDescent="0.25">
      <c r="X3770" s="91"/>
    </row>
    <row r="3771" spans="24:24" x14ac:dyDescent="0.25">
      <c r="X3771" s="91"/>
    </row>
    <row r="3772" spans="24:24" x14ac:dyDescent="0.25">
      <c r="X3772" s="91"/>
    </row>
    <row r="3773" spans="24:24" x14ac:dyDescent="0.25">
      <c r="X3773" s="91"/>
    </row>
    <row r="3774" spans="24:24" x14ac:dyDescent="0.25">
      <c r="X3774" s="91"/>
    </row>
    <row r="3775" spans="24:24" x14ac:dyDescent="0.25">
      <c r="X3775" s="91"/>
    </row>
    <row r="3776" spans="24:24" x14ac:dyDescent="0.25">
      <c r="X3776" s="91"/>
    </row>
    <row r="3777" spans="24:24" x14ac:dyDescent="0.25">
      <c r="X3777" s="91"/>
    </row>
    <row r="3778" spans="24:24" x14ac:dyDescent="0.25">
      <c r="X3778" s="91"/>
    </row>
    <row r="3779" spans="24:24" x14ac:dyDescent="0.25">
      <c r="X3779" s="91"/>
    </row>
    <row r="3780" spans="24:24" x14ac:dyDescent="0.25">
      <c r="X3780" s="91"/>
    </row>
    <row r="3781" spans="24:24" x14ac:dyDescent="0.25">
      <c r="X3781" s="91"/>
    </row>
    <row r="3782" spans="24:24" x14ac:dyDescent="0.25">
      <c r="X3782" s="91"/>
    </row>
    <row r="3783" spans="24:24" x14ac:dyDescent="0.25">
      <c r="X3783" s="91"/>
    </row>
    <row r="3784" spans="24:24" x14ac:dyDescent="0.25">
      <c r="X3784" s="91"/>
    </row>
    <row r="3785" spans="24:24" x14ac:dyDescent="0.25">
      <c r="X3785" s="91"/>
    </row>
    <row r="3787" spans="24:24" x14ac:dyDescent="0.25">
      <c r="X3787" s="91"/>
    </row>
    <row r="3788" spans="24:24" x14ac:dyDescent="0.25">
      <c r="X3788" s="91"/>
    </row>
    <row r="3789" spans="24:24" x14ac:dyDescent="0.25">
      <c r="X3789" s="91"/>
    </row>
    <row r="3790" spans="24:24" x14ac:dyDescent="0.25">
      <c r="X3790" s="91"/>
    </row>
    <row r="3791" spans="24:24" x14ac:dyDescent="0.25">
      <c r="X3791" s="91"/>
    </row>
    <row r="3792" spans="24:24" x14ac:dyDescent="0.25">
      <c r="X3792" s="91"/>
    </row>
    <row r="3793" spans="24:24" x14ac:dyDescent="0.25">
      <c r="X3793" s="91"/>
    </row>
    <row r="3794" spans="24:24" x14ac:dyDescent="0.25">
      <c r="X3794" s="91"/>
    </row>
    <row r="3797" spans="24:24" x14ac:dyDescent="0.25">
      <c r="X3797" s="91"/>
    </row>
    <row r="3800" spans="24:24" x14ac:dyDescent="0.25">
      <c r="X3800" s="91"/>
    </row>
    <row r="3801" spans="24:24" x14ac:dyDescent="0.25">
      <c r="X3801" s="91"/>
    </row>
    <row r="3802" spans="24:24" x14ac:dyDescent="0.25">
      <c r="X3802" s="91"/>
    </row>
    <row r="3805" spans="24:24" x14ac:dyDescent="0.25">
      <c r="X3805" s="91"/>
    </row>
    <row r="3806" spans="24:24" x14ac:dyDescent="0.25">
      <c r="X3806" s="91"/>
    </row>
    <row r="3808" spans="24:24" x14ac:dyDescent="0.25">
      <c r="X3808" s="91"/>
    </row>
    <row r="3809" spans="24:24" x14ac:dyDescent="0.25">
      <c r="X3809" s="91"/>
    </row>
    <row r="3810" spans="24:24" x14ac:dyDescent="0.25">
      <c r="X3810" s="91"/>
    </row>
    <row r="3811" spans="24:24" x14ac:dyDescent="0.25">
      <c r="X3811" s="91"/>
    </row>
    <row r="3813" spans="24:24" x14ac:dyDescent="0.25">
      <c r="X3813" s="91"/>
    </row>
    <row r="3815" spans="24:24" x14ac:dyDescent="0.25">
      <c r="X3815" s="91"/>
    </row>
    <row r="3816" spans="24:24" x14ac:dyDescent="0.25">
      <c r="X3816" s="91"/>
    </row>
    <row r="3826" spans="24:24" x14ac:dyDescent="0.25">
      <c r="X3826" s="91"/>
    </row>
    <row r="3829" spans="24:24" x14ac:dyDescent="0.25">
      <c r="X3829" s="91"/>
    </row>
    <row r="3830" spans="24:24" x14ac:dyDescent="0.25">
      <c r="X3830" s="91"/>
    </row>
    <row r="3831" spans="24:24" x14ac:dyDescent="0.25">
      <c r="X3831" s="91"/>
    </row>
    <row r="3834" spans="24:24" x14ac:dyDescent="0.25">
      <c r="X3834" s="91"/>
    </row>
    <row r="3835" spans="24:24" x14ac:dyDescent="0.25">
      <c r="X3835" s="91"/>
    </row>
    <row r="3836" spans="24:24" x14ac:dyDescent="0.25">
      <c r="X3836" s="91"/>
    </row>
    <row r="3837" spans="24:24" x14ac:dyDescent="0.25">
      <c r="X3837" s="91"/>
    </row>
    <row r="3838" spans="24:24" x14ac:dyDescent="0.25">
      <c r="X3838" s="91"/>
    </row>
    <row r="3839" spans="24:24" x14ac:dyDescent="0.25">
      <c r="X3839" s="91"/>
    </row>
    <row r="3841" spans="24:24" x14ac:dyDescent="0.25">
      <c r="X3841" s="91"/>
    </row>
    <row r="3844" spans="24:24" x14ac:dyDescent="0.25">
      <c r="X3844" s="91"/>
    </row>
    <row r="3847" spans="24:24" x14ac:dyDescent="0.25">
      <c r="X3847" s="91"/>
    </row>
    <row r="3851" spans="24:24" x14ac:dyDescent="0.25">
      <c r="X3851" s="91"/>
    </row>
    <row r="3863" spans="24:24" x14ac:dyDescent="0.25">
      <c r="X3863" s="91"/>
    </row>
    <row r="3865" spans="24:24" x14ac:dyDescent="0.25">
      <c r="X3865" s="91"/>
    </row>
    <row r="3866" spans="24:24" x14ac:dyDescent="0.25">
      <c r="X3866" s="91"/>
    </row>
    <row r="3867" spans="24:24" x14ac:dyDescent="0.25">
      <c r="X3867" s="91"/>
    </row>
    <row r="3869" spans="24:24" x14ac:dyDescent="0.25">
      <c r="X3869" s="91"/>
    </row>
    <row r="3870" spans="24:24" x14ac:dyDescent="0.25">
      <c r="X3870" s="91"/>
    </row>
    <row r="3871" spans="24:24" x14ac:dyDescent="0.25">
      <c r="X3871" s="91"/>
    </row>
    <row r="3872" spans="24:24" x14ac:dyDescent="0.25">
      <c r="X3872" s="91"/>
    </row>
    <row r="3874" spans="24:24" x14ac:dyDescent="0.25">
      <c r="X3874" s="91"/>
    </row>
    <row r="3876" spans="24:24" x14ac:dyDescent="0.25">
      <c r="X3876" s="91"/>
    </row>
    <row r="3878" spans="24:24" x14ac:dyDescent="0.25">
      <c r="X3878" s="91"/>
    </row>
    <row r="3880" spans="24:24" x14ac:dyDescent="0.25">
      <c r="X3880" s="91"/>
    </row>
    <row r="3881" spans="24:24" x14ac:dyDescent="0.25">
      <c r="X3881" s="91"/>
    </row>
    <row r="3882" spans="24:24" x14ac:dyDescent="0.25">
      <c r="X3882" s="91"/>
    </row>
    <row r="3884" spans="24:24" x14ac:dyDescent="0.25">
      <c r="X3884" s="91"/>
    </row>
    <row r="3885" spans="24:24" x14ac:dyDescent="0.25">
      <c r="X3885" s="91"/>
    </row>
    <row r="3886" spans="24:24" x14ac:dyDescent="0.25">
      <c r="X3886" s="91"/>
    </row>
    <row r="3888" spans="24:24" x14ac:dyDescent="0.25">
      <c r="X3888" s="91"/>
    </row>
    <row r="3890" spans="24:24" x14ac:dyDescent="0.25">
      <c r="X3890" s="91"/>
    </row>
    <row r="3891" spans="24:24" x14ac:dyDescent="0.25">
      <c r="X3891" s="91"/>
    </row>
    <row r="3892" spans="24:24" x14ac:dyDescent="0.25">
      <c r="X3892" s="91"/>
    </row>
    <row r="3895" spans="24:24" x14ac:dyDescent="0.25">
      <c r="X3895" s="91"/>
    </row>
    <row r="3904" spans="24:24" x14ac:dyDescent="0.25">
      <c r="X3904" s="91"/>
    </row>
    <row r="3908" spans="24:24" x14ac:dyDescent="0.25">
      <c r="X3908" s="91"/>
    </row>
    <row r="3913" spans="24:24" x14ac:dyDescent="0.25">
      <c r="X3913" s="91"/>
    </row>
    <row r="3916" spans="24:24" x14ac:dyDescent="0.25">
      <c r="X3916" s="91"/>
    </row>
    <row r="3918" spans="24:24" x14ac:dyDescent="0.25">
      <c r="X3918" s="91"/>
    </row>
    <row r="3920" spans="24:24" x14ac:dyDescent="0.25">
      <c r="X3920" s="91"/>
    </row>
    <row r="3921" spans="24:24" x14ac:dyDescent="0.25">
      <c r="X3921" s="91"/>
    </row>
    <row r="3928" spans="24:24" x14ac:dyDescent="0.25">
      <c r="X3928" s="91"/>
    </row>
    <row r="3929" spans="24:24" x14ac:dyDescent="0.25">
      <c r="X3929" s="91"/>
    </row>
    <row r="3934" spans="24:24" x14ac:dyDescent="0.25">
      <c r="X3934" s="91"/>
    </row>
    <row r="3938" spans="24:24" x14ac:dyDescent="0.25">
      <c r="X3938" s="91"/>
    </row>
    <row r="3939" spans="24:24" x14ac:dyDescent="0.25">
      <c r="X3939" s="91"/>
    </row>
    <row r="3940" spans="24:24" x14ac:dyDescent="0.25">
      <c r="X3940" s="91"/>
    </row>
    <row r="3946" spans="24:24" x14ac:dyDescent="0.25">
      <c r="X3946" s="91"/>
    </row>
    <row r="3947" spans="24:24" x14ac:dyDescent="0.25">
      <c r="X3947" s="91"/>
    </row>
    <row r="3949" spans="24:24" x14ac:dyDescent="0.25">
      <c r="X3949" s="91"/>
    </row>
    <row r="3950" spans="24:24" x14ac:dyDescent="0.25">
      <c r="X3950" s="91"/>
    </row>
    <row r="3952" spans="24:24" x14ac:dyDescent="0.25">
      <c r="X3952" s="91"/>
    </row>
    <row r="3953" spans="24:24" x14ac:dyDescent="0.25">
      <c r="X3953" s="91"/>
    </row>
    <row r="3955" spans="24:24" x14ac:dyDescent="0.25">
      <c r="X3955" s="91"/>
    </row>
    <row r="3956" spans="24:24" x14ac:dyDescent="0.25">
      <c r="X3956" s="91"/>
    </row>
    <row r="3957" spans="24:24" x14ac:dyDescent="0.25">
      <c r="X3957" s="91"/>
    </row>
    <row r="3958" spans="24:24" x14ac:dyDescent="0.25">
      <c r="X3958" s="91"/>
    </row>
    <row r="3959" spans="24:24" x14ac:dyDescent="0.25">
      <c r="X3959" s="91"/>
    </row>
    <row r="3960" spans="24:24" x14ac:dyDescent="0.25">
      <c r="X3960" s="91"/>
    </row>
    <row r="3961" spans="24:24" x14ac:dyDescent="0.25">
      <c r="X3961" s="91"/>
    </row>
    <row r="3962" spans="24:24" x14ac:dyDescent="0.25">
      <c r="X3962" s="91"/>
    </row>
    <row r="3963" spans="24:24" x14ac:dyDescent="0.25">
      <c r="X3963" s="91"/>
    </row>
    <row r="3964" spans="24:24" x14ac:dyDescent="0.25">
      <c r="X3964" s="91"/>
    </row>
    <row r="3965" spans="24:24" x14ac:dyDescent="0.25">
      <c r="X3965" s="91"/>
    </row>
    <row r="3966" spans="24:24" x14ac:dyDescent="0.25">
      <c r="X3966" s="91"/>
    </row>
    <row r="3967" spans="24:24" x14ac:dyDescent="0.25">
      <c r="X3967" s="91"/>
    </row>
    <row r="3968" spans="24:24" x14ac:dyDescent="0.25">
      <c r="X3968" s="91"/>
    </row>
    <row r="3969" spans="24:24" x14ac:dyDescent="0.25">
      <c r="X3969" s="91"/>
    </row>
    <row r="3970" spans="24:24" x14ac:dyDescent="0.25">
      <c r="X3970" s="91"/>
    </row>
    <row r="3971" spans="24:24" x14ac:dyDescent="0.25">
      <c r="X3971" s="91"/>
    </row>
    <row r="3972" spans="24:24" x14ac:dyDescent="0.25">
      <c r="X3972" s="91"/>
    </row>
    <row r="3973" spans="24:24" x14ac:dyDescent="0.25">
      <c r="X3973" s="91"/>
    </row>
    <row r="3974" spans="24:24" x14ac:dyDescent="0.25">
      <c r="X3974" s="91"/>
    </row>
    <row r="3975" spans="24:24" x14ac:dyDescent="0.25">
      <c r="X3975" s="91"/>
    </row>
    <row r="3976" spans="24:24" x14ac:dyDescent="0.25">
      <c r="X3976" s="91"/>
    </row>
    <row r="3977" spans="24:24" x14ac:dyDescent="0.25">
      <c r="X3977" s="91"/>
    </row>
    <row r="3978" spans="24:24" x14ac:dyDescent="0.25">
      <c r="X3978" s="91"/>
    </row>
    <row r="3979" spans="24:24" x14ac:dyDescent="0.25">
      <c r="X3979" s="91"/>
    </row>
    <row r="3980" spans="24:24" x14ac:dyDescent="0.25">
      <c r="X3980" s="91"/>
    </row>
    <row r="3981" spans="24:24" x14ac:dyDescent="0.25">
      <c r="X3981" s="91"/>
    </row>
    <row r="3982" spans="24:24" x14ac:dyDescent="0.25">
      <c r="X3982" s="91"/>
    </row>
    <row r="3983" spans="24:24" x14ac:dyDescent="0.25">
      <c r="X3983" s="91"/>
    </row>
    <row r="3984" spans="24:24" x14ac:dyDescent="0.25">
      <c r="X3984" s="91"/>
    </row>
    <row r="3985" spans="24:24" x14ac:dyDescent="0.25">
      <c r="X3985" s="91"/>
    </row>
    <row r="3986" spans="24:24" x14ac:dyDescent="0.25">
      <c r="X3986" s="91"/>
    </row>
    <row r="3988" spans="24:24" x14ac:dyDescent="0.25">
      <c r="X3988" s="91"/>
    </row>
    <row r="3989" spans="24:24" x14ac:dyDescent="0.25">
      <c r="X3989" s="91"/>
    </row>
    <row r="3990" spans="24:24" x14ac:dyDescent="0.25">
      <c r="X3990" s="91"/>
    </row>
    <row r="3991" spans="24:24" x14ac:dyDescent="0.25">
      <c r="X3991" s="91"/>
    </row>
    <row r="3992" spans="24:24" x14ac:dyDescent="0.25">
      <c r="X3992" s="91"/>
    </row>
    <row r="3993" spans="24:24" x14ac:dyDescent="0.25">
      <c r="X3993" s="91"/>
    </row>
    <row r="3994" spans="24:24" x14ac:dyDescent="0.25">
      <c r="X3994" s="91"/>
    </row>
    <row r="3995" spans="24:24" x14ac:dyDescent="0.25">
      <c r="X3995" s="91"/>
    </row>
    <row r="3996" spans="24:24" x14ac:dyDescent="0.25">
      <c r="X3996" s="91"/>
    </row>
    <row r="3997" spans="24:24" x14ac:dyDescent="0.25">
      <c r="X3997" s="91"/>
    </row>
    <row r="3998" spans="24:24" x14ac:dyDescent="0.25">
      <c r="X3998" s="91"/>
    </row>
    <row r="4000" spans="24:24" x14ac:dyDescent="0.25">
      <c r="X4000" s="91"/>
    </row>
    <row r="4001" spans="24:24" x14ac:dyDescent="0.25">
      <c r="X4001" s="91"/>
    </row>
    <row r="4003" spans="24:24" x14ac:dyDescent="0.25">
      <c r="X4003" s="91"/>
    </row>
    <row r="4007" spans="24:24" x14ac:dyDescent="0.25">
      <c r="X4007" s="91"/>
    </row>
    <row r="4008" spans="24:24" x14ac:dyDescent="0.25">
      <c r="X4008" s="91"/>
    </row>
    <row r="4009" spans="24:24" x14ac:dyDescent="0.25">
      <c r="X4009" s="91"/>
    </row>
    <row r="4010" spans="24:24" x14ac:dyDescent="0.25">
      <c r="X4010" s="91"/>
    </row>
    <row r="4011" spans="24:24" x14ac:dyDescent="0.25">
      <c r="X4011" s="91"/>
    </row>
    <row r="4013" spans="24:24" x14ac:dyDescent="0.25">
      <c r="X4013" s="91"/>
    </row>
    <row r="4020" spans="24:24" x14ac:dyDescent="0.25">
      <c r="X4020" s="91"/>
    </row>
    <row r="4023" spans="24:24" x14ac:dyDescent="0.25">
      <c r="X4023" s="91"/>
    </row>
    <row r="4024" spans="24:24" x14ac:dyDescent="0.25">
      <c r="X4024" s="91"/>
    </row>
    <row r="4032" spans="24:24" x14ac:dyDescent="0.25">
      <c r="X4032" s="91"/>
    </row>
    <row r="4036" spans="24:24" x14ac:dyDescent="0.25">
      <c r="X4036" s="91"/>
    </row>
    <row r="4037" spans="24:24" x14ac:dyDescent="0.25">
      <c r="X4037" s="91"/>
    </row>
    <row r="4041" spans="24:24" x14ac:dyDescent="0.25">
      <c r="X4041" s="91"/>
    </row>
    <row r="4043" spans="24:24" x14ac:dyDescent="0.25">
      <c r="X4043" s="91"/>
    </row>
    <row r="4045" spans="24:24" x14ac:dyDescent="0.25">
      <c r="X4045" s="91"/>
    </row>
    <row r="4050" spans="24:24" x14ac:dyDescent="0.25">
      <c r="X4050" s="91"/>
    </row>
    <row r="4052" spans="24:24" x14ac:dyDescent="0.25">
      <c r="X4052" s="91"/>
    </row>
    <row r="4053" spans="24:24" x14ac:dyDescent="0.25">
      <c r="X4053" s="91"/>
    </row>
    <row r="4055" spans="24:24" x14ac:dyDescent="0.25">
      <c r="X4055" s="91"/>
    </row>
    <row r="4068" spans="24:24" x14ac:dyDescent="0.25">
      <c r="X4068" s="91"/>
    </row>
    <row r="4069" spans="24:24" x14ac:dyDescent="0.25">
      <c r="X4069" s="91"/>
    </row>
    <row r="4070" spans="24:24" x14ac:dyDescent="0.25">
      <c r="X4070" s="91"/>
    </row>
    <row r="4073" spans="24:24" x14ac:dyDescent="0.25">
      <c r="X4073" s="91"/>
    </row>
    <row r="4081" spans="24:24" x14ac:dyDescent="0.25">
      <c r="X4081" s="91"/>
    </row>
    <row r="4082" spans="24:24" x14ac:dyDescent="0.25">
      <c r="X4082" s="91"/>
    </row>
    <row r="4084" spans="24:24" x14ac:dyDescent="0.25">
      <c r="X4084" s="91"/>
    </row>
    <row r="4085" spans="24:24" x14ac:dyDescent="0.25">
      <c r="X4085" s="91"/>
    </row>
    <row r="4088" spans="24:24" x14ac:dyDescent="0.25">
      <c r="X4088" s="91"/>
    </row>
    <row r="4089" spans="24:24" x14ac:dyDescent="0.25">
      <c r="X4089" s="91"/>
    </row>
    <row r="4091" spans="24:24" x14ac:dyDescent="0.25">
      <c r="X4091" s="91"/>
    </row>
    <row r="4093" spans="24:24" x14ac:dyDescent="0.25">
      <c r="X4093" s="91"/>
    </row>
    <row r="4100" spans="24:24" x14ac:dyDescent="0.25">
      <c r="X4100" s="91"/>
    </row>
    <row r="4106" spans="24:24" x14ac:dyDescent="0.25">
      <c r="X4106" s="91"/>
    </row>
    <row r="4107" spans="24:24" x14ac:dyDescent="0.25">
      <c r="X4107" s="91"/>
    </row>
    <row r="4112" spans="24:24" x14ac:dyDescent="0.25">
      <c r="X4112" s="91"/>
    </row>
    <row r="4119" spans="24:24" x14ac:dyDescent="0.25">
      <c r="X4119" s="91"/>
    </row>
    <row r="4123" spans="24:24" x14ac:dyDescent="0.25">
      <c r="X4123" s="91"/>
    </row>
    <row r="4124" spans="24:24" x14ac:dyDescent="0.25">
      <c r="X4124" s="91"/>
    </row>
    <row r="4129" spans="24:24" x14ac:dyDescent="0.25">
      <c r="X4129" s="91"/>
    </row>
    <row r="4137" spans="24:24" x14ac:dyDescent="0.25">
      <c r="X4137" s="91"/>
    </row>
    <row r="4138" spans="24:24" x14ac:dyDescent="0.25">
      <c r="X4138" s="91"/>
    </row>
    <row r="4139" spans="24:24" x14ac:dyDescent="0.25">
      <c r="X4139" s="91"/>
    </row>
    <row r="4141" spans="24:24" x14ac:dyDescent="0.25">
      <c r="X4141" s="91"/>
    </row>
    <row r="4142" spans="24:24" x14ac:dyDescent="0.25">
      <c r="X4142" s="91"/>
    </row>
    <row r="4144" spans="24:24" x14ac:dyDescent="0.25">
      <c r="X4144" s="91"/>
    </row>
    <row r="4145" spans="24:24" x14ac:dyDescent="0.25">
      <c r="X4145" s="91"/>
    </row>
    <row r="4146" spans="24:24" x14ac:dyDescent="0.25">
      <c r="X4146" s="91"/>
    </row>
    <row r="4148" spans="24:24" x14ac:dyDescent="0.25">
      <c r="X4148" s="91"/>
    </row>
    <row r="4149" spans="24:24" x14ac:dyDescent="0.25">
      <c r="X4149" s="91"/>
    </row>
    <row r="4150" spans="24:24" x14ac:dyDescent="0.25">
      <c r="X4150" s="91"/>
    </row>
    <row r="4152" spans="24:24" x14ac:dyDescent="0.25">
      <c r="X4152" s="91"/>
    </row>
    <row r="4153" spans="24:24" x14ac:dyDescent="0.25">
      <c r="X4153" s="91"/>
    </row>
    <row r="4155" spans="24:24" x14ac:dyDescent="0.25">
      <c r="X4155" s="91"/>
    </row>
    <row r="4157" spans="24:24" x14ac:dyDescent="0.25">
      <c r="X4157" s="91"/>
    </row>
    <row r="4160" spans="24:24" x14ac:dyDescent="0.25">
      <c r="X4160" s="91"/>
    </row>
    <row r="4161" spans="24:24" x14ac:dyDescent="0.25">
      <c r="X4161" s="91"/>
    </row>
    <row r="4162" spans="24:24" x14ac:dyDescent="0.25">
      <c r="X4162" s="91"/>
    </row>
    <row r="4164" spans="24:24" x14ac:dyDescent="0.25">
      <c r="X4164" s="91"/>
    </row>
    <row r="4168" spans="24:24" x14ac:dyDescent="0.25">
      <c r="X4168" s="91"/>
    </row>
    <row r="4170" spans="24:24" x14ac:dyDescent="0.25">
      <c r="X4170" s="91"/>
    </row>
    <row r="4173" spans="24:24" x14ac:dyDescent="0.25">
      <c r="X4173" s="91"/>
    </row>
    <row r="4176" spans="24:24" x14ac:dyDescent="0.25">
      <c r="X4176" s="91"/>
    </row>
    <row r="4186" spans="24:24" x14ac:dyDescent="0.25">
      <c r="X4186" s="91"/>
    </row>
    <row r="4188" spans="24:24" x14ac:dyDescent="0.25">
      <c r="X4188" s="91"/>
    </row>
    <row r="4208" spans="24:24" x14ac:dyDescent="0.25">
      <c r="X4208" s="91"/>
    </row>
    <row r="4213" spans="24:24" x14ac:dyDescent="0.25">
      <c r="X4213" s="91"/>
    </row>
    <row r="4216" spans="24:24" x14ac:dyDescent="0.25">
      <c r="X4216" s="91"/>
    </row>
    <row r="4235" spans="24:24" x14ac:dyDescent="0.25">
      <c r="X4235" s="91"/>
    </row>
    <row r="4239" spans="24:24" x14ac:dyDescent="0.25">
      <c r="X4239" s="91"/>
    </row>
    <row r="4242" spans="24:24" x14ac:dyDescent="0.25">
      <c r="X4242" s="91"/>
    </row>
    <row r="4245" spans="24:24" x14ac:dyDescent="0.25">
      <c r="X4245" s="91"/>
    </row>
    <row r="4270" spans="24:24" x14ac:dyDescent="0.25">
      <c r="X4270" s="91"/>
    </row>
    <row r="4271" spans="24:24" x14ac:dyDescent="0.25">
      <c r="X4271" s="91"/>
    </row>
    <row r="4273" spans="24:24" x14ac:dyDescent="0.25">
      <c r="X4273" s="91"/>
    </row>
    <row r="4274" spans="24:24" x14ac:dyDescent="0.25">
      <c r="X4274" s="91"/>
    </row>
    <row r="4276" spans="24:24" x14ac:dyDescent="0.25">
      <c r="X4276" s="91"/>
    </row>
    <row r="4277" spans="24:24" x14ac:dyDescent="0.25">
      <c r="X4277" s="91"/>
    </row>
    <row r="4278" spans="24:24" x14ac:dyDescent="0.25">
      <c r="X4278" s="91"/>
    </row>
    <row r="4279" spans="24:24" x14ac:dyDescent="0.25">
      <c r="X4279" s="91"/>
    </row>
    <row r="4280" spans="24:24" x14ac:dyDescent="0.25">
      <c r="X4280" s="91"/>
    </row>
    <row r="4282" spans="24:24" x14ac:dyDescent="0.25">
      <c r="X4282" s="91"/>
    </row>
    <row r="4284" spans="24:24" x14ac:dyDescent="0.25">
      <c r="X4284" s="91"/>
    </row>
    <row r="4285" spans="24:24" x14ac:dyDescent="0.25">
      <c r="X4285" s="91"/>
    </row>
    <row r="4286" spans="24:24" x14ac:dyDescent="0.25">
      <c r="X4286" s="91"/>
    </row>
    <row r="4287" spans="24:24" x14ac:dyDescent="0.25">
      <c r="X4287" s="91"/>
    </row>
    <row r="4288" spans="24:24" x14ac:dyDescent="0.25">
      <c r="X4288" s="91"/>
    </row>
    <row r="4289" spans="24:24" x14ac:dyDescent="0.25">
      <c r="X4289" s="91"/>
    </row>
    <row r="4290" spans="24:24" x14ac:dyDescent="0.25">
      <c r="X4290" s="91"/>
    </row>
    <row r="4291" spans="24:24" x14ac:dyDescent="0.25">
      <c r="X4291" s="91"/>
    </row>
    <row r="4292" spans="24:24" x14ac:dyDescent="0.25">
      <c r="X4292" s="91"/>
    </row>
    <row r="4293" spans="24:24" x14ac:dyDescent="0.25">
      <c r="X4293" s="91"/>
    </row>
    <row r="4295" spans="24:24" x14ac:dyDescent="0.25">
      <c r="X4295" s="91"/>
    </row>
    <row r="4296" spans="24:24" x14ac:dyDescent="0.25">
      <c r="X4296" s="91"/>
    </row>
    <row r="4298" spans="24:24" x14ac:dyDescent="0.25">
      <c r="X4298" s="91"/>
    </row>
    <row r="4300" spans="24:24" x14ac:dyDescent="0.25">
      <c r="X4300" s="91"/>
    </row>
    <row r="4301" spans="24:24" x14ac:dyDescent="0.25">
      <c r="X4301" s="91"/>
    </row>
    <row r="4303" spans="24:24" x14ac:dyDescent="0.25">
      <c r="X4303" s="91"/>
    </row>
    <row r="4305" spans="24:24" x14ac:dyDescent="0.25">
      <c r="X4305" s="91"/>
    </row>
    <row r="4307" spans="24:24" x14ac:dyDescent="0.25">
      <c r="X4307" s="91"/>
    </row>
    <row r="4310" spans="24:24" x14ac:dyDescent="0.25">
      <c r="X4310" s="91"/>
    </row>
    <row r="4330" spans="24:24" x14ac:dyDescent="0.25">
      <c r="X4330" s="91"/>
    </row>
    <row r="4337" spans="24:24" x14ac:dyDescent="0.25">
      <c r="X4337" s="91"/>
    </row>
    <row r="4342" spans="24:24" x14ac:dyDescent="0.25">
      <c r="X4342" s="91"/>
    </row>
    <row r="4346" spans="24:24" x14ac:dyDescent="0.25">
      <c r="X4346" s="91"/>
    </row>
    <row r="4353" spans="24:24" x14ac:dyDescent="0.25">
      <c r="X4353" s="91"/>
    </row>
    <row r="4360" spans="24:24" x14ac:dyDescent="0.25">
      <c r="X4360" s="91"/>
    </row>
    <row r="4387" spans="24:24" x14ac:dyDescent="0.25">
      <c r="X4387" s="91"/>
    </row>
    <row r="4391" spans="24:24" x14ac:dyDescent="0.25">
      <c r="X4391" s="91"/>
    </row>
    <row r="4413" spans="24:24" x14ac:dyDescent="0.25">
      <c r="X4413" s="91"/>
    </row>
    <row r="4415" spans="24:24" x14ac:dyDescent="0.25">
      <c r="X4415" s="91"/>
    </row>
    <row r="4422" spans="24:24" x14ac:dyDescent="0.25">
      <c r="X4422" s="91"/>
    </row>
    <row r="4423" spans="24:24" x14ac:dyDescent="0.25">
      <c r="X4423" s="91"/>
    </row>
    <row r="4431" spans="24:24" x14ac:dyDescent="0.25">
      <c r="X4431" s="91"/>
    </row>
    <row r="4434" spans="24:24" x14ac:dyDescent="0.25">
      <c r="X4434" s="91"/>
    </row>
    <row r="4449" spans="24:24" x14ac:dyDescent="0.25">
      <c r="X4449" s="91"/>
    </row>
    <row r="4453" spans="24:24" x14ac:dyDescent="0.25">
      <c r="X4453" s="91"/>
    </row>
    <row r="4454" spans="24:24" x14ac:dyDescent="0.25">
      <c r="X4454" s="91"/>
    </row>
    <row r="4457" spans="24:24" x14ac:dyDescent="0.25">
      <c r="X4457" s="91"/>
    </row>
    <row r="4458" spans="24:24" x14ac:dyDescent="0.25">
      <c r="X4458" s="91"/>
    </row>
    <row r="4468" spans="24:24" x14ac:dyDescent="0.25">
      <c r="X4468" s="91"/>
    </row>
    <row r="4476" spans="24:24" x14ac:dyDescent="0.25">
      <c r="X4476" s="91"/>
    </row>
    <row r="4477" spans="24:24" x14ac:dyDescent="0.25">
      <c r="X4477" s="91"/>
    </row>
    <row r="4482" spans="24:24" x14ac:dyDescent="0.25">
      <c r="X4482" s="91"/>
    </row>
    <row r="4485" spans="24:24" x14ac:dyDescent="0.25">
      <c r="X4485" s="91"/>
    </row>
    <row r="4487" spans="24:24" x14ac:dyDescent="0.25">
      <c r="X4487" s="91"/>
    </row>
    <row r="4489" spans="24:24" x14ac:dyDescent="0.25">
      <c r="X4489" s="91"/>
    </row>
    <row r="4491" spans="24:24" x14ac:dyDescent="0.25">
      <c r="X4491" s="91"/>
    </row>
    <row r="4492" spans="24:24" x14ac:dyDescent="0.25">
      <c r="X4492" s="91"/>
    </row>
    <row r="4494" spans="24:24" x14ac:dyDescent="0.25">
      <c r="X4494" s="91"/>
    </row>
    <row r="4495" spans="24:24" x14ac:dyDescent="0.25">
      <c r="X4495" s="91"/>
    </row>
    <row r="4496" spans="24:24" x14ac:dyDescent="0.25">
      <c r="X4496" s="91"/>
    </row>
    <row r="4497" spans="24:24" x14ac:dyDescent="0.25">
      <c r="X4497" s="91"/>
    </row>
    <row r="4498" spans="24:24" x14ac:dyDescent="0.25">
      <c r="X4498" s="91"/>
    </row>
    <row r="4501" spans="24:24" x14ac:dyDescent="0.25">
      <c r="X4501" s="91"/>
    </row>
    <row r="4502" spans="24:24" x14ac:dyDescent="0.25">
      <c r="X4502" s="91"/>
    </row>
    <row r="4503" spans="24:24" x14ac:dyDescent="0.25">
      <c r="X4503" s="91"/>
    </row>
    <row r="4505" spans="24:24" x14ac:dyDescent="0.25">
      <c r="X4505" s="91"/>
    </row>
    <row r="4507" spans="24:24" x14ac:dyDescent="0.25">
      <c r="X4507" s="91"/>
    </row>
    <row r="4508" spans="24:24" x14ac:dyDescent="0.25">
      <c r="X4508" s="91"/>
    </row>
    <row r="4510" spans="24:24" x14ac:dyDescent="0.25">
      <c r="X4510" s="91"/>
    </row>
    <row r="4511" spans="24:24" x14ac:dyDescent="0.25">
      <c r="X4511" s="91"/>
    </row>
    <row r="4512" spans="24:24" x14ac:dyDescent="0.25">
      <c r="X4512" s="91"/>
    </row>
    <row r="4513" spans="24:24" x14ac:dyDescent="0.25">
      <c r="X4513" s="91"/>
    </row>
    <row r="4514" spans="24:24" x14ac:dyDescent="0.25">
      <c r="X4514" s="91"/>
    </row>
    <row r="4524" spans="24:24" x14ac:dyDescent="0.25">
      <c r="X4524" s="91"/>
    </row>
    <row r="4544" spans="24:24" x14ac:dyDescent="0.25">
      <c r="X4544" s="91"/>
    </row>
    <row r="4555" spans="24:24" x14ac:dyDescent="0.25">
      <c r="X4555" s="91"/>
    </row>
    <row r="4573" spans="24:24" x14ac:dyDescent="0.25">
      <c r="X4573" s="91"/>
    </row>
    <row r="4586" spans="24:24" x14ac:dyDescent="0.25">
      <c r="X4586" s="91"/>
    </row>
    <row r="4590" spans="24:24" x14ac:dyDescent="0.25">
      <c r="X4590" s="91"/>
    </row>
    <row r="4592" spans="24:24" x14ac:dyDescent="0.25">
      <c r="X4592" s="91"/>
    </row>
    <row r="4593" spans="24:24" x14ac:dyDescent="0.25">
      <c r="X4593" s="91"/>
    </row>
    <row r="4594" spans="24:24" x14ac:dyDescent="0.25">
      <c r="X4594" s="91"/>
    </row>
    <row r="4597" spans="24:24" x14ac:dyDescent="0.25">
      <c r="X4597" s="91"/>
    </row>
    <row r="4605" spans="24:24" x14ac:dyDescent="0.25">
      <c r="X4605" s="91"/>
    </row>
    <row r="4606" spans="24:24" x14ac:dyDescent="0.25">
      <c r="X4606" s="91"/>
    </row>
    <row r="4609" spans="24:24" x14ac:dyDescent="0.25">
      <c r="X4609" s="91"/>
    </row>
    <row r="4614" spans="24:24" x14ac:dyDescent="0.25">
      <c r="X4614" s="91"/>
    </row>
    <row r="4615" spans="24:24" x14ac:dyDescent="0.25">
      <c r="X4615" s="91"/>
    </row>
    <row r="4619" spans="24:24" x14ac:dyDescent="0.25">
      <c r="X4619" s="91"/>
    </row>
    <row r="4621" spans="24:24" x14ac:dyDescent="0.25">
      <c r="X4621" s="91"/>
    </row>
    <row r="4630" spans="24:24" x14ac:dyDescent="0.25">
      <c r="X4630" s="91"/>
    </row>
    <row r="4631" spans="24:24" x14ac:dyDescent="0.25">
      <c r="X4631" s="91"/>
    </row>
    <row r="4636" spans="24:24" x14ac:dyDescent="0.25">
      <c r="X4636" s="91"/>
    </row>
    <row r="4637" spans="24:24" x14ac:dyDescent="0.25">
      <c r="X4637" s="91"/>
    </row>
    <row r="4640" spans="24:24" x14ac:dyDescent="0.25">
      <c r="X4640" s="91"/>
    </row>
    <row r="4645" spans="24:24" x14ac:dyDescent="0.25">
      <c r="X4645" s="91"/>
    </row>
    <row r="4648" spans="24:24" x14ac:dyDescent="0.25">
      <c r="X4648" s="91"/>
    </row>
    <row r="4650" spans="24:24" x14ac:dyDescent="0.25">
      <c r="X4650" s="91"/>
    </row>
    <row r="4653" spans="24:24" x14ac:dyDescent="0.25">
      <c r="X4653" s="91"/>
    </row>
    <row r="4655" spans="24:24" x14ac:dyDescent="0.25">
      <c r="X4655" s="91"/>
    </row>
    <row r="4671" spans="24:24" x14ac:dyDescent="0.25">
      <c r="X4671" s="91"/>
    </row>
    <row r="4682" spans="24:24" x14ac:dyDescent="0.25">
      <c r="X4682" s="91"/>
    </row>
    <row r="4726" spans="24:24" x14ac:dyDescent="0.25">
      <c r="X4726" s="91"/>
    </row>
    <row r="4743" spans="24:24" x14ac:dyDescent="0.25">
      <c r="X4743" s="91"/>
    </row>
    <row r="4751" spans="24:24" x14ac:dyDescent="0.25">
      <c r="X4751" s="91"/>
    </row>
    <row r="4757" spans="24:24" x14ac:dyDescent="0.25">
      <c r="X4757" s="91"/>
    </row>
    <row r="4758" spans="24:24" x14ac:dyDescent="0.25">
      <c r="X4758" s="91"/>
    </row>
    <row r="4761" spans="24:24" x14ac:dyDescent="0.25">
      <c r="X4761" s="91"/>
    </row>
    <row r="4762" spans="24:24" x14ac:dyDescent="0.25">
      <c r="X4762" s="91"/>
    </row>
    <row r="4765" spans="24:24" x14ac:dyDescent="0.25">
      <c r="X4765" s="91"/>
    </row>
    <row r="4771" spans="24:24" x14ac:dyDescent="0.25">
      <c r="X4771" s="91"/>
    </row>
    <row r="4772" spans="24:24" x14ac:dyDescent="0.25">
      <c r="X4772" s="91"/>
    </row>
    <row r="4774" spans="24:24" x14ac:dyDescent="0.25">
      <c r="X4774" s="91"/>
    </row>
    <row r="4801" spans="24:24" x14ac:dyDescent="0.25">
      <c r="X4801" s="91"/>
    </row>
    <row r="4805" spans="24:24" x14ac:dyDescent="0.25">
      <c r="X4805" s="91"/>
    </row>
    <row r="4807" spans="24:24" x14ac:dyDescent="0.25">
      <c r="X4807" s="91"/>
    </row>
    <row r="4820" spans="24:24" x14ac:dyDescent="0.25">
      <c r="X4820" s="91"/>
    </row>
    <row r="4823" spans="24:24" x14ac:dyDescent="0.25">
      <c r="X4823" s="91"/>
    </row>
    <row r="4824" spans="24:24" x14ac:dyDescent="0.25">
      <c r="X4824" s="91"/>
    </row>
    <row r="4826" spans="24:24" x14ac:dyDescent="0.25">
      <c r="X4826" s="91"/>
    </row>
    <row r="4827" spans="24:24" x14ac:dyDescent="0.25">
      <c r="X4827" s="91"/>
    </row>
    <row r="4834" spans="24:24" x14ac:dyDescent="0.25">
      <c r="X4834" s="91"/>
    </row>
    <row r="4844" spans="24:24" x14ac:dyDescent="0.25">
      <c r="X4844" s="91"/>
    </row>
    <row r="4845" spans="24:24" x14ac:dyDescent="0.25">
      <c r="X4845" s="91"/>
    </row>
    <row r="4853" spans="24:24" x14ac:dyDescent="0.25">
      <c r="X4853" s="91"/>
    </row>
    <row r="4854" spans="24:24" x14ac:dyDescent="0.25">
      <c r="X4854" s="91"/>
    </row>
    <row r="4870" spans="24:24" x14ac:dyDescent="0.25">
      <c r="X4870" s="91"/>
    </row>
    <row r="4873" spans="24:24" x14ac:dyDescent="0.25">
      <c r="X4873" s="91"/>
    </row>
    <row r="4874" spans="24:24" x14ac:dyDescent="0.25">
      <c r="X4874" s="91"/>
    </row>
    <row r="4876" spans="24:24" x14ac:dyDescent="0.25">
      <c r="X4876" s="91"/>
    </row>
    <row r="4880" spans="24:24" x14ac:dyDescent="0.25">
      <c r="X4880" s="91"/>
    </row>
    <row r="4886" spans="24:24" x14ac:dyDescent="0.25">
      <c r="X4886" s="91"/>
    </row>
    <row r="4890" spans="24:24" x14ac:dyDescent="0.25">
      <c r="X4890" s="91"/>
    </row>
    <row r="4892" spans="24:24" x14ac:dyDescent="0.25">
      <c r="X4892" s="91"/>
    </row>
    <row r="4895" spans="24:24" x14ac:dyDescent="0.25">
      <c r="X4895" s="91"/>
    </row>
    <row r="4896" spans="24:24" x14ac:dyDescent="0.25">
      <c r="X4896" s="91"/>
    </row>
    <row r="4902" spans="24:24" x14ac:dyDescent="0.25">
      <c r="X4902" s="91"/>
    </row>
    <row r="4914" spans="24:24" x14ac:dyDescent="0.25">
      <c r="X4914" s="91"/>
    </row>
    <row r="4917" spans="24:24" x14ac:dyDescent="0.25">
      <c r="X4917" s="91"/>
    </row>
    <row r="4919" spans="24:24" x14ac:dyDescent="0.25">
      <c r="X4919" s="91"/>
    </row>
    <row r="4921" spans="24:24" x14ac:dyDescent="0.25">
      <c r="X4921" s="91"/>
    </row>
    <row r="4922" spans="24:24" x14ac:dyDescent="0.25">
      <c r="X4922" s="91"/>
    </row>
    <row r="4928" spans="24:24" x14ac:dyDescent="0.25">
      <c r="X4928" s="91"/>
    </row>
    <row r="4934" spans="24:24" x14ac:dyDescent="0.25">
      <c r="X4934" s="91"/>
    </row>
    <row r="4935" spans="24:24" x14ac:dyDescent="0.25">
      <c r="X4935" s="91"/>
    </row>
    <row r="4937" spans="24:24" x14ac:dyDescent="0.25">
      <c r="X4937" s="91"/>
    </row>
    <row r="4941" spans="24:24" x14ac:dyDescent="0.25">
      <c r="X4941" s="91"/>
    </row>
    <row r="4948" spans="24:24" x14ac:dyDescent="0.25">
      <c r="X4948" s="91"/>
    </row>
    <row r="4973" spans="24:24" x14ac:dyDescent="0.25">
      <c r="X4973" s="91"/>
    </row>
    <row r="4975" spans="24:24" x14ac:dyDescent="0.25">
      <c r="X4975" s="91"/>
    </row>
    <row r="4977" spans="24:24" x14ac:dyDescent="0.25">
      <c r="X4977" s="91"/>
    </row>
    <row r="4980" spans="24:24" x14ac:dyDescent="0.25">
      <c r="X4980" s="91"/>
    </row>
    <row r="4982" spans="24:24" x14ac:dyDescent="0.25">
      <c r="X4982" s="91"/>
    </row>
    <row r="4984" spans="24:24" x14ac:dyDescent="0.25">
      <c r="X4984" s="91"/>
    </row>
    <row r="4985" spans="24:24" x14ac:dyDescent="0.25">
      <c r="X4985" s="91"/>
    </row>
    <row r="4987" spans="24:24" x14ac:dyDescent="0.25">
      <c r="X4987" s="91"/>
    </row>
    <row r="4989" spans="24:24" x14ac:dyDescent="0.25">
      <c r="X4989" s="91"/>
    </row>
    <row r="4991" spans="24:24" x14ac:dyDescent="0.25">
      <c r="X4991" s="91"/>
    </row>
    <row r="4994" spans="24:24" x14ac:dyDescent="0.25">
      <c r="X4994" s="91"/>
    </row>
    <row r="5004" spans="24:24" x14ac:dyDescent="0.25">
      <c r="X5004" s="91"/>
    </row>
    <row r="5015" spans="24:24" x14ac:dyDescent="0.25">
      <c r="X5015" s="91"/>
    </row>
    <row r="5019" spans="24:24" x14ac:dyDescent="0.25">
      <c r="X5019" s="91"/>
    </row>
    <row r="5023" spans="24:24" x14ac:dyDescent="0.25">
      <c r="X5023" s="91"/>
    </row>
    <row r="5032" spans="24:24" x14ac:dyDescent="0.25">
      <c r="X5032" s="91"/>
    </row>
    <row r="5033" spans="24:24" x14ac:dyDescent="0.25">
      <c r="X5033" s="91"/>
    </row>
    <row r="5034" spans="24:24" x14ac:dyDescent="0.25">
      <c r="X5034" s="91"/>
    </row>
    <row r="5044" spans="24:24" x14ac:dyDescent="0.25">
      <c r="X5044" s="91"/>
    </row>
    <row r="5045" spans="24:24" x14ac:dyDescent="0.25">
      <c r="X5045" s="91"/>
    </row>
    <row r="5052" spans="24:24" x14ac:dyDescent="0.25">
      <c r="X5052" s="91"/>
    </row>
    <row r="5053" spans="24:24" x14ac:dyDescent="0.25">
      <c r="X5053" s="91"/>
    </row>
    <row r="5058" spans="24:24" x14ac:dyDescent="0.25">
      <c r="X5058" s="91"/>
    </row>
    <row r="5066" spans="24:24" x14ac:dyDescent="0.25">
      <c r="X5066" s="91"/>
    </row>
    <row r="5067" spans="24:24" x14ac:dyDescent="0.25">
      <c r="X5067" s="91"/>
    </row>
    <row r="5068" spans="24:24" x14ac:dyDescent="0.25">
      <c r="X5068" s="91"/>
    </row>
    <row r="5070" spans="24:24" x14ac:dyDescent="0.25">
      <c r="X5070" s="91"/>
    </row>
    <row r="5072" spans="24:24" x14ac:dyDescent="0.25">
      <c r="X5072" s="91"/>
    </row>
    <row r="5073" spans="24:24" x14ac:dyDescent="0.25">
      <c r="X5073" s="91"/>
    </row>
    <row r="5076" spans="24:24" x14ac:dyDescent="0.25">
      <c r="X5076" s="91"/>
    </row>
    <row r="5093" spans="24:24" x14ac:dyDescent="0.25">
      <c r="X5093" s="91"/>
    </row>
    <row r="5094" spans="24:24" x14ac:dyDescent="0.25">
      <c r="X5094" s="91"/>
    </row>
    <row r="5095" spans="24:24" x14ac:dyDescent="0.25">
      <c r="X5095" s="91"/>
    </row>
    <row r="5096" spans="24:24" x14ac:dyDescent="0.25">
      <c r="X5096" s="91"/>
    </row>
    <row r="5097" spans="24:24" x14ac:dyDescent="0.25">
      <c r="X5097" s="91"/>
    </row>
    <row r="5099" spans="24:24" x14ac:dyDescent="0.25">
      <c r="X5099" s="91"/>
    </row>
    <row r="5106" spans="24:24" x14ac:dyDescent="0.25">
      <c r="X5106" s="91"/>
    </row>
    <row r="5113" spans="24:24" x14ac:dyDescent="0.25">
      <c r="X5113" s="91"/>
    </row>
    <row r="5115" spans="24:24" x14ac:dyDescent="0.25">
      <c r="X5115" s="91"/>
    </row>
    <row r="5117" spans="24:24" x14ac:dyDescent="0.25">
      <c r="X5117" s="91"/>
    </row>
    <row r="5119" spans="24:24" x14ac:dyDescent="0.25">
      <c r="X5119" s="91"/>
    </row>
    <row r="5121" spans="24:24" x14ac:dyDescent="0.25">
      <c r="X5121" s="91"/>
    </row>
    <row r="5125" spans="24:24" x14ac:dyDescent="0.25">
      <c r="X5125" s="91"/>
    </row>
    <row r="5126" spans="24:24" x14ac:dyDescent="0.25">
      <c r="X5126" s="91"/>
    </row>
    <row r="5142" spans="24:24" x14ac:dyDescent="0.25">
      <c r="X5142" s="91"/>
    </row>
    <row r="5146" spans="24:24" x14ac:dyDescent="0.25">
      <c r="X5146" s="91"/>
    </row>
    <row r="5158" spans="24:24" x14ac:dyDescent="0.25">
      <c r="X5158" s="91"/>
    </row>
    <row r="5168" spans="24:24" x14ac:dyDescent="0.25">
      <c r="X5168" s="91"/>
    </row>
    <row r="5183" spans="24:24" x14ac:dyDescent="0.25">
      <c r="X5183" s="91"/>
    </row>
    <row r="5187" spans="24:24" x14ac:dyDescent="0.25">
      <c r="X5187" s="91"/>
    </row>
    <row r="5196" spans="24:24" x14ac:dyDescent="0.25">
      <c r="X5196" s="91"/>
    </row>
    <row r="5200" spans="24:24" x14ac:dyDescent="0.25">
      <c r="X5200" s="91"/>
    </row>
    <row r="5203" spans="24:24" x14ac:dyDescent="0.25">
      <c r="X5203" s="91"/>
    </row>
    <row r="5208" spans="24:24" x14ac:dyDescent="0.25">
      <c r="X5208" s="91"/>
    </row>
    <row r="5210" spans="24:24" x14ac:dyDescent="0.25">
      <c r="X5210" s="91"/>
    </row>
    <row r="5211" spans="24:24" x14ac:dyDescent="0.25">
      <c r="X5211" s="91"/>
    </row>
    <row r="5212" spans="24:24" x14ac:dyDescent="0.25">
      <c r="X5212" s="91"/>
    </row>
    <row r="5222" spans="24:24" x14ac:dyDescent="0.25">
      <c r="X5222" s="91"/>
    </row>
    <row r="5228" spans="24:24" x14ac:dyDescent="0.25">
      <c r="X5228" s="91"/>
    </row>
    <row r="5232" spans="24:24" x14ac:dyDescent="0.25">
      <c r="X5232" s="91"/>
    </row>
    <row r="5233" spans="24:24" x14ac:dyDescent="0.25">
      <c r="X5233" s="91"/>
    </row>
    <row r="5234" spans="24:24" x14ac:dyDescent="0.25">
      <c r="X5234" s="91"/>
    </row>
    <row r="5245" spans="24:24" x14ac:dyDescent="0.25">
      <c r="X5245" s="91"/>
    </row>
    <row r="5250" spans="24:24" x14ac:dyDescent="0.25">
      <c r="X5250" s="91"/>
    </row>
    <row r="5252" spans="24:24" x14ac:dyDescent="0.25">
      <c r="X5252" s="91"/>
    </row>
    <row r="5253" spans="24:24" x14ac:dyDescent="0.25">
      <c r="X5253" s="91"/>
    </row>
    <row r="5254" spans="24:24" x14ac:dyDescent="0.25">
      <c r="X5254" s="91"/>
    </row>
    <row r="5258" spans="24:24" x14ac:dyDescent="0.25">
      <c r="X5258" s="91"/>
    </row>
    <row r="5264" spans="24:24" x14ac:dyDescent="0.25">
      <c r="X5264" s="91"/>
    </row>
    <row r="5266" spans="24:24" x14ac:dyDescent="0.25">
      <c r="X5266" s="91"/>
    </row>
    <row r="5267" spans="24:24" x14ac:dyDescent="0.25">
      <c r="X5267" s="91"/>
    </row>
    <row r="5276" spans="24:24" x14ac:dyDescent="0.25">
      <c r="X5276" s="91"/>
    </row>
    <row r="5279" spans="24:24" x14ac:dyDescent="0.25">
      <c r="X5279" s="91"/>
    </row>
    <row r="5284" spans="24:24" x14ac:dyDescent="0.25">
      <c r="X5284" s="91"/>
    </row>
    <row r="5288" spans="24:24" x14ac:dyDescent="0.25">
      <c r="X5288" s="91"/>
    </row>
    <row r="5295" spans="24:24" x14ac:dyDescent="0.25">
      <c r="X5295" s="91"/>
    </row>
    <row r="5296" spans="24:24" x14ac:dyDescent="0.25">
      <c r="X5296" s="91"/>
    </row>
    <row r="5299" spans="24:24" x14ac:dyDescent="0.25">
      <c r="X5299" s="91"/>
    </row>
    <row r="5302" spans="24:24" x14ac:dyDescent="0.25">
      <c r="X5302" s="91"/>
    </row>
    <row r="5304" spans="24:24" x14ac:dyDescent="0.25">
      <c r="X5304" s="91"/>
    </row>
    <row r="5306" spans="24:24" x14ac:dyDescent="0.25">
      <c r="X5306" s="91"/>
    </row>
    <row r="5307" spans="24:24" x14ac:dyDescent="0.25">
      <c r="X5307" s="91"/>
    </row>
    <row r="5317" spans="24:24" x14ac:dyDescent="0.25">
      <c r="X5317" s="91"/>
    </row>
    <row r="5318" spans="24:24" x14ac:dyDescent="0.25">
      <c r="X5318" s="91"/>
    </row>
    <row r="5321" spans="24:24" x14ac:dyDescent="0.25">
      <c r="X5321" s="91"/>
    </row>
    <row r="5332" spans="24:24" x14ac:dyDescent="0.25">
      <c r="X5332" s="91"/>
    </row>
    <row r="5333" spans="24:24" x14ac:dyDescent="0.25">
      <c r="X5333" s="91"/>
    </row>
    <row r="5335" spans="24:24" x14ac:dyDescent="0.25">
      <c r="X5335" s="91"/>
    </row>
    <row r="5341" spans="24:24" x14ac:dyDescent="0.25">
      <c r="X5341" s="91"/>
    </row>
    <row r="5343" spans="24:24" x14ac:dyDescent="0.25">
      <c r="X5343" s="91"/>
    </row>
    <row r="5355" spans="24:24" x14ac:dyDescent="0.25">
      <c r="X5355" s="91"/>
    </row>
    <row r="5361" spans="24:24" x14ac:dyDescent="0.25">
      <c r="X5361" s="91"/>
    </row>
    <row r="5363" spans="24:24" x14ac:dyDescent="0.25">
      <c r="X5363" s="91"/>
    </row>
    <row r="5364" spans="24:24" x14ac:dyDescent="0.25">
      <c r="X5364" s="91"/>
    </row>
    <row r="5367" spans="24:24" x14ac:dyDescent="0.25">
      <c r="X5367" s="91"/>
    </row>
    <row r="5368" spans="24:24" x14ac:dyDescent="0.25">
      <c r="X5368" s="91"/>
    </row>
    <row r="5375" spans="24:24" x14ac:dyDescent="0.25">
      <c r="X5375" s="91"/>
    </row>
    <row r="5382" spans="24:24" x14ac:dyDescent="0.25">
      <c r="X5382" s="91"/>
    </row>
    <row r="5383" spans="24:24" x14ac:dyDescent="0.25">
      <c r="X5383" s="91"/>
    </row>
    <row r="5386" spans="24:24" x14ac:dyDescent="0.25">
      <c r="X5386" s="91"/>
    </row>
    <row r="5389" spans="24:24" x14ac:dyDescent="0.25">
      <c r="X5389" s="91"/>
    </row>
    <row r="5392" spans="24:24" x14ac:dyDescent="0.25">
      <c r="X5392" s="91"/>
    </row>
    <row r="5399" spans="24:24" x14ac:dyDescent="0.25">
      <c r="X5399" s="91"/>
    </row>
    <row r="5401" spans="24:24" x14ac:dyDescent="0.25">
      <c r="X5401" s="91"/>
    </row>
    <row r="5402" spans="24:24" x14ac:dyDescent="0.25">
      <c r="X5402" s="91"/>
    </row>
    <row r="5406" spans="24:24" x14ac:dyDescent="0.25">
      <c r="X5406" s="91"/>
    </row>
    <row r="5409" spans="24:24" x14ac:dyDescent="0.25">
      <c r="X5409" s="91"/>
    </row>
    <row r="5414" spans="24:24" x14ac:dyDescent="0.25">
      <c r="X5414" s="91"/>
    </row>
    <row r="5417" spans="24:24" x14ac:dyDescent="0.25">
      <c r="X5417" s="91"/>
    </row>
    <row r="5418" spans="24:24" x14ac:dyDescent="0.25">
      <c r="X5418" s="91"/>
    </row>
    <row r="5421" spans="24:24" x14ac:dyDescent="0.25">
      <c r="X5421" s="91"/>
    </row>
    <row r="5423" spans="24:24" x14ac:dyDescent="0.25">
      <c r="X5423" s="91"/>
    </row>
    <row r="5424" spans="24:24" x14ac:dyDescent="0.25">
      <c r="X5424" s="91"/>
    </row>
    <row r="5436" spans="24:24" x14ac:dyDescent="0.25">
      <c r="X5436" s="91"/>
    </row>
    <row r="5438" spans="24:24" x14ac:dyDescent="0.25">
      <c r="X5438" s="91"/>
    </row>
    <row r="5443" spans="24:24" x14ac:dyDescent="0.25">
      <c r="X5443" s="91"/>
    </row>
    <row r="5446" spans="24:24" x14ac:dyDescent="0.25">
      <c r="X5446" s="91"/>
    </row>
    <row r="5453" spans="24:24" x14ac:dyDescent="0.25">
      <c r="X5453" s="91"/>
    </row>
    <row r="5457" spans="24:24" x14ac:dyDescent="0.25">
      <c r="X5457" s="91"/>
    </row>
    <row r="5461" spans="24:24" x14ac:dyDescent="0.25">
      <c r="X5461" s="91"/>
    </row>
    <row r="5464" spans="24:24" x14ac:dyDescent="0.25">
      <c r="X5464" s="91"/>
    </row>
    <row r="5465" spans="24:24" x14ac:dyDescent="0.25">
      <c r="X5465" s="91"/>
    </row>
    <row r="5468" spans="24:24" x14ac:dyDescent="0.25">
      <c r="X5468" s="91"/>
    </row>
    <row r="5470" spans="24:24" x14ac:dyDescent="0.25">
      <c r="X5470" s="91"/>
    </row>
    <row r="5474" spans="24:24" x14ac:dyDescent="0.25">
      <c r="X5474" s="91"/>
    </row>
    <row r="5476" spans="24:24" x14ac:dyDescent="0.25">
      <c r="X5476" s="91"/>
    </row>
    <row r="5477" spans="24:24" x14ac:dyDescent="0.25">
      <c r="X5477" s="91"/>
    </row>
    <row r="5478" spans="24:24" x14ac:dyDescent="0.25">
      <c r="X5478" s="91"/>
    </row>
    <row r="5479" spans="24:24" x14ac:dyDescent="0.25">
      <c r="X5479" s="91"/>
    </row>
    <row r="5480" spans="24:24" x14ac:dyDescent="0.25">
      <c r="X5480" s="91"/>
    </row>
    <row r="5482" spans="24:24" x14ac:dyDescent="0.25">
      <c r="X5482" s="91"/>
    </row>
    <row r="5484" spans="24:24" x14ac:dyDescent="0.25">
      <c r="X5484" s="91"/>
    </row>
    <row r="5485" spans="24:24" x14ac:dyDescent="0.25">
      <c r="X5485" s="91"/>
    </row>
    <row r="5491" spans="24:24" x14ac:dyDescent="0.25">
      <c r="X5491" s="91"/>
    </row>
    <row r="5494" spans="24:24" x14ac:dyDescent="0.25">
      <c r="X5494" s="91"/>
    </row>
    <row r="5496" spans="24:24" x14ac:dyDescent="0.25">
      <c r="X5496" s="91"/>
    </row>
    <row r="5497" spans="24:24" x14ac:dyDescent="0.25">
      <c r="X5497" s="91"/>
    </row>
    <row r="5516" spans="24:24" x14ac:dyDescent="0.25">
      <c r="X5516" s="91"/>
    </row>
    <row r="5517" spans="24:24" x14ac:dyDescent="0.25">
      <c r="X5517" s="91"/>
    </row>
    <row r="5518" spans="24:24" x14ac:dyDescent="0.25">
      <c r="X5518" s="91"/>
    </row>
    <row r="5519" spans="24:24" x14ac:dyDescent="0.25">
      <c r="X5519" s="91"/>
    </row>
    <row r="5521" spans="24:24" x14ac:dyDescent="0.25">
      <c r="X5521" s="91"/>
    </row>
    <row r="5522" spans="24:24" x14ac:dyDescent="0.25">
      <c r="X5522" s="91"/>
    </row>
    <row r="5527" spans="24:24" x14ac:dyDescent="0.25">
      <c r="X5527" s="91"/>
    </row>
    <row r="5529" spans="24:24" x14ac:dyDescent="0.25">
      <c r="X5529" s="91"/>
    </row>
    <row r="5530" spans="24:24" x14ac:dyDescent="0.25">
      <c r="X5530" s="91"/>
    </row>
    <row r="5546" spans="24:24" x14ac:dyDescent="0.25">
      <c r="X5546" s="91"/>
    </row>
    <row r="5557" spans="24:24" x14ac:dyDescent="0.25">
      <c r="X5557" s="91"/>
    </row>
    <row r="5559" spans="24:24" x14ac:dyDescent="0.25">
      <c r="X5559" s="91"/>
    </row>
    <row r="5563" spans="24:24" x14ac:dyDescent="0.25">
      <c r="X5563" s="91"/>
    </row>
    <row r="5568" spans="24:24" x14ac:dyDescent="0.25">
      <c r="X5568" s="91"/>
    </row>
    <row r="5575" spans="24:24" x14ac:dyDescent="0.25">
      <c r="X5575" s="91"/>
    </row>
    <row r="5580" spans="24:24" x14ac:dyDescent="0.25">
      <c r="X5580" s="91"/>
    </row>
    <row r="5585" spans="24:24" x14ac:dyDescent="0.25">
      <c r="X5585" s="91"/>
    </row>
    <row r="5610" spans="24:24" x14ac:dyDescent="0.25">
      <c r="X5610" s="91"/>
    </row>
    <row r="5625" spans="24:24" x14ac:dyDescent="0.25">
      <c r="X5625" s="91"/>
    </row>
    <row r="5636" spans="24:24" x14ac:dyDescent="0.25">
      <c r="X5636" s="91"/>
    </row>
    <row r="5642" spans="24:24" x14ac:dyDescent="0.25">
      <c r="X5642" s="91"/>
    </row>
    <row r="5647" spans="24:24" x14ac:dyDescent="0.25">
      <c r="X5647" s="91"/>
    </row>
    <row r="5650" spans="24:24" x14ac:dyDescent="0.25">
      <c r="X5650" s="91"/>
    </row>
    <row r="5652" spans="24:24" x14ac:dyDescent="0.25">
      <c r="X5652" s="91"/>
    </row>
    <row r="5655" spans="24:24" x14ac:dyDescent="0.25">
      <c r="X5655" s="91"/>
    </row>
    <row r="5656" spans="24:24" x14ac:dyDescent="0.25">
      <c r="X5656" s="91"/>
    </row>
    <row r="5657" spans="24:24" x14ac:dyDescent="0.25">
      <c r="X5657" s="91"/>
    </row>
    <row r="5658" spans="24:24" x14ac:dyDescent="0.25">
      <c r="X5658" s="91"/>
    </row>
    <row r="5661" spans="24:24" x14ac:dyDescent="0.25">
      <c r="X5661" s="91"/>
    </row>
    <row r="5663" spans="24:24" x14ac:dyDescent="0.25">
      <c r="X5663" s="91"/>
    </row>
    <row r="5668" spans="24:24" x14ac:dyDescent="0.25">
      <c r="X5668" s="91"/>
    </row>
    <row r="5672" spans="24:24" x14ac:dyDescent="0.25">
      <c r="X5672" s="91"/>
    </row>
    <row r="5682" spans="24:24" x14ac:dyDescent="0.25">
      <c r="X5682" s="91"/>
    </row>
    <row r="5686" spans="24:24" x14ac:dyDescent="0.25">
      <c r="X5686" s="91"/>
    </row>
    <row r="5696" spans="24:24" x14ac:dyDescent="0.25">
      <c r="X5696" s="91"/>
    </row>
    <row r="5703" spans="24:24" x14ac:dyDescent="0.25">
      <c r="X5703" s="91"/>
    </row>
    <row r="5712" spans="24:24" x14ac:dyDescent="0.25">
      <c r="X5712" s="91"/>
    </row>
    <row r="5714" spans="24:24" x14ac:dyDescent="0.25">
      <c r="X5714" s="91"/>
    </row>
    <row r="5716" spans="24:24" x14ac:dyDescent="0.25">
      <c r="X5716" s="91"/>
    </row>
    <row r="5718" spans="24:24" x14ac:dyDescent="0.25">
      <c r="X5718" s="91"/>
    </row>
    <row r="5726" spans="24:24" x14ac:dyDescent="0.25">
      <c r="X5726" s="91"/>
    </row>
    <row r="5734" spans="24:24" x14ac:dyDescent="0.25">
      <c r="X5734" s="91"/>
    </row>
    <row r="5736" spans="24:24" x14ac:dyDescent="0.25">
      <c r="X5736" s="91"/>
    </row>
    <row r="5738" spans="24:24" x14ac:dyDescent="0.25">
      <c r="X5738" s="91"/>
    </row>
    <row r="5745" spans="24:24" x14ac:dyDescent="0.25">
      <c r="X5745" s="91"/>
    </row>
    <row r="5760" spans="24:24" x14ac:dyDescent="0.25">
      <c r="X5760" s="91"/>
    </row>
    <row r="5761" spans="24:24" x14ac:dyDescent="0.25">
      <c r="X5761" s="91"/>
    </row>
    <row r="5763" spans="24:24" x14ac:dyDescent="0.25">
      <c r="X5763" s="91"/>
    </row>
    <row r="5764" spans="24:24" x14ac:dyDescent="0.25">
      <c r="X5764" s="91"/>
    </row>
    <row r="5765" spans="24:24" x14ac:dyDescent="0.25">
      <c r="X5765" s="91"/>
    </row>
    <row r="5775" spans="24:24" x14ac:dyDescent="0.25">
      <c r="X5775" s="91"/>
    </row>
    <row r="5777" spans="24:24" x14ac:dyDescent="0.25">
      <c r="X5777" s="91"/>
    </row>
    <row r="5784" spans="24:24" x14ac:dyDescent="0.25">
      <c r="X5784" s="91"/>
    </row>
    <row r="5787" spans="24:24" x14ac:dyDescent="0.25">
      <c r="X5787" s="91"/>
    </row>
    <row r="5794" spans="24:24" x14ac:dyDescent="0.25">
      <c r="X5794" s="91"/>
    </row>
    <row r="5801" spans="24:24" x14ac:dyDescent="0.25">
      <c r="X5801" s="91"/>
    </row>
    <row r="5802" spans="24:24" x14ac:dyDescent="0.25">
      <c r="X5802" s="91"/>
    </row>
    <row r="5804" spans="24:24" x14ac:dyDescent="0.25">
      <c r="X5804" s="91"/>
    </row>
    <row r="5810" spans="24:24" x14ac:dyDescent="0.25">
      <c r="X5810" s="91"/>
    </row>
    <row r="5822" spans="24:24" x14ac:dyDescent="0.25">
      <c r="X5822" s="91"/>
    </row>
    <row r="5833" spans="24:24" x14ac:dyDescent="0.25">
      <c r="X5833" s="91"/>
    </row>
    <row r="5847" spans="24:24" x14ac:dyDescent="0.25">
      <c r="X5847" s="91"/>
    </row>
    <row r="5848" spans="24:24" x14ac:dyDescent="0.25">
      <c r="X5848" s="91"/>
    </row>
    <row r="5852" spans="24:24" x14ac:dyDescent="0.25">
      <c r="X5852" s="91"/>
    </row>
    <row r="5855" spans="24:24" x14ac:dyDescent="0.25">
      <c r="X5855" s="91"/>
    </row>
    <row r="5856" spans="24:24" x14ac:dyDescent="0.25">
      <c r="X5856" s="91"/>
    </row>
    <row r="5857" spans="24:24" x14ac:dyDescent="0.25">
      <c r="X5857" s="91"/>
    </row>
    <row r="5860" spans="24:24" x14ac:dyDescent="0.25">
      <c r="X5860" s="91"/>
    </row>
    <row r="5863" spans="24:24" x14ac:dyDescent="0.25">
      <c r="X5863" s="91"/>
    </row>
    <row r="5866" spans="24:24" x14ac:dyDescent="0.25">
      <c r="X5866" s="91"/>
    </row>
    <row r="5867" spans="24:24" x14ac:dyDescent="0.25">
      <c r="X5867" s="91"/>
    </row>
    <row r="5870" spans="24:24" x14ac:dyDescent="0.25">
      <c r="X5870" s="91"/>
    </row>
    <row r="5871" spans="24:24" x14ac:dyDescent="0.25">
      <c r="X5871" s="91"/>
    </row>
    <row r="5872" spans="24:24" x14ac:dyDescent="0.25">
      <c r="X5872" s="91"/>
    </row>
    <row r="5874" spans="24:24" x14ac:dyDescent="0.25">
      <c r="X5874" s="91"/>
    </row>
    <row r="5883" spans="24:24" x14ac:dyDescent="0.25">
      <c r="X5883" s="91"/>
    </row>
    <row r="5891" spans="24:24" x14ac:dyDescent="0.25">
      <c r="X5891" s="91"/>
    </row>
    <row r="5894" spans="24:24" x14ac:dyDescent="0.25">
      <c r="X5894" s="91"/>
    </row>
    <row r="5897" spans="24:24" x14ac:dyDescent="0.25">
      <c r="X5897" s="91"/>
    </row>
    <row r="5901" spans="24:24" x14ac:dyDescent="0.25">
      <c r="X5901" s="91"/>
    </row>
    <row r="5903" spans="24:24" x14ac:dyDescent="0.25">
      <c r="X5903" s="91"/>
    </row>
    <row r="5909" spans="24:24" x14ac:dyDescent="0.25">
      <c r="X5909" s="91"/>
    </row>
    <row r="5912" spans="24:24" x14ac:dyDescent="0.25">
      <c r="X5912" s="91"/>
    </row>
    <row r="5917" spans="24:24" x14ac:dyDescent="0.25">
      <c r="X5917" s="91"/>
    </row>
    <row r="5922" spans="24:24" x14ac:dyDescent="0.25">
      <c r="X5922" s="91"/>
    </row>
    <row r="5924" spans="24:24" x14ac:dyDescent="0.25">
      <c r="X5924" s="91"/>
    </row>
    <row r="5925" spans="24:24" x14ac:dyDescent="0.25">
      <c r="X5925" s="91"/>
    </row>
    <row r="5934" spans="24:24" x14ac:dyDescent="0.25">
      <c r="X5934" s="91"/>
    </row>
    <row r="5937" spans="24:24" x14ac:dyDescent="0.25">
      <c r="X5937" s="91"/>
    </row>
    <row r="5941" spans="24:24" x14ac:dyDescent="0.25">
      <c r="X5941" s="91"/>
    </row>
    <row r="5945" spans="24:24" x14ac:dyDescent="0.25">
      <c r="X5945" s="91"/>
    </row>
    <row r="5950" spans="24:24" x14ac:dyDescent="0.25">
      <c r="X5950" s="91"/>
    </row>
    <row r="5954" spans="24:24" x14ac:dyDescent="0.25">
      <c r="X5954" s="91"/>
    </row>
    <row r="5955" spans="24:24" x14ac:dyDescent="0.25">
      <c r="X5955" s="91"/>
    </row>
    <row r="5957" spans="24:24" x14ac:dyDescent="0.25">
      <c r="X5957" s="91"/>
    </row>
    <row r="5958" spans="24:24" x14ac:dyDescent="0.25">
      <c r="X5958" s="91"/>
    </row>
    <row r="5962" spans="24:24" x14ac:dyDescent="0.25">
      <c r="X5962" s="91"/>
    </row>
    <row r="5963" spans="24:24" x14ac:dyDescent="0.25">
      <c r="X5963" s="91"/>
    </row>
    <row r="5965" spans="24:24" x14ac:dyDescent="0.25">
      <c r="X5965" s="91"/>
    </row>
    <row r="5968" spans="24:24" x14ac:dyDescent="0.25">
      <c r="X5968" s="91"/>
    </row>
    <row r="5972" spans="24:24" x14ac:dyDescent="0.25">
      <c r="X5972" s="91"/>
    </row>
    <row r="5978" spans="24:24" x14ac:dyDescent="0.25">
      <c r="X5978" s="91"/>
    </row>
    <row r="5980" spans="24:24" x14ac:dyDescent="0.25">
      <c r="X5980" s="91"/>
    </row>
    <row r="5984" spans="24:24" x14ac:dyDescent="0.25">
      <c r="X5984" s="91"/>
    </row>
    <row r="5988" spans="24:24" x14ac:dyDescent="0.25">
      <c r="X5988" s="91"/>
    </row>
    <row r="5992" spans="24:24" x14ac:dyDescent="0.25">
      <c r="X5992" s="91"/>
    </row>
    <row r="5995" spans="24:24" x14ac:dyDescent="0.25">
      <c r="X5995" s="91"/>
    </row>
    <row r="6008" spans="24:24" x14ac:dyDescent="0.25">
      <c r="X6008" s="91"/>
    </row>
    <row r="6025" spans="24:24" x14ac:dyDescent="0.25">
      <c r="X6025" s="91"/>
    </row>
    <row r="6033" spans="24:24" x14ac:dyDescent="0.25">
      <c r="X6033" s="91"/>
    </row>
    <row r="6036" spans="24:24" x14ac:dyDescent="0.25">
      <c r="X6036" s="91"/>
    </row>
    <row r="6044" spans="24:24" x14ac:dyDescent="0.25">
      <c r="X6044" s="91"/>
    </row>
    <row r="6045" spans="24:24" x14ac:dyDescent="0.25">
      <c r="X6045" s="91"/>
    </row>
    <row r="6053" spans="24:24" x14ac:dyDescent="0.25">
      <c r="X6053" s="91"/>
    </row>
    <row r="6057" spans="24:24" x14ac:dyDescent="0.25">
      <c r="X6057" s="91"/>
    </row>
    <row r="6061" spans="24:24" x14ac:dyDescent="0.25">
      <c r="X6061" s="91"/>
    </row>
    <row r="6063" spans="24:24" x14ac:dyDescent="0.25">
      <c r="X6063" s="91"/>
    </row>
    <row r="6064" spans="24:24" x14ac:dyDescent="0.25">
      <c r="X6064" s="91"/>
    </row>
    <row r="6065" spans="24:24" x14ac:dyDescent="0.25">
      <c r="X6065" s="91"/>
    </row>
    <row r="6066" spans="24:24" x14ac:dyDescent="0.25">
      <c r="X6066" s="91"/>
    </row>
    <row r="6078" spans="24:24" x14ac:dyDescent="0.25">
      <c r="X6078" s="91"/>
    </row>
    <row r="6083" spans="24:24" x14ac:dyDescent="0.25">
      <c r="X6083" s="91"/>
    </row>
    <row r="6094" spans="24:24" x14ac:dyDescent="0.25">
      <c r="X6094" s="91"/>
    </row>
    <row r="6095" spans="24:24" x14ac:dyDescent="0.25">
      <c r="X6095" s="91"/>
    </row>
    <row r="6102" spans="24:24" x14ac:dyDescent="0.25">
      <c r="X6102" s="91"/>
    </row>
    <row r="6105" spans="24:24" x14ac:dyDescent="0.25">
      <c r="X6105" s="91"/>
    </row>
    <row r="6107" spans="24:24" x14ac:dyDescent="0.25">
      <c r="X6107" s="91"/>
    </row>
    <row r="6113" spans="24:24" x14ac:dyDescent="0.25">
      <c r="X6113" s="91"/>
    </row>
    <row r="6114" spans="24:24" x14ac:dyDescent="0.25">
      <c r="X6114" s="91"/>
    </row>
    <row r="6115" spans="24:24" x14ac:dyDescent="0.25">
      <c r="X6115" s="91"/>
    </row>
    <row r="6120" spans="24:24" x14ac:dyDescent="0.25">
      <c r="X6120" s="91"/>
    </row>
    <row r="6122" spans="24:24" x14ac:dyDescent="0.25">
      <c r="X6122" s="91"/>
    </row>
    <row r="6137" spans="24:24" x14ac:dyDescent="0.25">
      <c r="X6137" s="91"/>
    </row>
    <row r="6138" spans="24:24" x14ac:dyDescent="0.25">
      <c r="X6138" s="91"/>
    </row>
    <row r="6156" spans="24:24" x14ac:dyDescent="0.25">
      <c r="X6156" s="91"/>
    </row>
    <row r="6168" spans="24:24" x14ac:dyDescent="0.25">
      <c r="X6168" s="91"/>
    </row>
    <row r="6180" spans="24:24" x14ac:dyDescent="0.25">
      <c r="X6180" s="91"/>
    </row>
    <row r="6185" spans="24:24" x14ac:dyDescent="0.25">
      <c r="X6185" s="91"/>
    </row>
    <row r="6189" spans="24:24" x14ac:dyDescent="0.25">
      <c r="X6189" s="91"/>
    </row>
    <row r="6195" spans="24:24" x14ac:dyDescent="0.25">
      <c r="X6195" s="91"/>
    </row>
    <row r="6199" spans="24:24" x14ac:dyDescent="0.25">
      <c r="X6199" s="91"/>
    </row>
    <row r="6209" spans="24:24" x14ac:dyDescent="0.25">
      <c r="X6209" s="91"/>
    </row>
    <row r="6210" spans="24:24" x14ac:dyDescent="0.25">
      <c r="X6210" s="91"/>
    </row>
    <row r="6213" spans="24:24" x14ac:dyDescent="0.25">
      <c r="X6213" s="91"/>
    </row>
    <row r="6224" spans="24:24" x14ac:dyDescent="0.25">
      <c r="X6224" s="91"/>
    </row>
    <row r="6227" spans="24:24" x14ac:dyDescent="0.25">
      <c r="X6227" s="91"/>
    </row>
    <row r="6231" spans="24:24" x14ac:dyDescent="0.25">
      <c r="X6231" s="91"/>
    </row>
    <row r="6238" spans="24:24" x14ac:dyDescent="0.25">
      <c r="X6238" s="91"/>
    </row>
    <row r="6246" spans="24:24" x14ac:dyDescent="0.25">
      <c r="X6246" s="91"/>
    </row>
    <row r="6249" spans="24:24" x14ac:dyDescent="0.25">
      <c r="X6249" s="91"/>
    </row>
    <row r="6255" spans="24:24" x14ac:dyDescent="0.25">
      <c r="X6255" s="91"/>
    </row>
    <row r="6257" spans="24:24" x14ac:dyDescent="0.25">
      <c r="X6257" s="91"/>
    </row>
    <row r="6258" spans="24:24" x14ac:dyDescent="0.25">
      <c r="X6258" s="91"/>
    </row>
    <row r="6259" spans="24:24" x14ac:dyDescent="0.25">
      <c r="X6259" s="91"/>
    </row>
    <row r="6266" spans="24:24" x14ac:dyDescent="0.25">
      <c r="X6266" s="91"/>
    </row>
    <row r="6273" spans="24:24" x14ac:dyDescent="0.25">
      <c r="X6273" s="91"/>
    </row>
    <row r="6274" spans="24:24" x14ac:dyDescent="0.25">
      <c r="X6274" s="91"/>
    </row>
    <row r="6276" spans="24:24" x14ac:dyDescent="0.25">
      <c r="X6276" s="91"/>
    </row>
    <row r="6298" spans="24:24" x14ac:dyDescent="0.25">
      <c r="X6298" s="91"/>
    </row>
    <row r="6303" spans="24:24" x14ac:dyDescent="0.25">
      <c r="X6303" s="91"/>
    </row>
    <row r="6305" spans="24:24" x14ac:dyDescent="0.25">
      <c r="X6305" s="91"/>
    </row>
    <row r="6308" spans="24:24" x14ac:dyDescent="0.25">
      <c r="X6308" s="91"/>
    </row>
    <row r="6330" spans="24:24" x14ac:dyDescent="0.25">
      <c r="X6330" s="91"/>
    </row>
    <row r="6331" spans="24:24" x14ac:dyDescent="0.25">
      <c r="X6331" s="91"/>
    </row>
    <row r="6339" spans="24:24" x14ac:dyDescent="0.25">
      <c r="X6339" s="91"/>
    </row>
    <row r="6351" spans="24:24" x14ac:dyDescent="0.25">
      <c r="X6351" s="91"/>
    </row>
    <row r="6368" spans="24:24" x14ac:dyDescent="0.25">
      <c r="X6368" s="91"/>
    </row>
    <row r="6371" spans="24:24" x14ac:dyDescent="0.25">
      <c r="X6371" s="91"/>
    </row>
    <row r="6376" spans="24:24" x14ac:dyDescent="0.25">
      <c r="X6376" s="91"/>
    </row>
    <row r="6387" spans="24:24" x14ac:dyDescent="0.25">
      <c r="X6387" s="91"/>
    </row>
    <row r="6400" spans="24:24" x14ac:dyDescent="0.25">
      <c r="X6400" s="91"/>
    </row>
    <row r="6412" spans="24:24" x14ac:dyDescent="0.25">
      <c r="X6412" s="91"/>
    </row>
    <row r="6420" spans="24:24" x14ac:dyDescent="0.25">
      <c r="X6420" s="91"/>
    </row>
    <row r="6423" spans="24:24" x14ac:dyDescent="0.25">
      <c r="X6423" s="91"/>
    </row>
    <row r="6453" spans="24:24" x14ac:dyDescent="0.25">
      <c r="X6453" s="91"/>
    </row>
    <row r="6460" spans="24:24" x14ac:dyDescent="0.25">
      <c r="X6460" s="91"/>
    </row>
    <row r="6462" spans="24:24" x14ac:dyDescent="0.25">
      <c r="X6462" s="91"/>
    </row>
    <row r="6464" spans="24:24" x14ac:dyDescent="0.25">
      <c r="X6464" s="91"/>
    </row>
    <row r="6465" spans="24:24" x14ac:dyDescent="0.25">
      <c r="X6465" s="91"/>
    </row>
    <row r="6467" spans="24:24" x14ac:dyDescent="0.25">
      <c r="X6467" s="91"/>
    </row>
    <row r="6469" spans="24:24" x14ac:dyDescent="0.25">
      <c r="X6469" s="91"/>
    </row>
    <row r="6491" spans="24:24" x14ac:dyDescent="0.25">
      <c r="X6491" s="91"/>
    </row>
    <row r="6496" spans="24:24" x14ac:dyDescent="0.25">
      <c r="X6496" s="91"/>
    </row>
    <row r="6498" spans="24:24" x14ac:dyDescent="0.25">
      <c r="X6498" s="91"/>
    </row>
    <row r="6499" spans="24:24" x14ac:dyDescent="0.25">
      <c r="X6499" s="91"/>
    </row>
    <row r="6503" spans="24:24" x14ac:dyDescent="0.25">
      <c r="X6503" s="91"/>
    </row>
    <row r="6511" spans="24:24" x14ac:dyDescent="0.25">
      <c r="X6511" s="91"/>
    </row>
    <row r="6523" spans="24:24" x14ac:dyDescent="0.25">
      <c r="X6523" s="91"/>
    </row>
    <row r="6531" spans="24:24" x14ac:dyDescent="0.25">
      <c r="X6531" s="91"/>
    </row>
    <row r="6533" spans="24:24" x14ac:dyDescent="0.25">
      <c r="X6533" s="91"/>
    </row>
    <row r="6534" spans="24:24" x14ac:dyDescent="0.25">
      <c r="X6534" s="91"/>
    </row>
    <row r="6544" spans="24:24" x14ac:dyDescent="0.25">
      <c r="X6544" s="91"/>
    </row>
    <row r="6545" spans="24:24" x14ac:dyDescent="0.25">
      <c r="X6545" s="91"/>
    </row>
    <row r="6546" spans="24:24" x14ac:dyDescent="0.25">
      <c r="X6546" s="91"/>
    </row>
    <row r="6547" spans="24:24" x14ac:dyDescent="0.25">
      <c r="X6547" s="91"/>
    </row>
    <row r="6550" spans="24:24" x14ac:dyDescent="0.25">
      <c r="X6550" s="91"/>
    </row>
    <row r="6555" spans="24:24" x14ac:dyDescent="0.25">
      <c r="X6555" s="91"/>
    </row>
    <row r="6558" spans="24:24" x14ac:dyDescent="0.25">
      <c r="X6558" s="91"/>
    </row>
    <row r="6574" spans="24:24" x14ac:dyDescent="0.25">
      <c r="X6574" s="91"/>
    </row>
    <row r="6576" spans="24:24" x14ac:dyDescent="0.25">
      <c r="X6576" s="91"/>
    </row>
    <row r="6582" spans="24:24" x14ac:dyDescent="0.25">
      <c r="X6582" s="91"/>
    </row>
    <row r="6591" spans="24:24" x14ac:dyDescent="0.25">
      <c r="X6591" s="91"/>
    </row>
    <row r="6592" spans="24:24" x14ac:dyDescent="0.25">
      <c r="X6592" s="91"/>
    </row>
    <row r="6610" spans="24:24" x14ac:dyDescent="0.25">
      <c r="X6610" s="91"/>
    </row>
    <row r="6616" spans="24:24" x14ac:dyDescent="0.25">
      <c r="X6616" s="91"/>
    </row>
    <row r="6619" spans="24:24" x14ac:dyDescent="0.25">
      <c r="X6619" s="91"/>
    </row>
    <row r="6620" spans="24:24" x14ac:dyDescent="0.25">
      <c r="X6620" s="91"/>
    </row>
    <row r="6622" spans="24:24" x14ac:dyDescent="0.25">
      <c r="X6622" s="91"/>
    </row>
    <row r="6628" spans="24:24" x14ac:dyDescent="0.25">
      <c r="X6628" s="91"/>
    </row>
    <row r="6629" spans="24:24" x14ac:dyDescent="0.25">
      <c r="X6629" s="91"/>
    </row>
    <row r="6636" spans="24:24" x14ac:dyDescent="0.25">
      <c r="X6636" s="91"/>
    </row>
    <row r="6641" spans="24:24" x14ac:dyDescent="0.25">
      <c r="X6641" s="91"/>
    </row>
    <row r="6643" spans="24:24" x14ac:dyDescent="0.25">
      <c r="X6643" s="91"/>
    </row>
    <row r="6649" spans="24:24" x14ac:dyDescent="0.25">
      <c r="X6649" s="91"/>
    </row>
    <row r="6650" spans="24:24" x14ac:dyDescent="0.25">
      <c r="X6650" s="91"/>
    </row>
    <row r="6651" spans="24:24" x14ac:dyDescent="0.25">
      <c r="X6651" s="91"/>
    </row>
    <row r="6656" spans="24:24" x14ac:dyDescent="0.25">
      <c r="X6656" s="91"/>
    </row>
    <row r="6659" spans="24:24" x14ac:dyDescent="0.25">
      <c r="X6659" s="91"/>
    </row>
    <row r="6660" spans="24:24" x14ac:dyDescent="0.25">
      <c r="X6660" s="91"/>
    </row>
    <row r="6661" spans="24:24" x14ac:dyDescent="0.25">
      <c r="X6661" s="91"/>
    </row>
    <row r="6667" spans="24:24" x14ac:dyDescent="0.25">
      <c r="X6667" s="91"/>
    </row>
    <row r="6671" spans="24:24" x14ac:dyDescent="0.25">
      <c r="X6671" s="91"/>
    </row>
    <row r="6677" spans="24:24" x14ac:dyDescent="0.25">
      <c r="X6677" s="91"/>
    </row>
    <row r="6697" spans="24:24" x14ac:dyDescent="0.25">
      <c r="X6697" s="91"/>
    </row>
    <row r="6703" spans="24:24" x14ac:dyDescent="0.25">
      <c r="X6703" s="91"/>
    </row>
    <row r="6730" spans="24:24" x14ac:dyDescent="0.25">
      <c r="X6730" s="91"/>
    </row>
    <row r="6731" spans="24:24" x14ac:dyDescent="0.25">
      <c r="X6731" s="91"/>
    </row>
    <row r="6732" spans="24:24" x14ac:dyDescent="0.25">
      <c r="X6732" s="91"/>
    </row>
    <row r="6748" spans="24:24" x14ac:dyDescent="0.25">
      <c r="X6748" s="91"/>
    </row>
    <row r="6750" spans="24:24" x14ac:dyDescent="0.25">
      <c r="X6750" s="91"/>
    </row>
    <row r="6751" spans="24:24" x14ac:dyDescent="0.25">
      <c r="X6751" s="91"/>
    </row>
    <row r="6752" spans="24:24" x14ac:dyDescent="0.25">
      <c r="X6752" s="91"/>
    </row>
    <row r="6754" spans="24:24" x14ac:dyDescent="0.25">
      <c r="X6754" s="91"/>
    </row>
    <row r="6759" spans="24:24" x14ac:dyDescent="0.25">
      <c r="X6759" s="91"/>
    </row>
    <row r="6764" spans="24:24" x14ac:dyDescent="0.25">
      <c r="X6764" s="91"/>
    </row>
    <row r="6766" spans="24:24" x14ac:dyDescent="0.25">
      <c r="X6766" s="91"/>
    </row>
    <row r="6767" spans="24:24" x14ac:dyDescent="0.25">
      <c r="X6767" s="91"/>
    </row>
    <row r="6786" spans="24:24" x14ac:dyDescent="0.25">
      <c r="X6786" s="91"/>
    </row>
    <row r="6789" spans="24:24" x14ac:dyDescent="0.25">
      <c r="X6789" s="91"/>
    </row>
    <row r="6799" spans="24:24" x14ac:dyDescent="0.25">
      <c r="X6799" s="91"/>
    </row>
    <row r="6806" spans="24:24" x14ac:dyDescent="0.25">
      <c r="X6806" s="91"/>
    </row>
    <row r="6807" spans="24:24" x14ac:dyDescent="0.25">
      <c r="X6807" s="91"/>
    </row>
    <row r="6818" spans="24:24" x14ac:dyDescent="0.25">
      <c r="X6818" s="91"/>
    </row>
    <row r="6820" spans="24:24" x14ac:dyDescent="0.25">
      <c r="X6820" s="91"/>
    </row>
    <row r="6821" spans="24:24" x14ac:dyDescent="0.25">
      <c r="X6821" s="91"/>
    </row>
    <row r="6829" spans="24:24" x14ac:dyDescent="0.25">
      <c r="X6829" s="91"/>
    </row>
    <row r="6837" spans="24:24" x14ac:dyDescent="0.25">
      <c r="X6837" s="91"/>
    </row>
    <row r="6839" spans="24:24" x14ac:dyDescent="0.25">
      <c r="X6839" s="91"/>
    </row>
    <row r="6842" spans="24:24" x14ac:dyDescent="0.25">
      <c r="X6842" s="91"/>
    </row>
    <row r="6850" spans="24:24" x14ac:dyDescent="0.25">
      <c r="X6850" s="91"/>
    </row>
    <row r="6866" spans="24:24" x14ac:dyDescent="0.25">
      <c r="X6866" s="91"/>
    </row>
    <row r="6872" spans="24:24" x14ac:dyDescent="0.25">
      <c r="X6872" s="91"/>
    </row>
    <row r="6873" spans="24:24" x14ac:dyDescent="0.25">
      <c r="X6873" s="91"/>
    </row>
    <row r="6874" spans="24:24" x14ac:dyDescent="0.25">
      <c r="X6874" s="91"/>
    </row>
    <row r="6879" spans="24:24" x14ac:dyDescent="0.25">
      <c r="X6879" s="91"/>
    </row>
    <row r="6886" spans="24:24" x14ac:dyDescent="0.25">
      <c r="X6886" s="91"/>
    </row>
    <row r="6888" spans="24:24" x14ac:dyDescent="0.25">
      <c r="X6888" s="91"/>
    </row>
    <row r="6892" spans="24:24" x14ac:dyDescent="0.25">
      <c r="X6892" s="91"/>
    </row>
    <row r="6894" spans="24:24" x14ac:dyDescent="0.25">
      <c r="X6894" s="91"/>
    </row>
    <row r="6897" spans="24:24" x14ac:dyDescent="0.25">
      <c r="X6897" s="91"/>
    </row>
    <row r="6905" spans="24:24" x14ac:dyDescent="0.25">
      <c r="X6905" s="91"/>
    </row>
    <row r="6911" spans="24:24" x14ac:dyDescent="0.25">
      <c r="X6911" s="91"/>
    </row>
    <row r="6917" spans="24:24" x14ac:dyDescent="0.25">
      <c r="X6917" s="91"/>
    </row>
    <row r="6925" spans="24:24" x14ac:dyDescent="0.25">
      <c r="X6925" s="91"/>
    </row>
    <row r="6926" spans="24:24" x14ac:dyDescent="0.25">
      <c r="X6926" s="91"/>
    </row>
    <row r="6929" spans="24:24" x14ac:dyDescent="0.25">
      <c r="X6929" s="91"/>
    </row>
    <row r="6930" spans="24:24" x14ac:dyDescent="0.25">
      <c r="X6930" s="91"/>
    </row>
    <row r="6934" spans="24:24" x14ac:dyDescent="0.25">
      <c r="X6934" s="91"/>
    </row>
    <row r="6946" spans="24:24" x14ac:dyDescent="0.25">
      <c r="X6946" s="91"/>
    </row>
    <row r="6957" spans="24:24" x14ac:dyDescent="0.25">
      <c r="X6957" s="91"/>
    </row>
    <row r="6965" spans="24:24" x14ac:dyDescent="0.25">
      <c r="X6965" s="91"/>
    </row>
    <row r="6979" spans="24:24" x14ac:dyDescent="0.25">
      <c r="X6979" s="91"/>
    </row>
    <row r="6980" spans="24:24" x14ac:dyDescent="0.25">
      <c r="X6980" s="91"/>
    </row>
    <row r="6983" spans="24:24" x14ac:dyDescent="0.25">
      <c r="X6983" s="91"/>
    </row>
    <row r="6997" spans="24:24" x14ac:dyDescent="0.25">
      <c r="X6997" s="91"/>
    </row>
    <row r="7006" spans="24:24" x14ac:dyDescent="0.25">
      <c r="X7006" s="91"/>
    </row>
    <row r="7019" spans="24:24" x14ac:dyDescent="0.25">
      <c r="X7019" s="91"/>
    </row>
    <row r="7023" spans="24:24" x14ac:dyDescent="0.25">
      <c r="X7023" s="91"/>
    </row>
    <row r="7045" spans="24:24" x14ac:dyDescent="0.25">
      <c r="X7045" s="91"/>
    </row>
    <row r="7057" spans="24:24" x14ac:dyDescent="0.25">
      <c r="X7057" s="91"/>
    </row>
    <row r="7061" spans="24:24" x14ac:dyDescent="0.25">
      <c r="X7061" s="91"/>
    </row>
    <row r="7069" spans="24:24" x14ac:dyDescent="0.25">
      <c r="X7069" s="91"/>
    </row>
    <row r="7070" spans="24:24" x14ac:dyDescent="0.25">
      <c r="X7070" s="91"/>
    </row>
    <row r="7071" spans="24:24" x14ac:dyDescent="0.25">
      <c r="X7071" s="91"/>
    </row>
    <row r="7074" spans="24:24" x14ac:dyDescent="0.25">
      <c r="X7074" s="91"/>
    </row>
    <row r="7080" spans="24:24" x14ac:dyDescent="0.25">
      <c r="X7080" s="91"/>
    </row>
    <row r="7081" spans="24:24" x14ac:dyDescent="0.25">
      <c r="X7081" s="91"/>
    </row>
    <row r="7089" spans="24:24" x14ac:dyDescent="0.25">
      <c r="X7089" s="91"/>
    </row>
    <row r="7093" spans="24:24" x14ac:dyDescent="0.25">
      <c r="X7093" s="91"/>
    </row>
    <row r="7095" spans="24:24" x14ac:dyDescent="0.25">
      <c r="X7095" s="91"/>
    </row>
    <row r="7099" spans="24:24" x14ac:dyDescent="0.25">
      <c r="X7099" s="91"/>
    </row>
    <row r="7104" spans="24:24" x14ac:dyDescent="0.25">
      <c r="X7104" s="91"/>
    </row>
    <row r="7107" spans="24:24" x14ac:dyDescent="0.25">
      <c r="X7107" s="91"/>
    </row>
    <row r="7109" spans="24:24" x14ac:dyDescent="0.25">
      <c r="X7109" s="91"/>
    </row>
    <row r="7112" spans="24:24" x14ac:dyDescent="0.25">
      <c r="X7112" s="91"/>
    </row>
    <row r="7119" spans="24:24" x14ac:dyDescent="0.25">
      <c r="X7119" s="91"/>
    </row>
    <row r="7122" spans="24:24" x14ac:dyDescent="0.25">
      <c r="X7122" s="91"/>
    </row>
    <row r="7126" spans="24:24" x14ac:dyDescent="0.25">
      <c r="X7126" s="91"/>
    </row>
    <row r="7143" spans="24:24" x14ac:dyDescent="0.25">
      <c r="X7143" s="91"/>
    </row>
    <row r="7144" spans="24:24" x14ac:dyDescent="0.25">
      <c r="X7144" s="91"/>
    </row>
    <row r="7160" spans="24:24" x14ac:dyDescent="0.25">
      <c r="X7160" s="91"/>
    </row>
    <row r="7168" spans="24:24" x14ac:dyDescent="0.25">
      <c r="X7168" s="91"/>
    </row>
    <row r="7187" spans="24:24" x14ac:dyDescent="0.25">
      <c r="X7187" s="91"/>
    </row>
    <row r="7197" spans="24:24" x14ac:dyDescent="0.25">
      <c r="X7197" s="91"/>
    </row>
    <row r="7198" spans="24:24" x14ac:dyDescent="0.25">
      <c r="X7198" s="91"/>
    </row>
    <row r="7227" spans="24:24" x14ac:dyDescent="0.25">
      <c r="X7227" s="91"/>
    </row>
    <row r="7235" spans="24:24" x14ac:dyDescent="0.25">
      <c r="X7235" s="91"/>
    </row>
    <row r="7247" spans="24:24" x14ac:dyDescent="0.25">
      <c r="X7247" s="91"/>
    </row>
    <row r="7264" spans="24:24" x14ac:dyDescent="0.25">
      <c r="X7264" s="91"/>
    </row>
    <row r="7268" spans="24:24" x14ac:dyDescent="0.25">
      <c r="X7268" s="91"/>
    </row>
    <row r="7280" spans="24:24" x14ac:dyDescent="0.25">
      <c r="X7280" s="91"/>
    </row>
    <row r="7284" spans="24:24" x14ac:dyDescent="0.25">
      <c r="X7284" s="91"/>
    </row>
    <row r="7290" spans="24:24" x14ac:dyDescent="0.25">
      <c r="X7290" s="91"/>
    </row>
    <row r="7298" spans="24:24" x14ac:dyDescent="0.25">
      <c r="X7298" s="91"/>
    </row>
    <row r="7312" spans="24:24" x14ac:dyDescent="0.25">
      <c r="X7312" s="91"/>
    </row>
    <row r="7316" spans="24:24" x14ac:dyDescent="0.25">
      <c r="X7316" s="91"/>
    </row>
    <row r="7320" spans="24:24" x14ac:dyDescent="0.25">
      <c r="X7320" s="91"/>
    </row>
    <row r="7346" spans="24:24" x14ac:dyDescent="0.25">
      <c r="X7346" s="91"/>
    </row>
    <row r="7389" spans="24:24" x14ac:dyDescent="0.25">
      <c r="X7389" s="91"/>
    </row>
    <row r="7395" spans="24:24" x14ac:dyDescent="0.25">
      <c r="X7395" s="91"/>
    </row>
    <row r="7405" spans="24:24" x14ac:dyDescent="0.25">
      <c r="X7405" s="91"/>
    </row>
    <row r="7421" spans="24:24" x14ac:dyDescent="0.25">
      <c r="X7421" s="91"/>
    </row>
    <row r="7427" spans="24:24" x14ac:dyDescent="0.25">
      <c r="X7427" s="91"/>
    </row>
    <row r="7437" spans="24:24" x14ac:dyDescent="0.25">
      <c r="X7437" s="91"/>
    </row>
    <row r="7445" spans="24:24" x14ac:dyDescent="0.25">
      <c r="X7445" s="91"/>
    </row>
    <row r="7455" spans="24:24" x14ac:dyDescent="0.25">
      <c r="X7455" s="91"/>
    </row>
    <row r="7457" spans="24:24" x14ac:dyDescent="0.25">
      <c r="X7457" s="91"/>
    </row>
    <row r="7467" spans="24:24" x14ac:dyDescent="0.25">
      <c r="X7467" s="91"/>
    </row>
    <row r="7473" spans="24:24" x14ac:dyDescent="0.25">
      <c r="X7473" s="91"/>
    </row>
    <row r="7479" spans="24:24" x14ac:dyDescent="0.25">
      <c r="X7479" s="91"/>
    </row>
    <row r="7484" spans="24:24" x14ac:dyDescent="0.25">
      <c r="X7484" s="91"/>
    </row>
    <row r="7485" spans="24:24" x14ac:dyDescent="0.25">
      <c r="X7485" s="91"/>
    </row>
    <row r="7495" spans="24:24" x14ac:dyDescent="0.25">
      <c r="X7495" s="91"/>
    </row>
    <row r="7500" spans="24:24" x14ac:dyDescent="0.25">
      <c r="X7500" s="91"/>
    </row>
    <row r="7501" spans="24:24" x14ac:dyDescent="0.25">
      <c r="X7501" s="91"/>
    </row>
    <row r="7511" spans="24:24" x14ac:dyDescent="0.25">
      <c r="X7511" s="91"/>
    </row>
    <row r="7520" spans="24:24" x14ac:dyDescent="0.25">
      <c r="X7520" s="91"/>
    </row>
    <row r="7523" spans="24:24" x14ac:dyDescent="0.25">
      <c r="X7523" s="91"/>
    </row>
    <row r="7529" spans="24:24" x14ac:dyDescent="0.25">
      <c r="X7529" s="91"/>
    </row>
    <row r="7531" spans="24:24" x14ac:dyDescent="0.25">
      <c r="X7531" s="91"/>
    </row>
    <row r="7532" spans="24:24" x14ac:dyDescent="0.25">
      <c r="X7532" s="91"/>
    </row>
    <row r="7536" spans="24:24" x14ac:dyDescent="0.25">
      <c r="X7536" s="91"/>
    </row>
    <row r="7542" spans="24:24" x14ac:dyDescent="0.25">
      <c r="X7542" s="91"/>
    </row>
    <row r="7547" spans="24:24" x14ac:dyDescent="0.25">
      <c r="X7547" s="91"/>
    </row>
    <row r="7549" spans="24:24" x14ac:dyDescent="0.25">
      <c r="X7549" s="91"/>
    </row>
    <row r="7556" spans="24:24" x14ac:dyDescent="0.25">
      <c r="X7556" s="91"/>
    </row>
    <row r="7563" spans="24:24" x14ac:dyDescent="0.25">
      <c r="X7563" s="91"/>
    </row>
    <row r="7578" spans="24:24" x14ac:dyDescent="0.25">
      <c r="X7578" s="91"/>
    </row>
    <row r="7589" spans="24:24" x14ac:dyDescent="0.25">
      <c r="X7589" s="91"/>
    </row>
    <row r="7590" spans="24:24" x14ac:dyDescent="0.25">
      <c r="X7590" s="91"/>
    </row>
    <row r="7591" spans="24:24" x14ac:dyDescent="0.25">
      <c r="X7591" s="91"/>
    </row>
    <row r="7592" spans="24:24" x14ac:dyDescent="0.25">
      <c r="X7592" s="91"/>
    </row>
    <row r="7601" spans="24:24" x14ac:dyDescent="0.25">
      <c r="X7601" s="91"/>
    </row>
    <row r="7604" spans="24:24" x14ac:dyDescent="0.25">
      <c r="X7604" s="91"/>
    </row>
    <row r="7641" spans="24:24" x14ac:dyDescent="0.25">
      <c r="X7641" s="91"/>
    </row>
    <row r="7642" spans="24:24" x14ac:dyDescent="0.25">
      <c r="X7642" s="91"/>
    </row>
    <row r="7646" spans="24:24" x14ac:dyDescent="0.25">
      <c r="X7646" s="91"/>
    </row>
    <row r="7665" spans="24:24" x14ac:dyDescent="0.25">
      <c r="X7665" s="91"/>
    </row>
    <row r="7682" spans="24:24" x14ac:dyDescent="0.25">
      <c r="X7682" s="91"/>
    </row>
    <row r="7684" spans="24:24" x14ac:dyDescent="0.25">
      <c r="X7684" s="91"/>
    </row>
    <row r="7704" spans="24:24" x14ac:dyDescent="0.25">
      <c r="X7704" s="91"/>
    </row>
    <row r="7715" spans="24:24" x14ac:dyDescent="0.25">
      <c r="X7715" s="91"/>
    </row>
    <row r="7719" spans="24:24" x14ac:dyDescent="0.25">
      <c r="X7719" s="91"/>
    </row>
    <row r="7725" spans="24:24" x14ac:dyDescent="0.25">
      <c r="X7725" s="91"/>
    </row>
    <row r="7732" spans="24:24" x14ac:dyDescent="0.25">
      <c r="X7732" s="91"/>
    </row>
    <row r="7740" spans="24:24" x14ac:dyDescent="0.25">
      <c r="X7740" s="91"/>
    </row>
    <row r="7748" spans="24:24" x14ac:dyDescent="0.25">
      <c r="X7748" s="91"/>
    </row>
    <row r="7750" spans="24:24" x14ac:dyDescent="0.25">
      <c r="X7750" s="91"/>
    </row>
    <row r="7753" spans="24:24" x14ac:dyDescent="0.25">
      <c r="X7753" s="91"/>
    </row>
    <row r="7755" spans="24:24" x14ac:dyDescent="0.25">
      <c r="X7755" s="91"/>
    </row>
    <row r="7759" spans="24:24" x14ac:dyDescent="0.25">
      <c r="X7759" s="91"/>
    </row>
    <row r="7772" spans="24:24" x14ac:dyDescent="0.25">
      <c r="X7772" s="91"/>
    </row>
    <row r="7792" spans="24:24" x14ac:dyDescent="0.25">
      <c r="X7792" s="91"/>
    </row>
    <row r="7793" spans="24:24" x14ac:dyDescent="0.25">
      <c r="X7793" s="91"/>
    </row>
    <row r="7797" spans="24:24" x14ac:dyDescent="0.25">
      <c r="X7797" s="91"/>
    </row>
    <row r="7800" spans="24:24" x14ac:dyDescent="0.25">
      <c r="X7800" s="91"/>
    </row>
    <row r="7803" spans="24:24" x14ac:dyDescent="0.25">
      <c r="X7803" s="91"/>
    </row>
    <row r="7811" spans="24:24" x14ac:dyDescent="0.25">
      <c r="X7811" s="91"/>
    </row>
    <row r="7818" spans="24:24" x14ac:dyDescent="0.25">
      <c r="X7818" s="91"/>
    </row>
    <row r="7850" spans="24:24" x14ac:dyDescent="0.25">
      <c r="X7850" s="91"/>
    </row>
    <row r="7859" spans="24:24" x14ac:dyDescent="0.25">
      <c r="X7859" s="91"/>
    </row>
    <row r="7874" spans="24:24" x14ac:dyDescent="0.25">
      <c r="X7874" s="91"/>
    </row>
    <row r="7881" spans="24:24" x14ac:dyDescent="0.25">
      <c r="X7881" s="91"/>
    </row>
    <row r="7883" spans="24:24" x14ac:dyDescent="0.25">
      <c r="X7883" s="91"/>
    </row>
    <row r="7885" spans="24:24" x14ac:dyDescent="0.25">
      <c r="X7885" s="91"/>
    </row>
    <row r="7892" spans="24:24" x14ac:dyDescent="0.25">
      <c r="X7892" s="91"/>
    </row>
    <row r="7898" spans="24:24" x14ac:dyDescent="0.25">
      <c r="X7898" s="91"/>
    </row>
    <row r="7899" spans="24:24" x14ac:dyDescent="0.25">
      <c r="X7899" s="91"/>
    </row>
    <row r="7903" spans="24:24" x14ac:dyDescent="0.25">
      <c r="X7903" s="91"/>
    </row>
    <row r="7907" spans="24:24" x14ac:dyDescent="0.25">
      <c r="X7907" s="91"/>
    </row>
    <row r="7918" spans="24:24" x14ac:dyDescent="0.25">
      <c r="X7918" s="91"/>
    </row>
    <row r="7929" spans="24:24" x14ac:dyDescent="0.25">
      <c r="X7929" s="91"/>
    </row>
    <row r="7953" spans="24:24" x14ac:dyDescent="0.25">
      <c r="X7953" s="91"/>
    </row>
    <row r="7956" spans="24:24" x14ac:dyDescent="0.25">
      <c r="X7956" s="91"/>
    </row>
    <row r="7958" spans="24:24" x14ac:dyDescent="0.25">
      <c r="X7958" s="91"/>
    </row>
    <row r="7961" spans="24:24" x14ac:dyDescent="0.25">
      <c r="X7961" s="91"/>
    </row>
    <row r="7968" spans="24:24" x14ac:dyDescent="0.25">
      <c r="X7968" s="91"/>
    </row>
    <row r="7977" spans="24:24" x14ac:dyDescent="0.25">
      <c r="X7977" s="91"/>
    </row>
    <row r="7980" spans="24:24" x14ac:dyDescent="0.25">
      <c r="X7980" s="91"/>
    </row>
    <row r="7985" spans="24:24" x14ac:dyDescent="0.25">
      <c r="X7985" s="91"/>
    </row>
    <row r="8009" spans="24:24" x14ac:dyDescent="0.25">
      <c r="X8009" s="91"/>
    </row>
    <row r="8010" spans="24:24" x14ac:dyDescent="0.25">
      <c r="X8010" s="91"/>
    </row>
    <row r="8011" spans="24:24" x14ac:dyDescent="0.25">
      <c r="X8011" s="91"/>
    </row>
    <row r="8023" spans="24:24" x14ac:dyDescent="0.25">
      <c r="X8023" s="91"/>
    </row>
    <row r="8026" spans="24:24" x14ac:dyDescent="0.25">
      <c r="X8026" s="91"/>
    </row>
    <row r="8033" spans="24:24" x14ac:dyDescent="0.25">
      <c r="X8033" s="91"/>
    </row>
    <row r="8034" spans="24:24" x14ac:dyDescent="0.25">
      <c r="X8034" s="91"/>
    </row>
    <row r="8046" spans="24:24" x14ac:dyDescent="0.25">
      <c r="X8046" s="91"/>
    </row>
    <row r="8049" spans="24:24" x14ac:dyDescent="0.25">
      <c r="X8049" s="91"/>
    </row>
    <row r="8050" spans="24:24" x14ac:dyDescent="0.25">
      <c r="X8050" s="91"/>
    </row>
    <row r="8057" spans="24:24" x14ac:dyDescent="0.25">
      <c r="X8057" s="91"/>
    </row>
    <row r="8068" spans="24:24" x14ac:dyDescent="0.25">
      <c r="X8068" s="91"/>
    </row>
    <row r="8069" spans="24:24" x14ac:dyDescent="0.25">
      <c r="X8069" s="91"/>
    </row>
    <row r="8082" spans="24:24" x14ac:dyDescent="0.25">
      <c r="X8082" s="91"/>
    </row>
    <row r="8083" spans="24:24" x14ac:dyDescent="0.25">
      <c r="X8083" s="91"/>
    </row>
    <row r="8087" spans="24:24" x14ac:dyDescent="0.25">
      <c r="X8087" s="91"/>
    </row>
    <row r="8093" spans="24:24" x14ac:dyDescent="0.25">
      <c r="X8093" s="91"/>
    </row>
    <row r="8095" spans="24:24" x14ac:dyDescent="0.25">
      <c r="X8095" s="91"/>
    </row>
    <row r="8096" spans="24:24" x14ac:dyDescent="0.25">
      <c r="X8096" s="91"/>
    </row>
    <row r="8098" spans="24:24" x14ac:dyDescent="0.25">
      <c r="X8098" s="91"/>
    </row>
    <row r="8102" spans="24:24" x14ac:dyDescent="0.25">
      <c r="X8102" s="91"/>
    </row>
    <row r="8112" spans="24:24" x14ac:dyDescent="0.25">
      <c r="X8112" s="91"/>
    </row>
    <row r="8113" spans="24:24" x14ac:dyDescent="0.25">
      <c r="X8113" s="91"/>
    </row>
    <row r="8124" spans="24:24" x14ac:dyDescent="0.25">
      <c r="X8124" s="91"/>
    </row>
    <row r="8130" spans="24:24" x14ac:dyDescent="0.25">
      <c r="X8130" s="91"/>
    </row>
    <row r="8131" spans="24:24" x14ac:dyDescent="0.25">
      <c r="X8131" s="91"/>
    </row>
    <row r="8132" spans="24:24" x14ac:dyDescent="0.25">
      <c r="X8132" s="91"/>
    </row>
    <row r="8138" spans="24:24" x14ac:dyDescent="0.25">
      <c r="X8138" s="91"/>
    </row>
    <row r="8143" spans="24:24" x14ac:dyDescent="0.25">
      <c r="X8143" s="91"/>
    </row>
    <row r="8149" spans="24:24" x14ac:dyDescent="0.25">
      <c r="X8149" s="91"/>
    </row>
    <row r="8150" spans="24:24" x14ac:dyDescent="0.25">
      <c r="X8150" s="91"/>
    </row>
    <row r="8163" spans="24:24" x14ac:dyDescent="0.25">
      <c r="X8163" s="91"/>
    </row>
    <row r="8164" spans="24:24" x14ac:dyDescent="0.25">
      <c r="X8164" s="91"/>
    </row>
    <row r="8170" spans="24:24" x14ac:dyDescent="0.25">
      <c r="X8170" s="91"/>
    </row>
    <row r="8173" spans="24:24" x14ac:dyDescent="0.25">
      <c r="X8173" s="91"/>
    </row>
    <row r="8188" spans="24:24" x14ac:dyDescent="0.25">
      <c r="X8188" s="91"/>
    </row>
    <row r="8206" spans="24:24" x14ac:dyDescent="0.25">
      <c r="X8206" s="91"/>
    </row>
    <row r="8210" spans="24:24" x14ac:dyDescent="0.25">
      <c r="X8210" s="91"/>
    </row>
    <row r="8211" spans="24:24" x14ac:dyDescent="0.25">
      <c r="X8211" s="91"/>
    </row>
    <row r="8217" spans="24:24" x14ac:dyDescent="0.25">
      <c r="X8217" s="91"/>
    </row>
    <row r="8220" spans="24:24" x14ac:dyDescent="0.25">
      <c r="X8220" s="91"/>
    </row>
    <row r="8227" spans="24:24" x14ac:dyDescent="0.25">
      <c r="X8227" s="91"/>
    </row>
    <row r="8236" spans="24:24" x14ac:dyDescent="0.25">
      <c r="X8236" s="91"/>
    </row>
    <row r="8244" spans="24:24" x14ac:dyDescent="0.25">
      <c r="X8244" s="91"/>
    </row>
    <row r="8275" spans="24:24" x14ac:dyDescent="0.25">
      <c r="X8275" s="91"/>
    </row>
    <row r="8289" spans="24:24" x14ac:dyDescent="0.25">
      <c r="X8289" s="91"/>
    </row>
    <row r="8293" spans="24:24" x14ac:dyDescent="0.25">
      <c r="X8293" s="91"/>
    </row>
    <row r="8294" spans="24:24" x14ac:dyDescent="0.25">
      <c r="X8294" s="91"/>
    </row>
    <row r="8295" spans="24:24" x14ac:dyDescent="0.25">
      <c r="X8295" s="91"/>
    </row>
    <row r="8296" spans="24:24" x14ac:dyDescent="0.25">
      <c r="X8296" s="91"/>
    </row>
    <row r="8297" spans="24:24" x14ac:dyDescent="0.25">
      <c r="X8297" s="91"/>
    </row>
    <row r="8303" spans="24:24" x14ac:dyDescent="0.25">
      <c r="X8303" s="91"/>
    </row>
    <row r="8305" spans="24:24" x14ac:dyDescent="0.25">
      <c r="X8305" s="91"/>
    </row>
    <row r="8308" spans="24:24" x14ac:dyDescent="0.25">
      <c r="X8308" s="91"/>
    </row>
    <row r="8311" spans="24:24" x14ac:dyDescent="0.25">
      <c r="X8311" s="91"/>
    </row>
    <row r="8313" spans="24:24" x14ac:dyDescent="0.25">
      <c r="X8313" s="91"/>
    </row>
    <row r="8314" spans="24:24" x14ac:dyDescent="0.25">
      <c r="X8314" s="91"/>
    </row>
    <row r="8316" spans="24:24" x14ac:dyDescent="0.25">
      <c r="X8316" s="91"/>
    </row>
    <row r="8324" spans="24:24" x14ac:dyDescent="0.25">
      <c r="X8324" s="91"/>
    </row>
    <row r="8325" spans="24:24" x14ac:dyDescent="0.25">
      <c r="X8325" s="91"/>
    </row>
    <row r="8326" spans="24:24" x14ac:dyDescent="0.25">
      <c r="X8326" s="91"/>
    </row>
    <row r="8329" spans="24:24" x14ac:dyDescent="0.25">
      <c r="X8329" s="91"/>
    </row>
    <row r="8332" spans="24:24" x14ac:dyDescent="0.25">
      <c r="X8332" s="91"/>
    </row>
    <row r="8336" spans="24:24" x14ac:dyDescent="0.25">
      <c r="X8336" s="91"/>
    </row>
    <row r="8342" spans="24:24" x14ac:dyDescent="0.25">
      <c r="X8342" s="91"/>
    </row>
    <row r="8343" spans="24:24" x14ac:dyDescent="0.25">
      <c r="X8343" s="91"/>
    </row>
    <row r="8345" spans="24:24" x14ac:dyDescent="0.25">
      <c r="X8345" s="91"/>
    </row>
    <row r="8347" spans="24:24" x14ac:dyDescent="0.25">
      <c r="X8347" s="91"/>
    </row>
    <row r="8355" spans="24:24" x14ac:dyDescent="0.25">
      <c r="X8355" s="91"/>
    </row>
    <row r="8357" spans="24:24" x14ac:dyDescent="0.25">
      <c r="X8357" s="91"/>
    </row>
    <row r="8360" spans="24:24" x14ac:dyDescent="0.25">
      <c r="X8360" s="91"/>
    </row>
    <row r="8366" spans="24:24" x14ac:dyDescent="0.25">
      <c r="X8366" s="91"/>
    </row>
    <row r="8368" spans="24:24" x14ac:dyDescent="0.25">
      <c r="X8368" s="91"/>
    </row>
    <row r="8369" spans="24:24" x14ac:dyDescent="0.25">
      <c r="X8369" s="91"/>
    </row>
    <row r="8372" spans="24:24" x14ac:dyDescent="0.25">
      <c r="X8372" s="91"/>
    </row>
    <row r="8373" spans="24:24" x14ac:dyDescent="0.25">
      <c r="X8373" s="91"/>
    </row>
    <row r="8376" spans="24:24" x14ac:dyDescent="0.25">
      <c r="X8376" s="91"/>
    </row>
    <row r="8377" spans="24:24" x14ac:dyDescent="0.25">
      <c r="X8377" s="91"/>
    </row>
    <row r="8379" spans="24:24" x14ac:dyDescent="0.25">
      <c r="X8379" s="91"/>
    </row>
    <row r="8382" spans="24:24" x14ac:dyDescent="0.25">
      <c r="X8382" s="91"/>
    </row>
    <row r="8385" spans="24:24" x14ac:dyDescent="0.25">
      <c r="X8385" s="91"/>
    </row>
    <row r="8387" spans="24:24" x14ac:dyDescent="0.25">
      <c r="X8387" s="91"/>
    </row>
    <row r="8393" spans="24:24" x14ac:dyDescent="0.25">
      <c r="X8393" s="91"/>
    </row>
    <row r="8401" spans="24:24" x14ac:dyDescent="0.25">
      <c r="X8401" s="91"/>
    </row>
    <row r="8402" spans="24:24" x14ac:dyDescent="0.25">
      <c r="X8402" s="91"/>
    </row>
    <row r="8403" spans="24:24" x14ac:dyDescent="0.25">
      <c r="X8403" s="91"/>
    </row>
    <row r="8409" spans="24:24" x14ac:dyDescent="0.25">
      <c r="X8409" s="91"/>
    </row>
    <row r="8410" spans="24:24" x14ac:dyDescent="0.25">
      <c r="X8410" s="91"/>
    </row>
    <row r="8413" spans="24:24" x14ac:dyDescent="0.25">
      <c r="X8413" s="91"/>
    </row>
    <row r="8418" spans="24:24" x14ac:dyDescent="0.25">
      <c r="X8418" s="91"/>
    </row>
    <row r="8429" spans="24:24" x14ac:dyDescent="0.25">
      <c r="X8429" s="91"/>
    </row>
    <row r="8430" spans="24:24" x14ac:dyDescent="0.25">
      <c r="X8430" s="91"/>
    </row>
    <row r="8438" spans="24:24" x14ac:dyDescent="0.25">
      <c r="X8438" s="91"/>
    </row>
    <row r="8441" spans="24:24" x14ac:dyDescent="0.25">
      <c r="X8441" s="91"/>
    </row>
    <row r="8444" spans="24:24" x14ac:dyDescent="0.25">
      <c r="X8444" s="91"/>
    </row>
    <row r="8450" spans="24:24" x14ac:dyDescent="0.25">
      <c r="X8450" s="91"/>
    </row>
    <row r="8456" spans="24:24" x14ac:dyDescent="0.25">
      <c r="X8456" s="91"/>
    </row>
    <row r="8458" spans="24:24" x14ac:dyDescent="0.25">
      <c r="X8458" s="91"/>
    </row>
    <row r="8459" spans="24:24" x14ac:dyDescent="0.25">
      <c r="X8459" s="91"/>
    </row>
    <row r="8460" spans="24:24" x14ac:dyDescent="0.25">
      <c r="X8460" s="91"/>
    </row>
    <row r="8462" spans="24:24" x14ac:dyDescent="0.25">
      <c r="X8462" s="91"/>
    </row>
    <row r="8463" spans="24:24" x14ac:dyDescent="0.25">
      <c r="X8463" s="91"/>
    </row>
    <row r="8470" spans="24:24" x14ac:dyDescent="0.25">
      <c r="X8470" s="91"/>
    </row>
    <row r="8471" spans="24:24" x14ac:dyDescent="0.25">
      <c r="X8471" s="91"/>
    </row>
    <row r="8473" spans="24:24" x14ac:dyDescent="0.25">
      <c r="X8473" s="91"/>
    </row>
    <row r="8475" spans="24:24" x14ac:dyDescent="0.25">
      <c r="X8475" s="91"/>
    </row>
    <row r="8478" spans="24:24" x14ac:dyDescent="0.25">
      <c r="X8478" s="91"/>
    </row>
    <row r="8480" spans="24:24" x14ac:dyDescent="0.25">
      <c r="X8480" s="91"/>
    </row>
    <row r="8481" spans="24:24" x14ac:dyDescent="0.25">
      <c r="X8481" s="91"/>
    </row>
    <row r="8482" spans="24:24" x14ac:dyDescent="0.25">
      <c r="X8482" s="91"/>
    </row>
    <row r="8491" spans="24:24" x14ac:dyDescent="0.25">
      <c r="X8491" s="91"/>
    </row>
    <row r="8492" spans="24:24" x14ac:dyDescent="0.25">
      <c r="X8492" s="91"/>
    </row>
    <row r="8499" spans="24:24" x14ac:dyDescent="0.25">
      <c r="X8499" s="91"/>
    </row>
    <row r="8500" spans="24:24" x14ac:dyDescent="0.25">
      <c r="X8500" s="91"/>
    </row>
    <row r="8501" spans="24:24" x14ac:dyDescent="0.25">
      <c r="X8501" s="91"/>
    </row>
    <row r="8505" spans="24:24" x14ac:dyDescent="0.25">
      <c r="X8505" s="91"/>
    </row>
    <row r="8506" spans="24:24" x14ac:dyDescent="0.25">
      <c r="X8506" s="91"/>
    </row>
    <row r="8508" spans="24:24" x14ac:dyDescent="0.25">
      <c r="X8508" s="91"/>
    </row>
    <row r="8509" spans="24:24" x14ac:dyDescent="0.25">
      <c r="X8509" s="91"/>
    </row>
    <row r="8514" spans="24:24" x14ac:dyDescent="0.25">
      <c r="X8514" s="91"/>
    </row>
    <row r="8517" spans="24:24" x14ac:dyDescent="0.25">
      <c r="X8517" s="91"/>
    </row>
    <row r="8518" spans="24:24" x14ac:dyDescent="0.25">
      <c r="X8518" s="91"/>
    </row>
    <row r="8520" spans="24:24" x14ac:dyDescent="0.25">
      <c r="X8520" s="91"/>
    </row>
    <row r="8526" spans="24:24" x14ac:dyDescent="0.25">
      <c r="X8526" s="91"/>
    </row>
    <row r="8527" spans="24:24" x14ac:dyDescent="0.25">
      <c r="X8527" s="91"/>
    </row>
    <row r="8528" spans="24:24" x14ac:dyDescent="0.25">
      <c r="X8528" s="91"/>
    </row>
    <row r="8532" spans="24:24" x14ac:dyDescent="0.25">
      <c r="X8532" s="91"/>
    </row>
    <row r="8533" spans="24:24" x14ac:dyDescent="0.25">
      <c r="X8533" s="91"/>
    </row>
    <row r="8534" spans="24:24" x14ac:dyDescent="0.25">
      <c r="X8534" s="91"/>
    </row>
    <row r="8535" spans="24:24" x14ac:dyDescent="0.25">
      <c r="X8535" s="91"/>
    </row>
    <row r="8536" spans="24:24" x14ac:dyDescent="0.25">
      <c r="X8536" s="91"/>
    </row>
    <row r="8540" spans="24:24" x14ac:dyDescent="0.25">
      <c r="X8540" s="91"/>
    </row>
    <row r="8541" spans="24:24" x14ac:dyDescent="0.25">
      <c r="X8541" s="91"/>
    </row>
    <row r="8549" spans="24:24" x14ac:dyDescent="0.25">
      <c r="X8549" s="91"/>
    </row>
    <row r="8552" spans="24:24" x14ac:dyDescent="0.25">
      <c r="X8552" s="91"/>
    </row>
    <row r="8553" spans="24:24" x14ac:dyDescent="0.25">
      <c r="X8553" s="91"/>
    </row>
    <row r="8555" spans="24:24" x14ac:dyDescent="0.25">
      <c r="X8555" s="91"/>
    </row>
    <row r="8557" spans="24:24" x14ac:dyDescent="0.25">
      <c r="X8557" s="91"/>
    </row>
    <row r="8558" spans="24:24" x14ac:dyDescent="0.25">
      <c r="X8558" s="91"/>
    </row>
    <row r="8565" spans="24:24" x14ac:dyDescent="0.25">
      <c r="X8565" s="91"/>
    </row>
    <row r="8566" spans="24:24" x14ac:dyDescent="0.25">
      <c r="X8566" s="91"/>
    </row>
    <row r="8567" spans="24:24" x14ac:dyDescent="0.25">
      <c r="X8567" s="91"/>
    </row>
    <row r="8568" spans="24:24" x14ac:dyDescent="0.25">
      <c r="X8568" s="91"/>
    </row>
    <row r="8569" spans="24:24" x14ac:dyDescent="0.25">
      <c r="X8569" s="91"/>
    </row>
    <row r="8570" spans="24:24" x14ac:dyDescent="0.25">
      <c r="X8570" s="91"/>
    </row>
    <row r="8571" spans="24:24" x14ac:dyDescent="0.25">
      <c r="X8571" s="91"/>
    </row>
    <row r="8572" spans="24:24" x14ac:dyDescent="0.25">
      <c r="X8572" s="91"/>
    </row>
    <row r="8573" spans="24:24" x14ac:dyDescent="0.25">
      <c r="X8573" s="91"/>
    </row>
    <row r="8574" spans="24:24" x14ac:dyDescent="0.25">
      <c r="X8574" s="91"/>
    </row>
    <row r="8593" spans="24:24" x14ac:dyDescent="0.25">
      <c r="X8593" s="91"/>
    </row>
    <row r="8595" spans="24:24" x14ac:dyDescent="0.25">
      <c r="X8595" s="91"/>
    </row>
    <row r="8596" spans="24:24" x14ac:dyDescent="0.25">
      <c r="X8596" s="91"/>
    </row>
    <row r="8597" spans="24:24" x14ac:dyDescent="0.25">
      <c r="X8597" s="91"/>
    </row>
    <row r="8601" spans="24:24" x14ac:dyDescent="0.25">
      <c r="X8601" s="91"/>
    </row>
    <row r="8602" spans="24:24" x14ac:dyDescent="0.25">
      <c r="X8602" s="91"/>
    </row>
    <row r="8604" spans="24:24" x14ac:dyDescent="0.25">
      <c r="X8604" s="91"/>
    </row>
    <row r="8608" spans="24:24" x14ac:dyDescent="0.25">
      <c r="X8608" s="91"/>
    </row>
    <row r="8609" spans="24:24" x14ac:dyDescent="0.25">
      <c r="X8609" s="91"/>
    </row>
    <row r="8610" spans="24:24" x14ac:dyDescent="0.25">
      <c r="X8610" s="91"/>
    </row>
    <row r="8615" spans="24:24" x14ac:dyDescent="0.25">
      <c r="X8615" s="91"/>
    </row>
    <row r="8616" spans="24:24" x14ac:dyDescent="0.25">
      <c r="X8616" s="91"/>
    </row>
    <row r="8617" spans="24:24" x14ac:dyDescent="0.25">
      <c r="X8617" s="91"/>
    </row>
    <row r="8619" spans="24:24" x14ac:dyDescent="0.25">
      <c r="X8619" s="91"/>
    </row>
    <row r="8628" spans="24:24" x14ac:dyDescent="0.25">
      <c r="X8628" s="91"/>
    </row>
    <row r="8631" spans="24:24" x14ac:dyDescent="0.25">
      <c r="X8631" s="91"/>
    </row>
    <row r="8632" spans="24:24" x14ac:dyDescent="0.25">
      <c r="X8632" s="91"/>
    </row>
    <row r="8633" spans="24:24" x14ac:dyDescent="0.25">
      <c r="X8633" s="91"/>
    </row>
    <row r="8634" spans="24:24" x14ac:dyDescent="0.25">
      <c r="X8634" s="91"/>
    </row>
    <row r="8635" spans="24:24" x14ac:dyDescent="0.25">
      <c r="X8635" s="91"/>
    </row>
    <row r="8636" spans="24:24" x14ac:dyDescent="0.25">
      <c r="X8636" s="91"/>
    </row>
    <row r="8639" spans="24:24" x14ac:dyDescent="0.25">
      <c r="X8639" s="91"/>
    </row>
    <row r="8640" spans="24:24" x14ac:dyDescent="0.25">
      <c r="X8640" s="91"/>
    </row>
    <row r="8642" spans="24:24" x14ac:dyDescent="0.25">
      <c r="X8642" s="91"/>
    </row>
    <row r="8646" spans="24:24" x14ac:dyDescent="0.25">
      <c r="X8646" s="91"/>
    </row>
    <row r="8655" spans="24:24" x14ac:dyDescent="0.25">
      <c r="X8655" s="91"/>
    </row>
    <row r="8657" spans="24:24" x14ac:dyDescent="0.25">
      <c r="X8657" s="91"/>
    </row>
    <row r="8660" spans="24:24" x14ac:dyDescent="0.25">
      <c r="X8660" s="91"/>
    </row>
    <row r="8662" spans="24:24" x14ac:dyDescent="0.25">
      <c r="X8662" s="91"/>
    </row>
    <row r="8663" spans="24:24" x14ac:dyDescent="0.25">
      <c r="X8663" s="91"/>
    </row>
    <row r="8666" spans="24:24" x14ac:dyDescent="0.25">
      <c r="X8666" s="91"/>
    </row>
    <row r="8667" spans="24:24" x14ac:dyDescent="0.25">
      <c r="X8667" s="91"/>
    </row>
    <row r="8668" spans="24:24" x14ac:dyDescent="0.25">
      <c r="X8668" s="91"/>
    </row>
    <row r="8669" spans="24:24" x14ac:dyDescent="0.25">
      <c r="X8669" s="91"/>
    </row>
    <row r="8672" spans="24:24" x14ac:dyDescent="0.25">
      <c r="X8672" s="91"/>
    </row>
    <row r="8674" spans="24:24" x14ac:dyDescent="0.25">
      <c r="X8674" s="91"/>
    </row>
    <row r="8675" spans="24:24" x14ac:dyDescent="0.25">
      <c r="X8675" s="91"/>
    </row>
    <row r="8681" spans="24:24" x14ac:dyDescent="0.25">
      <c r="X8681" s="91"/>
    </row>
    <row r="8682" spans="24:24" x14ac:dyDescent="0.25">
      <c r="X8682" s="91"/>
    </row>
    <row r="8683" spans="24:24" x14ac:dyDescent="0.25">
      <c r="X8683" s="91"/>
    </row>
    <row r="8685" spans="24:24" x14ac:dyDescent="0.25">
      <c r="X8685" s="91"/>
    </row>
    <row r="8686" spans="24:24" x14ac:dyDescent="0.25">
      <c r="X8686" s="91"/>
    </row>
    <row r="8688" spans="24:24" x14ac:dyDescent="0.25">
      <c r="X8688" s="91"/>
    </row>
    <row r="8690" spans="24:24" x14ac:dyDescent="0.25">
      <c r="X8690" s="91"/>
    </row>
    <row r="8692" spans="24:24" x14ac:dyDescent="0.25">
      <c r="X8692" s="91"/>
    </row>
    <row r="8698" spans="24:24" x14ac:dyDescent="0.25">
      <c r="X8698" s="91"/>
    </row>
    <row r="8700" spans="24:24" x14ac:dyDescent="0.25">
      <c r="X8700" s="91"/>
    </row>
    <row r="8702" spans="24:24" x14ac:dyDescent="0.25">
      <c r="X8702" s="91"/>
    </row>
    <row r="8704" spans="24:24" x14ac:dyDescent="0.25">
      <c r="X8704" s="91"/>
    </row>
    <row r="8705" spans="24:24" x14ac:dyDescent="0.25">
      <c r="X8705" s="91"/>
    </row>
    <row r="8710" spans="24:24" x14ac:dyDescent="0.25">
      <c r="X8710" s="91"/>
    </row>
    <row r="8711" spans="24:24" x14ac:dyDescent="0.25">
      <c r="X8711" s="91"/>
    </row>
    <row r="8713" spans="24:24" x14ac:dyDescent="0.25">
      <c r="X8713" s="91"/>
    </row>
    <row r="8715" spans="24:24" x14ac:dyDescent="0.25">
      <c r="X8715" s="91"/>
    </row>
    <row r="8717" spans="24:24" x14ac:dyDescent="0.25">
      <c r="X8717" s="91"/>
    </row>
    <row r="8721" spans="24:24" x14ac:dyDescent="0.25">
      <c r="X8721" s="91"/>
    </row>
    <row r="8725" spans="24:24" x14ac:dyDescent="0.25">
      <c r="X8725" s="91"/>
    </row>
    <row r="8727" spans="24:24" x14ac:dyDescent="0.25">
      <c r="X8727" s="91"/>
    </row>
    <row r="8732" spans="24:24" x14ac:dyDescent="0.25">
      <c r="X8732" s="91"/>
    </row>
    <row r="8735" spans="24:24" x14ac:dyDescent="0.25">
      <c r="X8735" s="91"/>
    </row>
    <row r="8775" spans="24:24" x14ac:dyDescent="0.25">
      <c r="X8775" s="91"/>
    </row>
    <row r="8779" spans="24:24" x14ac:dyDescent="0.25">
      <c r="X8779" s="91"/>
    </row>
    <row r="8780" spans="24:24" x14ac:dyDescent="0.25">
      <c r="X8780" s="91"/>
    </row>
    <row r="8796" spans="24:24" x14ac:dyDescent="0.25">
      <c r="X8796" s="91"/>
    </row>
    <row r="8818" spans="24:24" x14ac:dyDescent="0.25">
      <c r="X8818" s="91"/>
    </row>
    <row r="8847" spans="24:24" x14ac:dyDescent="0.25">
      <c r="X8847" s="91"/>
    </row>
    <row r="8856" spans="24:24" x14ac:dyDescent="0.25">
      <c r="X8856" s="91"/>
    </row>
    <row r="8857" spans="24:24" x14ac:dyDescent="0.25">
      <c r="X8857" s="91"/>
    </row>
    <row r="8858" spans="24:24" x14ac:dyDescent="0.25">
      <c r="X8858" s="91"/>
    </row>
    <row r="8859" spans="24:24" x14ac:dyDescent="0.25">
      <c r="X8859" s="91"/>
    </row>
    <row r="8860" spans="24:24" x14ac:dyDescent="0.25">
      <c r="X8860" s="91"/>
    </row>
    <row r="8873" spans="24:24" x14ac:dyDescent="0.25">
      <c r="X8873" s="91"/>
    </row>
    <row r="8874" spans="24:24" x14ac:dyDescent="0.25">
      <c r="X8874" s="91"/>
    </row>
    <row r="8875" spans="24:24" x14ac:dyDescent="0.25">
      <c r="X8875" s="91"/>
    </row>
    <row r="8876" spans="24:24" x14ac:dyDescent="0.25">
      <c r="X8876" s="91"/>
    </row>
    <row r="8877" spans="24:24" x14ac:dyDescent="0.25">
      <c r="X8877" s="91"/>
    </row>
    <row r="8878" spans="24:24" x14ac:dyDescent="0.25">
      <c r="X8878" s="91"/>
    </row>
    <row r="8879" spans="24:24" x14ac:dyDescent="0.25">
      <c r="X8879" s="91"/>
    </row>
    <row r="8880" spans="24:24" x14ac:dyDescent="0.25">
      <c r="X8880" s="91"/>
    </row>
    <row r="8881" spans="24:24" x14ac:dyDescent="0.25">
      <c r="X8881" s="91"/>
    </row>
    <row r="8882" spans="24:24" x14ac:dyDescent="0.25">
      <c r="X8882" s="91"/>
    </row>
    <row r="8883" spans="24:24" x14ac:dyDescent="0.25">
      <c r="X8883" s="91"/>
    </row>
    <row r="8884" spans="24:24" x14ac:dyDescent="0.25">
      <c r="X8884" s="91"/>
    </row>
    <row r="8885" spans="24:24" x14ac:dyDescent="0.25">
      <c r="X8885" s="91"/>
    </row>
    <row r="8886" spans="24:24" x14ac:dyDescent="0.25">
      <c r="X8886" s="91"/>
    </row>
    <row r="8887" spans="24:24" x14ac:dyDescent="0.25">
      <c r="X8887" s="91"/>
    </row>
    <row r="8888" spans="24:24" x14ac:dyDescent="0.25">
      <c r="X8888" s="91"/>
    </row>
    <row r="8889" spans="24:24" x14ac:dyDescent="0.25">
      <c r="X8889" s="91"/>
    </row>
    <row r="8890" spans="24:24" x14ac:dyDescent="0.25">
      <c r="X8890" s="91"/>
    </row>
    <row r="8891" spans="24:24" x14ac:dyDescent="0.25">
      <c r="X8891" s="91"/>
    </row>
    <row r="8892" spans="24:24" x14ac:dyDescent="0.25">
      <c r="X8892" s="91"/>
    </row>
    <row r="8894" spans="24:24" x14ac:dyDescent="0.25">
      <c r="X8894" s="91"/>
    </row>
    <row r="8895" spans="24:24" x14ac:dyDescent="0.25">
      <c r="X8895" s="91"/>
    </row>
    <row r="8896" spans="24:24" x14ac:dyDescent="0.25">
      <c r="X8896" s="91"/>
    </row>
    <row r="8897" spans="24:24" x14ac:dyDescent="0.25">
      <c r="X8897" s="91"/>
    </row>
    <row r="8898" spans="24:24" x14ac:dyDescent="0.25">
      <c r="X8898" s="91"/>
    </row>
    <row r="8909" spans="24:24" x14ac:dyDescent="0.25">
      <c r="X8909" s="91"/>
    </row>
    <row r="8910" spans="24:24" x14ac:dyDescent="0.25">
      <c r="X8910" s="91"/>
    </row>
    <row r="8911" spans="24:24" x14ac:dyDescent="0.25">
      <c r="X8911" s="91"/>
    </row>
    <row r="8912" spans="24:24" x14ac:dyDescent="0.25">
      <c r="X8912" s="91"/>
    </row>
    <row r="8913" spans="24:24" x14ac:dyDescent="0.25">
      <c r="X8913" s="91"/>
    </row>
    <row r="8914" spans="24:24" x14ac:dyDescent="0.25">
      <c r="X8914" s="91"/>
    </row>
    <row r="8915" spans="24:24" x14ac:dyDescent="0.25">
      <c r="X8915" s="91"/>
    </row>
    <row r="8916" spans="24:24" x14ac:dyDescent="0.25">
      <c r="X8916" s="91"/>
    </row>
    <row r="8917" spans="24:24" x14ac:dyDescent="0.25">
      <c r="X8917" s="91"/>
    </row>
    <row r="8918" spans="24:24" x14ac:dyDescent="0.25">
      <c r="X8918" s="91"/>
    </row>
    <row r="8919" spans="24:24" x14ac:dyDescent="0.25">
      <c r="X8919" s="91"/>
    </row>
    <row r="8920" spans="24:24" x14ac:dyDescent="0.25">
      <c r="X8920" s="91"/>
    </row>
    <row r="8921" spans="24:24" x14ac:dyDescent="0.25">
      <c r="X8921" s="91"/>
    </row>
    <row r="8922" spans="24:24" x14ac:dyDescent="0.25">
      <c r="X8922" s="91"/>
    </row>
    <row r="8938" spans="24:24" x14ac:dyDescent="0.25">
      <c r="X8938" s="91"/>
    </row>
    <row r="8939" spans="24:24" x14ac:dyDescent="0.25">
      <c r="X8939" s="91"/>
    </row>
    <row r="8940" spans="24:24" x14ac:dyDescent="0.25">
      <c r="X8940" s="91"/>
    </row>
    <row r="8942" spans="24:24" x14ac:dyDescent="0.25">
      <c r="X8942" s="91"/>
    </row>
    <row r="8943" spans="24:24" x14ac:dyDescent="0.25">
      <c r="X8943" s="91"/>
    </row>
    <row r="8950" spans="24:24" x14ac:dyDescent="0.25">
      <c r="X8950" s="91"/>
    </row>
    <row r="8951" spans="24:24" x14ac:dyDescent="0.25">
      <c r="X8951" s="91"/>
    </row>
    <row r="8952" spans="24:24" x14ac:dyDescent="0.25">
      <c r="X8952" s="91"/>
    </row>
    <row r="8956" spans="24:24" x14ac:dyDescent="0.25">
      <c r="X8956" s="91"/>
    </row>
    <row r="8957" spans="24:24" x14ac:dyDescent="0.25">
      <c r="X8957" s="91"/>
    </row>
    <row r="8958" spans="24:24" x14ac:dyDescent="0.25">
      <c r="X8958" s="91"/>
    </row>
    <row r="8959" spans="24:24" x14ac:dyDescent="0.25">
      <c r="X8959" s="91"/>
    </row>
    <row r="8961" spans="24:24" x14ac:dyDescent="0.25">
      <c r="X8961" s="91"/>
    </row>
    <row r="8962" spans="24:24" x14ac:dyDescent="0.25">
      <c r="X8962" s="91"/>
    </row>
    <row r="8963" spans="24:24" x14ac:dyDescent="0.25">
      <c r="X8963" s="91"/>
    </row>
    <row r="8964" spans="24:24" x14ac:dyDescent="0.25">
      <c r="X8964" s="91"/>
    </row>
    <row r="8965" spans="24:24" x14ac:dyDescent="0.25">
      <c r="X8965" s="91"/>
    </row>
    <row r="8966" spans="24:24" x14ac:dyDescent="0.25">
      <c r="X8966" s="91"/>
    </row>
    <row r="8979" spans="24:24" x14ac:dyDescent="0.25">
      <c r="X8979" s="91"/>
    </row>
    <row r="8980" spans="24:24" x14ac:dyDescent="0.25">
      <c r="X8980" s="91"/>
    </row>
    <row r="8981" spans="24:24" x14ac:dyDescent="0.25">
      <c r="X8981" s="91"/>
    </row>
    <row r="8982" spans="24:24" x14ac:dyDescent="0.25">
      <c r="X8982" s="91"/>
    </row>
    <row r="8983" spans="24:24" x14ac:dyDescent="0.25">
      <c r="X8983" s="91"/>
    </row>
    <row r="8984" spans="24:24" x14ac:dyDescent="0.25">
      <c r="X8984" s="91"/>
    </row>
    <row r="8985" spans="24:24" x14ac:dyDescent="0.25">
      <c r="X8985" s="91"/>
    </row>
    <row r="8986" spans="24:24" x14ac:dyDescent="0.25">
      <c r="X8986" s="91"/>
    </row>
    <row r="8987" spans="24:24" x14ac:dyDescent="0.25">
      <c r="X8987" s="91"/>
    </row>
    <row r="8988" spans="24:24" x14ac:dyDescent="0.25">
      <c r="X8988" s="91"/>
    </row>
    <row r="8995" spans="24:24" x14ac:dyDescent="0.25">
      <c r="X8995" s="91"/>
    </row>
    <row r="8996" spans="24:24" x14ac:dyDescent="0.25">
      <c r="X8996" s="91"/>
    </row>
    <row r="8997" spans="24:24" x14ac:dyDescent="0.25">
      <c r="X8997" s="91"/>
    </row>
    <row r="8998" spans="24:24" x14ac:dyDescent="0.25">
      <c r="X8998" s="91"/>
    </row>
    <row r="8999" spans="24:24" x14ac:dyDescent="0.25">
      <c r="X8999" s="91"/>
    </row>
    <row r="9000" spans="24:24" x14ac:dyDescent="0.25">
      <c r="X9000" s="91"/>
    </row>
    <row r="9001" spans="24:24" x14ac:dyDescent="0.25">
      <c r="X9001" s="91"/>
    </row>
    <row r="9002" spans="24:24" x14ac:dyDescent="0.25">
      <c r="X9002" s="91"/>
    </row>
    <row r="9003" spans="24:24" x14ac:dyDescent="0.25">
      <c r="X9003" s="91"/>
    </row>
    <row r="9004" spans="24:24" x14ac:dyDescent="0.25">
      <c r="X9004" s="91"/>
    </row>
    <row r="9005" spans="24:24" x14ac:dyDescent="0.25">
      <c r="X9005" s="91"/>
    </row>
    <row r="9007" spans="24:24" x14ac:dyDescent="0.25">
      <c r="X9007" s="91"/>
    </row>
    <row r="9008" spans="24:24" x14ac:dyDescent="0.25">
      <c r="X9008" s="91"/>
    </row>
    <row r="9009" spans="24:24" x14ac:dyDescent="0.25">
      <c r="X9009" s="91"/>
    </row>
    <row r="9010" spans="24:24" x14ac:dyDescent="0.25">
      <c r="X9010" s="91"/>
    </row>
    <row r="9011" spans="24:24" x14ac:dyDescent="0.25">
      <c r="X9011" s="91"/>
    </row>
    <row r="9012" spans="24:24" x14ac:dyDescent="0.25">
      <c r="X9012" s="91"/>
    </row>
    <row r="9013" spans="24:24" x14ac:dyDescent="0.25">
      <c r="X9013" s="91"/>
    </row>
    <row r="9014" spans="24:24" x14ac:dyDescent="0.25">
      <c r="X9014" s="91"/>
    </row>
    <row r="9015" spans="24:24" x14ac:dyDescent="0.25">
      <c r="X9015" s="91"/>
    </row>
    <row r="9016" spans="24:24" x14ac:dyDescent="0.25">
      <c r="X9016" s="91"/>
    </row>
    <row r="9017" spans="24:24" x14ac:dyDescent="0.25">
      <c r="X9017" s="91"/>
    </row>
    <row r="9018" spans="24:24" x14ac:dyDescent="0.25">
      <c r="X9018" s="91"/>
    </row>
    <row r="9019" spans="24:24" x14ac:dyDescent="0.25">
      <c r="X9019" s="91"/>
    </row>
    <row r="9020" spans="24:24" x14ac:dyDescent="0.25">
      <c r="X9020" s="91"/>
    </row>
    <row r="9021" spans="24:24" x14ac:dyDescent="0.25">
      <c r="X9021" s="91"/>
    </row>
    <row r="9022" spans="24:24" x14ac:dyDescent="0.25">
      <c r="X9022" s="91"/>
    </row>
    <row r="9023" spans="24:24" x14ac:dyDescent="0.25">
      <c r="X9023" s="91"/>
    </row>
    <row r="9024" spans="24:24" x14ac:dyDescent="0.25">
      <c r="X9024" s="91"/>
    </row>
    <row r="9029" spans="24:24" x14ac:dyDescent="0.25">
      <c r="X9029" s="91"/>
    </row>
    <row r="9045" spans="24:24" x14ac:dyDescent="0.25">
      <c r="X9045" s="91"/>
    </row>
    <row r="9049" spans="24:24" x14ac:dyDescent="0.25">
      <c r="X9049" s="91"/>
    </row>
    <row r="9089" spans="24:24" x14ac:dyDescent="0.25">
      <c r="X9089" s="91"/>
    </row>
    <row r="9090" spans="24:24" x14ac:dyDescent="0.25">
      <c r="X9090" s="91"/>
    </row>
    <row r="9091" spans="24:24" x14ac:dyDescent="0.25">
      <c r="X9091" s="91"/>
    </row>
    <row r="9092" spans="24:24" x14ac:dyDescent="0.25">
      <c r="X9092" s="91"/>
    </row>
    <row r="9093" spans="24:24" x14ac:dyDescent="0.25">
      <c r="X9093" s="91"/>
    </row>
    <row r="9094" spans="24:24" x14ac:dyDescent="0.25">
      <c r="X9094" s="91"/>
    </row>
    <row r="9095" spans="24:24" x14ac:dyDescent="0.25">
      <c r="X9095" s="91"/>
    </row>
    <row r="9096" spans="24:24" x14ac:dyDescent="0.25">
      <c r="X9096" s="91"/>
    </row>
    <row r="9108" spans="24:24" x14ac:dyDescent="0.25">
      <c r="X9108" s="91"/>
    </row>
    <row r="9153" spans="24:24" x14ac:dyDescent="0.25">
      <c r="X9153" s="91"/>
    </row>
    <row r="9155" spans="24:24" x14ac:dyDescent="0.25">
      <c r="X9155" s="91"/>
    </row>
    <row r="9156" spans="24:24" x14ac:dyDescent="0.25">
      <c r="X9156" s="91"/>
    </row>
    <row r="9172" spans="24:24" x14ac:dyDescent="0.25">
      <c r="X9172" s="91"/>
    </row>
    <row r="9182" spans="24:24" x14ac:dyDescent="0.25">
      <c r="X9182" s="91"/>
    </row>
    <row r="9193" spans="24:24" x14ac:dyDescent="0.25">
      <c r="X9193" s="91"/>
    </row>
    <row r="9197" spans="24:24" x14ac:dyDescent="0.25">
      <c r="X9197" s="91"/>
    </row>
    <row r="9204" spans="24:24" x14ac:dyDescent="0.25">
      <c r="X9204" s="91"/>
    </row>
    <row r="9205" spans="24:24" x14ac:dyDescent="0.25">
      <c r="X9205" s="91"/>
    </row>
    <row r="9213" spans="24:24" x14ac:dyDescent="0.25">
      <c r="X9213" s="91"/>
    </row>
    <row r="9217" spans="24:24" x14ac:dyDescent="0.25">
      <c r="X9217" s="91"/>
    </row>
    <row r="9219" spans="24:24" x14ac:dyDescent="0.25">
      <c r="X9219" s="91"/>
    </row>
    <row r="9234" spans="24:24" x14ac:dyDescent="0.25">
      <c r="X9234" s="91"/>
    </row>
    <row r="9237" spans="24:24" x14ac:dyDescent="0.25">
      <c r="X9237" s="91"/>
    </row>
    <row r="9254" spans="24:24" x14ac:dyDescent="0.25">
      <c r="X9254" s="91"/>
    </row>
    <row r="9264" spans="24:24" x14ac:dyDescent="0.25">
      <c r="X9264" s="91"/>
    </row>
    <row r="9268" spans="24:24" x14ac:dyDescent="0.25">
      <c r="X9268" s="91"/>
    </row>
    <row r="9281" spans="24:24" x14ac:dyDescent="0.25">
      <c r="X9281" s="91"/>
    </row>
    <row r="9290" spans="24:24" x14ac:dyDescent="0.25">
      <c r="X9290" s="91"/>
    </row>
    <row r="9330" spans="24:24" x14ac:dyDescent="0.25">
      <c r="X9330" s="91"/>
    </row>
    <row r="9347" spans="24:24" x14ac:dyDescent="0.25">
      <c r="X9347" s="91"/>
    </row>
    <row r="9354" spans="24:24" x14ac:dyDescent="0.25">
      <c r="X9354" s="91"/>
    </row>
    <row r="9373" spans="24:24" x14ac:dyDescent="0.25">
      <c r="X9373" s="91"/>
    </row>
    <row r="9401" spans="24:24" x14ac:dyDescent="0.25">
      <c r="X9401" s="91"/>
    </row>
    <row r="9430" spans="24:24" x14ac:dyDescent="0.25">
      <c r="X9430" s="91"/>
    </row>
    <row r="9433" spans="24:24" x14ac:dyDescent="0.25">
      <c r="X9433" s="91"/>
    </row>
    <row r="9446" spans="24:24" x14ac:dyDescent="0.25">
      <c r="X9446" s="91"/>
    </row>
    <row r="9453" spans="24:24" x14ac:dyDescent="0.25">
      <c r="X9453" s="91"/>
    </row>
    <row r="9462" spans="24:24" x14ac:dyDescent="0.25">
      <c r="X9462" s="91"/>
    </row>
    <row r="9467" spans="24:24" x14ac:dyDescent="0.25">
      <c r="X9467" s="91"/>
    </row>
    <row r="9470" spans="24:24" x14ac:dyDescent="0.25">
      <c r="X9470" s="91"/>
    </row>
    <row r="9478" spans="24:24" x14ac:dyDescent="0.25">
      <c r="X9478" s="91"/>
    </row>
    <row r="9484" spans="24:24" x14ac:dyDescent="0.25">
      <c r="X9484" s="91"/>
    </row>
    <row r="9485" spans="24:24" x14ac:dyDescent="0.25">
      <c r="X9485" s="91"/>
    </row>
    <row r="9486" spans="24:24" x14ac:dyDescent="0.25">
      <c r="X9486" s="91"/>
    </row>
    <row r="9531" spans="24:24" x14ac:dyDescent="0.25">
      <c r="X9531" s="91"/>
    </row>
    <row r="9545" spans="24:24" x14ac:dyDescent="0.25">
      <c r="X9545" s="91"/>
    </row>
    <row r="9548" spans="24:24" x14ac:dyDescent="0.25">
      <c r="X9548" s="91"/>
    </row>
    <row r="9554" spans="24:24" x14ac:dyDescent="0.25">
      <c r="X9554" s="91"/>
    </row>
    <row r="9555" spans="24:24" x14ac:dyDescent="0.25">
      <c r="X9555" s="9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workbookViewId="0">
      <selection sqref="A1:I1048576"/>
    </sheetView>
  </sheetViews>
  <sheetFormatPr defaultRowHeight="15" x14ac:dyDescent="0.25"/>
  <cols>
    <col min="1" max="1" width="16.7109375" bestFit="1" customWidth="1"/>
    <col min="2" max="2" width="8.28515625" bestFit="1" customWidth="1"/>
    <col min="3" max="3" width="20.5703125" bestFit="1" customWidth="1"/>
    <col min="4" max="4" width="9.7109375" bestFit="1" customWidth="1"/>
    <col min="5" max="5" width="10.140625" bestFit="1" customWidth="1"/>
    <col min="6" max="6" width="5.85546875" bestFit="1" customWidth="1"/>
    <col min="7" max="7" width="8.42578125" bestFit="1" customWidth="1"/>
    <col min="8" max="8" width="8" bestFit="1" customWidth="1"/>
    <col min="9" max="9" width="10" customWidth="1"/>
  </cols>
  <sheetData>
    <row r="1" spans="1:9" x14ac:dyDescent="0.25">
      <c r="A1" s="53" t="s">
        <v>101</v>
      </c>
      <c r="B1" s="54" t="s">
        <v>102</v>
      </c>
      <c r="C1" s="55" t="s">
        <v>103</v>
      </c>
      <c r="D1" s="55" t="s">
        <v>104</v>
      </c>
      <c r="E1" s="56" t="s">
        <v>105</v>
      </c>
      <c r="F1" s="57" t="s">
        <v>106</v>
      </c>
      <c r="G1" s="55" t="s">
        <v>107</v>
      </c>
      <c r="H1" s="58" t="s">
        <v>108</v>
      </c>
      <c r="I1" s="54" t="s">
        <v>109</v>
      </c>
    </row>
    <row r="2" spans="1:9" x14ac:dyDescent="0.25">
      <c r="A2" s="79" t="s">
        <v>666</v>
      </c>
      <c r="B2" s="60" t="s">
        <v>117</v>
      </c>
      <c r="C2" s="79" t="s">
        <v>133</v>
      </c>
      <c r="D2" s="79" t="s">
        <v>112</v>
      </c>
      <c r="E2" s="80">
        <v>35801</v>
      </c>
      <c r="F2" s="62">
        <f t="shared" ref="F2:F40" ca="1" si="0">DATEDIF(E2,TODAY(),"Y")</f>
        <v>19</v>
      </c>
      <c r="G2" s="93" t="s">
        <v>113</v>
      </c>
      <c r="H2" s="64">
        <v>78570</v>
      </c>
      <c r="I2" s="60">
        <v>1</v>
      </c>
    </row>
    <row r="3" spans="1:9" x14ac:dyDescent="0.25">
      <c r="A3" s="79" t="s">
        <v>312</v>
      </c>
      <c r="B3" s="60" t="s">
        <v>122</v>
      </c>
      <c r="C3" s="79" t="s">
        <v>141</v>
      </c>
      <c r="D3" s="79" t="s">
        <v>116</v>
      </c>
      <c r="E3" s="80">
        <v>35806</v>
      </c>
      <c r="F3" s="62">
        <f t="shared" ca="1" si="0"/>
        <v>19</v>
      </c>
      <c r="G3" s="93"/>
      <c r="H3" s="64">
        <v>86100</v>
      </c>
      <c r="I3" s="60">
        <v>4</v>
      </c>
    </row>
    <row r="4" spans="1:9" x14ac:dyDescent="0.25">
      <c r="A4" s="79" t="s">
        <v>654</v>
      </c>
      <c r="B4" s="60" t="s">
        <v>117</v>
      </c>
      <c r="C4" s="79" t="s">
        <v>133</v>
      </c>
      <c r="D4" s="79" t="s">
        <v>114</v>
      </c>
      <c r="E4" s="80">
        <v>35807</v>
      </c>
      <c r="F4" s="62">
        <f t="shared" ca="1" si="0"/>
        <v>19</v>
      </c>
      <c r="G4" s="93" t="s">
        <v>113</v>
      </c>
      <c r="H4" s="64">
        <v>48835</v>
      </c>
      <c r="I4" s="60">
        <v>5</v>
      </c>
    </row>
    <row r="5" spans="1:9" x14ac:dyDescent="0.25">
      <c r="A5" s="79" t="s">
        <v>765</v>
      </c>
      <c r="B5" s="60" t="s">
        <v>110</v>
      </c>
      <c r="C5" s="79" t="s">
        <v>140</v>
      </c>
      <c r="D5" s="79" t="s">
        <v>112</v>
      </c>
      <c r="E5" s="80">
        <v>35821</v>
      </c>
      <c r="F5" s="62">
        <f t="shared" ca="1" si="0"/>
        <v>19</v>
      </c>
      <c r="G5" s="93" t="s">
        <v>59</v>
      </c>
      <c r="H5" s="64">
        <v>22870</v>
      </c>
      <c r="I5" s="60">
        <v>3</v>
      </c>
    </row>
    <row r="6" spans="1:9" x14ac:dyDescent="0.25">
      <c r="A6" s="79" t="s">
        <v>519</v>
      </c>
      <c r="B6" s="60" t="s">
        <v>120</v>
      </c>
      <c r="C6" s="79" t="s">
        <v>142</v>
      </c>
      <c r="D6" s="79" t="s">
        <v>116</v>
      </c>
      <c r="E6" s="80">
        <v>35826</v>
      </c>
      <c r="F6" s="62">
        <f t="shared" ca="1" si="0"/>
        <v>19</v>
      </c>
      <c r="G6" s="93"/>
      <c r="H6" s="64">
        <v>45030</v>
      </c>
      <c r="I6" s="60">
        <v>3</v>
      </c>
    </row>
    <row r="7" spans="1:9" x14ac:dyDescent="0.25">
      <c r="A7" s="79" t="s">
        <v>566</v>
      </c>
      <c r="B7" s="60" t="s">
        <v>123</v>
      </c>
      <c r="C7" s="79" t="s">
        <v>140</v>
      </c>
      <c r="D7" s="79" t="s">
        <v>114</v>
      </c>
      <c r="E7" s="80">
        <v>35826</v>
      </c>
      <c r="F7" s="62">
        <f t="shared" ca="1" si="0"/>
        <v>19</v>
      </c>
      <c r="G7" s="93" t="s">
        <v>113</v>
      </c>
      <c r="H7" s="64">
        <v>31205</v>
      </c>
      <c r="I7" s="60">
        <v>2</v>
      </c>
    </row>
    <row r="8" spans="1:9" x14ac:dyDescent="0.25">
      <c r="A8" s="79" t="s">
        <v>392</v>
      </c>
      <c r="B8" s="60" t="s">
        <v>120</v>
      </c>
      <c r="C8" s="79" t="s">
        <v>126</v>
      </c>
      <c r="D8" s="79" t="s">
        <v>112</v>
      </c>
      <c r="E8" s="80">
        <v>35829</v>
      </c>
      <c r="F8" s="62">
        <f t="shared" ca="1" si="0"/>
        <v>19</v>
      </c>
      <c r="G8" s="93" t="s">
        <v>113</v>
      </c>
      <c r="H8" s="64">
        <v>61030</v>
      </c>
      <c r="I8" s="60">
        <v>3</v>
      </c>
    </row>
    <row r="9" spans="1:9" x14ac:dyDescent="0.25">
      <c r="A9" s="79" t="s">
        <v>826</v>
      </c>
      <c r="B9" s="60" t="s">
        <v>110</v>
      </c>
      <c r="C9" s="79" t="s">
        <v>133</v>
      </c>
      <c r="D9" s="79" t="s">
        <v>118</v>
      </c>
      <c r="E9" s="80">
        <v>35829</v>
      </c>
      <c r="F9" s="62">
        <f t="shared" ca="1" si="0"/>
        <v>19</v>
      </c>
      <c r="G9" s="93"/>
      <c r="H9" s="64">
        <v>29176</v>
      </c>
      <c r="I9" s="60">
        <v>3</v>
      </c>
    </row>
    <row r="10" spans="1:9" x14ac:dyDescent="0.25">
      <c r="A10" s="79" t="s">
        <v>728</v>
      </c>
      <c r="B10" s="60" t="s">
        <v>119</v>
      </c>
      <c r="C10" s="79" t="s">
        <v>133</v>
      </c>
      <c r="D10" s="79" t="s">
        <v>112</v>
      </c>
      <c r="E10" s="80">
        <v>35830</v>
      </c>
      <c r="F10" s="62">
        <f t="shared" ca="1" si="0"/>
        <v>19</v>
      </c>
      <c r="G10" s="93" t="s">
        <v>59</v>
      </c>
      <c r="H10" s="64">
        <v>35460</v>
      </c>
      <c r="I10" s="60">
        <v>5</v>
      </c>
    </row>
    <row r="11" spans="1:9" x14ac:dyDescent="0.25">
      <c r="A11" s="79" t="s">
        <v>199</v>
      </c>
      <c r="B11" s="60" t="s">
        <v>122</v>
      </c>
      <c r="C11" s="79" t="s">
        <v>126</v>
      </c>
      <c r="D11" s="79" t="s">
        <v>114</v>
      </c>
      <c r="E11" s="80">
        <v>35842</v>
      </c>
      <c r="F11" s="62">
        <f t="shared" ca="1" si="0"/>
        <v>19</v>
      </c>
      <c r="G11" s="93" t="s">
        <v>76</v>
      </c>
      <c r="H11" s="64">
        <v>23380</v>
      </c>
      <c r="I11" s="60">
        <v>4</v>
      </c>
    </row>
    <row r="12" spans="1:9" x14ac:dyDescent="0.25">
      <c r="A12" s="79" t="s">
        <v>614</v>
      </c>
      <c r="B12" s="60" t="s">
        <v>123</v>
      </c>
      <c r="C12" s="79" t="s">
        <v>141</v>
      </c>
      <c r="D12" s="79" t="s">
        <v>114</v>
      </c>
      <c r="E12" s="80">
        <v>35842</v>
      </c>
      <c r="F12" s="62">
        <f t="shared" ca="1" si="0"/>
        <v>19</v>
      </c>
      <c r="G12" s="93" t="s">
        <v>59</v>
      </c>
      <c r="H12" s="64">
        <v>39530</v>
      </c>
      <c r="I12" s="60">
        <v>5</v>
      </c>
    </row>
    <row r="13" spans="1:9" x14ac:dyDescent="0.25">
      <c r="A13" s="79" t="s">
        <v>189</v>
      </c>
      <c r="B13" s="60" t="s">
        <v>122</v>
      </c>
      <c r="C13" s="79" t="s">
        <v>126</v>
      </c>
      <c r="D13" s="79" t="s">
        <v>116</v>
      </c>
      <c r="E13" s="80">
        <v>35848</v>
      </c>
      <c r="F13" s="62">
        <f t="shared" ca="1" si="0"/>
        <v>19</v>
      </c>
      <c r="G13" s="93"/>
      <c r="H13" s="64">
        <v>85480</v>
      </c>
      <c r="I13" s="60">
        <v>5</v>
      </c>
    </row>
    <row r="14" spans="1:9" x14ac:dyDescent="0.25">
      <c r="A14" s="79" t="s">
        <v>846</v>
      </c>
      <c r="B14" s="60" t="s">
        <v>110</v>
      </c>
      <c r="C14" s="79" t="s">
        <v>136</v>
      </c>
      <c r="D14" s="79" t="s">
        <v>112</v>
      </c>
      <c r="E14" s="80">
        <v>35856</v>
      </c>
      <c r="F14" s="62">
        <f t="shared" ca="1" si="0"/>
        <v>19</v>
      </c>
      <c r="G14" s="93" t="s">
        <v>76</v>
      </c>
      <c r="H14" s="64">
        <v>86830</v>
      </c>
      <c r="I14" s="60">
        <v>3</v>
      </c>
    </row>
    <row r="15" spans="1:9" x14ac:dyDescent="0.25">
      <c r="A15" s="79" t="s">
        <v>267</v>
      </c>
      <c r="B15" s="60" t="s">
        <v>122</v>
      </c>
      <c r="C15" s="79" t="s">
        <v>136</v>
      </c>
      <c r="D15" s="79" t="s">
        <v>112</v>
      </c>
      <c r="E15" s="80">
        <v>35857</v>
      </c>
      <c r="F15" s="62">
        <f t="shared" ca="1" si="0"/>
        <v>19</v>
      </c>
      <c r="G15" s="93" t="s">
        <v>124</v>
      </c>
      <c r="H15" s="64">
        <v>82110</v>
      </c>
      <c r="I15" s="60">
        <v>3</v>
      </c>
    </row>
    <row r="16" spans="1:9" x14ac:dyDescent="0.25">
      <c r="A16" s="79" t="s">
        <v>296</v>
      </c>
      <c r="B16" s="60" t="s">
        <v>122</v>
      </c>
      <c r="C16" s="79" t="s">
        <v>141</v>
      </c>
      <c r="D16" s="79" t="s">
        <v>118</v>
      </c>
      <c r="E16" s="80">
        <v>35861</v>
      </c>
      <c r="F16" s="62">
        <f t="shared" ca="1" si="0"/>
        <v>19</v>
      </c>
      <c r="G16" s="93"/>
      <c r="H16" s="64">
        <v>12836</v>
      </c>
      <c r="I16" s="60">
        <v>5</v>
      </c>
    </row>
    <row r="17" spans="1:9" x14ac:dyDescent="0.25">
      <c r="A17" s="79" t="s">
        <v>866</v>
      </c>
      <c r="B17" s="60" t="s">
        <v>110</v>
      </c>
      <c r="C17" s="79" t="s">
        <v>141</v>
      </c>
      <c r="D17" s="79" t="s">
        <v>118</v>
      </c>
      <c r="E17" s="80">
        <v>35869</v>
      </c>
      <c r="F17" s="62">
        <f t="shared" ca="1" si="0"/>
        <v>19</v>
      </c>
      <c r="G17" s="93"/>
      <c r="H17" s="64">
        <v>17912</v>
      </c>
      <c r="I17" s="60">
        <v>5</v>
      </c>
    </row>
    <row r="18" spans="1:9" x14ac:dyDescent="0.25">
      <c r="A18" s="79" t="s">
        <v>508</v>
      </c>
      <c r="B18" s="60" t="s">
        <v>120</v>
      </c>
      <c r="C18" s="79" t="s">
        <v>141</v>
      </c>
      <c r="D18" s="79" t="s">
        <v>112</v>
      </c>
      <c r="E18" s="80">
        <v>35896</v>
      </c>
      <c r="F18" s="62">
        <f t="shared" ca="1" si="0"/>
        <v>19</v>
      </c>
      <c r="G18" s="93" t="s">
        <v>124</v>
      </c>
      <c r="H18" s="64">
        <v>70280</v>
      </c>
      <c r="I18" s="60">
        <v>3</v>
      </c>
    </row>
    <row r="19" spans="1:9" x14ac:dyDescent="0.25">
      <c r="A19" s="79" t="s">
        <v>196</v>
      </c>
      <c r="B19" s="60" t="s">
        <v>122</v>
      </c>
      <c r="C19" s="79" t="s">
        <v>126</v>
      </c>
      <c r="D19" s="79" t="s">
        <v>116</v>
      </c>
      <c r="E19" s="80">
        <v>35902</v>
      </c>
      <c r="F19" s="62">
        <f t="shared" ca="1" si="0"/>
        <v>19</v>
      </c>
      <c r="G19" s="93"/>
      <c r="H19" s="64">
        <v>63340</v>
      </c>
      <c r="I19" s="60">
        <v>3</v>
      </c>
    </row>
    <row r="20" spans="1:9" x14ac:dyDescent="0.25">
      <c r="A20" s="79" t="s">
        <v>407</v>
      </c>
      <c r="B20" s="60" t="s">
        <v>120</v>
      </c>
      <c r="C20" s="79" t="s">
        <v>138</v>
      </c>
      <c r="D20" s="79" t="s">
        <v>112</v>
      </c>
      <c r="E20" s="80">
        <v>35903</v>
      </c>
      <c r="F20" s="62">
        <f t="shared" ca="1" si="0"/>
        <v>19</v>
      </c>
      <c r="G20" s="93" t="s">
        <v>113</v>
      </c>
      <c r="H20" s="64">
        <v>68520</v>
      </c>
      <c r="I20" s="60">
        <v>5</v>
      </c>
    </row>
    <row r="21" spans="1:9" x14ac:dyDescent="0.25">
      <c r="A21" s="79" t="s">
        <v>637</v>
      </c>
      <c r="B21" s="60" t="s">
        <v>117</v>
      </c>
      <c r="C21" s="79" t="s">
        <v>140</v>
      </c>
      <c r="D21" s="79" t="s">
        <v>112</v>
      </c>
      <c r="E21" s="80">
        <v>35918</v>
      </c>
      <c r="F21" s="62">
        <f t="shared" ca="1" si="0"/>
        <v>19</v>
      </c>
      <c r="G21" s="93" t="s">
        <v>115</v>
      </c>
      <c r="H21" s="64">
        <v>73740</v>
      </c>
      <c r="I21" s="60">
        <v>4</v>
      </c>
    </row>
    <row r="22" spans="1:9" x14ac:dyDescent="0.25">
      <c r="A22" s="79" t="s">
        <v>579</v>
      </c>
      <c r="B22" s="60" t="s">
        <v>123</v>
      </c>
      <c r="C22" s="79" t="s">
        <v>138</v>
      </c>
      <c r="D22" s="79" t="s">
        <v>116</v>
      </c>
      <c r="E22" s="80">
        <v>35921</v>
      </c>
      <c r="F22" s="62">
        <f t="shared" ca="1" si="0"/>
        <v>19</v>
      </c>
      <c r="G22" s="93"/>
      <c r="H22" s="64">
        <v>63330</v>
      </c>
      <c r="I22" s="60">
        <v>4</v>
      </c>
    </row>
    <row r="23" spans="1:9" x14ac:dyDescent="0.25">
      <c r="A23" s="79" t="s">
        <v>659</v>
      </c>
      <c r="B23" s="60" t="s">
        <v>117</v>
      </c>
      <c r="C23" s="79" t="s">
        <v>133</v>
      </c>
      <c r="D23" s="79" t="s">
        <v>116</v>
      </c>
      <c r="E23" s="80">
        <v>35927</v>
      </c>
      <c r="F23" s="62">
        <f t="shared" ca="1" si="0"/>
        <v>19</v>
      </c>
      <c r="G23" s="93"/>
      <c r="H23" s="64">
        <v>76910</v>
      </c>
      <c r="I23" s="60">
        <v>1</v>
      </c>
    </row>
    <row r="24" spans="1:9" x14ac:dyDescent="0.25">
      <c r="A24" s="79" t="s">
        <v>426</v>
      </c>
      <c r="B24" s="60" t="s">
        <v>120</v>
      </c>
      <c r="C24" s="79" t="s">
        <v>133</v>
      </c>
      <c r="D24" s="79" t="s">
        <v>112</v>
      </c>
      <c r="E24" s="80">
        <v>35932</v>
      </c>
      <c r="F24" s="62">
        <f t="shared" ca="1" si="0"/>
        <v>19</v>
      </c>
      <c r="G24" s="93" t="s">
        <v>124</v>
      </c>
      <c r="H24" s="64">
        <v>89740</v>
      </c>
      <c r="I24" s="60">
        <v>5</v>
      </c>
    </row>
    <row r="25" spans="1:9" x14ac:dyDescent="0.25">
      <c r="A25" s="79" t="s">
        <v>825</v>
      </c>
      <c r="B25" s="60" t="s">
        <v>110</v>
      </c>
      <c r="C25" s="79" t="s">
        <v>133</v>
      </c>
      <c r="D25" s="79" t="s">
        <v>112</v>
      </c>
      <c r="E25" s="80">
        <v>35938</v>
      </c>
      <c r="F25" s="62">
        <f t="shared" ca="1" si="0"/>
        <v>19</v>
      </c>
      <c r="G25" s="93" t="s">
        <v>59</v>
      </c>
      <c r="H25" s="64">
        <v>55450</v>
      </c>
      <c r="I25" s="60">
        <v>5</v>
      </c>
    </row>
    <row r="26" spans="1:9" x14ac:dyDescent="0.25">
      <c r="A26" s="79" t="s">
        <v>666</v>
      </c>
      <c r="B26" s="60" t="s">
        <v>117</v>
      </c>
      <c r="C26" s="79" t="s">
        <v>133</v>
      </c>
      <c r="D26" s="79" t="s">
        <v>112</v>
      </c>
      <c r="E26" s="80">
        <v>35801</v>
      </c>
      <c r="F26" s="62">
        <f t="shared" ca="1" si="0"/>
        <v>19</v>
      </c>
      <c r="G26" s="93" t="s">
        <v>113</v>
      </c>
      <c r="H26" s="64">
        <v>78570</v>
      </c>
      <c r="I26" s="60">
        <v>1</v>
      </c>
    </row>
    <row r="27" spans="1:9" x14ac:dyDescent="0.25">
      <c r="A27" s="79" t="s">
        <v>312</v>
      </c>
      <c r="B27" s="60" t="s">
        <v>122</v>
      </c>
      <c r="C27" s="79" t="s">
        <v>141</v>
      </c>
      <c r="D27" s="79" t="s">
        <v>116</v>
      </c>
      <c r="E27" s="80">
        <v>35806</v>
      </c>
      <c r="F27" s="62">
        <f t="shared" ca="1" si="0"/>
        <v>19</v>
      </c>
      <c r="G27" s="93"/>
      <c r="H27" s="64">
        <v>86100</v>
      </c>
      <c r="I27" s="60">
        <v>4</v>
      </c>
    </row>
    <row r="28" spans="1:9" x14ac:dyDescent="0.25">
      <c r="A28" s="79" t="s">
        <v>654</v>
      </c>
      <c r="B28" s="60" t="s">
        <v>117</v>
      </c>
      <c r="C28" s="79" t="s">
        <v>133</v>
      </c>
      <c r="D28" s="79" t="s">
        <v>114</v>
      </c>
      <c r="E28" s="80">
        <v>35807</v>
      </c>
      <c r="F28" s="62">
        <f t="shared" ca="1" si="0"/>
        <v>19</v>
      </c>
      <c r="G28" s="93" t="s">
        <v>113</v>
      </c>
      <c r="H28" s="64">
        <v>48835</v>
      </c>
      <c r="I28" s="60">
        <v>5</v>
      </c>
    </row>
    <row r="29" spans="1:9" x14ac:dyDescent="0.25">
      <c r="A29" s="79" t="s">
        <v>765</v>
      </c>
      <c r="B29" s="60" t="s">
        <v>110</v>
      </c>
      <c r="C29" s="79" t="s">
        <v>140</v>
      </c>
      <c r="D29" s="79" t="s">
        <v>112</v>
      </c>
      <c r="E29" s="80">
        <v>35821</v>
      </c>
      <c r="F29" s="62">
        <f t="shared" ca="1" si="0"/>
        <v>19</v>
      </c>
      <c r="G29" s="93" t="s">
        <v>59</v>
      </c>
      <c r="H29" s="64">
        <v>22870</v>
      </c>
      <c r="I29" s="60">
        <v>3</v>
      </c>
    </row>
    <row r="30" spans="1:9" x14ac:dyDescent="0.25">
      <c r="A30" s="79" t="s">
        <v>519</v>
      </c>
      <c r="B30" s="60" t="s">
        <v>120</v>
      </c>
      <c r="C30" s="79" t="s">
        <v>142</v>
      </c>
      <c r="D30" s="79" t="s">
        <v>116</v>
      </c>
      <c r="E30" s="80">
        <v>35826</v>
      </c>
      <c r="F30" s="62">
        <f t="shared" ca="1" si="0"/>
        <v>19</v>
      </c>
      <c r="G30" s="93"/>
      <c r="H30" s="64">
        <v>45030</v>
      </c>
      <c r="I30" s="60">
        <v>3</v>
      </c>
    </row>
    <row r="31" spans="1:9" x14ac:dyDescent="0.25">
      <c r="A31" s="79" t="s">
        <v>566</v>
      </c>
      <c r="B31" s="60" t="s">
        <v>123</v>
      </c>
      <c r="C31" s="79" t="s">
        <v>140</v>
      </c>
      <c r="D31" s="79" t="s">
        <v>114</v>
      </c>
      <c r="E31" s="80">
        <v>35826</v>
      </c>
      <c r="F31" s="62">
        <f t="shared" ca="1" si="0"/>
        <v>19</v>
      </c>
      <c r="G31" s="93" t="s">
        <v>113</v>
      </c>
      <c r="H31" s="64">
        <v>31205</v>
      </c>
      <c r="I31" s="60">
        <v>2</v>
      </c>
    </row>
    <row r="32" spans="1:9" x14ac:dyDescent="0.25">
      <c r="A32" s="79" t="s">
        <v>392</v>
      </c>
      <c r="B32" s="60" t="s">
        <v>120</v>
      </c>
      <c r="C32" s="79" t="s">
        <v>126</v>
      </c>
      <c r="D32" s="79" t="s">
        <v>112</v>
      </c>
      <c r="E32" s="80">
        <v>35829</v>
      </c>
      <c r="F32" s="62">
        <f t="shared" ca="1" si="0"/>
        <v>19</v>
      </c>
      <c r="G32" s="93" t="s">
        <v>113</v>
      </c>
      <c r="H32" s="64">
        <v>61030</v>
      </c>
      <c r="I32" s="60">
        <v>3</v>
      </c>
    </row>
    <row r="33" spans="1:9" x14ac:dyDescent="0.25">
      <c r="A33" s="79" t="s">
        <v>826</v>
      </c>
      <c r="B33" s="60" t="s">
        <v>110</v>
      </c>
      <c r="C33" s="79" t="s">
        <v>133</v>
      </c>
      <c r="D33" s="79" t="s">
        <v>118</v>
      </c>
      <c r="E33" s="80">
        <v>35829</v>
      </c>
      <c r="F33" s="62">
        <f t="shared" ca="1" si="0"/>
        <v>19</v>
      </c>
      <c r="G33" s="93"/>
      <c r="H33" s="64">
        <v>29176</v>
      </c>
      <c r="I33" s="60">
        <v>3</v>
      </c>
    </row>
    <row r="34" spans="1:9" x14ac:dyDescent="0.25">
      <c r="A34" s="79" t="s">
        <v>189</v>
      </c>
      <c r="B34" s="60" t="s">
        <v>122</v>
      </c>
      <c r="C34" s="79" t="s">
        <v>126</v>
      </c>
      <c r="D34" s="79" t="s">
        <v>116</v>
      </c>
      <c r="E34" s="80">
        <v>35848</v>
      </c>
      <c r="F34" s="62">
        <f t="shared" ca="1" si="0"/>
        <v>19</v>
      </c>
      <c r="G34" s="93"/>
      <c r="H34" s="64">
        <v>85480</v>
      </c>
      <c r="I34" s="60">
        <v>5</v>
      </c>
    </row>
    <row r="35" spans="1:9" x14ac:dyDescent="0.25">
      <c r="A35" s="79" t="s">
        <v>846</v>
      </c>
      <c r="B35" s="60" t="s">
        <v>110</v>
      </c>
      <c r="C35" s="79" t="s">
        <v>136</v>
      </c>
      <c r="D35" s="79" t="s">
        <v>112</v>
      </c>
      <c r="E35" s="80">
        <v>35856</v>
      </c>
      <c r="F35" s="62">
        <f t="shared" ca="1" si="0"/>
        <v>19</v>
      </c>
      <c r="G35" s="93" t="s">
        <v>76</v>
      </c>
      <c r="H35" s="64">
        <v>86830</v>
      </c>
      <c r="I35" s="60">
        <v>3</v>
      </c>
    </row>
    <row r="36" spans="1:9" x14ac:dyDescent="0.25">
      <c r="A36" s="79" t="s">
        <v>267</v>
      </c>
      <c r="B36" s="60" t="s">
        <v>122</v>
      </c>
      <c r="C36" s="79" t="s">
        <v>136</v>
      </c>
      <c r="D36" s="79" t="s">
        <v>112</v>
      </c>
      <c r="E36" s="80">
        <v>35857</v>
      </c>
      <c r="F36" s="62">
        <f t="shared" ca="1" si="0"/>
        <v>19</v>
      </c>
      <c r="G36" s="93" t="s">
        <v>124</v>
      </c>
      <c r="H36" s="64">
        <v>82110</v>
      </c>
      <c r="I36" s="60">
        <v>3</v>
      </c>
    </row>
    <row r="37" spans="1:9" x14ac:dyDescent="0.25">
      <c r="A37" s="79" t="s">
        <v>296</v>
      </c>
      <c r="B37" s="60" t="s">
        <v>122</v>
      </c>
      <c r="C37" s="79" t="s">
        <v>141</v>
      </c>
      <c r="D37" s="79" t="s">
        <v>118</v>
      </c>
      <c r="E37" s="80">
        <v>35861</v>
      </c>
      <c r="F37" s="62">
        <f t="shared" ca="1" si="0"/>
        <v>19</v>
      </c>
      <c r="G37" s="93"/>
      <c r="H37" s="64">
        <v>12836</v>
      </c>
      <c r="I37" s="60">
        <v>5</v>
      </c>
    </row>
    <row r="38" spans="1:9" x14ac:dyDescent="0.25">
      <c r="A38" s="79" t="s">
        <v>866</v>
      </c>
      <c r="B38" s="60" t="s">
        <v>110</v>
      </c>
      <c r="C38" s="79" t="s">
        <v>141</v>
      </c>
      <c r="D38" s="79" t="s">
        <v>118</v>
      </c>
      <c r="E38" s="80">
        <v>35869</v>
      </c>
      <c r="F38" s="62">
        <f t="shared" ca="1" si="0"/>
        <v>19</v>
      </c>
      <c r="G38" s="93"/>
      <c r="H38" s="64">
        <v>17912</v>
      </c>
      <c r="I38" s="60">
        <v>5</v>
      </c>
    </row>
    <row r="39" spans="1:9" x14ac:dyDescent="0.25">
      <c r="A39" s="79" t="s">
        <v>508</v>
      </c>
      <c r="B39" s="60" t="s">
        <v>120</v>
      </c>
      <c r="C39" s="79" t="s">
        <v>141</v>
      </c>
      <c r="D39" s="79" t="s">
        <v>112</v>
      </c>
      <c r="E39" s="80">
        <v>35896</v>
      </c>
      <c r="F39" s="62">
        <f t="shared" ca="1" si="0"/>
        <v>19</v>
      </c>
      <c r="G39" s="93" t="s">
        <v>124</v>
      </c>
      <c r="H39" s="64">
        <v>70280</v>
      </c>
      <c r="I39" s="60">
        <v>3</v>
      </c>
    </row>
    <row r="40" spans="1:9" x14ac:dyDescent="0.25">
      <c r="A40" s="79" t="s">
        <v>196</v>
      </c>
      <c r="B40" s="60" t="s">
        <v>122</v>
      </c>
      <c r="C40" s="79" t="s">
        <v>126</v>
      </c>
      <c r="D40" s="79" t="s">
        <v>116</v>
      </c>
      <c r="E40" s="80">
        <v>35902</v>
      </c>
      <c r="F40" s="62">
        <f t="shared" ca="1" si="0"/>
        <v>19</v>
      </c>
      <c r="G40" s="93"/>
      <c r="H40" s="64">
        <v>63340</v>
      </c>
      <c r="I40" s="60">
        <v>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selection activeCell="C2" sqref="C2"/>
    </sheetView>
  </sheetViews>
  <sheetFormatPr defaultRowHeight="15" x14ac:dyDescent="0.25"/>
  <cols>
    <col min="1" max="2" width="18" customWidth="1"/>
    <col min="3" max="3" width="15" customWidth="1"/>
    <col min="4" max="4" width="18" customWidth="1"/>
  </cols>
  <sheetData>
    <row r="1" spans="1:4" x14ac:dyDescent="0.25">
      <c r="A1" t="s">
        <v>968</v>
      </c>
      <c r="B1" t="s">
        <v>969</v>
      </c>
      <c r="C1" t="s">
        <v>970</v>
      </c>
      <c r="D1" t="s">
        <v>971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Introduction Of Excel</vt:lpstr>
      <vt:lpstr>ShortCut Keys</vt:lpstr>
      <vt:lpstr>LocateFormulas</vt:lpstr>
      <vt:lpstr>Customer Formating</vt:lpstr>
      <vt:lpstr>PasteSpecial Technic</vt:lpstr>
      <vt:lpstr>Sorting</vt:lpstr>
      <vt:lpstr>Text To Column</vt:lpstr>
      <vt:lpstr>Remove Duplicate</vt:lpstr>
      <vt:lpstr>Data Validation</vt:lpstr>
      <vt:lpstr>Reference</vt:lpstr>
      <vt:lpstr>Text Function</vt:lpstr>
      <vt:lpstr>Date Function</vt:lpstr>
      <vt:lpstr>Maths and Lookup</vt:lpstr>
      <vt:lpstr>Pivot Table Data</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2017-02-18T12:36:56Z</dcterms:created>
  <dcterms:modified xsi:type="dcterms:W3CDTF">2017-05-29T05:34:41Z</dcterms:modified>
</cp:coreProperties>
</file>