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Dominik\Documents\Forschung\Broca-Paper\"/>
    </mc:Choice>
  </mc:AlternateContent>
  <xr:revisionPtr revIDLastSave="0" documentId="13_ncr:1_{DB8FB71D-D3BD-44F2-A24A-EAC4B83E2B9F}" xr6:coauthVersionLast="47" xr6:coauthVersionMax="47" xr10:uidLastSave="{00000000-0000-0000-0000-000000000000}"/>
  <bookViews>
    <workbookView xWindow="-120" yWindow="-120" windowWidth="29040" windowHeight="15840" activeTab="2" xr2:uid="{00000000-000D-0000-FFFF-FFFF00000000}"/>
  </bookViews>
  <sheets>
    <sheet name="Vorkurs" sheetId="1" r:id="rId1"/>
    <sheet name="Programmiererfahrung" sheetId="2" r:id="rId2"/>
    <sheet name="BROCAtreat" sheetId="3" r:id="rId3"/>
    <sheet name="Übungsaufgaben" sheetId="4" r:id="rId4"/>
    <sheet name="Pretest" sheetId="5" r:id="rId5"/>
    <sheet name="Posttest-Ahadi" sheetId="6" r:id="rId6"/>
    <sheet name="Posttest-Programmieraufgabe" sheetId="7" r:id="rId7"/>
    <sheet name="Interviewfragen" sheetId="8" r:id="rId8"/>
    <sheet name="Feedback_Answer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9" l="1"/>
  <c r="A20" i="9"/>
  <c r="A19" i="9"/>
  <c r="A18" i="9"/>
  <c r="A17" i="9"/>
  <c r="A16" i="9"/>
  <c r="A15" i="9"/>
  <c r="A14" i="9"/>
  <c r="A13" i="9"/>
  <c r="A12" i="9"/>
  <c r="A11" i="9"/>
  <c r="A10" i="9"/>
  <c r="A9" i="9"/>
  <c r="A8" i="9"/>
  <c r="A7" i="9"/>
  <c r="A6" i="9"/>
  <c r="A5" i="9"/>
  <c r="A4" i="9"/>
  <c r="A3" i="9"/>
  <c r="A2" i="9"/>
  <c r="M18" i="6"/>
  <c r="L18" i="6"/>
  <c r="J18" i="6"/>
  <c r="L17" i="6"/>
  <c r="J17" i="6"/>
  <c r="M17" i="6" s="1"/>
  <c r="M16" i="6"/>
  <c r="J16" i="6"/>
  <c r="J15" i="6"/>
  <c r="M15" i="6" s="1"/>
  <c r="M14" i="6"/>
  <c r="J14" i="6"/>
  <c r="M13" i="6"/>
  <c r="J13" i="6"/>
  <c r="M12" i="6"/>
  <c r="M11" i="6"/>
  <c r="J10" i="6"/>
  <c r="M10" i="6" s="1"/>
  <c r="J9" i="6"/>
  <c r="M9" i="6" s="1"/>
  <c r="J8" i="6"/>
  <c r="M8" i="6" s="1"/>
  <c r="L7" i="6"/>
  <c r="J7" i="6"/>
  <c r="M7" i="6" s="1"/>
  <c r="M6" i="6"/>
  <c r="L6" i="6"/>
  <c r="M5" i="6"/>
  <c r="L5" i="6"/>
  <c r="J4" i="6"/>
  <c r="M4" i="6" s="1"/>
  <c r="M3" i="6"/>
  <c r="M2" i="6"/>
  <c r="L2" i="6"/>
  <c r="J2" i="6"/>
  <c r="J21" i="5"/>
  <c r="J20" i="5"/>
  <c r="J19" i="5"/>
  <c r="J18" i="5"/>
  <c r="J17" i="5"/>
  <c r="J16" i="5"/>
  <c r="L16" i="6" s="1"/>
  <c r="J15" i="5"/>
  <c r="L15" i="6" s="1"/>
  <c r="J14" i="5"/>
  <c r="L14" i="6" s="1"/>
  <c r="J13" i="5"/>
  <c r="L13" i="6" s="1"/>
  <c r="J12" i="5"/>
  <c r="L12" i="6" s="1"/>
  <c r="J11" i="5"/>
  <c r="J10" i="5"/>
  <c r="L10" i="6" s="1"/>
  <c r="J9" i="5"/>
  <c r="L9" i="6" s="1"/>
  <c r="J8" i="5"/>
  <c r="L8" i="6" s="1"/>
  <c r="J7" i="5"/>
  <c r="J6" i="5"/>
  <c r="J5" i="5"/>
  <c r="J4" i="5"/>
  <c r="L4" i="6" s="1"/>
  <c r="J3" i="5"/>
  <c r="L3" i="6" s="1"/>
  <c r="J2" i="5"/>
  <c r="AF24" i="4"/>
  <c r="AE23" i="4"/>
  <c r="AD23" i="4"/>
  <c r="AC23" i="4"/>
  <c r="AB23" i="4"/>
  <c r="AA23" i="4"/>
  <c r="Y23" i="4"/>
  <c r="X23" i="4"/>
  <c r="V23" i="4"/>
  <c r="U23" i="4"/>
  <c r="T23" i="4"/>
  <c r="S23" i="4"/>
  <c r="R23" i="4"/>
  <c r="Q23" i="4"/>
  <c r="P23" i="4"/>
  <c r="O23" i="4"/>
  <c r="N23" i="4"/>
  <c r="L23" i="4"/>
  <c r="K23" i="4"/>
  <c r="J23" i="4"/>
  <c r="I23" i="4"/>
  <c r="H23" i="4"/>
  <c r="G23" i="4"/>
  <c r="F23" i="4"/>
  <c r="E23" i="4"/>
  <c r="D23" i="4"/>
  <c r="C23" i="4"/>
  <c r="B23" i="4"/>
  <c r="AF21" i="4"/>
  <c r="AF20" i="4"/>
  <c r="AF19" i="4"/>
  <c r="AF18" i="4"/>
  <c r="AF17" i="4"/>
  <c r="AF16" i="4"/>
  <c r="AF15" i="4"/>
  <c r="AF14" i="4"/>
  <c r="AF13" i="4"/>
  <c r="AF10" i="4"/>
  <c r="AF9" i="4"/>
  <c r="AF8" i="4"/>
  <c r="AF7" i="4"/>
  <c r="AF4" i="4"/>
  <c r="AF3" i="4"/>
  <c r="AF2" i="4"/>
  <c r="A12" i="3"/>
  <c r="A11" i="3"/>
  <c r="A10" i="3"/>
  <c r="A9" i="3"/>
  <c r="A8" i="3"/>
  <c r="A7" i="3"/>
  <c r="A6" i="3"/>
  <c r="A5" i="3"/>
  <c r="A4" i="3"/>
  <c r="A3" i="3"/>
  <c r="A2" i="3"/>
</calcChain>
</file>

<file path=xl/sharedStrings.xml><?xml version="1.0" encoding="utf-8"?>
<sst xmlns="http://schemas.openxmlformats.org/spreadsheetml/2006/main" count="725" uniqueCount="389">
  <si>
    <t>Vorname</t>
  </si>
  <si>
    <t>Nachname</t>
  </si>
  <si>
    <t>Alter</t>
  </si>
  <si>
    <t>Geschlecht</t>
  </si>
  <si>
    <t>Persönliche Daten: E-Mail</t>
  </si>
  <si>
    <t>Studiengang</t>
  </si>
  <si>
    <t>L1</t>
  </si>
  <si>
    <t>Studium angefangen oder abgeschlossen?</t>
  </si>
  <si>
    <t>Wenn ja, in welchem Bereich?</t>
  </si>
  <si>
    <t>Wieviele Semester hast du dort studiert?</t>
  </si>
  <si>
    <t>Einverständnis</t>
  </si>
  <si>
    <t>Kurs beendet?</t>
  </si>
  <si>
    <t>Kurs vorzeitig beendet</t>
  </si>
  <si>
    <t>Anwesenheit d1</t>
  </si>
  <si>
    <t>Ad2</t>
  </si>
  <si>
    <t>Ad3</t>
  </si>
  <si>
    <t>Ad4</t>
  </si>
  <si>
    <t>Ad5</t>
  </si>
  <si>
    <t>Richard</t>
  </si>
  <si>
    <t>Albani</t>
  </si>
  <si>
    <t>Männlich</t>
  </si>
  <si>
    <t>richi.alb@t-online.de</t>
  </si>
  <si>
    <t>angewandte Informatik</t>
  </si>
  <si>
    <t>Deutsch</t>
  </si>
  <si>
    <t>nein</t>
  </si>
  <si>
    <t>Hitesh</t>
  </si>
  <si>
    <t>Babariya</t>
  </si>
  <si>
    <t>Male</t>
  </si>
  <si>
    <t>babariya.hitesh1808@gmail.com</t>
  </si>
  <si>
    <t>Automotive Software Engineering</t>
  </si>
  <si>
    <t>Hindi</t>
  </si>
  <si>
    <t>Completed my First Semester</t>
  </si>
  <si>
    <t>Alexander</t>
  </si>
  <si>
    <t>Bekdurdyew</t>
  </si>
  <si>
    <t>männlich</t>
  </si>
  <si>
    <t>alexanderbekdurdyew@gmail.com</t>
  </si>
  <si>
    <t>Automobilinformatik</t>
  </si>
  <si>
    <t>deutsch, russisch</t>
  </si>
  <si>
    <t>Böhme</t>
  </si>
  <si>
    <t>r.boehme04@gmail.com</t>
  </si>
  <si>
    <t>Informatik</t>
  </si>
  <si>
    <t>Oleksandr</t>
  </si>
  <si>
    <t>Boretskyi</t>
  </si>
  <si>
    <t>olexandr.boretskyi@gmail.com</t>
  </si>
  <si>
    <t>Web Engineering</t>
  </si>
  <si>
    <t>Ukrainisch</t>
  </si>
  <si>
    <t>Ich setze mein Studium fort</t>
  </si>
  <si>
    <t>Lucas</t>
  </si>
  <si>
    <t>De Bona</t>
  </si>
  <si>
    <t>m</t>
  </si>
  <si>
    <t>lucas.de-bona@s2022.tu-chemnitz.de</t>
  </si>
  <si>
    <t>Nein</t>
  </si>
  <si>
    <t>Rafael</t>
  </si>
  <si>
    <t>Ecker</t>
  </si>
  <si>
    <t>rafael.ecker@mailbox.org, rafael.ecker@yahoo.de</t>
  </si>
  <si>
    <t>Informatik für Geistes- und Sozialwissenschaften</t>
  </si>
  <si>
    <t>deutsch</t>
  </si>
  <si>
    <t>ja</t>
  </si>
  <si>
    <t>Kulturwissenschaften</t>
  </si>
  <si>
    <t>Arantxa</t>
  </si>
  <si>
    <t>Eckhardt da Silva</t>
  </si>
  <si>
    <t>Weiblich</t>
  </si>
  <si>
    <t>aran-txa@hotmail.com</t>
  </si>
  <si>
    <t>Portugiesisch</t>
  </si>
  <si>
    <t>Ja</t>
  </si>
  <si>
    <t>Physik</t>
  </si>
  <si>
    <t>Ben</t>
  </si>
  <si>
    <t>Güldenpfennig</t>
  </si>
  <si>
    <t>M</t>
  </si>
  <si>
    <t>ben.gueldenpfennig@s2022.tu-chemnitz.de</t>
  </si>
  <si>
    <t>Angewandte Informatik</t>
  </si>
  <si>
    <t>Anastasiya</t>
  </si>
  <si>
    <t>Haurylava</t>
  </si>
  <si>
    <t>anastasiya.haurylava@s2022.tu-chemnitz.de</t>
  </si>
  <si>
    <t>Informatik für Geistes- und Sozialwissenschaftlern</t>
  </si>
  <si>
    <t>Russisch</t>
  </si>
  <si>
    <t>B.A.</t>
  </si>
  <si>
    <t>Romanistik</t>
  </si>
  <si>
    <t>Claudia</t>
  </si>
  <si>
    <t>Hübner</t>
  </si>
  <si>
    <t>weiblich</t>
  </si>
  <si>
    <t>chira@hotmail.de</t>
  </si>
  <si>
    <t>MA Informatik für Geistes- und Sozialwissenschaftler</t>
  </si>
  <si>
    <t>BA Pädagogik</t>
  </si>
  <si>
    <t>Hans</t>
  </si>
  <si>
    <t>Jänicke</t>
  </si>
  <si>
    <t>janickehans@gmail.com</t>
  </si>
  <si>
    <t>Victoria</t>
  </si>
  <si>
    <t>Kocks</t>
  </si>
  <si>
    <t>victoria.kocks@gmail.com</t>
  </si>
  <si>
    <t>Informatik und Kommunikationswissenschaften</t>
  </si>
  <si>
    <t>Jura</t>
  </si>
  <si>
    <t>Dipeshkumar Jitubhai</t>
  </si>
  <si>
    <t>Korat</t>
  </si>
  <si>
    <t>Masculin</t>
  </si>
  <si>
    <t>dipeshkorat1998@gmail.com</t>
  </si>
  <si>
    <t>Gujarati</t>
  </si>
  <si>
    <t>Yes</t>
  </si>
  <si>
    <t>Stefan</t>
  </si>
  <si>
    <t>Laube</t>
  </si>
  <si>
    <t>Laube73@gmx.net</t>
  </si>
  <si>
    <t>Wirtschaftingenieur Maschinenbau</t>
  </si>
  <si>
    <t>Ja.</t>
  </si>
  <si>
    <t>Meera</t>
  </si>
  <si>
    <t>Mer</t>
  </si>
  <si>
    <t>Female</t>
  </si>
  <si>
    <t>meeramer1234@gmail.com</t>
  </si>
  <si>
    <t>Automotive software engineering</t>
  </si>
  <si>
    <t>Hindi, English</t>
  </si>
  <si>
    <t>yes I have stareted</t>
  </si>
  <si>
    <t>Mustafa</t>
  </si>
  <si>
    <t>Nasif</t>
  </si>
  <si>
    <t>mustafanasif86@gmail.com</t>
  </si>
  <si>
    <t>Deutsch, Arabisch</t>
  </si>
  <si>
    <t>Alina</t>
  </si>
  <si>
    <t>Naumann</t>
  </si>
  <si>
    <t>naumann_alina@gmx.de</t>
  </si>
  <si>
    <t>Informatik Bachelor</t>
  </si>
  <si>
    <t>Diego Eduardo</t>
  </si>
  <si>
    <t>Rubira Orejuela</t>
  </si>
  <si>
    <t>diegorubira@gmail.com</t>
  </si>
  <si>
    <t>Neurorobotik</t>
  </si>
  <si>
    <t>Spanisch</t>
  </si>
  <si>
    <t>Biomedizintechnik</t>
  </si>
  <si>
    <t>Conrad</t>
  </si>
  <si>
    <t>Scherzer</t>
  </si>
  <si>
    <t>Conrad-scherzer@gmx.de</t>
  </si>
  <si>
    <t>Wirtschaftsinformatik</t>
  </si>
  <si>
    <t>Ken</t>
  </si>
  <si>
    <t>Schettler</t>
  </si>
  <si>
    <t>ken.schettler@s2022.tu-chemnitz.de, 
 Schettler.ken@gmail.com</t>
  </si>
  <si>
    <t>-</t>
  </si>
  <si>
    <t>Luka</t>
  </si>
  <si>
    <t>Seidel</t>
  </si>
  <si>
    <t>luka180304@gmail.com</t>
  </si>
  <si>
    <t>Janek</t>
  </si>
  <si>
    <t>janek.seidel@s2022.tu-chemnitz.de</t>
  </si>
  <si>
    <t>Nanook</t>
  </si>
  <si>
    <t>Sendrowski</t>
  </si>
  <si>
    <t>nanook.sendrowski@web.de</t>
  </si>
  <si>
    <t>Informatik für Geistes- und Sozialwissenschaftler</t>
  </si>
  <si>
    <t>Politikwissenschaft</t>
  </si>
  <si>
    <t>Anna Luisa</t>
  </si>
  <si>
    <t>Seyfert</t>
  </si>
  <si>
    <t>annaseyfert00@gmail.com</t>
  </si>
  <si>
    <t>Ja, aber nicht abgeschlossen</t>
  </si>
  <si>
    <t>Soziale Arbeit</t>
  </si>
  <si>
    <t>Lara</t>
  </si>
  <si>
    <t>Zienert</t>
  </si>
  <si>
    <t>lara.zienert@gmail.com</t>
  </si>
  <si>
    <t>Sebastian</t>
  </si>
  <si>
    <t>Oehme</t>
  </si>
  <si>
    <t>sebastianoehme1704@gmail.com</t>
  </si>
  <si>
    <t>Aaron</t>
  </si>
  <si>
    <t>Glashagen</t>
  </si>
  <si>
    <t>aaron.glashagen@s2022.tu-chemnitz.de</t>
  </si>
  <si>
    <t>Deustch</t>
  </si>
  <si>
    <t>Nein (mein 1. Studium)</t>
  </si>
  <si>
    <t>UID</t>
  </si>
  <si>
    <t>alter</t>
  </si>
  <si>
    <t>bio_geschlecht</t>
  </si>
  <si>
    <t>studiengang</t>
  </si>
  <si>
    <t>fachsemester</t>
  </si>
  <si>
    <t>erfahrung_lernen</t>
  </si>
  <si>
    <t>erfahrung_professionell</t>
  </si>
  <si>
    <t>erfahrung_C</t>
  </si>
  <si>
    <t>erfahrung_C++</t>
  </si>
  <si>
    <t>erfahrung_Java</t>
  </si>
  <si>
    <t>erfahrung_Python</t>
  </si>
  <si>
    <t>erfahrung_R</t>
  </si>
  <si>
    <t>weitere_programmiersprachen</t>
  </si>
  <si>
    <t>5NSA280</t>
  </si>
  <si>
    <t>Master Informatik für Geistes- und Sozialwissenschaften</t>
  </si>
  <si>
    <t>8CHT208</t>
  </si>
  <si>
    <t>7RAI228</t>
  </si>
  <si>
    <t>html, CSS, Javascript</t>
  </si>
  <si>
    <t>7KSM240</t>
  </si>
  <si>
    <t>Bachelor Angewandte Informatik</t>
  </si>
  <si>
    <t>Turbo, Pascal, Schul Basics</t>
  </si>
  <si>
    <t>1RBR047</t>
  </si>
  <si>
    <t>Python, JS, Django als Framework</t>
  </si>
  <si>
    <t>0REG243</t>
  </si>
  <si>
    <t>4DRO233</t>
  </si>
  <si>
    <t>nur Python</t>
  </si>
  <si>
    <t>7SOA133</t>
  </si>
  <si>
    <t>Bachelor Informatik</t>
  </si>
  <si>
    <t>html, CSS</t>
  </si>
  <si>
    <t>8ABU138</t>
  </si>
  <si>
    <t>5MMI105</t>
  </si>
  <si>
    <t>Javascript, html, CSS, pHp, Android</t>
  </si>
  <si>
    <t>1HJA213</t>
  </si>
  <si>
    <t>keine</t>
  </si>
  <si>
    <t>0LZR203</t>
  </si>
  <si>
    <t>4MNT105</t>
  </si>
  <si>
    <t>1AGT138</t>
  </si>
  <si>
    <t>html</t>
  </si>
  <si>
    <t>4ANT042</t>
  </si>
  <si>
    <t>7VKT025</t>
  </si>
  <si>
    <t>3LDI060</t>
  </si>
  <si>
    <t>3LST145</t>
  </si>
  <si>
    <t>7BGT235</t>
  </si>
  <si>
    <t>5JSU143</t>
  </si>
  <si>
    <t>6CSA143</t>
  </si>
  <si>
    <t>Participant-Nr.</t>
  </si>
  <si>
    <t>Dominant Hand</t>
  </si>
  <si>
    <t>Wie wurden die Pfeiltasten genutzt? (mit zwei Händen oder mit einer Hand?</t>
  </si>
  <si>
    <t>Datenschutz?</t>
  </si>
  <si>
    <t>Teilnahmeinfo?</t>
  </si>
  <si>
    <t>Notizen</t>
  </si>
  <si>
    <t>Schreiben L, Rest R</t>
  </si>
  <si>
    <t>mit der rechten Hand</t>
  </si>
  <si>
    <t>j</t>
  </si>
  <si>
    <t>R</t>
  </si>
  <si>
    <t xml:space="preserve">getauscht, nativ 1-Hand, 2-Hand war empfohlen, also manchmal auch das </t>
  </si>
  <si>
    <t>zwei Hände</t>
  </si>
  <si>
    <t>Zeige- und Mittelfinger der rechten Hand</t>
  </si>
  <si>
    <t>w</t>
  </si>
  <si>
    <t>L</t>
  </si>
  <si>
    <t>linker Zeigefinger und rechter Zeigefinger</t>
  </si>
  <si>
    <t xml:space="preserve">Verwirrt von fehlenden Instruktionen am Ende </t>
  </si>
  <si>
    <t>Pfeiltasten mit 1 Hand</t>
  </si>
  <si>
    <t>ein- und zweihändige Bedienung</t>
  </si>
  <si>
    <t>beide Hände</t>
  </si>
  <si>
    <t>L für Schreiben, R für alles andere</t>
  </si>
  <si>
    <t>Pfeiltasten mit einer Hand (rechts)</t>
  </si>
  <si>
    <t>unbewusst mal mit einer mal mit der anderen Hand</t>
  </si>
  <si>
    <t>beidhändige Nutzung</t>
  </si>
  <si>
    <t>2.6 (nur Coding)</t>
  </si>
  <si>
    <t>3.1 (Integerdivisionproblem nicht betrachtet)</t>
  </si>
  <si>
    <t>3.2.1</t>
  </si>
  <si>
    <t>3.2.2</t>
  </si>
  <si>
    <t>7.6 (Primzahl)</t>
  </si>
  <si>
    <t>7.7 (Primzahl)</t>
  </si>
  <si>
    <t>Total</t>
  </si>
  <si>
    <t>ANTWORT-</t>
  </si>
  <si>
    <t>ZU</t>
  </si>
  <si>
    <t>NEU</t>
  </si>
  <si>
    <t>MÖGLICHKEITEN</t>
  </si>
  <si>
    <t>UNGENAUE</t>
  </si>
  <si>
    <t>HINZUGEFÜGT</t>
  </si>
  <si>
    <t>Keine Zeit</t>
  </si>
  <si>
    <t>ALS</t>
  </si>
  <si>
    <t>ÄHNLICH</t>
  </si>
  <si>
    <t>LEICHTERE</t>
  </si>
  <si>
    <t>Zu erfahren</t>
  </si>
  <si>
    <t>AUFGABE</t>
  </si>
  <si>
    <t xml:space="preserve">IM </t>
  </si>
  <si>
    <t xml:space="preserve">VERGLEICH </t>
  </si>
  <si>
    <t>ZU 7.1</t>
  </si>
  <si>
    <t>5JS4143</t>
  </si>
  <si>
    <t xml:space="preserve">NACH DER </t>
  </si>
  <si>
    <t>PAUSE</t>
  </si>
  <si>
    <t xml:space="preserve">GEGANGEN </t>
  </si>
  <si>
    <t>Corona - hat die for-Schleifen am vormittag vor meinem Abschlusstest noch zu Ende bearbeitet + while und Listen angefangen</t>
  </si>
  <si>
    <t>8AB4138</t>
  </si>
  <si>
    <t>NICHT ERSCHIENEN - GRUND UNBEKANNT</t>
  </si>
  <si>
    <t>Durchschnitt 
korrekter Antworten
 (in %)</t>
  </si>
  <si>
    <t>Aufgabe 1a</t>
  </si>
  <si>
    <t>Aufgabe 1b</t>
  </si>
  <si>
    <t>Aufgabe 1c</t>
  </si>
  <si>
    <t>Aufgabe 1d</t>
  </si>
  <si>
    <t>Aufgabe 1e</t>
  </si>
  <si>
    <t>Aufgabe 1f</t>
  </si>
  <si>
    <t>Aufgabe 2</t>
  </si>
  <si>
    <t>Aufgabe 3</t>
  </si>
  <si>
    <t>Insgesamt</t>
  </si>
  <si>
    <t>Pretest</t>
  </si>
  <si>
    <t>Posttest</t>
  </si>
  <si>
    <t>Generell</t>
  </si>
  <si>
    <t>Hast du das Gefühl, dass BROCA dir geholfen hat oder hinderlich war?</t>
  </si>
  <si>
    <t>(für andere Gruppe mit Git ersetzen)</t>
  </si>
  <si>
    <t>Kannst du dich an einzelne Aspakte aus der Sprache erinnern? (Warum)</t>
  </si>
  <si>
    <t>Wenn du das Experiment noch einmal machen würdest, wie gut, denkst du, würdest du abschneiden?</t>
  </si>
  <si>
    <t>Wie schwer fandest du es, die Syntax(regeln) der PL zu lernen?</t>
  </si>
  <si>
    <t>Diese Frage ist auch im Fragebogen (hier können wir die Mittelwerte dann vergleichen)</t>
  </si>
  <si>
    <t>Kannst du dich an einzelne Aspekte aus der PL erinnern? (neu für dich, komisch für dich, warum)</t>
  </si>
  <si>
    <t>Kannst du dir andere Zwischenschritte statt der künstlichen Sprache vorstellen?</t>
  </si>
  <si>
    <t xml:space="preserve">Iterator - C vs. Python </t>
  </si>
  <si>
    <t>Wie hilfreich war die Aufteilung Syntax und Semantik vs Templates?</t>
  </si>
  <si>
    <t>Wie nützlich war die Aufteilung Lesen vs Schreiben?</t>
  </si>
  <si>
    <t xml:space="preserve">Wie förderlich war die Reihenfolge des Kurses? </t>
  </si>
  <si>
    <t>Gab es besonders schwierige Konzepte? Wenn ja, welche?</t>
  </si>
  <si>
    <t>Wie war das Erlebnis des Programmierens auf Papier vs IDE?</t>
  </si>
  <si>
    <t>Wie hilfreich war die Aufteilung in Pläne vs. Coding?</t>
  </si>
  <si>
    <t>Welcher Aspekt war schwieriger: Problemlösung vs. Programmiersprache</t>
  </si>
  <si>
    <t>O-Woche: C/Java vs. Python</t>
  </si>
  <si>
    <t>Wie war der Pretest und Posttest für dich</t>
  </si>
  <si>
    <t>Git vs. Experiment</t>
  </si>
  <si>
    <t>Gab es Probleme im Skript oder in den Aufgaben?</t>
  </si>
  <si>
    <t>Was nimmst du aus dem Kurs mit? Würdest du Strategien aus dem Kurs in Zukunft anwenden (z.B. Variable-Tabellen)?</t>
  </si>
  <si>
    <t>Konzepte abfragen: Wie würdest du XY programmieren?</t>
  </si>
  <si>
    <t>Konzepte abfragen: Warum hast du XY so programmiert?</t>
  </si>
  <si>
    <t>Fragen hierzu aus Daten erstellen, dann Dinge, die wir in den Daten nicht verstanden haben abfragen (was könnten die Gründe dafür sein)</t>
  </si>
  <si>
    <t>Lara Zienert</t>
  </si>
  <si>
    <t>Lucas De Bona</t>
  </si>
  <si>
    <t>Alina Naumann</t>
  </si>
  <si>
    <t>Nanook Sendrowski</t>
  </si>
  <si>
    <t>Git</t>
  </si>
  <si>
    <t>1. Wie haben Sie von dem Vorkurs "Softwaretechnik und Programmieren" erfahren?</t>
  </si>
  <si>
    <t>2. Wie würden Sie den Schwierigkeitsgrad des Kapitels "Datentypen" bewerten?</t>
  </si>
  <si>
    <t>3. Wie würden Sie den Schwierigkeitsgrad des Kapitels "Variablen" bewerten?</t>
  </si>
  <si>
    <t>4. Wie würden Sie den Schwierigkeitsgrad des Kapitels "Arithmetische Operationen" bewerten?</t>
  </si>
  <si>
    <t>5. Wie würden Sie den Schwierigkeitsgrad des Kapitels "Ausgabe" bewerten?</t>
  </si>
  <si>
    <t>6. Wie würden Sie den Schwierigkeitsgrad des Kapitels "Vergleichsoperatoren" bewerten?</t>
  </si>
  <si>
    <t>7. Wie würden Sie den Schwierigkeitsgrad des Kapitels "Bedingte Anweisungen" bewerten?</t>
  </si>
  <si>
    <t>8. Wie würden Sie den Schwierigkeitsgrad des Kapitels "for-Schleifen" bewerten?</t>
  </si>
  <si>
    <t>9. Wie stark haben Sie sich beim Lösen der Aufgaben am Skript orientiert?</t>
  </si>
  <si>
    <t>10. Inwieweit konnten Sie mit Hilfe des Vorkurses Ihre Kompetenzen im Bereich "Code lesen" verbessern?</t>
  </si>
  <si>
    <t>11. Inwieweit konnten Sie mit Hilfe des Vorkurses Ihre Kompetenzen im Bereich "Code schreiben" verbessern?</t>
  </si>
  <si>
    <t>12. Inwieweit konnten Sie mit Hilfe des Vorkurses Ihre Kompetenzen im Bereich "Code Templates lesen" verbessern?</t>
  </si>
  <si>
    <t>13. Inwieweit konnten Sie mit Hilfe des Vorkurses Ihre Kompetenzen im Bereich "Code Templates schreiben" verbessern?</t>
  </si>
  <si>
    <t>14. War der Aufbau der Kapitel im Skript für Sie gut nachvollziehbar?</t>
  </si>
  <si>
    <t>15. Wie schwer fanden Sie es, die Syntax(regeln) der Programmiersprache zu lernen?</t>
  </si>
  <si>
    <t xml:space="preserve">16. Welcher Aspekt des Programmiervorkurses ist Ihnen am schwersten gefallen? </t>
  </si>
  <si>
    <t>17. War die Einteilung der Schritte in den Übungen für Sie gut nachvollziehbar?</t>
  </si>
  <si>
    <t>18. Welche Gruppe wurde Ihnen zugeteilt?</t>
  </si>
  <si>
    <t>19. Bezüglich Ihrer jeweiligen Gruppe: Beschreiben Sie kurz, wie Ihnen persönlich der Inhalt der Einheit gefallen hat.</t>
  </si>
  <si>
    <t>20. Bezüglich Ihrer jeweiligen Gruppe: Beschreiben Sie kurz, wie Ihnen persönlich der Inhalt der Einheit geholfen hat.</t>
  </si>
  <si>
    <t>21. Gab es etwas in dem Kurs, was Ihnen besonders positiv oder negativ aufgefallen ist? Oder etwas, das Ihnen besonders einfach oder schwer gefallen ist?
Geben Sie bitte an, was es war und warum.</t>
  </si>
  <si>
    <t>22. Gibt es Ihrerseits noch Anmerkungen, Anregungen oder Verbesserungsvorschläge für die Durchführung des Vorkurses?</t>
  </si>
  <si>
    <t>Flyer FSR in den Imma-Unterlagen</t>
  </si>
  <si>
    <t>Merken des Codes für for-Schleifen / Aufgaben dazu</t>
  </si>
  <si>
    <t>Experiment</t>
  </si>
  <si>
    <t>Der Inhalt war interessant, die Aufgaben jedoch repetitiv (war ja der Sinn der Sache, also verständlich). Gesamt mal eine interessante Erfahrung</t>
  </si>
  <si>
    <t>Ich habe gemerkt, wie einfach es ist "patterns" zu erkennen und hoffe, diesen Fakt auch beim Coding anwenden zu können.</t>
  </si>
  <si>
    <t>Die Kursleiter waren sehr sympatisch und haben alle möglichen Fragen beantwortet!</t>
  </si>
  <si>
    <t>Alles war gut :)</t>
  </si>
  <si>
    <t>Instagram</t>
  </si>
  <si>
    <t>Die Logik hinter Modulo "%" zu verstehen und es anzuwenden</t>
  </si>
  <si>
    <t>Sehr gut gefallen. Der INhalt des Kurses wird in der zukunft von nutzen sein.</t>
  </si>
  <si>
    <t>Das Kennenlernen eines Programms, der die Zusammenarbeit bei Programmieren vereinfach hat im Moment keinen Nutzen für mich aber später wird es sich als Hilfreich erweisen.</t>
  </si>
  <si>
    <t>positiv: Die Gestaltung der Übungen. Das niveau der Aufgaben war in Ordnung; Die besprechung der Lösungen hat mir gut gefallen</t>
  </si>
  <si>
    <t>Wir hätten am ersten Tag etwas mehr Unterricht machen Können.</t>
  </si>
  <si>
    <t>Freunde und Freundinnen</t>
  </si>
  <si>
    <t>Vermutlich Modulo zu verstehen :)</t>
  </si>
  <si>
    <t xml:space="preserve">Mir persönlich hat es sehr gut gefallen. -&gt; gute erklärungen, guter Aufbau und nicht zu viel aber auch nicht zu wenig Input :) </t>
  </si>
  <si>
    <t>Bis jetzt kam das Wissen noch nicht wirklich zum Einsatz, was sich aber mit Sicherheit im Laufe des Studiums noch ändern wird.</t>
  </si>
  <si>
    <t>Nur positives mitgenommen!</t>
  </si>
  <si>
    <t>/</t>
  </si>
  <si>
    <t>Multiple choice Aufgaben</t>
  </si>
  <si>
    <t>Das Experiment war interessant, im späteren Verlauf jedoch etwas eintönig.</t>
  </si>
  <si>
    <t>positiv aufgefallen: Festigung der Syntaxkenntnisse durch Anwendung verschiedener Templates.</t>
  </si>
  <si>
    <t>Zusammenfassen der ersten zwei Treffen könnte dem inhaltlichen Teil mehr Zeit einräumen.</t>
  </si>
  <si>
    <t>TU-Rundmail</t>
  </si>
  <si>
    <t>Ich fand es interessant, zu sehen, inwiefern das Ansehen einer völlig ausgedachten Sprache dabei hilft, Muster in dieser Sprache zu erkennen und inwiefern man dies auf das Programmieren übertragen kann.</t>
  </si>
  <si>
    <t>Das Experiment hat mir geholfen, zu erkennen, dass es beim Programmieren immer Muster gibt, welche stets gleich sind.</t>
  </si>
  <si>
    <t>Im Vortest die letzte Aufgabe habe ich auch beim 2. Mal nicht verstanden. Sonst war für mich dass überprüfen einer Primzahl am schwierigsten, aber war auch nicht zu schwer.</t>
  </si>
  <si>
    <t>Sehr gut, das Experiment war sehr interresant, aber im letzten Durchlauf wurde es schwierig zu konzentrieren bzw. langweilig, weil es immer dass Gleiche war.</t>
  </si>
  <si>
    <t>Man hat ein Verständnis bekommen Wörter und Sätze zu verstehen in denen man eigentlich kein Sinn sieht. Dazu hat man versucht Muster zu erkennen um ein System zu entwickeln zum Verstehen der Sätze.</t>
  </si>
  <si>
    <t>Aufgabenstellungen waren teilweise ein wenig unklar formuliert.</t>
  </si>
  <si>
    <t>Einführung in Git war definitv hilfreich.</t>
  </si>
  <si>
    <t>Für späteren Nutzen Git kennengelernt zu haben.</t>
  </si>
  <si>
    <t>sehr gutes eingehen auf Fragen; viele Möglichkeiten fürs üben; teilweise ein wenig unstrukturiert im Vortrag sowie gehäufte Fehler oder Unklarheit in Aufgaben oder im Skript</t>
  </si>
  <si>
    <t>Statt viel auf Papier zu arbeiten wäre es vielleicht gut doch in einer IDE zu programmieren, um ein Gefühl dafür zu bekommen und direktes Feedback für Fehler zu bekommen.</t>
  </si>
  <si>
    <t>Was genau eine Primzahl ist, wurde nach einiger Zeit aber auch verstanden; ansonsten alles top erklärt</t>
  </si>
  <si>
    <t>Es waren viele nützliche Tipps für das spätere Studium dabei</t>
  </si>
  <si>
    <t>Es hat mir geholfen zu verstehen, wofür Git benötigt wird und mir so die Denkweisen eines Programmierers besser zu verstehen gegeben.</t>
  </si>
  <si>
    <t>es war alles top, sehr gut verständlich gemacht, schöne Einführung und Auffrischung zu Programmier Grundlagen</t>
  </si>
  <si>
    <t>evtl. Online Formular zum Ausfüllen am Laptop/Tablet</t>
  </si>
  <si>
    <t>Das Schreiben/Ausformulieren in eigenen Worten.</t>
  </si>
  <si>
    <t>Das Thema war und klang sehr interessant. Das Experiment an sich war die ersten 10 Minuten ebenfalls spannend, allerdings erwartete ich mehr Abwechslung.</t>
  </si>
  <si>
    <t>Es hat mir gezeigt, dass man durch mehrfaches analysieren den Code oder die Sprache immer besser versteht.</t>
  </si>
  <si>
    <t>Die meisten Grundbegriffe waren mir bereits klar. Ich nahm Teil weil ich mich offenbar zu unerfahren eingeschätzt habe. Alles zu festigen anhand verschiedener Beispiele war gut.</t>
  </si>
  <si>
    <t>Es war gut die Uni schon vor der O-Woche einmal kennenzulernen.</t>
  </si>
  <si>
    <t>Interessanter Inhalt  + gute Umsetzung</t>
  </si>
  <si>
    <t>Experiment hat meines Erachtens nach für mich keinen weiteren Einfluss wie ich weitere Programmiersprachen später erlerne.</t>
  </si>
  <si>
    <t>Sehr gut verständliches Skript; Individuelle Fragen wurden ausführlich beantwortet; Themen des Kurses sind leicht verständlich und nicht zu schwer für Beginner</t>
  </si>
  <si>
    <t>Website des FSR</t>
  </si>
  <si>
    <t>Modulo</t>
  </si>
  <si>
    <t>Interessantes Experiment, gute Einführung in den Ablauf eines Experiment, klarer Einblick in empirische Arbeit im Bereich Informatik</t>
  </si>
  <si>
    <t>Ich weiß nicht, ob es beim Vorkurs geholfen hat, aber interessant war es trotzdem. Also eher nicht geholfen, aber auch nicht geschadet.</t>
  </si>
  <si>
    <t>positiv: allgemeiner Aufbau, also, dass jeder, egal mit welchem Vorwissen, einen guten Start ins programmieren bekommen hat.; sehr verständlich, gut erklärt, gute Beantwortung von Fragen; negativ: keine Übungsaufgaben für den jeweiligen Tag für Zuhause zur Vertiefung</t>
  </si>
  <si>
    <t xml:space="preserve">mehr Übungen (für zuhause); längere Zeit pro Tag (mehr Input, ganzes Skript schaffen); die Fehler in den Übungen, welche beim Erstellen gemacht wurden, fand ich eigentlich gut. Man ist darüber gestolpert und musste sich noch mal mehr Gedanken dazu machen. </t>
  </si>
  <si>
    <t>eigentlich ging alles, persönliche Fehler war gelegentlich das Problem</t>
  </si>
  <si>
    <t>Experiment war sehr monoton und das Programm hat einige Bugs (mehrmals wurde der Reaktionstest übersprungen und es wurde direkt der Lernpart gezeigt)</t>
  </si>
  <si>
    <t>positiv = Freundlichkeit; immer Nachfrage ob jemand etwas nochmal erklärt bekommen möchte</t>
  </si>
  <si>
    <t>Ich fand es manchmal zu einfach (lag aber daran, dass ich schon Vorwissen hatte), aber ansonsten sehr Anfängerfreundlich</t>
  </si>
  <si>
    <t>Eine sehr nützliche Sache.</t>
  </si>
  <si>
    <t>Ich werde in Zukunft Git öfter nutzen</t>
  </si>
  <si>
    <t>online</t>
  </si>
  <si>
    <t>Primzahlprüfung</t>
  </si>
  <si>
    <t>Sehr interessant aber etwas sinnlos für die Eigennutzung</t>
  </si>
  <si>
    <t>Keine Hilfe</t>
  </si>
  <si>
    <t>Das Skript war sehr gut nachvollziehbar mit guten Übungen</t>
  </si>
  <si>
    <t>for-Schleifen und das Einhalten von den Syntaxregeln da dies in anderen Sprachen anders ist.</t>
  </si>
  <si>
    <t>Ich denke, es ist praktisch git zu kennen und bin dankbar dafür, das Programm vorgestellt bekommen zu haben, aber da wir uns fast ausschließlich mit der Installation und ein paar Methoden von git beschäftigt haben und git im Vorkurs auch nie wieder genutzt haben, hätte ich wahrscheinlich lieber etwas anderes gemacht.</t>
  </si>
  <si>
    <t>Noch gar nicht, da ich git bis jetzt nicht genutzt habe.</t>
  </si>
  <si>
    <t>Ich fand es super, dass so viele detaillierte Übungen gemacht wurden und das Lesen speziell geübt wurde.</t>
  </si>
  <si>
    <t>Evtl. bessere zeitliche Strukturierung - an den ersten beiden Tagen waren wir 3 Stunden eher fertig und in den letzten Tagen musste dann überzogen bzw. Stoff weggelassen werden. Sonst war alles top und ich bin dankbar für die Möglichkeit.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</si>
</sst>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d\.m\.yy"/>
    <numFmt numFmtId="166" formatCode="d\-m"/>
  </numFmts>
  <fonts count="14">
    <font>
      <sz val="10"/>
      <color rgb="FF000000"/>
      <name val="Arial"/>
      <scheme val="minor"/>
    </font>
    <font>
      <sz val="10"/>
      <color theme="1"/>
      <name val="Arial"/>
    </font>
    <font>
      <sz val="10"/>
      <color theme="1"/>
      <name val="Arial"/>
      <scheme val="minor"/>
    </font>
    <font>
      <sz val="10"/>
      <color rgb="FF000000"/>
      <name val="Arial"/>
    </font>
    <font>
      <b/>
      <sz val="10"/>
      <color theme="1"/>
      <name val="Arial"/>
    </font>
    <font>
      <sz val="11"/>
      <color rgb="FF222222"/>
      <name val="Arial"/>
    </font>
    <font>
      <sz val="11"/>
      <color rgb="FF222222"/>
      <name val="-apple-system"/>
    </font>
    <font>
      <sz val="11"/>
      <color rgb="FF000000"/>
      <name val="Arial"/>
      <scheme val="minor"/>
    </font>
    <font>
      <b/>
      <sz val="10"/>
      <color theme="1"/>
      <name val="Arial"/>
      <scheme val="minor"/>
    </font>
    <font>
      <sz val="10"/>
      <color rgb="FF000000"/>
      <name val="Roboto"/>
    </font>
    <font>
      <strike/>
      <sz val="10"/>
      <color theme="1"/>
      <name val="Arial"/>
      <scheme val="minor"/>
    </font>
    <font>
      <sz val="10"/>
      <color rgb="FF000000"/>
      <name val="Arial"/>
      <scheme val="minor"/>
    </font>
    <font>
      <b/>
      <sz val="11"/>
      <color rgb="FF222222"/>
      <name val="Arial"/>
    </font>
    <font>
      <sz val="11"/>
      <color rgb="FF202124"/>
      <name val="Roboto"/>
    </font>
  </fonts>
  <fills count="13">
    <fill>
      <patternFill patternType="none"/>
    </fill>
    <fill>
      <patternFill patternType="gray125"/>
    </fill>
    <fill>
      <patternFill patternType="solid">
        <fgColor rgb="FFFF0000"/>
        <bgColor rgb="FFFF0000"/>
      </patternFill>
    </fill>
    <fill>
      <patternFill patternType="solid">
        <fgColor theme="5"/>
        <bgColor theme="5"/>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theme="0"/>
        <bgColor theme="0"/>
      </patternFill>
    </fill>
    <fill>
      <patternFill patternType="solid">
        <fgColor theme="7"/>
        <bgColor theme="7"/>
      </patternFill>
    </fill>
    <fill>
      <patternFill patternType="solid">
        <fgColor rgb="FFEA4335"/>
        <bgColor rgb="FFEA4335"/>
      </patternFill>
    </fill>
    <fill>
      <patternFill patternType="solid">
        <fgColor rgb="FFF1C232"/>
        <bgColor rgb="FFF1C232"/>
      </patternFill>
    </fill>
    <fill>
      <patternFill patternType="solid">
        <fgColor theme="6"/>
        <bgColor theme="6"/>
      </patternFill>
    </fill>
    <fill>
      <patternFill patternType="solid">
        <fgColor rgb="FFC9DAF8"/>
        <bgColor rgb="FFC9DAF8"/>
      </patternFill>
    </fill>
  </fills>
  <borders count="4">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77">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right"/>
    </xf>
    <xf numFmtId="0" fontId="1" fillId="2" borderId="0" xfId="0" applyFont="1" applyFill="1" applyAlignment="1">
      <alignment horizontal="right"/>
    </xf>
    <xf numFmtId="0" fontId="1" fillId="2" borderId="0" xfId="0" applyFont="1" applyFill="1" applyAlignment="1"/>
    <xf numFmtId="0" fontId="2" fillId="2" borderId="0" xfId="0" applyFont="1" applyFill="1"/>
    <xf numFmtId="0" fontId="1" fillId="3" borderId="0" xfId="0" applyFont="1" applyFill="1" applyAlignment="1">
      <alignment horizontal="right"/>
    </xf>
    <xf numFmtId="0" fontId="1" fillId="3" borderId="0" xfId="0" applyFont="1" applyFill="1" applyAlignment="1"/>
    <xf numFmtId="0" fontId="2" fillId="3" borderId="0" xfId="0" applyFont="1" applyFill="1"/>
    <xf numFmtId="0" fontId="2" fillId="3" borderId="0" xfId="0" applyFont="1" applyFill="1" applyAlignment="1"/>
    <xf numFmtId="0" fontId="1" fillId="0" borderId="0" xfId="0" applyFont="1" applyAlignment="1"/>
    <xf numFmtId="0" fontId="3" fillId="0" borderId="0" xfId="0" applyFont="1" applyAlignment="1">
      <alignment horizontal="left" vertical="top" wrapText="1"/>
    </xf>
    <xf numFmtId="0" fontId="3" fillId="0" borderId="0" xfId="0" applyFont="1" applyAlignment="1">
      <alignment horizontal="right" vertical="top" wrapText="1"/>
    </xf>
    <xf numFmtId="0" fontId="3" fillId="0" borderId="0" xfId="0" applyFont="1" applyAlignment="1">
      <alignment horizontal="left" vertical="top" wrapText="1"/>
    </xf>
    <xf numFmtId="0" fontId="2" fillId="0" borderId="0" xfId="0" applyFont="1" applyAlignment="1">
      <alignment horizontal="left"/>
    </xf>
    <xf numFmtId="0" fontId="4" fillId="0" borderId="1"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4" borderId="1" xfId="0" applyFont="1" applyFill="1" applyBorder="1" applyAlignment="1">
      <alignment horizontal="center"/>
    </xf>
    <xf numFmtId="0" fontId="4" fillId="0" borderId="1" xfId="0" applyFont="1" applyBorder="1" applyAlignment="1">
      <alignment horizontal="center"/>
    </xf>
    <xf numFmtId="0" fontId="1" fillId="0" borderId="0" xfId="0" applyFont="1" applyAlignment="1"/>
    <xf numFmtId="0" fontId="1" fillId="0" borderId="0" xfId="0" applyFont="1" applyAlignment="1">
      <alignment horizontal="right"/>
    </xf>
    <xf numFmtId="0" fontId="1" fillId="0" borderId="3" xfId="0" applyFont="1" applyBorder="1" applyAlignment="1">
      <alignment horizontal="right"/>
    </xf>
    <xf numFmtId="0" fontId="1" fillId="0" borderId="0" xfId="0" applyFont="1" applyAlignment="1"/>
    <xf numFmtId="0" fontId="1" fillId="0" borderId="3" xfId="0" applyFont="1" applyBorder="1" applyAlignment="1"/>
    <xf numFmtId="0" fontId="5" fillId="4" borderId="0" xfId="0" applyFont="1" applyFill="1" applyAlignment="1">
      <alignment wrapText="1"/>
    </xf>
    <xf numFmtId="164" fontId="2" fillId="5" borderId="0" xfId="0" applyNumberFormat="1" applyFont="1" applyFill="1" applyAlignment="1"/>
    <xf numFmtId="164" fontId="2" fillId="0" borderId="0" xfId="0" applyNumberFormat="1" applyFont="1" applyAlignment="1"/>
    <xf numFmtId="0" fontId="2" fillId="5" borderId="0" xfId="0" applyFont="1" applyFill="1" applyAlignment="1"/>
    <xf numFmtId="0" fontId="2" fillId="5" borderId="0" xfId="0" quotePrefix="1" applyFont="1" applyFill="1" applyAlignment="1"/>
    <xf numFmtId="0" fontId="6" fillId="4" borderId="0" xfId="0" applyFont="1" applyFill="1" applyAlignment="1">
      <alignment wrapText="1"/>
    </xf>
    <xf numFmtId="0" fontId="2" fillId="2" borderId="0" xfId="0" applyFont="1" applyFill="1" applyAlignment="1"/>
    <xf numFmtId="0" fontId="2" fillId="6" borderId="0" xfId="0" applyFont="1" applyFill="1" applyAlignment="1"/>
    <xf numFmtId="0" fontId="2" fillId="5" borderId="0" xfId="0" applyFont="1" applyFill="1"/>
    <xf numFmtId="0" fontId="2" fillId="0" borderId="0" xfId="0" applyFont="1"/>
    <xf numFmtId="0" fontId="7" fillId="5" borderId="0" xfId="0" applyFont="1" applyFill="1"/>
    <xf numFmtId="0" fontId="7" fillId="4" borderId="0" xfId="0" applyFont="1" applyFill="1"/>
    <xf numFmtId="0" fontId="7" fillId="5" borderId="0" xfId="0" applyFont="1" applyFill="1" applyAlignment="1"/>
    <xf numFmtId="0" fontId="7" fillId="4" borderId="0" xfId="0" applyFont="1" applyFill="1" applyAlignment="1"/>
    <xf numFmtId="0" fontId="3" fillId="4" borderId="0" xfId="0" applyFont="1" applyFill="1" applyAlignment="1">
      <alignment horizontal="left"/>
    </xf>
    <xf numFmtId="0" fontId="5" fillId="4" borderId="0" xfId="0" applyFont="1" applyFill="1" applyAlignment="1">
      <alignment wrapText="1"/>
    </xf>
    <xf numFmtId="0" fontId="1" fillId="4" borderId="0" xfId="0" applyFont="1" applyFill="1" applyAlignment="1"/>
    <xf numFmtId="0" fontId="1" fillId="0" borderId="0" xfId="0" applyFont="1" applyAlignment="1"/>
    <xf numFmtId="0" fontId="6" fillId="4" borderId="0" xfId="0" applyFont="1" applyFill="1" applyAlignment="1">
      <alignment wrapText="1"/>
    </xf>
    <xf numFmtId="0" fontId="1" fillId="0" borderId="0" xfId="0" applyFont="1" applyAlignment="1">
      <alignment horizontal="right"/>
    </xf>
    <xf numFmtId="0" fontId="1" fillId="7" borderId="0" xfId="0" applyFont="1" applyFill="1" applyAlignment="1">
      <alignment horizontal="right"/>
    </xf>
    <xf numFmtId="0" fontId="1" fillId="8" borderId="0" xfId="0" applyFont="1" applyFill="1" applyAlignment="1">
      <alignment horizontal="right"/>
    </xf>
    <xf numFmtId="0" fontId="1" fillId="9" borderId="0" xfId="0" applyFont="1" applyFill="1" applyAlignment="1">
      <alignment horizontal="right"/>
    </xf>
    <xf numFmtId="0" fontId="1" fillId="3" borderId="0" xfId="0" applyFont="1" applyFill="1" applyAlignment="1">
      <alignment horizontal="right"/>
    </xf>
    <xf numFmtId="0" fontId="2" fillId="10" borderId="0" xfId="0" applyFont="1" applyFill="1"/>
    <xf numFmtId="0" fontId="1" fillId="11" borderId="0" xfId="0" applyFont="1" applyFill="1" applyAlignment="1">
      <alignment horizontal="right"/>
    </xf>
    <xf numFmtId="0" fontId="1" fillId="2" borderId="0" xfId="0" applyFont="1" applyFill="1" applyAlignment="1">
      <alignment horizontal="right"/>
    </xf>
    <xf numFmtId="0" fontId="2" fillId="8" borderId="0" xfId="0" applyFont="1" applyFill="1"/>
    <xf numFmtId="0" fontId="2" fillId="4" borderId="0" xfId="0" applyFont="1" applyFill="1"/>
    <xf numFmtId="0" fontId="2" fillId="11" borderId="0" xfId="0" applyFont="1" applyFill="1"/>
    <xf numFmtId="0" fontId="1" fillId="9" borderId="0" xfId="0" applyFont="1" applyFill="1" applyAlignment="1">
      <alignment horizontal="right"/>
    </xf>
    <xf numFmtId="0" fontId="8" fillId="0" borderId="0" xfId="0" applyFont="1" applyAlignment="1"/>
    <xf numFmtId="0" fontId="9" fillId="4" borderId="0" xfId="0" applyFont="1" applyFill="1" applyAlignment="1"/>
    <xf numFmtId="0" fontId="1" fillId="0" borderId="0" xfId="0" applyFont="1" applyAlignment="1"/>
    <xf numFmtId="0" fontId="10" fillId="0" borderId="0" xfId="0" applyFont="1" applyAlignment="1"/>
    <xf numFmtId="0" fontId="10" fillId="0" borderId="0" xfId="0" applyFont="1" applyAlignment="1"/>
    <xf numFmtId="165" fontId="2" fillId="0" borderId="0" xfId="0" applyNumberFormat="1" applyFont="1" applyAlignment="1"/>
    <xf numFmtId="20" fontId="2" fillId="0" borderId="0" xfId="0" applyNumberFormat="1" applyFont="1" applyAlignment="1"/>
    <xf numFmtId="0" fontId="3" fillId="0" borderId="0" xfId="0" applyFont="1" applyAlignment="1"/>
    <xf numFmtId="0" fontId="11" fillId="0" borderId="0" xfId="0" applyFont="1" applyAlignment="1"/>
    <xf numFmtId="0" fontId="12" fillId="4" borderId="0" xfId="0" applyFont="1" applyFill="1" applyAlignment="1">
      <alignment wrapText="1"/>
    </xf>
    <xf numFmtId="0" fontId="8" fillId="0" borderId="0" xfId="0" applyFont="1"/>
    <xf numFmtId="166" fontId="2" fillId="0" borderId="0" xfId="0" applyNumberFormat="1" applyFont="1" applyAlignment="1"/>
    <xf numFmtId="0" fontId="6" fillId="12" borderId="0" xfId="0" applyFont="1" applyFill="1" applyAlignment="1">
      <alignment wrapText="1"/>
    </xf>
    <xf numFmtId="0" fontId="2" fillId="12" borderId="0" xfId="0" applyFont="1" applyFill="1" applyAlignment="1"/>
    <xf numFmtId="0" fontId="13" fillId="12" borderId="0" xfId="0" applyFont="1" applyFill="1" applyAlignment="1"/>
    <xf numFmtId="0" fontId="2" fillId="12" borderId="0" xfId="0" applyFont="1" applyFill="1"/>
    <xf numFmtId="0" fontId="1" fillId="2" borderId="0" xfId="0" applyFont="1" applyFill="1" applyAlignment="1"/>
    <xf numFmtId="0" fontId="0" fillId="0" borderId="0" xfId="0" applyFont="1" applyAlignment="1"/>
    <xf numFmtId="0" fontId="1" fillId="3" borderId="0" xfId="0" applyFont="1" applyFill="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9"/>
  <sheetViews>
    <sheetView workbookViewId="0"/>
  </sheetViews>
  <sheetFormatPr baseColWidth="10" defaultColWidth="12.5703125" defaultRowHeight="15.75" customHeight="1"/>
  <cols>
    <col min="14" max="14" width="18.85546875" customWidth="1"/>
  </cols>
  <sheetData>
    <row r="1" spans="1:26" ht="12.75">
      <c r="A1" s="1"/>
      <c r="B1" s="2" t="s">
        <v>0</v>
      </c>
      <c r="C1" s="2" t="s">
        <v>1</v>
      </c>
      <c r="D1" s="2" t="s">
        <v>2</v>
      </c>
      <c r="E1" s="2" t="s">
        <v>3</v>
      </c>
      <c r="F1" s="2" t="s">
        <v>4</v>
      </c>
      <c r="G1" s="2" t="s">
        <v>5</v>
      </c>
      <c r="H1" s="2" t="s">
        <v>6</v>
      </c>
      <c r="I1" s="2" t="s">
        <v>7</v>
      </c>
      <c r="J1" s="2" t="s">
        <v>8</v>
      </c>
      <c r="K1" s="2" t="s">
        <v>9</v>
      </c>
      <c r="L1" s="2" t="s">
        <v>10</v>
      </c>
      <c r="M1" s="3" t="s">
        <v>11</v>
      </c>
      <c r="N1" s="3" t="s">
        <v>12</v>
      </c>
      <c r="O1" s="3" t="s">
        <v>13</v>
      </c>
      <c r="P1" s="3" t="s">
        <v>14</v>
      </c>
      <c r="Q1" s="3" t="s">
        <v>15</v>
      </c>
      <c r="R1" s="3" t="s">
        <v>16</v>
      </c>
      <c r="S1" s="3" t="s">
        <v>17</v>
      </c>
    </row>
    <row r="2" spans="1:26" ht="12.75">
      <c r="A2" s="4">
        <v>1</v>
      </c>
      <c r="B2" s="2" t="s">
        <v>18</v>
      </c>
      <c r="C2" s="2" t="s">
        <v>19</v>
      </c>
      <c r="D2" s="2">
        <v>19</v>
      </c>
      <c r="E2" s="2" t="s">
        <v>20</v>
      </c>
      <c r="F2" s="2" t="s">
        <v>21</v>
      </c>
      <c r="G2" s="2" t="s">
        <v>22</v>
      </c>
      <c r="H2" s="2" t="s">
        <v>23</v>
      </c>
      <c r="I2" s="2" t="s">
        <v>24</v>
      </c>
      <c r="J2" s="1"/>
      <c r="K2" s="1"/>
      <c r="L2" s="4">
        <v>1</v>
      </c>
    </row>
    <row r="3" spans="1:26" ht="12.75">
      <c r="A3" s="5">
        <v>2</v>
      </c>
      <c r="B3" s="6" t="s">
        <v>25</v>
      </c>
      <c r="C3" s="6" t="s">
        <v>26</v>
      </c>
      <c r="D3" s="6">
        <v>24</v>
      </c>
      <c r="E3" s="6" t="s">
        <v>27</v>
      </c>
      <c r="F3" s="6" t="s">
        <v>28</v>
      </c>
      <c r="G3" s="6" t="s">
        <v>29</v>
      </c>
      <c r="H3" s="6" t="s">
        <v>30</v>
      </c>
      <c r="I3" s="74" t="s">
        <v>31</v>
      </c>
      <c r="J3" s="75"/>
      <c r="K3" s="6">
        <v>1</v>
      </c>
      <c r="L3" s="5">
        <v>1</v>
      </c>
      <c r="M3" s="7"/>
      <c r="N3" s="7"/>
      <c r="O3" s="7"/>
      <c r="P3" s="7"/>
      <c r="Q3" s="7"/>
      <c r="R3" s="7"/>
      <c r="S3" s="7"/>
      <c r="T3" s="7"/>
      <c r="U3" s="7"/>
      <c r="V3" s="7"/>
      <c r="W3" s="7"/>
      <c r="X3" s="7"/>
      <c r="Y3" s="7"/>
      <c r="Z3" s="7"/>
    </row>
    <row r="4" spans="1:26" ht="12.75">
      <c r="A4" s="4">
        <v>3</v>
      </c>
      <c r="B4" s="2" t="s">
        <v>32</v>
      </c>
      <c r="C4" s="2" t="s">
        <v>33</v>
      </c>
      <c r="D4" s="2">
        <v>18</v>
      </c>
      <c r="E4" s="2" t="s">
        <v>34</v>
      </c>
      <c r="F4" s="2" t="s">
        <v>35</v>
      </c>
      <c r="G4" s="2" t="s">
        <v>36</v>
      </c>
      <c r="H4" s="2" t="s">
        <v>37</v>
      </c>
      <c r="I4" s="2" t="s">
        <v>24</v>
      </c>
      <c r="J4" s="1"/>
      <c r="K4" s="1"/>
      <c r="L4" s="4">
        <v>1</v>
      </c>
    </row>
    <row r="5" spans="1:26" ht="12.75">
      <c r="A5" s="4">
        <v>4</v>
      </c>
      <c r="B5" s="2" t="s">
        <v>18</v>
      </c>
      <c r="C5" s="2" t="s">
        <v>38</v>
      </c>
      <c r="D5" s="2">
        <v>18</v>
      </c>
      <c r="E5" s="2" t="s">
        <v>20</v>
      </c>
      <c r="F5" s="2" t="s">
        <v>39</v>
      </c>
      <c r="G5" s="2" t="s">
        <v>40</v>
      </c>
      <c r="H5" s="2" t="s">
        <v>23</v>
      </c>
      <c r="I5" s="1"/>
      <c r="J5" s="1"/>
      <c r="K5" s="1"/>
      <c r="L5" s="4">
        <v>1</v>
      </c>
    </row>
    <row r="6" spans="1:26" ht="12.75">
      <c r="A6" s="8">
        <v>5</v>
      </c>
      <c r="B6" s="9" t="s">
        <v>41</v>
      </c>
      <c r="C6" s="9" t="s">
        <v>42</v>
      </c>
      <c r="D6" s="9">
        <v>20</v>
      </c>
      <c r="E6" s="9" t="s">
        <v>34</v>
      </c>
      <c r="F6" s="9" t="s">
        <v>43</v>
      </c>
      <c r="G6" s="9" t="s">
        <v>44</v>
      </c>
      <c r="H6" s="9" t="s">
        <v>45</v>
      </c>
      <c r="I6" s="76" t="s">
        <v>46</v>
      </c>
      <c r="J6" s="75"/>
      <c r="K6" s="9">
        <v>2</v>
      </c>
      <c r="L6" s="8">
        <v>1</v>
      </c>
      <c r="M6" s="10"/>
      <c r="N6" s="10"/>
      <c r="O6" s="10"/>
      <c r="P6" s="10"/>
      <c r="Q6" s="10"/>
      <c r="R6" s="10"/>
      <c r="S6" s="10"/>
      <c r="T6" s="10"/>
      <c r="U6" s="10"/>
      <c r="V6" s="10"/>
      <c r="W6" s="10"/>
      <c r="X6" s="10"/>
      <c r="Y6" s="10"/>
      <c r="Z6" s="10"/>
    </row>
    <row r="7" spans="1:26" ht="12.75">
      <c r="A7" s="4">
        <v>6</v>
      </c>
      <c r="B7" s="2" t="s">
        <v>47</v>
      </c>
      <c r="C7" s="2" t="s">
        <v>48</v>
      </c>
      <c r="D7" s="2">
        <v>25</v>
      </c>
      <c r="E7" s="2" t="s">
        <v>49</v>
      </c>
      <c r="F7" s="2" t="s">
        <v>50</v>
      </c>
      <c r="G7" s="2" t="s">
        <v>40</v>
      </c>
      <c r="H7" s="2" t="s">
        <v>23</v>
      </c>
      <c r="I7" s="2" t="s">
        <v>51</v>
      </c>
      <c r="J7" s="1"/>
      <c r="K7" s="1"/>
      <c r="L7" s="4">
        <v>1</v>
      </c>
    </row>
    <row r="8" spans="1:26" ht="12.75">
      <c r="A8" s="4">
        <v>7</v>
      </c>
      <c r="B8" s="2" t="s">
        <v>52</v>
      </c>
      <c r="C8" s="2" t="s">
        <v>53</v>
      </c>
      <c r="D8" s="2">
        <v>28</v>
      </c>
      <c r="E8" s="2" t="s">
        <v>34</v>
      </c>
      <c r="F8" s="2" t="s">
        <v>54</v>
      </c>
      <c r="G8" s="2" t="s">
        <v>55</v>
      </c>
      <c r="H8" s="2" t="s">
        <v>56</v>
      </c>
      <c r="I8" s="2" t="s">
        <v>57</v>
      </c>
      <c r="J8" s="2" t="s">
        <v>58</v>
      </c>
      <c r="K8" s="2">
        <v>11</v>
      </c>
      <c r="L8" s="4">
        <v>1</v>
      </c>
    </row>
    <row r="9" spans="1:26" ht="12.75">
      <c r="A9" s="4">
        <v>8</v>
      </c>
      <c r="B9" s="2" t="s">
        <v>59</v>
      </c>
      <c r="C9" s="2" t="s">
        <v>60</v>
      </c>
      <c r="D9" s="2">
        <v>25</v>
      </c>
      <c r="E9" s="2" t="s">
        <v>61</v>
      </c>
      <c r="F9" s="2" t="s">
        <v>62</v>
      </c>
      <c r="G9" s="2" t="s">
        <v>40</v>
      </c>
      <c r="H9" s="2" t="s">
        <v>63</v>
      </c>
      <c r="I9" s="2" t="s">
        <v>64</v>
      </c>
      <c r="J9" s="2" t="s">
        <v>65</v>
      </c>
      <c r="K9" s="2">
        <v>9</v>
      </c>
      <c r="L9" s="4">
        <v>1</v>
      </c>
    </row>
    <row r="10" spans="1:26" ht="12.75">
      <c r="A10" s="4">
        <v>9</v>
      </c>
      <c r="B10" s="2" t="s">
        <v>66</v>
      </c>
      <c r="C10" s="2" t="s">
        <v>67</v>
      </c>
      <c r="D10" s="2">
        <v>18</v>
      </c>
      <c r="E10" s="2" t="s">
        <v>68</v>
      </c>
      <c r="F10" s="2" t="s">
        <v>69</v>
      </c>
      <c r="G10" s="2" t="s">
        <v>70</v>
      </c>
      <c r="H10" s="2" t="s">
        <v>23</v>
      </c>
      <c r="I10" s="2" t="s">
        <v>51</v>
      </c>
      <c r="J10" s="1"/>
      <c r="K10" s="1"/>
      <c r="L10" s="4">
        <v>1</v>
      </c>
    </row>
    <row r="11" spans="1:26" ht="12.75">
      <c r="A11" s="4">
        <v>10</v>
      </c>
      <c r="B11" s="2" t="s">
        <v>71</v>
      </c>
      <c r="C11" s="2" t="s">
        <v>72</v>
      </c>
      <c r="D11" s="2">
        <v>26</v>
      </c>
      <c r="E11" s="2" t="s">
        <v>61</v>
      </c>
      <c r="F11" s="2" t="s">
        <v>73</v>
      </c>
      <c r="G11" s="2" t="s">
        <v>74</v>
      </c>
      <c r="H11" s="2" t="s">
        <v>75</v>
      </c>
      <c r="I11" s="2" t="s">
        <v>76</v>
      </c>
      <c r="J11" s="2" t="s">
        <v>77</v>
      </c>
      <c r="K11" s="1"/>
      <c r="L11" s="4">
        <v>1</v>
      </c>
    </row>
    <row r="12" spans="1:26" ht="12.75">
      <c r="A12" s="4">
        <v>11</v>
      </c>
      <c r="B12" s="2" t="s">
        <v>78</v>
      </c>
      <c r="C12" s="2" t="s">
        <v>79</v>
      </c>
      <c r="D12" s="2">
        <v>32</v>
      </c>
      <c r="E12" s="2" t="s">
        <v>80</v>
      </c>
      <c r="F12" s="2" t="s">
        <v>81</v>
      </c>
      <c r="G12" s="2" t="s">
        <v>82</v>
      </c>
      <c r="H12" s="2" t="s">
        <v>23</v>
      </c>
      <c r="I12" s="2" t="s">
        <v>57</v>
      </c>
      <c r="J12" s="2" t="s">
        <v>83</v>
      </c>
      <c r="K12" s="2">
        <v>17</v>
      </c>
      <c r="L12" s="4">
        <v>1</v>
      </c>
    </row>
    <row r="13" spans="1:26" ht="12.75">
      <c r="A13" s="4">
        <v>12</v>
      </c>
      <c r="B13" s="2" t="s">
        <v>84</v>
      </c>
      <c r="C13" s="2" t="s">
        <v>85</v>
      </c>
      <c r="D13" s="2">
        <v>21</v>
      </c>
      <c r="E13" s="2" t="s">
        <v>20</v>
      </c>
      <c r="F13" s="2" t="s">
        <v>86</v>
      </c>
      <c r="G13" s="2" t="s">
        <v>40</v>
      </c>
      <c r="H13" s="2" t="s">
        <v>23</v>
      </c>
      <c r="I13" s="2" t="s">
        <v>51</v>
      </c>
      <c r="J13" s="1"/>
      <c r="K13" s="1"/>
      <c r="L13" s="4">
        <v>1</v>
      </c>
    </row>
    <row r="14" spans="1:26" ht="12.75">
      <c r="A14" s="4">
        <v>13</v>
      </c>
      <c r="B14" s="2" t="s">
        <v>87</v>
      </c>
      <c r="C14" s="2" t="s">
        <v>88</v>
      </c>
      <c r="D14" s="2">
        <v>20</v>
      </c>
      <c r="E14" s="2" t="s">
        <v>80</v>
      </c>
      <c r="F14" s="2" t="s">
        <v>89</v>
      </c>
      <c r="G14" s="2" t="s">
        <v>90</v>
      </c>
      <c r="H14" s="2" t="s">
        <v>56</v>
      </c>
      <c r="I14" s="2" t="s">
        <v>57</v>
      </c>
      <c r="J14" s="2" t="s">
        <v>91</v>
      </c>
      <c r="K14" s="2">
        <v>3</v>
      </c>
      <c r="L14" s="4">
        <v>1</v>
      </c>
    </row>
    <row r="15" spans="1:26" ht="12.75">
      <c r="A15" s="4">
        <v>14</v>
      </c>
      <c r="B15" s="2" t="s">
        <v>92</v>
      </c>
      <c r="C15" s="2" t="s">
        <v>93</v>
      </c>
      <c r="D15" s="2">
        <v>23</v>
      </c>
      <c r="E15" s="2" t="s">
        <v>94</v>
      </c>
      <c r="F15" s="2" t="s">
        <v>95</v>
      </c>
      <c r="G15" s="2" t="s">
        <v>29</v>
      </c>
      <c r="H15" s="2" t="s">
        <v>96</v>
      </c>
      <c r="I15" s="2" t="s">
        <v>97</v>
      </c>
      <c r="J15" s="2" t="s">
        <v>29</v>
      </c>
      <c r="K15" s="2">
        <v>2</v>
      </c>
      <c r="L15" s="4">
        <v>1</v>
      </c>
    </row>
    <row r="16" spans="1:26" ht="12.75">
      <c r="A16" s="8">
        <v>15</v>
      </c>
      <c r="B16" s="9" t="s">
        <v>98</v>
      </c>
      <c r="C16" s="9" t="s">
        <v>99</v>
      </c>
      <c r="D16" s="9">
        <v>48</v>
      </c>
      <c r="E16" s="9" t="s">
        <v>20</v>
      </c>
      <c r="F16" s="9" t="s">
        <v>100</v>
      </c>
      <c r="G16" s="9" t="s">
        <v>101</v>
      </c>
      <c r="H16" s="9" t="s">
        <v>23</v>
      </c>
      <c r="I16" s="9" t="s">
        <v>102</v>
      </c>
      <c r="J16" s="9" t="s">
        <v>101</v>
      </c>
      <c r="K16" s="9">
        <v>8</v>
      </c>
      <c r="L16" s="8">
        <v>1</v>
      </c>
      <c r="M16" s="10"/>
      <c r="N16" s="10"/>
      <c r="O16" s="10"/>
      <c r="P16" s="10"/>
      <c r="Q16" s="10"/>
      <c r="R16" s="10"/>
      <c r="S16" s="10"/>
      <c r="T16" s="10"/>
      <c r="U16" s="10"/>
      <c r="V16" s="10"/>
      <c r="W16" s="10"/>
      <c r="X16" s="10"/>
      <c r="Y16" s="10"/>
      <c r="Z16" s="10"/>
    </row>
    <row r="17" spans="1:26" ht="12.75">
      <c r="A17" s="8">
        <v>16</v>
      </c>
      <c r="B17" s="9" t="s">
        <v>103</v>
      </c>
      <c r="C17" s="9" t="s">
        <v>104</v>
      </c>
      <c r="D17" s="9">
        <v>22</v>
      </c>
      <c r="E17" s="9" t="s">
        <v>105</v>
      </c>
      <c r="F17" s="9" t="s">
        <v>106</v>
      </c>
      <c r="G17" s="9" t="s">
        <v>107</v>
      </c>
      <c r="H17" s="9" t="s">
        <v>108</v>
      </c>
      <c r="I17" s="76" t="s">
        <v>109</v>
      </c>
      <c r="J17" s="75"/>
      <c r="K17" s="9">
        <v>1</v>
      </c>
      <c r="L17" s="8">
        <v>1</v>
      </c>
      <c r="M17" s="11">
        <v>0</v>
      </c>
      <c r="N17" s="11">
        <v>1</v>
      </c>
      <c r="O17" s="11">
        <v>1</v>
      </c>
      <c r="P17" s="11">
        <v>0</v>
      </c>
      <c r="Q17" s="11">
        <v>0</v>
      </c>
      <c r="R17" s="11">
        <v>0</v>
      </c>
      <c r="S17" s="11">
        <v>0</v>
      </c>
      <c r="T17" s="10"/>
      <c r="U17" s="10"/>
      <c r="V17" s="10"/>
      <c r="W17" s="10"/>
      <c r="X17" s="10"/>
      <c r="Y17" s="10"/>
      <c r="Z17" s="10"/>
    </row>
    <row r="18" spans="1:26" ht="12.75">
      <c r="A18" s="4">
        <v>17</v>
      </c>
      <c r="B18" s="2" t="s">
        <v>110</v>
      </c>
      <c r="C18" s="2" t="s">
        <v>111</v>
      </c>
      <c r="D18" s="2">
        <v>22</v>
      </c>
      <c r="E18" s="2" t="s">
        <v>34</v>
      </c>
      <c r="F18" s="2" t="s">
        <v>112</v>
      </c>
      <c r="G18" s="2" t="s">
        <v>40</v>
      </c>
      <c r="H18" s="2" t="s">
        <v>113</v>
      </c>
      <c r="I18" s="2" t="s">
        <v>24</v>
      </c>
      <c r="J18" s="1"/>
      <c r="K18" s="1"/>
      <c r="L18" s="4">
        <v>1</v>
      </c>
    </row>
    <row r="19" spans="1:26" ht="12.75">
      <c r="A19" s="4">
        <v>18</v>
      </c>
      <c r="B19" s="2" t="s">
        <v>114</v>
      </c>
      <c r="C19" s="2" t="s">
        <v>115</v>
      </c>
      <c r="D19" s="2">
        <v>18</v>
      </c>
      <c r="E19" s="2" t="s">
        <v>61</v>
      </c>
      <c r="F19" s="2" t="s">
        <v>116</v>
      </c>
      <c r="G19" s="2" t="s">
        <v>117</v>
      </c>
      <c r="H19" s="2" t="s">
        <v>23</v>
      </c>
      <c r="I19" s="2" t="s">
        <v>51</v>
      </c>
      <c r="J19" s="1"/>
      <c r="K19" s="1"/>
      <c r="L19" s="4">
        <v>1</v>
      </c>
    </row>
    <row r="20" spans="1:26" ht="12.75">
      <c r="A20" s="4">
        <v>19</v>
      </c>
      <c r="B20" s="2" t="s">
        <v>118</v>
      </c>
      <c r="C20" s="2" t="s">
        <v>119</v>
      </c>
      <c r="D20" s="2">
        <v>29</v>
      </c>
      <c r="E20" s="2" t="s">
        <v>20</v>
      </c>
      <c r="F20" s="2" t="s">
        <v>120</v>
      </c>
      <c r="G20" s="2" t="s">
        <v>121</v>
      </c>
      <c r="H20" s="2" t="s">
        <v>122</v>
      </c>
      <c r="I20" s="2" t="s">
        <v>64</v>
      </c>
      <c r="J20" s="2" t="s">
        <v>123</v>
      </c>
      <c r="K20" s="2">
        <v>14</v>
      </c>
      <c r="L20" s="4">
        <v>1</v>
      </c>
    </row>
    <row r="21" spans="1:26" ht="12.75">
      <c r="A21" s="4">
        <v>20</v>
      </c>
      <c r="B21" s="2" t="s">
        <v>124</v>
      </c>
      <c r="C21" s="2" t="s">
        <v>125</v>
      </c>
      <c r="D21" s="2">
        <v>18</v>
      </c>
      <c r="E21" s="2" t="s">
        <v>20</v>
      </c>
      <c r="F21" s="2" t="s">
        <v>126</v>
      </c>
      <c r="G21" s="2" t="s">
        <v>127</v>
      </c>
      <c r="H21" s="2" t="s">
        <v>23</v>
      </c>
      <c r="I21" s="2" t="s">
        <v>51</v>
      </c>
      <c r="J21" s="1"/>
      <c r="K21" s="1"/>
      <c r="L21" s="4">
        <v>1</v>
      </c>
    </row>
    <row r="22" spans="1:26" ht="18" customHeight="1">
      <c r="A22" s="4">
        <v>21</v>
      </c>
      <c r="B22" s="2" t="s">
        <v>128</v>
      </c>
      <c r="C22" s="2" t="s">
        <v>129</v>
      </c>
      <c r="D22" s="2">
        <v>18</v>
      </c>
      <c r="E22" s="2" t="s">
        <v>34</v>
      </c>
      <c r="F22" s="12" t="s">
        <v>130</v>
      </c>
      <c r="G22" s="2" t="s">
        <v>70</v>
      </c>
      <c r="H22" s="2" t="s">
        <v>56</v>
      </c>
      <c r="I22" s="2" t="s">
        <v>24</v>
      </c>
      <c r="J22" s="2" t="s">
        <v>131</v>
      </c>
      <c r="K22" s="2" t="s">
        <v>131</v>
      </c>
      <c r="L22" s="4">
        <v>1</v>
      </c>
    </row>
    <row r="23" spans="1:26" ht="12.75">
      <c r="A23" s="4">
        <v>22</v>
      </c>
      <c r="B23" s="2" t="s">
        <v>132</v>
      </c>
      <c r="C23" s="2" t="s">
        <v>133</v>
      </c>
      <c r="D23" s="2">
        <v>18</v>
      </c>
      <c r="E23" s="2" t="s">
        <v>34</v>
      </c>
      <c r="F23" s="2" t="s">
        <v>134</v>
      </c>
      <c r="G23" s="2" t="s">
        <v>127</v>
      </c>
      <c r="H23" s="2" t="s">
        <v>56</v>
      </c>
      <c r="I23" s="2" t="s">
        <v>24</v>
      </c>
      <c r="J23" s="1"/>
      <c r="K23" s="1"/>
      <c r="L23" s="4">
        <v>1</v>
      </c>
    </row>
    <row r="24" spans="1:26" ht="12.75">
      <c r="A24" s="4">
        <v>23</v>
      </c>
      <c r="B24" s="2" t="s">
        <v>135</v>
      </c>
      <c r="C24" s="2" t="s">
        <v>133</v>
      </c>
      <c r="D24" s="2">
        <v>18</v>
      </c>
      <c r="E24" s="2" t="s">
        <v>34</v>
      </c>
      <c r="F24" s="2" t="s">
        <v>136</v>
      </c>
      <c r="G24" s="2" t="s">
        <v>70</v>
      </c>
      <c r="H24" s="2" t="s">
        <v>23</v>
      </c>
      <c r="I24" s="2" t="s">
        <v>24</v>
      </c>
      <c r="J24" s="1"/>
      <c r="K24" s="1"/>
      <c r="L24" s="4">
        <v>1</v>
      </c>
    </row>
    <row r="25" spans="1:26" ht="12.75">
      <c r="A25" s="4">
        <v>24</v>
      </c>
      <c r="B25" s="2" t="s">
        <v>137</v>
      </c>
      <c r="C25" s="2" t="s">
        <v>138</v>
      </c>
      <c r="D25" s="2">
        <v>24</v>
      </c>
      <c r="E25" s="2" t="s">
        <v>34</v>
      </c>
      <c r="F25" s="2" t="s">
        <v>139</v>
      </c>
      <c r="G25" s="2" t="s">
        <v>140</v>
      </c>
      <c r="H25" s="2" t="s">
        <v>56</v>
      </c>
      <c r="I25" s="2" t="s">
        <v>64</v>
      </c>
      <c r="J25" s="2" t="s">
        <v>141</v>
      </c>
      <c r="K25" s="2">
        <v>8</v>
      </c>
      <c r="L25" s="4">
        <v>1</v>
      </c>
    </row>
    <row r="26" spans="1:26" ht="12.75">
      <c r="A26" s="4">
        <v>25</v>
      </c>
      <c r="B26" s="2" t="s">
        <v>142</v>
      </c>
      <c r="C26" s="2" t="s">
        <v>143</v>
      </c>
      <c r="D26" s="2">
        <v>21</v>
      </c>
      <c r="E26" s="2" t="s">
        <v>80</v>
      </c>
      <c r="F26" s="2" t="s">
        <v>144</v>
      </c>
      <c r="G26" s="2" t="s">
        <v>90</v>
      </c>
      <c r="H26" s="2" t="s">
        <v>23</v>
      </c>
      <c r="I26" s="2" t="s">
        <v>145</v>
      </c>
      <c r="J26" s="2" t="s">
        <v>146</v>
      </c>
      <c r="K26" s="2">
        <v>5</v>
      </c>
      <c r="L26" s="4">
        <v>1</v>
      </c>
    </row>
    <row r="27" spans="1:26" ht="12.75">
      <c r="A27" s="4">
        <v>26</v>
      </c>
      <c r="B27" s="2" t="s">
        <v>147</v>
      </c>
      <c r="C27" s="2" t="s">
        <v>148</v>
      </c>
      <c r="D27" s="2">
        <v>22</v>
      </c>
      <c r="E27" s="2" t="s">
        <v>80</v>
      </c>
      <c r="F27" s="2" t="s">
        <v>149</v>
      </c>
      <c r="G27" s="2" t="s">
        <v>40</v>
      </c>
      <c r="H27" s="2" t="s">
        <v>23</v>
      </c>
      <c r="I27" s="2" t="s">
        <v>51</v>
      </c>
      <c r="J27" s="1"/>
      <c r="K27" s="1"/>
      <c r="L27" s="4">
        <v>1</v>
      </c>
    </row>
    <row r="28" spans="1:26" ht="19.5" customHeight="1">
      <c r="A28" s="4">
        <v>27</v>
      </c>
      <c r="B28" s="13" t="s">
        <v>150</v>
      </c>
      <c r="C28" s="13" t="s">
        <v>151</v>
      </c>
      <c r="D28" s="14">
        <v>19</v>
      </c>
      <c r="E28" s="13" t="s">
        <v>20</v>
      </c>
      <c r="F28" s="13" t="s">
        <v>152</v>
      </c>
      <c r="G28" s="13" t="s">
        <v>40</v>
      </c>
      <c r="H28" s="13" t="s">
        <v>23</v>
      </c>
      <c r="I28" s="13" t="s">
        <v>51</v>
      </c>
      <c r="J28" s="15"/>
      <c r="K28" s="15"/>
      <c r="L28" s="14">
        <v>1</v>
      </c>
      <c r="M28" s="16"/>
      <c r="N28" s="16"/>
      <c r="O28" s="16"/>
      <c r="P28" s="16"/>
      <c r="Q28" s="16"/>
      <c r="R28" s="16"/>
      <c r="S28" s="16"/>
      <c r="T28" s="16"/>
      <c r="U28" s="16"/>
      <c r="V28" s="16"/>
      <c r="W28" s="16"/>
      <c r="X28" s="16"/>
      <c r="Y28" s="16"/>
      <c r="Z28" s="16"/>
    </row>
    <row r="29" spans="1:26" ht="12.75">
      <c r="A29" s="4">
        <v>28</v>
      </c>
      <c r="B29" s="3" t="s">
        <v>153</v>
      </c>
      <c r="C29" s="3" t="s">
        <v>154</v>
      </c>
      <c r="D29" s="3">
        <v>19</v>
      </c>
      <c r="E29" s="3" t="s">
        <v>34</v>
      </c>
      <c r="F29" s="3" t="s">
        <v>155</v>
      </c>
      <c r="G29" s="3" t="s">
        <v>70</v>
      </c>
      <c r="H29" s="3" t="s">
        <v>156</v>
      </c>
      <c r="I29" s="3" t="s">
        <v>157</v>
      </c>
      <c r="J29" s="3" t="s">
        <v>131</v>
      </c>
      <c r="K29" s="3" t="s">
        <v>131</v>
      </c>
      <c r="L29" s="3">
        <v>1</v>
      </c>
    </row>
  </sheetData>
  <mergeCells count="3">
    <mergeCell ref="I3:J3"/>
    <mergeCell ref="I6:J6"/>
    <mergeCell ref="I17:J1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22"/>
  <sheetViews>
    <sheetView workbookViewId="0"/>
  </sheetViews>
  <sheetFormatPr baseColWidth="10" defaultColWidth="12.5703125" defaultRowHeight="15.75" customHeight="1"/>
  <sheetData>
    <row r="1" spans="1:13">
      <c r="A1" s="17" t="s">
        <v>158</v>
      </c>
      <c r="B1" s="18" t="s">
        <v>159</v>
      </c>
      <c r="C1" s="18" t="s">
        <v>160</v>
      </c>
      <c r="D1" s="18" t="s">
        <v>161</v>
      </c>
      <c r="E1" s="18" t="s">
        <v>162</v>
      </c>
      <c r="F1" s="18" t="s">
        <v>163</v>
      </c>
      <c r="G1" s="19" t="s">
        <v>164</v>
      </c>
      <c r="H1" s="18" t="s">
        <v>165</v>
      </c>
      <c r="I1" s="20" t="s">
        <v>166</v>
      </c>
      <c r="J1" s="20" t="s">
        <v>167</v>
      </c>
      <c r="K1" s="20" t="s">
        <v>168</v>
      </c>
      <c r="L1" s="20" t="s">
        <v>169</v>
      </c>
      <c r="M1" s="21" t="s">
        <v>170</v>
      </c>
    </row>
    <row r="2" spans="1:13">
      <c r="A2" s="22" t="s">
        <v>171</v>
      </c>
      <c r="B2" s="23">
        <v>24</v>
      </c>
      <c r="C2" s="22" t="s">
        <v>34</v>
      </c>
      <c r="D2" s="22" t="s">
        <v>172</v>
      </c>
      <c r="E2" s="23">
        <v>1</v>
      </c>
      <c r="F2" s="23">
        <v>1</v>
      </c>
      <c r="G2" s="24">
        <v>0</v>
      </c>
      <c r="H2" s="23">
        <v>3</v>
      </c>
      <c r="I2" s="23">
        <v>2</v>
      </c>
      <c r="J2" s="23">
        <v>2</v>
      </c>
      <c r="K2" s="23">
        <v>3</v>
      </c>
      <c r="L2" s="23">
        <v>4</v>
      </c>
      <c r="M2" s="22" t="s">
        <v>131</v>
      </c>
    </row>
    <row r="3" spans="1:13">
      <c r="A3" s="22" t="s">
        <v>173</v>
      </c>
      <c r="B3" s="23">
        <v>32</v>
      </c>
      <c r="C3" s="22" t="s">
        <v>80</v>
      </c>
      <c r="D3" s="22" t="s">
        <v>172</v>
      </c>
      <c r="E3" s="23">
        <v>17</v>
      </c>
      <c r="F3" s="23">
        <v>0</v>
      </c>
      <c r="G3" s="24">
        <v>0</v>
      </c>
      <c r="H3" s="23">
        <v>1</v>
      </c>
      <c r="I3" s="23">
        <v>1</v>
      </c>
      <c r="J3" s="23">
        <v>1</v>
      </c>
      <c r="K3" s="23">
        <v>1</v>
      </c>
      <c r="L3" s="23">
        <v>1</v>
      </c>
      <c r="M3" s="22" t="s">
        <v>131</v>
      </c>
    </row>
    <row r="4" spans="1:13">
      <c r="A4" s="22" t="s">
        <v>174</v>
      </c>
      <c r="B4" s="23">
        <v>19</v>
      </c>
      <c r="C4" s="22" t="s">
        <v>34</v>
      </c>
      <c r="D4" s="22" t="s">
        <v>70</v>
      </c>
      <c r="E4" s="23">
        <v>1</v>
      </c>
      <c r="F4" s="23">
        <v>2</v>
      </c>
      <c r="G4" s="24">
        <v>0</v>
      </c>
      <c r="H4" s="23">
        <v>1</v>
      </c>
      <c r="I4" s="23">
        <v>1</v>
      </c>
      <c r="J4" s="23">
        <v>1</v>
      </c>
      <c r="K4" s="23">
        <v>2</v>
      </c>
      <c r="L4" s="23">
        <v>1</v>
      </c>
      <c r="M4" s="25" t="s">
        <v>175</v>
      </c>
    </row>
    <row r="5" spans="1:13">
      <c r="A5" s="22" t="s">
        <v>176</v>
      </c>
      <c r="B5" s="23">
        <v>18</v>
      </c>
      <c r="C5" s="22" t="s">
        <v>34</v>
      </c>
      <c r="D5" s="22" t="s">
        <v>177</v>
      </c>
      <c r="E5" s="23">
        <v>1</v>
      </c>
      <c r="F5" s="23">
        <v>1</v>
      </c>
      <c r="G5" s="24">
        <v>0</v>
      </c>
      <c r="H5" s="23">
        <v>1</v>
      </c>
      <c r="I5" s="23">
        <v>1</v>
      </c>
      <c r="J5" s="23">
        <v>1</v>
      </c>
      <c r="K5" s="23">
        <v>1</v>
      </c>
      <c r="L5" s="23">
        <v>1</v>
      </c>
      <c r="M5" s="25" t="s">
        <v>178</v>
      </c>
    </row>
    <row r="6" spans="1:13">
      <c r="A6" s="22" t="s">
        <v>179</v>
      </c>
      <c r="B6" s="23">
        <v>18</v>
      </c>
      <c r="C6" s="22" t="s">
        <v>34</v>
      </c>
      <c r="D6" s="22" t="s">
        <v>40</v>
      </c>
      <c r="E6" s="23">
        <v>1</v>
      </c>
      <c r="F6" s="23">
        <v>1</v>
      </c>
      <c r="G6" s="24">
        <v>2</v>
      </c>
      <c r="H6" s="23">
        <v>1</v>
      </c>
      <c r="I6" s="23">
        <v>1</v>
      </c>
      <c r="J6" s="23">
        <v>1</v>
      </c>
      <c r="K6" s="23">
        <v>4</v>
      </c>
      <c r="L6" s="23">
        <v>1</v>
      </c>
      <c r="M6" s="25" t="s">
        <v>180</v>
      </c>
    </row>
    <row r="7" spans="1:13">
      <c r="A7" s="22" t="s">
        <v>181</v>
      </c>
      <c r="B7" s="23">
        <v>28</v>
      </c>
      <c r="C7" s="22" t="s">
        <v>34</v>
      </c>
      <c r="D7" s="22" t="s">
        <v>140</v>
      </c>
      <c r="E7" s="23">
        <v>1</v>
      </c>
      <c r="F7" s="23">
        <v>0</v>
      </c>
      <c r="G7" s="24">
        <v>0</v>
      </c>
      <c r="H7" s="23">
        <v>1</v>
      </c>
      <c r="I7" s="23">
        <v>1</v>
      </c>
      <c r="J7" s="23">
        <v>1</v>
      </c>
      <c r="K7" s="23">
        <v>1</v>
      </c>
      <c r="L7" s="23">
        <v>1</v>
      </c>
      <c r="M7" s="22" t="s">
        <v>131</v>
      </c>
    </row>
    <row r="8" spans="1:13">
      <c r="A8" s="22" t="s">
        <v>182</v>
      </c>
      <c r="B8" s="23">
        <v>29</v>
      </c>
      <c r="C8" s="22" t="s">
        <v>34</v>
      </c>
      <c r="D8" s="22" t="s">
        <v>121</v>
      </c>
      <c r="E8" s="23">
        <v>1</v>
      </c>
      <c r="F8" s="23">
        <v>1</v>
      </c>
      <c r="G8" s="26"/>
      <c r="H8" s="23">
        <v>1</v>
      </c>
      <c r="I8" s="23">
        <v>1</v>
      </c>
      <c r="J8" s="23">
        <v>1</v>
      </c>
      <c r="K8" s="23">
        <v>2</v>
      </c>
      <c r="L8" s="23">
        <v>1</v>
      </c>
      <c r="M8" s="22" t="s">
        <v>183</v>
      </c>
    </row>
    <row r="9" spans="1:13">
      <c r="A9" s="22" t="s">
        <v>184</v>
      </c>
      <c r="B9" s="23">
        <v>19</v>
      </c>
      <c r="C9" s="22" t="s">
        <v>34</v>
      </c>
      <c r="D9" s="22" t="s">
        <v>185</v>
      </c>
      <c r="E9" s="23">
        <v>1</v>
      </c>
      <c r="F9" s="23">
        <v>1</v>
      </c>
      <c r="G9" s="24">
        <v>0</v>
      </c>
      <c r="H9" s="23">
        <v>1</v>
      </c>
      <c r="I9" s="23">
        <v>1</v>
      </c>
      <c r="J9" s="23">
        <v>1</v>
      </c>
      <c r="K9" s="23">
        <v>1</v>
      </c>
      <c r="L9" s="23">
        <v>1</v>
      </c>
      <c r="M9" s="22" t="s">
        <v>186</v>
      </c>
    </row>
    <row r="10" spans="1:13">
      <c r="A10" s="22" t="s">
        <v>187</v>
      </c>
      <c r="B10" s="23">
        <v>18</v>
      </c>
      <c r="C10" s="22" t="s">
        <v>34</v>
      </c>
      <c r="D10" s="22" t="s">
        <v>36</v>
      </c>
      <c r="E10" s="23">
        <v>1</v>
      </c>
      <c r="F10" s="23">
        <v>0</v>
      </c>
      <c r="G10" s="24">
        <v>0</v>
      </c>
      <c r="H10" s="23">
        <v>1</v>
      </c>
      <c r="I10" s="23">
        <v>1</v>
      </c>
      <c r="J10" s="23">
        <v>2</v>
      </c>
      <c r="K10" s="23">
        <v>1</v>
      </c>
      <c r="L10" s="23">
        <v>1</v>
      </c>
      <c r="M10" s="22" t="s">
        <v>131</v>
      </c>
    </row>
    <row r="11" spans="1:13">
      <c r="A11" s="22" t="s">
        <v>188</v>
      </c>
      <c r="B11" s="23">
        <v>22</v>
      </c>
      <c r="C11" s="22" t="s">
        <v>80</v>
      </c>
      <c r="D11" s="22" t="s">
        <v>29</v>
      </c>
      <c r="E11" s="23">
        <v>2</v>
      </c>
      <c r="F11" s="23">
        <v>5</v>
      </c>
      <c r="G11" s="24">
        <v>1</v>
      </c>
      <c r="H11" s="23">
        <v>3</v>
      </c>
      <c r="I11" s="23">
        <v>3</v>
      </c>
      <c r="J11" s="23">
        <v>3</v>
      </c>
      <c r="K11" s="23">
        <v>2</v>
      </c>
      <c r="L11" s="23">
        <v>1</v>
      </c>
      <c r="M11" s="25" t="s">
        <v>189</v>
      </c>
    </row>
    <row r="12" spans="1:13">
      <c r="A12" s="22" t="s">
        <v>190</v>
      </c>
      <c r="B12" s="23">
        <v>21</v>
      </c>
      <c r="C12" s="22" t="s">
        <v>34</v>
      </c>
      <c r="D12" s="22" t="s">
        <v>185</v>
      </c>
      <c r="E12" s="23">
        <v>1</v>
      </c>
      <c r="F12" s="23">
        <v>0</v>
      </c>
      <c r="G12" s="24">
        <v>0</v>
      </c>
      <c r="H12" s="23">
        <v>1</v>
      </c>
      <c r="I12" s="23">
        <v>1</v>
      </c>
      <c r="J12" s="23">
        <v>1</v>
      </c>
      <c r="K12" s="23">
        <v>1</v>
      </c>
      <c r="L12" s="23">
        <v>1</v>
      </c>
      <c r="M12" s="22" t="s">
        <v>191</v>
      </c>
    </row>
    <row r="13" spans="1:13">
      <c r="A13" s="22" t="s">
        <v>192</v>
      </c>
      <c r="B13" s="23">
        <v>22</v>
      </c>
      <c r="C13" s="22" t="s">
        <v>80</v>
      </c>
      <c r="D13" s="22" t="s">
        <v>185</v>
      </c>
      <c r="E13" s="23">
        <v>1</v>
      </c>
      <c r="F13" s="23">
        <v>0</v>
      </c>
      <c r="G13" s="24">
        <v>0</v>
      </c>
      <c r="H13" s="23">
        <v>1</v>
      </c>
      <c r="I13" s="23">
        <v>1</v>
      </c>
      <c r="J13" s="23">
        <v>1</v>
      </c>
      <c r="K13" s="23">
        <v>1</v>
      </c>
      <c r="L13" s="23">
        <v>1</v>
      </c>
      <c r="M13" s="22" t="s">
        <v>191</v>
      </c>
    </row>
    <row r="14" spans="1:13">
      <c r="A14" s="22" t="s">
        <v>193</v>
      </c>
      <c r="B14" s="23">
        <v>22</v>
      </c>
      <c r="C14" s="22" t="s">
        <v>34</v>
      </c>
      <c r="D14" s="22" t="s">
        <v>40</v>
      </c>
      <c r="E14" s="23">
        <v>1</v>
      </c>
      <c r="F14" s="23">
        <v>0</v>
      </c>
      <c r="G14" s="24">
        <v>0</v>
      </c>
      <c r="H14" s="23">
        <v>1</v>
      </c>
      <c r="I14" s="23">
        <v>1</v>
      </c>
      <c r="J14" s="23">
        <v>1</v>
      </c>
      <c r="K14" s="23">
        <v>3</v>
      </c>
      <c r="L14" s="23">
        <v>1</v>
      </c>
      <c r="M14" s="23">
        <v>0</v>
      </c>
    </row>
    <row r="15" spans="1:13">
      <c r="A15" s="22" t="s">
        <v>194</v>
      </c>
      <c r="B15" s="23">
        <v>19</v>
      </c>
      <c r="C15" s="22" t="s">
        <v>34</v>
      </c>
      <c r="D15" s="22" t="s">
        <v>70</v>
      </c>
      <c r="E15" s="23">
        <v>1</v>
      </c>
      <c r="F15" s="23">
        <v>2</v>
      </c>
      <c r="G15" s="24">
        <v>0</v>
      </c>
      <c r="H15" s="23">
        <v>1</v>
      </c>
      <c r="I15" s="23">
        <v>1</v>
      </c>
      <c r="J15" s="23">
        <v>1</v>
      </c>
      <c r="K15" s="23">
        <v>3</v>
      </c>
      <c r="L15" s="23">
        <v>1</v>
      </c>
      <c r="M15" s="22" t="s">
        <v>195</v>
      </c>
    </row>
    <row r="16" spans="1:13">
      <c r="A16" s="22" t="s">
        <v>196</v>
      </c>
      <c r="B16" s="23">
        <v>18</v>
      </c>
      <c r="C16" s="22" t="s">
        <v>80</v>
      </c>
      <c r="D16" s="22" t="s">
        <v>185</v>
      </c>
      <c r="E16" s="23">
        <v>1</v>
      </c>
      <c r="F16" s="23">
        <v>5</v>
      </c>
      <c r="G16" s="24">
        <v>0</v>
      </c>
      <c r="H16" s="23">
        <v>1</v>
      </c>
      <c r="I16" s="23">
        <v>1</v>
      </c>
      <c r="J16" s="23">
        <v>2</v>
      </c>
      <c r="K16" s="23">
        <v>3</v>
      </c>
      <c r="L16" s="23">
        <v>1</v>
      </c>
      <c r="M16" s="23">
        <v>2</v>
      </c>
    </row>
    <row r="17" spans="1:13">
      <c r="A17" s="22" t="s">
        <v>197</v>
      </c>
      <c r="B17" s="23">
        <v>20</v>
      </c>
      <c r="C17" s="22" t="s">
        <v>80</v>
      </c>
      <c r="D17" s="22" t="s">
        <v>90</v>
      </c>
      <c r="E17" s="23">
        <v>2</v>
      </c>
      <c r="F17" s="23">
        <v>2</v>
      </c>
      <c r="G17" s="24">
        <v>0</v>
      </c>
      <c r="H17" s="23">
        <v>1</v>
      </c>
      <c r="I17" s="23">
        <v>2</v>
      </c>
      <c r="J17" s="23">
        <v>3</v>
      </c>
      <c r="K17" s="23">
        <v>2</v>
      </c>
      <c r="L17" s="23">
        <v>1</v>
      </c>
      <c r="M17" s="22" t="s">
        <v>195</v>
      </c>
    </row>
    <row r="18" spans="1:13">
      <c r="A18" s="22" t="s">
        <v>198</v>
      </c>
      <c r="B18" s="23">
        <v>25</v>
      </c>
      <c r="C18" s="22" t="s">
        <v>34</v>
      </c>
      <c r="D18" s="22" t="s">
        <v>40</v>
      </c>
      <c r="E18" s="23">
        <v>1</v>
      </c>
      <c r="F18" s="23">
        <v>0</v>
      </c>
      <c r="G18" s="24">
        <v>0</v>
      </c>
      <c r="H18" s="23">
        <v>1</v>
      </c>
      <c r="I18" s="23">
        <v>1</v>
      </c>
      <c r="J18" s="23">
        <v>1</v>
      </c>
      <c r="K18" s="23">
        <v>1</v>
      </c>
      <c r="L18" s="23">
        <v>1</v>
      </c>
      <c r="M18" s="23">
        <v>0</v>
      </c>
    </row>
    <row r="19" spans="1:13">
      <c r="A19" s="22" t="s">
        <v>199</v>
      </c>
      <c r="B19" s="23">
        <v>18</v>
      </c>
      <c r="C19" s="22" t="s">
        <v>34</v>
      </c>
      <c r="D19" s="22" t="s">
        <v>127</v>
      </c>
      <c r="E19" s="23">
        <v>1</v>
      </c>
      <c r="F19" s="23">
        <v>0</v>
      </c>
      <c r="G19" s="24">
        <v>0</v>
      </c>
      <c r="H19" s="23">
        <v>1</v>
      </c>
      <c r="I19" s="23">
        <v>2</v>
      </c>
      <c r="J19" s="23">
        <v>2</v>
      </c>
      <c r="K19" s="23">
        <v>1</v>
      </c>
      <c r="L19" s="23">
        <v>1</v>
      </c>
      <c r="M19" s="23">
        <v>0</v>
      </c>
    </row>
    <row r="20" spans="1:13">
      <c r="A20" s="22" t="s">
        <v>200</v>
      </c>
      <c r="B20" s="23">
        <v>18</v>
      </c>
      <c r="C20" s="22" t="s">
        <v>34</v>
      </c>
      <c r="D20" s="22" t="s">
        <v>70</v>
      </c>
      <c r="E20" s="23">
        <v>1</v>
      </c>
      <c r="F20" s="23">
        <v>0</v>
      </c>
      <c r="G20" s="24">
        <v>0</v>
      </c>
      <c r="H20" s="23">
        <v>2</v>
      </c>
      <c r="I20" s="23">
        <v>1</v>
      </c>
      <c r="J20" s="23">
        <v>1</v>
      </c>
      <c r="K20" s="23">
        <v>1</v>
      </c>
      <c r="L20" s="23">
        <v>1</v>
      </c>
      <c r="M20" s="23">
        <v>0</v>
      </c>
    </row>
    <row r="21" spans="1:13">
      <c r="A21" s="22" t="s">
        <v>201</v>
      </c>
      <c r="B21" s="23">
        <v>18</v>
      </c>
      <c r="C21" s="22" t="s">
        <v>34</v>
      </c>
      <c r="D21" s="22" t="s">
        <v>70</v>
      </c>
      <c r="E21" s="23">
        <v>1</v>
      </c>
      <c r="F21" s="23">
        <v>2</v>
      </c>
      <c r="G21" s="24">
        <v>0</v>
      </c>
      <c r="H21" s="23">
        <v>1</v>
      </c>
      <c r="I21" s="23">
        <v>1</v>
      </c>
      <c r="J21" s="23">
        <v>2</v>
      </c>
      <c r="K21" s="23">
        <v>3</v>
      </c>
      <c r="L21" s="23">
        <v>1</v>
      </c>
      <c r="M21" s="23">
        <v>1</v>
      </c>
    </row>
    <row r="22" spans="1:13">
      <c r="A22" s="22" t="s">
        <v>202</v>
      </c>
      <c r="B22" s="23">
        <v>18</v>
      </c>
      <c r="C22" s="22" t="s">
        <v>34</v>
      </c>
      <c r="D22" s="22" t="s">
        <v>127</v>
      </c>
      <c r="E22" s="23">
        <v>1</v>
      </c>
      <c r="F22" s="23">
        <v>0</v>
      </c>
      <c r="G22" s="24">
        <v>0</v>
      </c>
      <c r="H22" s="23">
        <v>1</v>
      </c>
      <c r="I22" s="23">
        <v>1</v>
      </c>
      <c r="J22" s="23">
        <v>1</v>
      </c>
      <c r="K22" s="23">
        <v>1</v>
      </c>
      <c r="L22" s="23">
        <v>1</v>
      </c>
      <c r="M22" s="22" t="s">
        <v>191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2"/>
  <sheetViews>
    <sheetView tabSelected="1" workbookViewId="0">
      <selection activeCell="K19" sqref="K19"/>
    </sheetView>
  </sheetViews>
  <sheetFormatPr baseColWidth="10" defaultColWidth="12.5703125" defaultRowHeight="15.75" customHeight="1"/>
  <cols>
    <col min="1" max="1" width="7.42578125" customWidth="1"/>
    <col min="4" max="4" width="8" customWidth="1"/>
    <col min="7" max="7" width="12.5703125" customWidth="1"/>
    <col min="12" max="12" width="14.7109375" customWidth="1"/>
    <col min="13" max="13" width="13.28515625" customWidth="1"/>
    <col min="14" max="14" width="61.85546875" customWidth="1"/>
  </cols>
  <sheetData>
    <row r="1" spans="1:14">
      <c r="A1" s="1"/>
      <c r="B1" s="2" t="s">
        <v>0</v>
      </c>
      <c r="C1" s="2" t="s">
        <v>1</v>
      </c>
      <c r="D1" s="2" t="s">
        <v>2</v>
      </c>
      <c r="E1" s="2" t="s">
        <v>3</v>
      </c>
      <c r="F1" s="2" t="s">
        <v>6</v>
      </c>
      <c r="G1" s="2" t="s">
        <v>10</v>
      </c>
      <c r="H1" s="3" t="s">
        <v>203</v>
      </c>
      <c r="I1" s="3" t="s">
        <v>158</v>
      </c>
      <c r="J1" s="3" t="s">
        <v>204</v>
      </c>
      <c r="K1" s="3" t="s">
        <v>205</v>
      </c>
      <c r="L1" s="3" t="s">
        <v>206</v>
      </c>
      <c r="M1" s="3" t="s">
        <v>207</v>
      </c>
      <c r="N1" s="3" t="s">
        <v>208</v>
      </c>
    </row>
    <row r="2" spans="1:14">
      <c r="A2" s="4">
        <f t="shared" ref="A2:A12" si="0">ROW(A1)</f>
        <v>1</v>
      </c>
      <c r="B2" s="2" t="s">
        <v>18</v>
      </c>
      <c r="C2" s="2" t="s">
        <v>19</v>
      </c>
      <c r="D2" s="2">
        <v>19</v>
      </c>
      <c r="E2" s="2" t="s">
        <v>49</v>
      </c>
      <c r="F2" s="2" t="s">
        <v>23</v>
      </c>
      <c r="G2" s="4">
        <v>1</v>
      </c>
      <c r="H2" s="3">
        <v>101</v>
      </c>
      <c r="I2" s="3" t="s">
        <v>174</v>
      </c>
      <c r="J2" s="3" t="s">
        <v>209</v>
      </c>
      <c r="K2" s="3" t="s">
        <v>210</v>
      </c>
      <c r="L2" s="3" t="s">
        <v>211</v>
      </c>
      <c r="M2" s="3" t="s">
        <v>211</v>
      </c>
    </row>
    <row r="3" spans="1:14">
      <c r="A3" s="4">
        <f t="shared" si="0"/>
        <v>2</v>
      </c>
      <c r="B3" s="2" t="s">
        <v>47</v>
      </c>
      <c r="C3" s="2" t="s">
        <v>48</v>
      </c>
      <c r="D3" s="2">
        <v>25</v>
      </c>
      <c r="E3" s="2" t="s">
        <v>49</v>
      </c>
      <c r="F3" s="2" t="s">
        <v>23</v>
      </c>
      <c r="G3" s="4">
        <v>1</v>
      </c>
      <c r="H3" s="3">
        <v>202</v>
      </c>
      <c r="I3" s="3" t="s">
        <v>198</v>
      </c>
      <c r="J3" s="3" t="s">
        <v>212</v>
      </c>
      <c r="K3" s="3" t="s">
        <v>213</v>
      </c>
      <c r="L3" s="3" t="s">
        <v>211</v>
      </c>
      <c r="M3" s="3" t="s">
        <v>211</v>
      </c>
    </row>
    <row r="4" spans="1:14">
      <c r="A4" s="4">
        <f t="shared" si="0"/>
        <v>3</v>
      </c>
      <c r="B4" s="2" t="s">
        <v>52</v>
      </c>
      <c r="C4" s="2" t="s">
        <v>53</v>
      </c>
      <c r="D4" s="2">
        <v>28</v>
      </c>
      <c r="E4" s="2" t="s">
        <v>49</v>
      </c>
      <c r="F4" s="2" t="s">
        <v>23</v>
      </c>
      <c r="G4" s="4">
        <v>1</v>
      </c>
      <c r="H4" s="3">
        <v>303</v>
      </c>
      <c r="I4" s="3" t="s">
        <v>181</v>
      </c>
      <c r="J4" s="3" t="s">
        <v>212</v>
      </c>
      <c r="K4" s="3" t="s">
        <v>214</v>
      </c>
      <c r="L4" s="3" t="s">
        <v>211</v>
      </c>
      <c r="M4" s="3" t="s">
        <v>211</v>
      </c>
    </row>
    <row r="5" spans="1:14">
      <c r="A5" s="4">
        <f t="shared" si="0"/>
        <v>4</v>
      </c>
      <c r="B5" s="2" t="s">
        <v>66</v>
      </c>
      <c r="C5" s="2" t="s">
        <v>67</v>
      </c>
      <c r="D5" s="2">
        <v>18</v>
      </c>
      <c r="E5" s="2" t="s">
        <v>49</v>
      </c>
      <c r="F5" s="2" t="s">
        <v>23</v>
      </c>
      <c r="G5" s="4">
        <v>1</v>
      </c>
      <c r="H5" s="3">
        <v>1012</v>
      </c>
      <c r="I5" s="3" t="s">
        <v>200</v>
      </c>
      <c r="J5" s="3" t="s">
        <v>212</v>
      </c>
      <c r="K5" s="3" t="s">
        <v>215</v>
      </c>
      <c r="L5" s="3" t="s">
        <v>211</v>
      </c>
      <c r="M5" s="3" t="s">
        <v>211</v>
      </c>
    </row>
    <row r="6" spans="1:14">
      <c r="A6" s="4">
        <f t="shared" si="0"/>
        <v>5</v>
      </c>
      <c r="B6" s="2" t="s">
        <v>78</v>
      </c>
      <c r="C6" s="2" t="s">
        <v>79</v>
      </c>
      <c r="D6" s="2">
        <v>32</v>
      </c>
      <c r="E6" s="2" t="s">
        <v>216</v>
      </c>
      <c r="F6" s="2" t="s">
        <v>23</v>
      </c>
      <c r="G6" s="4">
        <v>1</v>
      </c>
      <c r="H6" s="3">
        <v>404</v>
      </c>
      <c r="I6" s="3" t="s">
        <v>173</v>
      </c>
      <c r="J6" s="3" t="s">
        <v>217</v>
      </c>
      <c r="K6" s="3" t="s">
        <v>218</v>
      </c>
      <c r="L6" s="3" t="s">
        <v>211</v>
      </c>
      <c r="M6" s="3" t="s">
        <v>211</v>
      </c>
      <c r="N6" s="3" t="s">
        <v>219</v>
      </c>
    </row>
    <row r="7" spans="1:14">
      <c r="A7" s="4">
        <f t="shared" si="0"/>
        <v>6</v>
      </c>
      <c r="B7" s="2" t="s">
        <v>84</v>
      </c>
      <c r="C7" s="2" t="s">
        <v>85</v>
      </c>
      <c r="D7" s="2">
        <v>21</v>
      </c>
      <c r="E7" s="2" t="s">
        <v>49</v>
      </c>
      <c r="F7" s="2" t="s">
        <v>23</v>
      </c>
      <c r="G7" s="4">
        <v>1</v>
      </c>
      <c r="H7" s="3">
        <v>505</v>
      </c>
      <c r="I7" s="3" t="s">
        <v>190</v>
      </c>
      <c r="J7" s="3" t="s">
        <v>212</v>
      </c>
      <c r="K7" s="3" t="s">
        <v>220</v>
      </c>
      <c r="L7" s="3" t="s">
        <v>211</v>
      </c>
      <c r="M7" s="3" t="s">
        <v>211</v>
      </c>
    </row>
    <row r="8" spans="1:14">
      <c r="A8" s="4">
        <f t="shared" si="0"/>
        <v>7</v>
      </c>
      <c r="B8" s="2" t="s">
        <v>114</v>
      </c>
      <c r="C8" s="2" t="s">
        <v>115</v>
      </c>
      <c r="D8" s="2">
        <v>18</v>
      </c>
      <c r="E8" s="2" t="s">
        <v>216</v>
      </c>
      <c r="F8" s="2" t="s">
        <v>23</v>
      </c>
      <c r="G8" s="4">
        <v>1</v>
      </c>
      <c r="H8" s="3">
        <v>606</v>
      </c>
      <c r="I8" s="3" t="s">
        <v>196</v>
      </c>
      <c r="J8" s="3" t="s">
        <v>212</v>
      </c>
      <c r="K8" s="3" t="s">
        <v>221</v>
      </c>
      <c r="L8" s="3" t="s">
        <v>211</v>
      </c>
      <c r="M8" s="3" t="s">
        <v>211</v>
      </c>
    </row>
    <row r="9" spans="1:14">
      <c r="A9" s="4">
        <f t="shared" si="0"/>
        <v>8</v>
      </c>
      <c r="B9" s="2" t="s">
        <v>132</v>
      </c>
      <c r="C9" s="2" t="s">
        <v>133</v>
      </c>
      <c r="D9" s="2">
        <v>18</v>
      </c>
      <c r="E9" s="2" t="s">
        <v>49</v>
      </c>
      <c r="F9" s="2" t="s">
        <v>23</v>
      </c>
      <c r="G9" s="4">
        <v>1</v>
      </c>
      <c r="H9" s="3">
        <v>707</v>
      </c>
      <c r="I9" s="3" t="s">
        <v>199</v>
      </c>
      <c r="J9" s="3" t="s">
        <v>212</v>
      </c>
      <c r="K9" s="3" t="s">
        <v>222</v>
      </c>
      <c r="L9" s="3" t="s">
        <v>211</v>
      </c>
      <c r="M9" s="3" t="s">
        <v>211</v>
      </c>
    </row>
    <row r="10" spans="1:14">
      <c r="A10" s="4">
        <f t="shared" si="0"/>
        <v>9</v>
      </c>
      <c r="B10" s="2" t="s">
        <v>147</v>
      </c>
      <c r="C10" s="2" t="s">
        <v>148</v>
      </c>
      <c r="D10" s="2">
        <v>22</v>
      </c>
      <c r="E10" s="2" t="s">
        <v>216</v>
      </c>
      <c r="F10" s="2" t="s">
        <v>23</v>
      </c>
      <c r="G10" s="4">
        <v>1</v>
      </c>
      <c r="H10" s="3">
        <v>808</v>
      </c>
      <c r="I10" s="3" t="s">
        <v>192</v>
      </c>
      <c r="J10" s="3" t="s">
        <v>223</v>
      </c>
      <c r="K10" s="3" t="s">
        <v>224</v>
      </c>
      <c r="L10" s="3" t="s">
        <v>211</v>
      </c>
      <c r="M10" s="3" t="s">
        <v>211</v>
      </c>
    </row>
    <row r="11" spans="1:14">
      <c r="A11" s="4">
        <f t="shared" si="0"/>
        <v>10</v>
      </c>
      <c r="B11" s="3" t="s">
        <v>153</v>
      </c>
      <c r="C11" s="3" t="s">
        <v>154</v>
      </c>
      <c r="D11" s="3">
        <v>19</v>
      </c>
      <c r="E11" s="3" t="s">
        <v>49</v>
      </c>
      <c r="F11" s="2" t="s">
        <v>23</v>
      </c>
      <c r="G11" s="3">
        <v>1</v>
      </c>
      <c r="H11" s="3">
        <v>909</v>
      </c>
      <c r="I11" s="3" t="s">
        <v>194</v>
      </c>
      <c r="J11" s="3" t="s">
        <v>212</v>
      </c>
      <c r="K11" s="3" t="s">
        <v>225</v>
      </c>
      <c r="L11" s="3" t="s">
        <v>211</v>
      </c>
      <c r="M11" s="3" t="s">
        <v>211</v>
      </c>
    </row>
    <row r="12" spans="1:14">
      <c r="A12" s="4">
        <f t="shared" si="0"/>
        <v>11</v>
      </c>
      <c r="B12" s="13" t="s">
        <v>150</v>
      </c>
      <c r="C12" s="13" t="s">
        <v>151</v>
      </c>
      <c r="D12" s="14">
        <v>19</v>
      </c>
      <c r="E12" s="13" t="s">
        <v>49</v>
      </c>
      <c r="F12" s="2" t="s">
        <v>23</v>
      </c>
      <c r="G12" s="14">
        <v>1</v>
      </c>
      <c r="H12" s="14">
        <v>10101</v>
      </c>
      <c r="I12" s="13" t="s">
        <v>184</v>
      </c>
      <c r="J12" s="13" t="s">
        <v>217</v>
      </c>
      <c r="K12" s="13" t="s">
        <v>226</v>
      </c>
      <c r="L12" s="13" t="s">
        <v>211</v>
      </c>
      <c r="M12" s="13" t="s">
        <v>211</v>
      </c>
      <c r="N12" s="14"/>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24"/>
  <sheetViews>
    <sheetView workbookViewId="0"/>
  </sheetViews>
  <sheetFormatPr baseColWidth="10" defaultColWidth="12.5703125" defaultRowHeight="15.75" customHeight="1"/>
  <sheetData>
    <row r="1" spans="1:32">
      <c r="A1" s="27" t="s">
        <v>158</v>
      </c>
      <c r="B1" s="28">
        <v>44562</v>
      </c>
      <c r="C1" s="28">
        <v>44593</v>
      </c>
      <c r="D1" s="29">
        <v>44563</v>
      </c>
      <c r="E1" s="29">
        <v>44594</v>
      </c>
      <c r="F1" s="29">
        <v>44622</v>
      </c>
      <c r="G1" s="29">
        <v>44653</v>
      </c>
      <c r="H1" s="29">
        <v>44683</v>
      </c>
      <c r="I1" s="3" t="s">
        <v>227</v>
      </c>
      <c r="J1" s="30" t="s">
        <v>228</v>
      </c>
      <c r="K1" s="31" t="s">
        <v>229</v>
      </c>
      <c r="L1" s="31" t="s">
        <v>230</v>
      </c>
      <c r="M1" s="28">
        <v>44623</v>
      </c>
      <c r="N1" s="28">
        <v>44654</v>
      </c>
      <c r="O1" s="29">
        <v>44565</v>
      </c>
      <c r="P1" s="29">
        <v>44596</v>
      </c>
      <c r="Q1" s="28">
        <v>44566</v>
      </c>
      <c r="R1" s="28">
        <v>44597</v>
      </c>
      <c r="S1" s="28">
        <v>44625</v>
      </c>
      <c r="T1" s="28">
        <v>44656</v>
      </c>
      <c r="U1" s="29">
        <v>44567</v>
      </c>
      <c r="V1" s="29">
        <v>44598</v>
      </c>
      <c r="W1" s="29">
        <v>44626</v>
      </c>
      <c r="X1" s="29">
        <v>44657</v>
      </c>
      <c r="Y1" s="28">
        <v>44568</v>
      </c>
      <c r="Z1" s="28">
        <v>44599</v>
      </c>
      <c r="AA1" s="28">
        <v>44627</v>
      </c>
      <c r="AB1" s="28">
        <v>44658</v>
      </c>
      <c r="AC1" s="28">
        <v>44688</v>
      </c>
      <c r="AD1" s="30" t="s">
        <v>231</v>
      </c>
      <c r="AE1" s="30" t="s">
        <v>232</v>
      </c>
      <c r="AF1" s="30" t="s">
        <v>233</v>
      </c>
    </row>
    <row r="2" spans="1:32">
      <c r="A2" s="32" t="s">
        <v>192</v>
      </c>
      <c r="B2" s="30">
        <v>6</v>
      </c>
      <c r="C2" s="30">
        <v>7</v>
      </c>
      <c r="D2" s="3">
        <v>5</v>
      </c>
      <c r="E2" s="3">
        <v>5</v>
      </c>
      <c r="F2" s="3">
        <v>2</v>
      </c>
      <c r="G2" s="3">
        <v>5</v>
      </c>
      <c r="H2" s="3">
        <v>3</v>
      </c>
      <c r="I2" s="3">
        <v>3</v>
      </c>
      <c r="J2" s="30">
        <v>5</v>
      </c>
      <c r="K2" s="30">
        <v>2</v>
      </c>
      <c r="L2" s="30">
        <v>2</v>
      </c>
      <c r="M2" s="30" t="s">
        <v>234</v>
      </c>
      <c r="N2" s="30">
        <v>9</v>
      </c>
      <c r="O2" s="3">
        <v>5</v>
      </c>
      <c r="P2" s="3">
        <v>9</v>
      </c>
      <c r="Q2" s="30">
        <v>6</v>
      </c>
      <c r="R2" s="30">
        <v>7</v>
      </c>
      <c r="S2" s="30">
        <v>1</v>
      </c>
      <c r="T2" s="30">
        <v>3</v>
      </c>
      <c r="U2" s="3">
        <v>2</v>
      </c>
      <c r="V2" s="3">
        <v>10</v>
      </c>
      <c r="W2" s="3" t="s">
        <v>235</v>
      </c>
      <c r="X2" s="3">
        <v>13</v>
      </c>
      <c r="Y2" s="30">
        <v>2</v>
      </c>
      <c r="Z2" s="30" t="s">
        <v>236</v>
      </c>
      <c r="AA2" s="30">
        <v>3</v>
      </c>
      <c r="AB2" s="30">
        <v>5</v>
      </c>
      <c r="AC2" s="30">
        <v>4</v>
      </c>
      <c r="AD2" s="30">
        <v>9</v>
      </c>
      <c r="AE2" s="30">
        <v>10</v>
      </c>
      <c r="AF2" s="30">
        <f t="shared" ref="AF2:AF4" si="0">SUM(B2:AE2)/155*100</f>
        <v>92.258064516129039</v>
      </c>
    </row>
    <row r="3" spans="1:32">
      <c r="A3" s="32" t="s">
        <v>181</v>
      </c>
      <c r="B3" s="30">
        <v>6</v>
      </c>
      <c r="C3" s="30">
        <v>7</v>
      </c>
      <c r="D3" s="3">
        <v>6</v>
      </c>
      <c r="E3" s="3">
        <v>5</v>
      </c>
      <c r="F3" s="3">
        <v>2</v>
      </c>
      <c r="G3" s="3">
        <v>5</v>
      </c>
      <c r="H3" s="3">
        <v>3</v>
      </c>
      <c r="I3" s="3">
        <v>3</v>
      </c>
      <c r="J3" s="30">
        <v>4.5</v>
      </c>
      <c r="K3" s="30">
        <v>2</v>
      </c>
      <c r="L3" s="30">
        <v>2</v>
      </c>
      <c r="M3" s="30" t="s">
        <v>237</v>
      </c>
      <c r="N3" s="30">
        <v>9</v>
      </c>
      <c r="O3" s="3">
        <v>5</v>
      </c>
      <c r="P3" s="3">
        <v>9</v>
      </c>
      <c r="Q3" s="30">
        <v>6</v>
      </c>
      <c r="R3" s="30">
        <v>5.5</v>
      </c>
      <c r="S3" s="30">
        <v>2</v>
      </c>
      <c r="T3" s="30">
        <v>3</v>
      </c>
      <c r="U3" s="3">
        <v>1</v>
      </c>
      <c r="V3" s="3">
        <v>10</v>
      </c>
      <c r="W3" s="3" t="s">
        <v>238</v>
      </c>
      <c r="X3" s="3">
        <v>13</v>
      </c>
      <c r="Y3" s="30">
        <v>3.5</v>
      </c>
      <c r="Z3" s="30" t="s">
        <v>239</v>
      </c>
      <c r="AA3" s="33" t="s">
        <v>240</v>
      </c>
      <c r="AB3" s="7"/>
      <c r="AC3" s="7"/>
      <c r="AD3" s="7"/>
      <c r="AE3" s="7"/>
      <c r="AF3" s="30">
        <f t="shared" si="0"/>
        <v>72.58064516129032</v>
      </c>
    </row>
    <row r="4" spans="1:32">
      <c r="A4" s="32" t="s">
        <v>194</v>
      </c>
      <c r="B4" s="30">
        <v>6</v>
      </c>
      <c r="C4" s="30">
        <v>7</v>
      </c>
      <c r="D4" s="3">
        <v>5</v>
      </c>
      <c r="E4" s="3">
        <v>5</v>
      </c>
      <c r="F4" s="3">
        <v>2</v>
      </c>
      <c r="G4" s="3">
        <v>5</v>
      </c>
      <c r="H4" s="3">
        <v>3</v>
      </c>
      <c r="I4" s="3">
        <v>3</v>
      </c>
      <c r="J4" s="30">
        <v>5</v>
      </c>
      <c r="K4" s="30">
        <v>1</v>
      </c>
      <c r="L4" s="30">
        <v>2</v>
      </c>
      <c r="M4" s="30" t="s">
        <v>235</v>
      </c>
      <c r="N4" s="30">
        <v>9</v>
      </c>
      <c r="O4" s="3">
        <v>5</v>
      </c>
      <c r="P4" s="3">
        <v>9</v>
      </c>
      <c r="Q4" s="30">
        <v>5</v>
      </c>
      <c r="R4" s="30">
        <v>7</v>
      </c>
      <c r="S4" s="30">
        <v>2</v>
      </c>
      <c r="T4" s="30">
        <v>3</v>
      </c>
      <c r="U4" s="3">
        <v>2</v>
      </c>
      <c r="V4" s="3">
        <v>9</v>
      </c>
      <c r="W4" s="3" t="s">
        <v>234</v>
      </c>
      <c r="X4" s="3">
        <v>13</v>
      </c>
      <c r="Y4" s="30">
        <v>6</v>
      </c>
      <c r="Z4" s="30" t="s">
        <v>241</v>
      </c>
      <c r="AA4" s="30">
        <v>3</v>
      </c>
      <c r="AB4" s="30">
        <v>5</v>
      </c>
      <c r="AC4" s="30">
        <v>4</v>
      </c>
      <c r="AD4" s="30">
        <v>6</v>
      </c>
      <c r="AE4" s="30">
        <v>8</v>
      </c>
      <c r="AF4" s="30">
        <f t="shared" si="0"/>
        <v>90.322580645161281</v>
      </c>
    </row>
    <row r="5" spans="1:32">
      <c r="A5" s="33" t="s">
        <v>190</v>
      </c>
      <c r="B5" s="7"/>
      <c r="C5" s="7"/>
      <c r="D5" s="7"/>
      <c r="E5" s="7"/>
      <c r="F5" s="7"/>
      <c r="G5" s="7"/>
      <c r="H5" s="7"/>
      <c r="I5" s="7"/>
      <c r="J5" s="7"/>
      <c r="K5" s="7"/>
      <c r="L5" s="7"/>
      <c r="M5" s="33" t="s">
        <v>242</v>
      </c>
      <c r="N5" s="7"/>
      <c r="O5" s="7"/>
      <c r="P5" s="7"/>
      <c r="Q5" s="7"/>
      <c r="R5" s="7"/>
      <c r="S5" s="7"/>
      <c r="T5" s="7"/>
      <c r="U5" s="7"/>
      <c r="V5" s="7"/>
      <c r="W5" s="33" t="s">
        <v>237</v>
      </c>
      <c r="X5" s="7"/>
      <c r="Y5" s="7"/>
      <c r="Z5" s="33" t="s">
        <v>243</v>
      </c>
      <c r="AA5" s="7"/>
      <c r="AB5" s="7"/>
      <c r="AC5" s="7"/>
      <c r="AD5" s="7"/>
      <c r="AE5" s="7"/>
      <c r="AF5" s="33"/>
    </row>
    <row r="6" spans="1:32">
      <c r="A6" s="33" t="s">
        <v>179</v>
      </c>
      <c r="B6" s="33" t="s">
        <v>244</v>
      </c>
      <c r="C6" s="7"/>
      <c r="D6" s="7"/>
      <c r="E6" s="7"/>
      <c r="F6" s="7"/>
      <c r="G6" s="7"/>
      <c r="H6" s="7"/>
      <c r="I6" s="7"/>
      <c r="J6" s="7"/>
      <c r="K6" s="7"/>
      <c r="L6" s="7"/>
      <c r="M6" s="7"/>
      <c r="N6" s="7"/>
      <c r="O6" s="7"/>
      <c r="P6" s="7"/>
      <c r="Q6" s="7"/>
      <c r="R6" s="7"/>
      <c r="S6" s="7"/>
      <c r="T6" s="7"/>
      <c r="U6" s="7"/>
      <c r="V6" s="7"/>
      <c r="W6" s="7"/>
      <c r="X6" s="7"/>
      <c r="Y6" s="7"/>
      <c r="Z6" s="33" t="s">
        <v>245</v>
      </c>
      <c r="AA6" s="7"/>
      <c r="AB6" s="7"/>
      <c r="AC6" s="7"/>
      <c r="AD6" s="7"/>
      <c r="AE6" s="7"/>
      <c r="AF6" s="33"/>
    </row>
    <row r="7" spans="1:32">
      <c r="A7" s="3" t="s">
        <v>198</v>
      </c>
      <c r="B7" s="30">
        <v>6</v>
      </c>
      <c r="C7" s="30">
        <v>7</v>
      </c>
      <c r="D7" s="3">
        <v>6</v>
      </c>
      <c r="E7" s="3">
        <v>5</v>
      </c>
      <c r="F7" s="3">
        <v>2</v>
      </c>
      <c r="G7" s="3">
        <v>5</v>
      </c>
      <c r="H7" s="3">
        <v>3</v>
      </c>
      <c r="I7" s="3">
        <v>3</v>
      </c>
      <c r="J7" s="30">
        <v>4.5</v>
      </c>
      <c r="K7" s="34">
        <v>1.5</v>
      </c>
      <c r="L7" s="30">
        <v>2</v>
      </c>
      <c r="M7" s="35"/>
      <c r="N7" s="30">
        <v>9</v>
      </c>
      <c r="O7" s="3">
        <v>5</v>
      </c>
      <c r="P7" s="3">
        <v>5</v>
      </c>
      <c r="Q7" s="30">
        <v>6</v>
      </c>
      <c r="R7" s="30">
        <v>4</v>
      </c>
      <c r="S7" s="30">
        <v>3</v>
      </c>
      <c r="T7" s="30">
        <v>3</v>
      </c>
      <c r="U7" s="3">
        <v>2</v>
      </c>
      <c r="V7" s="3">
        <v>10</v>
      </c>
      <c r="X7" s="3">
        <v>13</v>
      </c>
      <c r="Y7" s="30">
        <v>6</v>
      </c>
      <c r="Z7" s="30" t="s">
        <v>246</v>
      </c>
      <c r="AA7" s="30">
        <v>4</v>
      </c>
      <c r="AB7" s="30">
        <v>5</v>
      </c>
      <c r="AC7" s="30">
        <v>4</v>
      </c>
      <c r="AD7" s="30">
        <v>8</v>
      </c>
      <c r="AE7" s="30">
        <v>9</v>
      </c>
      <c r="AF7" s="30">
        <f t="shared" ref="AF7:AF10" si="1">SUM(B7:AE7)/155*100</f>
        <v>90.967741935483872</v>
      </c>
    </row>
    <row r="8" spans="1:32">
      <c r="A8" s="3" t="s">
        <v>199</v>
      </c>
      <c r="B8" s="30">
        <v>6</v>
      </c>
      <c r="C8" s="30">
        <v>7</v>
      </c>
      <c r="D8" s="3">
        <v>6</v>
      </c>
      <c r="E8" s="3">
        <v>5</v>
      </c>
      <c r="F8" s="3">
        <v>2</v>
      </c>
      <c r="G8" s="3">
        <v>5</v>
      </c>
      <c r="H8" s="3">
        <v>3</v>
      </c>
      <c r="I8" s="3">
        <v>3</v>
      </c>
      <c r="J8" s="30">
        <v>5</v>
      </c>
      <c r="K8" s="30">
        <v>1.5</v>
      </c>
      <c r="L8" s="30">
        <v>2</v>
      </c>
      <c r="M8" s="35"/>
      <c r="N8" s="30">
        <v>9</v>
      </c>
      <c r="O8" s="3">
        <v>5</v>
      </c>
      <c r="P8" s="3">
        <v>9</v>
      </c>
      <c r="Q8" s="30">
        <v>5</v>
      </c>
      <c r="R8" s="30">
        <v>7</v>
      </c>
      <c r="S8" s="30">
        <v>3</v>
      </c>
      <c r="T8" s="30">
        <v>4</v>
      </c>
      <c r="U8" s="3">
        <v>2</v>
      </c>
      <c r="V8" s="3">
        <v>10</v>
      </c>
      <c r="X8" s="3">
        <v>13</v>
      </c>
      <c r="Y8" s="30">
        <v>6</v>
      </c>
      <c r="Z8" s="30" t="s">
        <v>247</v>
      </c>
      <c r="AA8" s="30">
        <v>4</v>
      </c>
      <c r="AB8" s="30">
        <v>5</v>
      </c>
      <c r="AC8" s="30">
        <v>4</v>
      </c>
      <c r="AD8" s="30">
        <v>11</v>
      </c>
      <c r="AE8" s="30">
        <v>10</v>
      </c>
      <c r="AF8" s="30">
        <f t="shared" si="1"/>
        <v>98.387096774193552</v>
      </c>
    </row>
    <row r="9" spans="1:32">
      <c r="A9" s="3" t="s">
        <v>196</v>
      </c>
      <c r="B9" s="30">
        <v>6</v>
      </c>
      <c r="C9" s="30">
        <v>7</v>
      </c>
      <c r="D9" s="3">
        <v>6</v>
      </c>
      <c r="E9" s="3">
        <v>5</v>
      </c>
      <c r="F9" s="3">
        <v>2</v>
      </c>
      <c r="G9" s="3">
        <v>5</v>
      </c>
      <c r="H9" s="3">
        <v>3</v>
      </c>
      <c r="I9" s="3">
        <v>3</v>
      </c>
      <c r="J9" s="30">
        <v>5</v>
      </c>
      <c r="K9" s="30">
        <v>2</v>
      </c>
      <c r="L9" s="30">
        <v>2</v>
      </c>
      <c r="M9" s="35"/>
      <c r="N9" s="30">
        <v>9</v>
      </c>
      <c r="O9" s="3">
        <v>5</v>
      </c>
      <c r="P9" s="3">
        <v>9</v>
      </c>
      <c r="Q9" s="30">
        <v>6</v>
      </c>
      <c r="R9" s="30">
        <v>7</v>
      </c>
      <c r="S9" s="30">
        <v>3</v>
      </c>
      <c r="T9" s="30">
        <v>3</v>
      </c>
      <c r="U9" s="3">
        <v>2</v>
      </c>
      <c r="V9" s="3">
        <v>9</v>
      </c>
      <c r="X9" s="3">
        <v>13</v>
      </c>
      <c r="Y9" s="30">
        <v>6</v>
      </c>
      <c r="Z9" s="30" t="s">
        <v>248</v>
      </c>
      <c r="AA9" s="30">
        <v>4</v>
      </c>
      <c r="AB9" s="30">
        <v>5</v>
      </c>
      <c r="AC9" s="30">
        <v>4</v>
      </c>
      <c r="AD9" s="30">
        <v>12</v>
      </c>
      <c r="AE9" s="30">
        <v>10</v>
      </c>
      <c r="AF9" s="30">
        <f t="shared" si="1"/>
        <v>98.709677419354833</v>
      </c>
    </row>
    <row r="10" spans="1:32">
      <c r="A10" s="3" t="s">
        <v>182</v>
      </c>
      <c r="B10" s="30">
        <v>6</v>
      </c>
      <c r="C10" s="30">
        <v>7</v>
      </c>
      <c r="D10" s="3">
        <v>4</v>
      </c>
      <c r="E10" s="3">
        <v>4</v>
      </c>
      <c r="F10" s="3">
        <v>2</v>
      </c>
      <c r="G10" s="3">
        <v>5</v>
      </c>
      <c r="H10" s="3">
        <v>3</v>
      </c>
      <c r="I10" s="3">
        <v>3</v>
      </c>
      <c r="J10" s="30">
        <v>4.5</v>
      </c>
      <c r="K10" s="30">
        <v>2</v>
      </c>
      <c r="L10" s="30">
        <v>2</v>
      </c>
      <c r="M10" s="35"/>
      <c r="N10" s="30">
        <v>7</v>
      </c>
      <c r="O10" s="3">
        <v>5</v>
      </c>
      <c r="P10" s="3">
        <v>5</v>
      </c>
      <c r="Q10" s="30">
        <v>6</v>
      </c>
      <c r="R10" s="30">
        <v>7</v>
      </c>
      <c r="S10" s="30">
        <v>3</v>
      </c>
      <c r="T10" s="30">
        <v>3</v>
      </c>
      <c r="U10" s="3">
        <v>2</v>
      </c>
      <c r="V10" s="3">
        <v>10</v>
      </c>
      <c r="X10" s="3">
        <v>3</v>
      </c>
      <c r="Y10" s="30">
        <v>6</v>
      </c>
      <c r="Z10" s="35"/>
      <c r="AA10" s="30">
        <v>4</v>
      </c>
      <c r="AB10" s="30">
        <v>5</v>
      </c>
      <c r="AC10" s="30">
        <v>1</v>
      </c>
      <c r="AD10" s="30">
        <v>7</v>
      </c>
      <c r="AE10" s="30">
        <v>10</v>
      </c>
      <c r="AF10" s="30">
        <f t="shared" si="1"/>
        <v>81.612903225806448</v>
      </c>
    </row>
    <row r="11" spans="1:32">
      <c r="A11" s="33" t="s">
        <v>193</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33"/>
    </row>
    <row r="12" spans="1:32">
      <c r="A12" s="33" t="s">
        <v>249</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33"/>
    </row>
    <row r="13" spans="1:32">
      <c r="A13" s="3" t="s">
        <v>171</v>
      </c>
      <c r="B13" s="30">
        <v>6</v>
      </c>
      <c r="C13" s="30">
        <v>7</v>
      </c>
      <c r="D13" s="3">
        <v>6</v>
      </c>
      <c r="E13" s="3">
        <v>5</v>
      </c>
      <c r="F13" s="3">
        <v>2</v>
      </c>
      <c r="G13" s="3">
        <v>5</v>
      </c>
      <c r="H13" s="3">
        <v>3</v>
      </c>
      <c r="I13" s="3">
        <v>3</v>
      </c>
      <c r="J13" s="30">
        <v>5</v>
      </c>
      <c r="K13" s="30">
        <v>2</v>
      </c>
      <c r="L13" s="30">
        <v>2</v>
      </c>
      <c r="M13" s="35"/>
      <c r="N13" s="30">
        <v>9</v>
      </c>
      <c r="O13" s="3">
        <v>5</v>
      </c>
      <c r="P13" s="3">
        <v>9</v>
      </c>
      <c r="Q13" s="30">
        <v>5</v>
      </c>
      <c r="R13" s="30">
        <v>7</v>
      </c>
      <c r="S13" s="30">
        <v>2</v>
      </c>
      <c r="T13" s="30">
        <v>3</v>
      </c>
      <c r="U13" s="3">
        <v>2</v>
      </c>
      <c r="V13" s="3">
        <v>10</v>
      </c>
      <c r="X13" s="3">
        <v>13</v>
      </c>
      <c r="Y13" s="30">
        <v>3</v>
      </c>
      <c r="Z13" s="35"/>
      <c r="AA13" s="30">
        <v>3</v>
      </c>
      <c r="AB13" s="30">
        <v>5</v>
      </c>
      <c r="AC13" s="30">
        <v>4</v>
      </c>
      <c r="AD13" s="30">
        <v>11.5</v>
      </c>
      <c r="AE13" s="30">
        <v>10</v>
      </c>
      <c r="AF13" s="30">
        <f t="shared" ref="AF13:AF21" si="2">SUM(B13:AE13)/155*100</f>
        <v>95.161290322580655</v>
      </c>
    </row>
    <row r="14" spans="1:32">
      <c r="A14" s="3" t="s">
        <v>202</v>
      </c>
      <c r="B14" s="30">
        <v>6</v>
      </c>
      <c r="C14" s="30">
        <v>7</v>
      </c>
      <c r="D14" s="3">
        <v>6</v>
      </c>
      <c r="E14" s="3">
        <v>5</v>
      </c>
      <c r="F14" s="3">
        <v>2</v>
      </c>
      <c r="G14" s="3">
        <v>5</v>
      </c>
      <c r="H14" s="3">
        <v>2</v>
      </c>
      <c r="I14" s="3">
        <v>3</v>
      </c>
      <c r="J14" s="30">
        <v>2.5</v>
      </c>
      <c r="K14" s="30">
        <v>1.5</v>
      </c>
      <c r="L14" s="30">
        <v>2</v>
      </c>
      <c r="M14" s="30"/>
      <c r="N14" s="30">
        <v>8.5</v>
      </c>
      <c r="O14" s="3">
        <v>5</v>
      </c>
      <c r="P14" s="3">
        <v>5</v>
      </c>
      <c r="Q14" s="30">
        <v>6</v>
      </c>
      <c r="R14" s="30">
        <v>7</v>
      </c>
      <c r="S14" s="30">
        <v>2</v>
      </c>
      <c r="T14" s="30">
        <v>3</v>
      </c>
      <c r="U14" s="3">
        <v>2</v>
      </c>
      <c r="V14" s="3">
        <v>9</v>
      </c>
      <c r="X14" s="3">
        <v>6</v>
      </c>
      <c r="Y14" s="30">
        <v>2</v>
      </c>
      <c r="Z14" s="35"/>
      <c r="AA14" s="30">
        <v>4</v>
      </c>
      <c r="AB14" s="30">
        <v>4</v>
      </c>
      <c r="AC14" s="30">
        <v>3.5</v>
      </c>
      <c r="AD14" s="30">
        <v>5.5</v>
      </c>
      <c r="AE14" s="30">
        <v>8</v>
      </c>
      <c r="AF14" s="30">
        <f t="shared" si="2"/>
        <v>79.032258064516128</v>
      </c>
    </row>
    <row r="15" spans="1:32">
      <c r="A15" s="3" t="s">
        <v>200</v>
      </c>
      <c r="B15" s="30">
        <v>6</v>
      </c>
      <c r="C15" s="30">
        <v>7</v>
      </c>
      <c r="D15" s="3">
        <v>6</v>
      </c>
      <c r="E15" s="3">
        <v>5</v>
      </c>
      <c r="F15" s="3">
        <v>1</v>
      </c>
      <c r="G15" s="3">
        <v>5</v>
      </c>
      <c r="H15" s="3">
        <v>3</v>
      </c>
      <c r="I15" s="3">
        <v>3</v>
      </c>
      <c r="J15" s="30">
        <v>5</v>
      </c>
      <c r="K15" s="30">
        <v>1.5</v>
      </c>
      <c r="L15" s="30">
        <v>2</v>
      </c>
      <c r="M15" s="35"/>
      <c r="N15" s="30">
        <v>9</v>
      </c>
      <c r="O15" s="3">
        <v>5</v>
      </c>
      <c r="P15" s="3">
        <v>9</v>
      </c>
      <c r="Q15" s="30">
        <v>6</v>
      </c>
      <c r="R15" s="30">
        <v>7</v>
      </c>
      <c r="S15" s="30">
        <v>3</v>
      </c>
      <c r="T15" s="30">
        <v>3</v>
      </c>
      <c r="U15" s="3">
        <v>2</v>
      </c>
      <c r="V15" s="3">
        <v>10</v>
      </c>
      <c r="X15" s="3">
        <v>13</v>
      </c>
      <c r="Y15" s="30">
        <v>6</v>
      </c>
      <c r="Z15" s="35"/>
      <c r="AA15" s="30">
        <v>4</v>
      </c>
      <c r="AB15" s="30">
        <v>5</v>
      </c>
      <c r="AC15" s="30">
        <v>3.5</v>
      </c>
      <c r="AD15" s="30">
        <v>12</v>
      </c>
      <c r="AE15" s="30">
        <v>10</v>
      </c>
      <c r="AF15" s="30">
        <f t="shared" si="2"/>
        <v>98.064516129032256</v>
      </c>
    </row>
    <row r="16" spans="1:32">
      <c r="A16" s="3" t="s">
        <v>176</v>
      </c>
      <c r="B16" s="30">
        <v>6</v>
      </c>
      <c r="C16" s="30">
        <v>7</v>
      </c>
      <c r="D16" s="3">
        <v>6</v>
      </c>
      <c r="E16" s="3">
        <v>5</v>
      </c>
      <c r="F16" s="3">
        <v>2</v>
      </c>
      <c r="G16" s="3">
        <v>5</v>
      </c>
      <c r="H16" s="3">
        <v>1</v>
      </c>
      <c r="I16" s="3">
        <v>3</v>
      </c>
      <c r="J16" s="30">
        <v>4.5</v>
      </c>
      <c r="K16" s="34">
        <v>1.5</v>
      </c>
      <c r="L16" s="30">
        <v>2</v>
      </c>
      <c r="M16" s="35"/>
      <c r="N16" s="30">
        <v>8</v>
      </c>
      <c r="O16" s="3">
        <v>4</v>
      </c>
      <c r="P16" s="3">
        <v>4</v>
      </c>
      <c r="Q16" s="30">
        <v>5</v>
      </c>
      <c r="R16" s="30">
        <v>7</v>
      </c>
      <c r="S16" s="30">
        <v>3</v>
      </c>
      <c r="T16" s="30">
        <v>3</v>
      </c>
      <c r="U16" s="3">
        <v>2</v>
      </c>
      <c r="V16" s="3">
        <v>8</v>
      </c>
      <c r="X16" s="3">
        <v>13</v>
      </c>
      <c r="Y16" s="30">
        <v>1.5</v>
      </c>
      <c r="Z16" s="35"/>
      <c r="AA16" s="30">
        <v>2</v>
      </c>
      <c r="AB16" s="30">
        <v>5</v>
      </c>
      <c r="AC16" s="30">
        <v>3</v>
      </c>
      <c r="AD16" s="30">
        <v>4</v>
      </c>
      <c r="AE16" s="30">
        <v>8</v>
      </c>
      <c r="AF16" s="30">
        <f t="shared" si="2"/>
        <v>79.677419354838705</v>
      </c>
    </row>
    <row r="17" spans="1:32">
      <c r="A17" s="3" t="s">
        <v>174</v>
      </c>
      <c r="B17" s="30">
        <v>6</v>
      </c>
      <c r="C17" s="30">
        <v>7</v>
      </c>
      <c r="D17" s="3">
        <v>6</v>
      </c>
      <c r="E17" s="3">
        <v>5</v>
      </c>
      <c r="F17" s="3">
        <v>1</v>
      </c>
      <c r="G17" s="3">
        <v>5</v>
      </c>
      <c r="H17" s="3">
        <v>3</v>
      </c>
      <c r="I17" s="3">
        <v>3</v>
      </c>
      <c r="J17" s="30">
        <v>5</v>
      </c>
      <c r="K17" s="30">
        <v>2</v>
      </c>
      <c r="L17" s="30">
        <v>2</v>
      </c>
      <c r="M17" s="35"/>
      <c r="N17" s="30">
        <v>9</v>
      </c>
      <c r="O17" s="3">
        <v>5</v>
      </c>
      <c r="P17" s="3">
        <v>5</v>
      </c>
      <c r="Q17" s="30">
        <v>6</v>
      </c>
      <c r="R17" s="30">
        <v>7</v>
      </c>
      <c r="S17" s="30">
        <v>1</v>
      </c>
      <c r="T17" s="30">
        <v>3</v>
      </c>
      <c r="U17" s="3">
        <v>2</v>
      </c>
      <c r="V17" s="3">
        <v>10</v>
      </c>
      <c r="X17" s="3">
        <v>13</v>
      </c>
      <c r="Y17" s="30">
        <v>1</v>
      </c>
      <c r="Z17" s="35"/>
      <c r="AA17" s="30">
        <v>3</v>
      </c>
      <c r="AB17" s="30">
        <v>5</v>
      </c>
      <c r="AC17" s="30">
        <v>4</v>
      </c>
      <c r="AD17" s="30">
        <v>5</v>
      </c>
      <c r="AE17" s="30">
        <v>8</v>
      </c>
      <c r="AF17" s="30">
        <f t="shared" si="2"/>
        <v>85.161290322580641</v>
      </c>
    </row>
    <row r="18" spans="1:32">
      <c r="A18" s="3" t="s">
        <v>184</v>
      </c>
      <c r="B18" s="30">
        <v>5</v>
      </c>
      <c r="C18" s="30">
        <v>7</v>
      </c>
      <c r="D18" s="3">
        <v>3</v>
      </c>
      <c r="E18" s="3">
        <v>5</v>
      </c>
      <c r="F18" s="3">
        <v>2</v>
      </c>
      <c r="G18" s="3">
        <v>5</v>
      </c>
      <c r="H18" s="3">
        <v>3</v>
      </c>
      <c r="I18" s="3">
        <v>3</v>
      </c>
      <c r="J18" s="33" t="s">
        <v>250</v>
      </c>
      <c r="K18" s="33" t="s">
        <v>251</v>
      </c>
      <c r="L18" s="33" t="s">
        <v>252</v>
      </c>
      <c r="M18" s="7"/>
      <c r="N18" s="7"/>
      <c r="O18" s="7"/>
      <c r="P18" s="7"/>
      <c r="Q18" s="30">
        <v>6</v>
      </c>
      <c r="R18" s="30">
        <v>7</v>
      </c>
      <c r="S18" s="30">
        <v>3</v>
      </c>
      <c r="T18" s="30">
        <v>4</v>
      </c>
      <c r="U18" s="3">
        <v>2</v>
      </c>
      <c r="V18" s="3">
        <v>9</v>
      </c>
      <c r="X18" s="3">
        <v>13</v>
      </c>
      <c r="Y18" s="30">
        <v>1</v>
      </c>
      <c r="Z18" s="35"/>
      <c r="AA18" s="30">
        <v>3.5</v>
      </c>
      <c r="AB18" s="30">
        <v>4.5</v>
      </c>
      <c r="AC18" s="30">
        <v>4</v>
      </c>
      <c r="AD18" s="30">
        <v>12</v>
      </c>
      <c r="AE18" s="30">
        <v>10</v>
      </c>
      <c r="AF18" s="30">
        <f t="shared" si="2"/>
        <v>72.258064516129025</v>
      </c>
    </row>
    <row r="19" spans="1:32">
      <c r="A19" s="3" t="s">
        <v>197</v>
      </c>
      <c r="B19" s="30">
        <v>6</v>
      </c>
      <c r="C19" s="30">
        <v>7</v>
      </c>
      <c r="D19" s="3">
        <v>6</v>
      </c>
      <c r="E19" s="3">
        <v>5</v>
      </c>
      <c r="F19" s="3">
        <v>2</v>
      </c>
      <c r="G19" s="3">
        <v>5</v>
      </c>
      <c r="H19" s="3">
        <v>3</v>
      </c>
      <c r="I19" s="3">
        <v>3</v>
      </c>
      <c r="J19" s="30">
        <v>5</v>
      </c>
      <c r="K19" s="30">
        <v>2</v>
      </c>
      <c r="L19" s="30">
        <v>2</v>
      </c>
      <c r="M19" s="35"/>
      <c r="N19" s="30">
        <v>9</v>
      </c>
      <c r="O19" s="3">
        <v>5</v>
      </c>
      <c r="P19" s="3">
        <v>9</v>
      </c>
      <c r="Q19" s="30">
        <v>6</v>
      </c>
      <c r="R19" s="30">
        <v>7</v>
      </c>
      <c r="S19" s="30">
        <v>3</v>
      </c>
      <c r="T19" s="30">
        <v>4</v>
      </c>
      <c r="U19" s="3">
        <v>2</v>
      </c>
      <c r="V19" s="3">
        <v>10</v>
      </c>
      <c r="X19" s="3">
        <v>13</v>
      </c>
      <c r="Y19" s="30">
        <v>6</v>
      </c>
      <c r="Z19" s="33" t="s">
        <v>253</v>
      </c>
      <c r="AA19" s="7"/>
      <c r="AB19" s="7"/>
      <c r="AC19" s="7"/>
      <c r="AD19" s="7"/>
      <c r="AE19" s="7"/>
      <c r="AF19" s="30">
        <f t="shared" si="2"/>
        <v>77.41935483870968</v>
      </c>
    </row>
    <row r="20" spans="1:32">
      <c r="A20" s="3" t="s">
        <v>254</v>
      </c>
      <c r="B20" s="33" t="s">
        <v>255</v>
      </c>
      <c r="C20" s="7"/>
      <c r="D20" s="7"/>
      <c r="E20" s="7"/>
      <c r="F20" s="7"/>
      <c r="G20" s="7"/>
      <c r="H20" s="7"/>
      <c r="I20" s="7"/>
      <c r="J20" s="7"/>
      <c r="K20" s="7"/>
      <c r="L20" s="7"/>
      <c r="M20" s="7"/>
      <c r="N20" s="7"/>
      <c r="O20" s="7"/>
      <c r="P20" s="7"/>
      <c r="Q20" s="30">
        <v>6</v>
      </c>
      <c r="R20" s="30">
        <v>7</v>
      </c>
      <c r="S20" s="30">
        <v>3</v>
      </c>
      <c r="T20" s="30">
        <v>3</v>
      </c>
      <c r="U20" s="3">
        <v>2</v>
      </c>
      <c r="V20" s="3">
        <v>10</v>
      </c>
      <c r="X20" s="3">
        <v>13</v>
      </c>
      <c r="Y20" s="30">
        <v>0.5</v>
      </c>
      <c r="Z20" s="33" t="s">
        <v>240</v>
      </c>
      <c r="AA20" s="7"/>
      <c r="AB20" s="7"/>
      <c r="AC20" s="7"/>
      <c r="AD20" s="7"/>
      <c r="AE20" s="7"/>
      <c r="AF20" s="30">
        <f t="shared" si="2"/>
        <v>28.70967741935484</v>
      </c>
    </row>
    <row r="21" spans="1:32">
      <c r="A21" s="3" t="s">
        <v>173</v>
      </c>
      <c r="B21" s="30">
        <v>6</v>
      </c>
      <c r="C21" s="30">
        <v>7</v>
      </c>
      <c r="D21" s="3">
        <v>6</v>
      </c>
      <c r="E21" s="3">
        <v>5</v>
      </c>
      <c r="F21" s="3">
        <v>2</v>
      </c>
      <c r="G21" s="3">
        <v>5</v>
      </c>
      <c r="H21" s="3">
        <v>3</v>
      </c>
      <c r="I21" s="3">
        <v>3</v>
      </c>
      <c r="J21" s="30">
        <v>5</v>
      </c>
      <c r="K21" s="30">
        <v>2</v>
      </c>
      <c r="L21" s="30">
        <v>2</v>
      </c>
      <c r="M21" s="35"/>
      <c r="N21" s="30">
        <v>9</v>
      </c>
      <c r="O21" s="3">
        <v>5</v>
      </c>
      <c r="P21" s="3">
        <v>5</v>
      </c>
      <c r="Q21" s="30">
        <v>5</v>
      </c>
      <c r="R21" s="30">
        <v>7</v>
      </c>
      <c r="S21" s="30">
        <v>1</v>
      </c>
      <c r="T21" s="30">
        <v>2</v>
      </c>
      <c r="U21" s="3">
        <v>2</v>
      </c>
      <c r="V21" s="3">
        <v>10</v>
      </c>
      <c r="X21" s="3">
        <v>13</v>
      </c>
      <c r="Y21" s="30">
        <v>2.5</v>
      </c>
      <c r="Z21" s="33" t="s">
        <v>240</v>
      </c>
      <c r="AA21" s="7"/>
      <c r="AB21" s="7"/>
      <c r="AC21" s="7"/>
      <c r="AD21" s="7"/>
      <c r="AE21" s="7"/>
      <c r="AF21" s="30">
        <f t="shared" si="2"/>
        <v>69.354838709677423</v>
      </c>
    </row>
    <row r="22" spans="1:32">
      <c r="B22" s="35"/>
      <c r="C22" s="35"/>
      <c r="J22" s="35"/>
      <c r="K22" s="35"/>
      <c r="L22" s="35"/>
      <c r="M22" s="35"/>
      <c r="N22" s="35"/>
      <c r="Q22" s="35"/>
      <c r="R22" s="35"/>
      <c r="S22" s="35"/>
      <c r="T22" s="35"/>
      <c r="Y22" s="35"/>
      <c r="Z22" s="35"/>
      <c r="AA22" s="35"/>
      <c r="AB22" s="35"/>
      <c r="AC22" s="35"/>
      <c r="AD22" s="35"/>
      <c r="AE22" s="35"/>
      <c r="AF22" s="30"/>
    </row>
    <row r="23" spans="1:32">
      <c r="A23" s="3" t="s">
        <v>256</v>
      </c>
      <c r="B23" s="35">
        <f>AVERAGE(B2:B21)/6*100</f>
        <v>98.888888888888886</v>
      </c>
      <c r="C23" s="35">
        <f>AVERAGE(C2:C22)/7*100</f>
        <v>100</v>
      </c>
      <c r="D23" s="36">
        <f>AVERAGE(D2:D22)/6*100</f>
        <v>92.222222222222214</v>
      </c>
      <c r="E23" s="36">
        <f>AVERAGE(E2:E22)/5*100</f>
        <v>98.666666666666671</v>
      </c>
      <c r="F23" s="36">
        <f>AVERAGE(F2:F22)/2*100</f>
        <v>93.333333333333329</v>
      </c>
      <c r="G23" s="36">
        <f>AVERAGE(G2:G22)/5*100</f>
        <v>100</v>
      </c>
      <c r="H23" s="36">
        <f t="shared" ref="H23:I23" si="3">AVERAGE(H2:H22)/3*100</f>
        <v>93.333333333333329</v>
      </c>
      <c r="I23" s="36">
        <f t="shared" si="3"/>
        <v>100</v>
      </c>
      <c r="J23" s="35">
        <f>AVERAGE(J2:J22)/5*100</f>
        <v>93.571428571428569</v>
      </c>
      <c r="K23" s="37">
        <f t="shared" ref="K23:L23" si="4">AVERAGE(K2:K22)/2*100</f>
        <v>87.5</v>
      </c>
      <c r="L23" s="37">
        <f t="shared" si="4"/>
        <v>100</v>
      </c>
      <c r="M23" s="37"/>
      <c r="N23" s="37">
        <f>AVERAGE(N2:N22)/9*100</f>
        <v>97.222222222222214</v>
      </c>
      <c r="O23" s="37">
        <f>AVERAGE(O2:O22)/5*100</f>
        <v>98.571428571428584</v>
      </c>
      <c r="P23" s="37">
        <f>AVERAGE(P2:P22)/9*100</f>
        <v>80.158730158730165</v>
      </c>
      <c r="Q23" s="37">
        <f>AVERAGE(Q2:Q22)/6*100</f>
        <v>94.791666666666657</v>
      </c>
      <c r="R23" s="37">
        <f>AVERAGE(R2:R22)/7*100</f>
        <v>95.982142857142861</v>
      </c>
      <c r="S23" s="37">
        <f>AVERAGE(S2:S22)/3*100</f>
        <v>79.166666666666657</v>
      </c>
      <c r="T23" s="37">
        <f>AVERAGE(T2:T22)/4*100</f>
        <v>78.125</v>
      </c>
      <c r="U23" s="38">
        <f>AVERAGE(U2:U22)/2*100</f>
        <v>96.875</v>
      </c>
      <c r="V23" s="38">
        <f>AVERAGE(V2:V22)/10*100</f>
        <v>96.25</v>
      </c>
      <c r="W23" s="38"/>
      <c r="X23" s="38">
        <f>AVERAGE(X2:X22)/13*100</f>
        <v>91.826923076923066</v>
      </c>
      <c r="Y23" s="37">
        <f>AVERAGE(Y2:Y22)/6*100</f>
        <v>61.458333333333336</v>
      </c>
      <c r="Z23" s="37"/>
      <c r="AA23" s="37">
        <f>AVERAGE(AA2:AA22)/4*100</f>
        <v>86.458333333333343</v>
      </c>
      <c r="AB23" s="37">
        <f>AVERAGE(AB2:AB22)/5*100</f>
        <v>97.5</v>
      </c>
      <c r="AC23" s="37">
        <f>AVERAGE(AC2:AC22)/4*100</f>
        <v>89.583333333333343</v>
      </c>
      <c r="AD23" s="37">
        <f>AVERAGE(AD2:AD22)/12*100</f>
        <v>71.527777777777786</v>
      </c>
      <c r="AE23" s="37">
        <f>AVERAGE(AE2:AE22)/10*100</f>
        <v>92.5</v>
      </c>
      <c r="AF23" s="37"/>
    </row>
    <row r="24" spans="1:32">
      <c r="A24" s="3"/>
      <c r="B24" s="30">
        <v>6</v>
      </c>
      <c r="C24" s="30">
        <v>7</v>
      </c>
      <c r="D24" s="3">
        <v>6</v>
      </c>
      <c r="E24" s="3">
        <v>5</v>
      </c>
      <c r="F24" s="3">
        <v>2</v>
      </c>
      <c r="G24" s="3">
        <v>5</v>
      </c>
      <c r="H24" s="3">
        <v>3</v>
      </c>
      <c r="I24" s="3">
        <v>3</v>
      </c>
      <c r="J24" s="30">
        <v>5</v>
      </c>
      <c r="K24" s="39">
        <v>2</v>
      </c>
      <c r="L24" s="39">
        <v>2</v>
      </c>
      <c r="M24" s="37"/>
      <c r="N24" s="39">
        <v>9</v>
      </c>
      <c r="O24" s="39">
        <v>5</v>
      </c>
      <c r="P24" s="39">
        <v>9</v>
      </c>
      <c r="Q24" s="39">
        <v>6</v>
      </c>
      <c r="R24" s="39">
        <v>7</v>
      </c>
      <c r="S24" s="39">
        <v>3</v>
      </c>
      <c r="T24" s="39">
        <v>4</v>
      </c>
      <c r="U24" s="40">
        <v>2</v>
      </c>
      <c r="V24" s="40">
        <v>10</v>
      </c>
      <c r="W24" s="38"/>
      <c r="X24" s="40">
        <v>13</v>
      </c>
      <c r="Y24" s="39">
        <v>6</v>
      </c>
      <c r="Z24" s="37"/>
      <c r="AA24" s="39">
        <v>4</v>
      </c>
      <c r="AB24" s="39">
        <v>5</v>
      </c>
      <c r="AC24" s="39">
        <v>4</v>
      </c>
      <c r="AD24" s="39">
        <v>12</v>
      </c>
      <c r="AE24" s="39">
        <v>10</v>
      </c>
      <c r="AF24" s="37">
        <f>SUM(A24:AE24)</f>
        <v>155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22"/>
  <sheetViews>
    <sheetView workbookViewId="0">
      <selection activeCell="O12" sqref="O12"/>
    </sheetView>
  </sheetViews>
  <sheetFormatPr baseColWidth="10" defaultColWidth="12.5703125" defaultRowHeight="15.75" customHeight="1"/>
  <sheetData>
    <row r="1" spans="1:10">
      <c r="A1" s="27" t="s">
        <v>158</v>
      </c>
      <c r="B1" s="3" t="s">
        <v>257</v>
      </c>
      <c r="C1" s="41" t="s">
        <v>258</v>
      </c>
      <c r="D1" s="41" t="s">
        <v>259</v>
      </c>
      <c r="E1" s="41" t="s">
        <v>260</v>
      </c>
      <c r="F1" s="41" t="s">
        <v>261</v>
      </c>
      <c r="G1" s="41" t="s">
        <v>262</v>
      </c>
      <c r="H1" s="41" t="s">
        <v>263</v>
      </c>
      <c r="I1" s="41" t="s">
        <v>264</v>
      </c>
      <c r="J1" s="3" t="s">
        <v>265</v>
      </c>
    </row>
    <row r="2" spans="1:10">
      <c r="A2" s="32" t="s">
        <v>192</v>
      </c>
      <c r="B2" s="3">
        <v>1</v>
      </c>
      <c r="C2" s="3">
        <v>1</v>
      </c>
      <c r="D2" s="3">
        <v>0</v>
      </c>
      <c r="E2" s="3">
        <v>0</v>
      </c>
      <c r="F2" s="3">
        <v>0</v>
      </c>
      <c r="G2" s="3">
        <v>0</v>
      </c>
      <c r="H2" s="11">
        <v>0.5</v>
      </c>
      <c r="I2" s="3">
        <v>0</v>
      </c>
      <c r="J2" s="36">
        <f t="shared" ref="J2:J21" si="0">SUM(B2:I2)</f>
        <v>2.5</v>
      </c>
    </row>
    <row r="3" spans="1:10">
      <c r="A3" s="32" t="s">
        <v>181</v>
      </c>
      <c r="B3" s="3">
        <v>1</v>
      </c>
      <c r="C3" s="3">
        <v>1</v>
      </c>
      <c r="D3" s="3">
        <v>1</v>
      </c>
      <c r="E3" s="3">
        <v>1</v>
      </c>
      <c r="F3" s="3">
        <v>1</v>
      </c>
      <c r="G3" s="3">
        <v>0</v>
      </c>
      <c r="H3" s="3">
        <v>0</v>
      </c>
      <c r="I3" s="3">
        <v>0</v>
      </c>
      <c r="J3" s="36">
        <f t="shared" si="0"/>
        <v>5</v>
      </c>
    </row>
    <row r="4" spans="1:10">
      <c r="A4" s="32" t="s">
        <v>194</v>
      </c>
      <c r="B4" s="3">
        <v>1</v>
      </c>
      <c r="C4" s="3">
        <v>1</v>
      </c>
      <c r="D4" s="3">
        <v>1</v>
      </c>
      <c r="E4" s="3">
        <v>0</v>
      </c>
      <c r="F4" s="3">
        <v>0</v>
      </c>
      <c r="G4" s="3">
        <v>0</v>
      </c>
      <c r="H4" s="3">
        <v>0</v>
      </c>
      <c r="I4" s="3">
        <v>0</v>
      </c>
      <c r="J4" s="36">
        <f t="shared" si="0"/>
        <v>3</v>
      </c>
    </row>
    <row r="5" spans="1:10">
      <c r="A5" s="3" t="s">
        <v>190</v>
      </c>
      <c r="B5" s="3">
        <v>1</v>
      </c>
      <c r="C5" s="3">
        <v>1</v>
      </c>
      <c r="D5" s="3">
        <v>0</v>
      </c>
      <c r="E5" s="3">
        <v>1</v>
      </c>
      <c r="F5" s="3">
        <v>1</v>
      </c>
      <c r="G5" s="3">
        <v>1</v>
      </c>
      <c r="H5" s="3">
        <v>1</v>
      </c>
      <c r="J5" s="36">
        <f t="shared" si="0"/>
        <v>6</v>
      </c>
    </row>
    <row r="6" spans="1:10">
      <c r="A6" s="3" t="s">
        <v>179</v>
      </c>
      <c r="B6" s="3">
        <v>1</v>
      </c>
      <c r="C6" s="3">
        <v>1</v>
      </c>
      <c r="D6" s="3">
        <v>1</v>
      </c>
      <c r="E6" s="3">
        <v>1</v>
      </c>
      <c r="F6" s="3">
        <v>1</v>
      </c>
      <c r="G6" s="3">
        <v>1</v>
      </c>
      <c r="H6" s="3">
        <v>1</v>
      </c>
      <c r="I6" s="3">
        <v>1</v>
      </c>
      <c r="J6" s="36">
        <f t="shared" si="0"/>
        <v>8</v>
      </c>
    </row>
    <row r="7" spans="1:10">
      <c r="A7" s="3" t="s">
        <v>198</v>
      </c>
      <c r="B7" s="3">
        <v>0</v>
      </c>
      <c r="C7" s="3">
        <v>0</v>
      </c>
      <c r="D7" s="3">
        <v>0</v>
      </c>
      <c r="E7" s="3">
        <v>0</v>
      </c>
      <c r="F7" s="3">
        <v>0</v>
      </c>
      <c r="G7" s="3">
        <v>0</v>
      </c>
      <c r="H7" s="3">
        <v>0</v>
      </c>
      <c r="I7" s="3">
        <v>0</v>
      </c>
      <c r="J7" s="36">
        <f t="shared" si="0"/>
        <v>0</v>
      </c>
    </row>
    <row r="8" spans="1:10">
      <c r="A8" s="3" t="s">
        <v>199</v>
      </c>
      <c r="B8" s="3">
        <v>1</v>
      </c>
      <c r="C8" s="3">
        <v>1</v>
      </c>
      <c r="D8" s="3">
        <v>1</v>
      </c>
      <c r="E8" s="3">
        <v>1</v>
      </c>
      <c r="F8" s="3">
        <v>1</v>
      </c>
      <c r="G8" s="3">
        <v>1</v>
      </c>
      <c r="H8" s="3">
        <v>0</v>
      </c>
      <c r="I8" s="3">
        <v>0</v>
      </c>
      <c r="J8" s="36">
        <f t="shared" si="0"/>
        <v>6</v>
      </c>
    </row>
    <row r="9" spans="1:10">
      <c r="A9" s="3" t="s">
        <v>196</v>
      </c>
      <c r="B9" s="3">
        <v>1</v>
      </c>
      <c r="C9" s="3">
        <v>1</v>
      </c>
      <c r="D9" s="3">
        <v>1</v>
      </c>
      <c r="E9" s="3">
        <v>1</v>
      </c>
      <c r="F9" s="3">
        <v>1</v>
      </c>
      <c r="G9" s="33">
        <v>0.5</v>
      </c>
      <c r="H9" s="3">
        <v>1</v>
      </c>
      <c r="I9" s="3">
        <v>1</v>
      </c>
      <c r="J9" s="36">
        <f t="shared" si="0"/>
        <v>7.5</v>
      </c>
    </row>
    <row r="10" spans="1:10">
      <c r="A10" s="3" t="s">
        <v>182</v>
      </c>
      <c r="B10" s="3">
        <v>1</v>
      </c>
      <c r="C10" s="3">
        <v>1</v>
      </c>
      <c r="D10" s="3">
        <v>1</v>
      </c>
      <c r="E10" s="3">
        <v>1</v>
      </c>
      <c r="F10" s="3">
        <v>1</v>
      </c>
      <c r="G10" s="3">
        <v>1</v>
      </c>
      <c r="H10" s="33">
        <v>0</v>
      </c>
      <c r="I10" s="3">
        <v>1</v>
      </c>
      <c r="J10" s="36">
        <f t="shared" si="0"/>
        <v>7</v>
      </c>
    </row>
    <row r="11" spans="1:10">
      <c r="A11" s="3" t="s">
        <v>193</v>
      </c>
      <c r="B11" s="3">
        <v>0</v>
      </c>
      <c r="C11" s="3">
        <v>0</v>
      </c>
      <c r="D11" s="3">
        <v>0</v>
      </c>
      <c r="E11" s="3">
        <v>0</v>
      </c>
      <c r="F11" s="3">
        <v>0</v>
      </c>
      <c r="G11" s="3">
        <v>0</v>
      </c>
      <c r="H11" s="3">
        <v>0</v>
      </c>
      <c r="I11" s="3">
        <v>0</v>
      </c>
      <c r="J11" s="36">
        <f t="shared" si="0"/>
        <v>0</v>
      </c>
    </row>
    <row r="12" spans="1:10">
      <c r="A12" s="3" t="s">
        <v>249</v>
      </c>
      <c r="B12" s="3">
        <v>1</v>
      </c>
      <c r="C12" s="3">
        <v>1</v>
      </c>
      <c r="D12" s="3">
        <v>1</v>
      </c>
      <c r="E12" s="3">
        <v>1</v>
      </c>
      <c r="F12" s="3">
        <v>1</v>
      </c>
      <c r="G12" s="3">
        <v>1</v>
      </c>
      <c r="H12" s="3">
        <v>1</v>
      </c>
      <c r="I12" s="3">
        <v>1</v>
      </c>
      <c r="J12" s="36">
        <f t="shared" si="0"/>
        <v>8</v>
      </c>
    </row>
    <row r="13" spans="1:10">
      <c r="A13" s="3" t="s">
        <v>171</v>
      </c>
      <c r="B13" s="3">
        <v>0</v>
      </c>
      <c r="C13" s="3">
        <v>0</v>
      </c>
      <c r="D13" s="3">
        <v>1</v>
      </c>
      <c r="E13" s="3">
        <v>1</v>
      </c>
      <c r="F13" s="3">
        <v>1</v>
      </c>
      <c r="G13" s="11">
        <v>0</v>
      </c>
      <c r="H13" s="3">
        <v>1</v>
      </c>
      <c r="I13" s="3">
        <v>1</v>
      </c>
      <c r="J13" s="36">
        <f t="shared" si="0"/>
        <v>5</v>
      </c>
    </row>
    <row r="14" spans="1:10">
      <c r="A14" s="3" t="s">
        <v>202</v>
      </c>
      <c r="B14" s="3">
        <v>0</v>
      </c>
      <c r="C14" s="3">
        <v>0</v>
      </c>
      <c r="D14" s="3">
        <v>0</v>
      </c>
      <c r="E14" s="3">
        <v>0</v>
      </c>
      <c r="F14" s="3">
        <v>0</v>
      </c>
      <c r="G14" s="3">
        <v>0</v>
      </c>
      <c r="H14" s="3">
        <v>0</v>
      </c>
      <c r="I14" s="3">
        <v>0</v>
      </c>
      <c r="J14" s="36">
        <f t="shared" si="0"/>
        <v>0</v>
      </c>
    </row>
    <row r="15" spans="1:10">
      <c r="A15" s="3" t="s">
        <v>200</v>
      </c>
      <c r="B15" s="3">
        <v>1</v>
      </c>
      <c r="C15" s="3">
        <v>1</v>
      </c>
      <c r="D15" s="3">
        <v>1</v>
      </c>
      <c r="E15" s="3">
        <v>1</v>
      </c>
      <c r="F15" s="3">
        <v>1</v>
      </c>
      <c r="G15" s="3">
        <v>1</v>
      </c>
      <c r="H15" s="11">
        <v>0.5</v>
      </c>
      <c r="I15" s="3">
        <v>1</v>
      </c>
      <c r="J15" s="36">
        <f t="shared" si="0"/>
        <v>7.5</v>
      </c>
    </row>
    <row r="16" spans="1:10">
      <c r="A16" s="3" t="s">
        <v>176</v>
      </c>
      <c r="B16" s="3">
        <v>1</v>
      </c>
      <c r="C16" s="3">
        <v>1</v>
      </c>
      <c r="D16" s="3">
        <v>0</v>
      </c>
      <c r="E16" s="3">
        <v>1</v>
      </c>
      <c r="F16" s="3">
        <v>1</v>
      </c>
      <c r="G16" s="3">
        <v>1</v>
      </c>
      <c r="H16" s="3">
        <v>0</v>
      </c>
      <c r="I16" s="3">
        <v>0</v>
      </c>
      <c r="J16" s="36">
        <f t="shared" si="0"/>
        <v>5</v>
      </c>
    </row>
    <row r="17" spans="1:10">
      <c r="A17" s="3" t="s">
        <v>174</v>
      </c>
      <c r="B17" s="3">
        <v>1</v>
      </c>
      <c r="C17" s="3">
        <v>1</v>
      </c>
      <c r="D17" s="3">
        <v>0</v>
      </c>
      <c r="E17" s="3">
        <v>0</v>
      </c>
      <c r="F17" s="3">
        <v>0</v>
      </c>
      <c r="G17" s="3">
        <v>0</v>
      </c>
      <c r="H17" s="3">
        <v>0</v>
      </c>
      <c r="I17" s="3">
        <v>0</v>
      </c>
      <c r="J17" s="36">
        <f t="shared" si="0"/>
        <v>2</v>
      </c>
    </row>
    <row r="18" spans="1:10">
      <c r="A18" s="3" t="s">
        <v>184</v>
      </c>
      <c r="B18" s="3">
        <v>1</v>
      </c>
      <c r="C18" s="3">
        <v>1</v>
      </c>
      <c r="D18" s="3">
        <v>1</v>
      </c>
      <c r="E18" s="3">
        <v>1</v>
      </c>
      <c r="F18" s="3">
        <v>1</v>
      </c>
      <c r="G18" s="3">
        <v>1</v>
      </c>
      <c r="H18" s="3">
        <v>1</v>
      </c>
      <c r="I18" s="3">
        <v>1</v>
      </c>
      <c r="J18" s="36">
        <f t="shared" si="0"/>
        <v>8</v>
      </c>
    </row>
    <row r="19" spans="1:10">
      <c r="A19" s="3" t="s">
        <v>197</v>
      </c>
      <c r="B19" s="3">
        <v>1</v>
      </c>
      <c r="C19" s="3">
        <v>1</v>
      </c>
      <c r="D19" s="3">
        <v>1</v>
      </c>
      <c r="E19" s="3">
        <v>1</v>
      </c>
      <c r="F19" s="3">
        <v>1</v>
      </c>
      <c r="G19" s="3">
        <v>1</v>
      </c>
      <c r="H19" s="3">
        <v>1</v>
      </c>
      <c r="I19" s="3">
        <v>1</v>
      </c>
      <c r="J19" s="36">
        <f t="shared" si="0"/>
        <v>8</v>
      </c>
    </row>
    <row r="20" spans="1:10">
      <c r="A20" s="3" t="s">
        <v>254</v>
      </c>
      <c r="B20" s="3">
        <v>1</v>
      </c>
      <c r="C20" s="3">
        <v>1</v>
      </c>
      <c r="D20" s="3">
        <v>1</v>
      </c>
      <c r="E20" s="3">
        <v>1</v>
      </c>
      <c r="F20" s="3">
        <v>1</v>
      </c>
      <c r="G20" s="3">
        <v>1</v>
      </c>
      <c r="H20" s="3">
        <v>0</v>
      </c>
      <c r="I20" s="3">
        <v>0</v>
      </c>
      <c r="J20" s="36">
        <f t="shared" si="0"/>
        <v>6</v>
      </c>
    </row>
    <row r="21" spans="1:10">
      <c r="A21" s="3" t="s">
        <v>173</v>
      </c>
      <c r="B21" s="3">
        <v>1</v>
      </c>
      <c r="C21" s="3">
        <v>1</v>
      </c>
      <c r="D21" s="3">
        <v>1</v>
      </c>
      <c r="E21" s="3">
        <v>1</v>
      </c>
      <c r="F21" s="3">
        <v>1</v>
      </c>
      <c r="G21" s="11">
        <v>0.5</v>
      </c>
      <c r="H21" s="3">
        <v>0</v>
      </c>
      <c r="I21" s="3">
        <v>0</v>
      </c>
      <c r="J21" s="36">
        <f t="shared" si="0"/>
        <v>5.5</v>
      </c>
    </row>
    <row r="22" spans="1:10">
      <c r="A22" s="3"/>
      <c r="B22" s="36"/>
      <c r="C22" s="36"/>
      <c r="D22" s="36"/>
      <c r="E22" s="36"/>
      <c r="F22" s="36"/>
      <c r="G22" s="36"/>
      <c r="H22" s="36"/>
      <c r="I22" s="36"/>
      <c r="J22" s="36"/>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49"/>
  <sheetViews>
    <sheetView workbookViewId="0">
      <selection activeCell="A22" sqref="A22:XFD22"/>
    </sheetView>
  </sheetViews>
  <sheetFormatPr baseColWidth="10" defaultColWidth="12.5703125" defaultRowHeight="15.75" customHeight="1"/>
  <sheetData>
    <row r="1" spans="1:13">
      <c r="A1" s="42" t="s">
        <v>158</v>
      </c>
      <c r="B1" s="22" t="s">
        <v>257</v>
      </c>
      <c r="C1" s="43" t="s">
        <v>258</v>
      </c>
      <c r="D1" s="43" t="s">
        <v>259</v>
      </c>
      <c r="E1" s="43" t="s">
        <v>260</v>
      </c>
      <c r="F1" s="43" t="s">
        <v>261</v>
      </c>
      <c r="G1" s="43" t="s">
        <v>262</v>
      </c>
      <c r="H1" s="43" t="s">
        <v>263</v>
      </c>
      <c r="I1" s="43" t="s">
        <v>264</v>
      </c>
      <c r="J1" s="44" t="s">
        <v>265</v>
      </c>
      <c r="L1" s="3" t="s">
        <v>266</v>
      </c>
      <c r="M1" s="3" t="s">
        <v>267</v>
      </c>
    </row>
    <row r="2" spans="1:13">
      <c r="A2" s="45" t="s">
        <v>192</v>
      </c>
      <c r="B2" s="46">
        <v>1</v>
      </c>
      <c r="C2" s="46">
        <v>1</v>
      </c>
      <c r="D2" s="46">
        <v>1</v>
      </c>
      <c r="E2" s="46">
        <v>1</v>
      </c>
      <c r="F2" s="46">
        <v>1</v>
      </c>
      <c r="G2" s="46">
        <v>1</v>
      </c>
      <c r="H2" s="47">
        <v>1</v>
      </c>
      <c r="I2" s="46">
        <v>1</v>
      </c>
      <c r="J2" s="23">
        <f>SUM(B2:I2)</f>
        <v>8</v>
      </c>
      <c r="L2" s="36">
        <f>Pretest!J2</f>
        <v>2.5</v>
      </c>
      <c r="M2" s="48">
        <f t="shared" ref="M2:M18" si="0">J2</f>
        <v>8</v>
      </c>
    </row>
    <row r="3" spans="1:13">
      <c r="A3" s="45" t="s">
        <v>181</v>
      </c>
      <c r="B3" s="23"/>
      <c r="C3" s="23"/>
      <c r="D3" s="23"/>
      <c r="E3" s="23"/>
      <c r="F3" s="23"/>
      <c r="G3" s="23"/>
      <c r="H3" s="23"/>
      <c r="I3" s="23"/>
      <c r="J3" s="23"/>
      <c r="L3" s="36">
        <f>Pretest!J3</f>
        <v>5</v>
      </c>
      <c r="M3" s="23">
        <f t="shared" si="0"/>
        <v>0</v>
      </c>
    </row>
    <row r="4" spans="1:13">
      <c r="A4" s="45" t="s">
        <v>194</v>
      </c>
      <c r="B4" s="46">
        <v>1</v>
      </c>
      <c r="C4" s="46">
        <v>1</v>
      </c>
      <c r="D4" s="46">
        <v>1</v>
      </c>
      <c r="E4" s="46">
        <v>1</v>
      </c>
      <c r="F4" s="46">
        <v>1</v>
      </c>
      <c r="G4" s="46">
        <v>1</v>
      </c>
      <c r="H4" s="49">
        <v>0</v>
      </c>
      <c r="I4" s="46">
        <v>1</v>
      </c>
      <c r="J4" s="23">
        <f>SUM(B4:I4)</f>
        <v>7</v>
      </c>
      <c r="L4" s="36">
        <f>Pretest!J4</f>
        <v>3</v>
      </c>
      <c r="M4" s="48">
        <f t="shared" si="0"/>
        <v>7</v>
      </c>
    </row>
    <row r="5" spans="1:13">
      <c r="A5" s="22" t="s">
        <v>190</v>
      </c>
      <c r="B5" s="23"/>
      <c r="C5" s="23"/>
      <c r="D5" s="23"/>
      <c r="E5" s="23"/>
      <c r="F5" s="23"/>
      <c r="G5" s="23"/>
      <c r="H5" s="23"/>
      <c r="I5" s="22"/>
      <c r="J5" s="23"/>
      <c r="L5" s="36">
        <f>Pretest!J5</f>
        <v>6</v>
      </c>
      <c r="M5" s="23">
        <f t="shared" si="0"/>
        <v>0</v>
      </c>
    </row>
    <row r="6" spans="1:13">
      <c r="A6" s="22" t="s">
        <v>179</v>
      </c>
      <c r="B6" s="23"/>
      <c r="C6" s="23"/>
      <c r="D6" s="23"/>
      <c r="E6" s="23"/>
      <c r="F6" s="23"/>
      <c r="G6" s="23"/>
      <c r="H6" s="23"/>
      <c r="I6" s="23"/>
      <c r="J6" s="23"/>
      <c r="L6" s="36">
        <f>Pretest!J6</f>
        <v>8</v>
      </c>
      <c r="M6" s="23">
        <f t="shared" si="0"/>
        <v>0</v>
      </c>
    </row>
    <row r="7" spans="1:13">
      <c r="A7" s="22" t="s">
        <v>198</v>
      </c>
      <c r="B7" s="46">
        <v>1</v>
      </c>
      <c r="C7" s="46">
        <v>1</v>
      </c>
      <c r="D7" s="46">
        <v>1</v>
      </c>
      <c r="E7" s="46">
        <v>1</v>
      </c>
      <c r="F7" s="46">
        <v>1</v>
      </c>
      <c r="G7" s="46">
        <v>1</v>
      </c>
      <c r="H7" s="46">
        <v>1</v>
      </c>
      <c r="I7" s="46">
        <v>1</v>
      </c>
      <c r="J7" s="23">
        <f t="shared" ref="J7:J10" si="1">SUM(B7:I7)</f>
        <v>8</v>
      </c>
      <c r="L7" s="36">
        <f>Pretest!J7</f>
        <v>0</v>
      </c>
      <c r="M7" s="48">
        <f t="shared" si="0"/>
        <v>8</v>
      </c>
    </row>
    <row r="8" spans="1:13">
      <c r="A8" s="22" t="s">
        <v>199</v>
      </c>
      <c r="B8" s="46">
        <v>1</v>
      </c>
      <c r="C8" s="46">
        <v>1</v>
      </c>
      <c r="D8" s="46">
        <v>1</v>
      </c>
      <c r="E8" s="46">
        <v>1</v>
      </c>
      <c r="F8" s="46">
        <v>1</v>
      </c>
      <c r="G8" s="46">
        <v>1</v>
      </c>
      <c r="H8" s="50">
        <v>0</v>
      </c>
      <c r="I8" s="46">
        <v>0</v>
      </c>
      <c r="J8" s="23">
        <f t="shared" si="1"/>
        <v>6</v>
      </c>
      <c r="L8" s="51">
        <f>Pretest!J8</f>
        <v>6</v>
      </c>
      <c r="M8" s="52">
        <f t="shared" si="0"/>
        <v>6</v>
      </c>
    </row>
    <row r="9" spans="1:13">
      <c r="A9" s="22" t="s">
        <v>196</v>
      </c>
      <c r="B9" s="46">
        <v>1</v>
      </c>
      <c r="C9" s="46">
        <v>1</v>
      </c>
      <c r="D9" s="46">
        <v>1</v>
      </c>
      <c r="E9" s="46">
        <v>0</v>
      </c>
      <c r="F9" s="46">
        <v>1</v>
      </c>
      <c r="G9" s="53">
        <v>0.5</v>
      </c>
      <c r="H9" s="46">
        <v>1</v>
      </c>
      <c r="I9" s="46">
        <v>1</v>
      </c>
      <c r="J9" s="23">
        <f t="shared" si="1"/>
        <v>6.5</v>
      </c>
      <c r="L9" s="54">
        <f>Pretest!J9</f>
        <v>7.5</v>
      </c>
      <c r="M9" s="23">
        <f t="shared" si="0"/>
        <v>6.5</v>
      </c>
    </row>
    <row r="10" spans="1:13">
      <c r="A10" s="22" t="s">
        <v>182</v>
      </c>
      <c r="B10" s="46">
        <v>1</v>
      </c>
      <c r="C10" s="46">
        <v>1</v>
      </c>
      <c r="D10" s="46">
        <v>1</v>
      </c>
      <c r="E10" s="46">
        <v>1</v>
      </c>
      <c r="F10" s="46">
        <v>1</v>
      </c>
      <c r="G10" s="46">
        <v>1</v>
      </c>
      <c r="H10" s="47">
        <v>1</v>
      </c>
      <c r="I10" s="46">
        <v>1</v>
      </c>
      <c r="J10" s="23">
        <f t="shared" si="1"/>
        <v>8</v>
      </c>
      <c r="L10" s="55">
        <f>Pretest!J10</f>
        <v>7</v>
      </c>
      <c r="M10" s="48">
        <f t="shared" si="0"/>
        <v>8</v>
      </c>
    </row>
    <row r="11" spans="1:13">
      <c r="A11" s="22" t="s">
        <v>193</v>
      </c>
      <c r="B11" s="23"/>
      <c r="C11" s="23"/>
      <c r="D11" s="23"/>
      <c r="E11" s="23"/>
      <c r="F11" s="23"/>
      <c r="G11" s="23"/>
      <c r="H11" s="23"/>
      <c r="I11" s="23"/>
      <c r="J11" s="23"/>
      <c r="L11" s="55"/>
      <c r="M11" s="23">
        <f t="shared" si="0"/>
        <v>0</v>
      </c>
    </row>
    <row r="12" spans="1:13">
      <c r="A12" s="22" t="s">
        <v>249</v>
      </c>
      <c r="B12" s="23"/>
      <c r="C12" s="23"/>
      <c r="D12" s="23"/>
      <c r="E12" s="23"/>
      <c r="F12" s="23"/>
      <c r="G12" s="23"/>
      <c r="H12" s="23"/>
      <c r="I12" s="23"/>
      <c r="J12" s="23"/>
      <c r="L12" s="55">
        <f>Pretest!J12</f>
        <v>8</v>
      </c>
      <c r="M12" s="23">
        <f t="shared" si="0"/>
        <v>0</v>
      </c>
    </row>
    <row r="13" spans="1:13">
      <c r="A13" s="22" t="s">
        <v>171</v>
      </c>
      <c r="B13" s="46">
        <v>1</v>
      </c>
      <c r="C13" s="46">
        <v>1</v>
      </c>
      <c r="D13" s="46">
        <v>1</v>
      </c>
      <c r="E13" s="46">
        <v>1</v>
      </c>
      <c r="F13" s="46">
        <v>1</v>
      </c>
      <c r="G13" s="47">
        <v>1</v>
      </c>
      <c r="H13" s="46">
        <v>1</v>
      </c>
      <c r="I13" s="46">
        <v>1</v>
      </c>
      <c r="J13" s="23">
        <f t="shared" ref="J13:J18" si="2">SUM(B13:I13)</f>
        <v>8</v>
      </c>
      <c r="L13" s="55">
        <f>Pretest!J13</f>
        <v>5</v>
      </c>
      <c r="M13" s="48">
        <f t="shared" si="0"/>
        <v>8</v>
      </c>
    </row>
    <row r="14" spans="1:13">
      <c r="A14" s="22" t="s">
        <v>202</v>
      </c>
      <c r="B14" s="50">
        <v>0</v>
      </c>
      <c r="C14" s="46">
        <v>1</v>
      </c>
      <c r="D14" s="46">
        <v>1</v>
      </c>
      <c r="E14" s="46">
        <v>1</v>
      </c>
      <c r="F14" s="46">
        <v>1</v>
      </c>
      <c r="G14" s="46">
        <v>1</v>
      </c>
      <c r="H14" s="46">
        <v>0.5</v>
      </c>
      <c r="I14" s="46">
        <v>0</v>
      </c>
      <c r="J14" s="23">
        <f t="shared" si="2"/>
        <v>5.5</v>
      </c>
      <c r="L14" s="55">
        <f>Pretest!J14</f>
        <v>0</v>
      </c>
      <c r="M14" s="48">
        <f t="shared" si="0"/>
        <v>5.5</v>
      </c>
    </row>
    <row r="15" spans="1:13">
      <c r="A15" s="22" t="s">
        <v>200</v>
      </c>
      <c r="B15" s="46">
        <v>1</v>
      </c>
      <c r="C15" s="46">
        <v>1</v>
      </c>
      <c r="D15" s="46">
        <v>1</v>
      </c>
      <c r="E15" s="46">
        <v>1</v>
      </c>
      <c r="F15" s="46">
        <v>1</v>
      </c>
      <c r="G15" s="46">
        <v>1</v>
      </c>
      <c r="H15" s="47">
        <v>1</v>
      </c>
      <c r="I15" s="46">
        <v>1</v>
      </c>
      <c r="J15" s="23">
        <f t="shared" si="2"/>
        <v>8</v>
      </c>
      <c r="L15" s="55">
        <f>Pretest!J15</f>
        <v>7.5</v>
      </c>
      <c r="M15" s="48">
        <f t="shared" si="0"/>
        <v>8</v>
      </c>
    </row>
    <row r="16" spans="1:13">
      <c r="A16" s="22" t="s">
        <v>176</v>
      </c>
      <c r="B16" s="46">
        <v>1</v>
      </c>
      <c r="C16" s="46">
        <v>1</v>
      </c>
      <c r="D16" s="46">
        <v>1</v>
      </c>
      <c r="E16" s="46">
        <v>1</v>
      </c>
      <c r="F16" s="46">
        <v>1</v>
      </c>
      <c r="G16" s="46">
        <v>1</v>
      </c>
      <c r="H16" s="46">
        <v>1</v>
      </c>
      <c r="I16" s="46">
        <v>0</v>
      </c>
      <c r="J16" s="23">
        <f t="shared" si="2"/>
        <v>7</v>
      </c>
      <c r="L16" s="55">
        <f>Pretest!J16</f>
        <v>5</v>
      </c>
      <c r="M16" s="48">
        <f t="shared" si="0"/>
        <v>7</v>
      </c>
    </row>
    <row r="17" spans="1:13">
      <c r="A17" s="22" t="s">
        <v>174</v>
      </c>
      <c r="B17" s="46">
        <v>1</v>
      </c>
      <c r="C17" s="46">
        <v>1</v>
      </c>
      <c r="D17" s="46">
        <v>1</v>
      </c>
      <c r="E17" s="46">
        <v>1</v>
      </c>
      <c r="F17" s="46">
        <v>1</v>
      </c>
      <c r="G17" s="46">
        <v>0</v>
      </c>
      <c r="H17" s="46">
        <v>0</v>
      </c>
      <c r="I17" s="46">
        <v>1</v>
      </c>
      <c r="J17" s="23">
        <f t="shared" si="2"/>
        <v>6</v>
      </c>
      <c r="L17" s="55">
        <f>Pretest!J17</f>
        <v>2</v>
      </c>
      <c r="M17" s="48">
        <f t="shared" si="0"/>
        <v>6</v>
      </c>
    </row>
    <row r="18" spans="1:13">
      <c r="A18" s="22" t="s">
        <v>184</v>
      </c>
      <c r="B18" s="46">
        <v>1</v>
      </c>
      <c r="C18" s="46">
        <v>1</v>
      </c>
      <c r="D18" s="46">
        <v>1</v>
      </c>
      <c r="E18" s="46">
        <v>1</v>
      </c>
      <c r="F18" s="46">
        <v>1</v>
      </c>
      <c r="G18" s="46">
        <v>1</v>
      </c>
      <c r="H18" s="46">
        <v>1</v>
      </c>
      <c r="I18" s="46">
        <v>1</v>
      </c>
      <c r="J18" s="23">
        <f t="shared" si="2"/>
        <v>8</v>
      </c>
      <c r="L18" s="56">
        <f>Pretest!J18</f>
        <v>8</v>
      </c>
      <c r="M18" s="52">
        <f t="shared" si="0"/>
        <v>8</v>
      </c>
    </row>
    <row r="19" spans="1:13">
      <c r="A19" s="22" t="s">
        <v>197</v>
      </c>
      <c r="B19" s="23"/>
      <c r="C19" s="23"/>
      <c r="D19" s="23"/>
      <c r="E19" s="23"/>
      <c r="F19" s="23"/>
      <c r="G19" s="23"/>
      <c r="H19" s="23"/>
      <c r="I19" s="23"/>
      <c r="J19" s="23"/>
      <c r="L19" s="3">
        <v>8</v>
      </c>
      <c r="M19" s="3">
        <v>8</v>
      </c>
    </row>
    <row r="20" spans="1:13">
      <c r="A20" s="22" t="s">
        <v>254</v>
      </c>
      <c r="B20" s="23"/>
      <c r="C20" s="23"/>
      <c r="D20" s="23"/>
      <c r="E20" s="23"/>
      <c r="F20" s="23"/>
      <c r="G20" s="23"/>
      <c r="H20" s="23"/>
      <c r="I20" s="23"/>
      <c r="J20" s="23"/>
    </row>
    <row r="21" spans="1:13">
      <c r="A21" s="22" t="s">
        <v>173</v>
      </c>
      <c r="B21" s="23"/>
      <c r="C21" s="23"/>
      <c r="D21" s="23"/>
      <c r="E21" s="23"/>
      <c r="F21" s="23"/>
      <c r="G21" s="57"/>
      <c r="H21" s="23"/>
      <c r="I21" s="23"/>
      <c r="J21" s="23"/>
    </row>
    <row r="22" spans="1:13">
      <c r="A22" s="22"/>
      <c r="B22" s="23"/>
      <c r="C22" s="23"/>
      <c r="D22" s="23"/>
      <c r="E22" s="23"/>
      <c r="F22" s="23"/>
      <c r="G22" s="23"/>
      <c r="H22" s="23"/>
      <c r="I22" s="23"/>
      <c r="J22" s="23"/>
      <c r="L22" s="36"/>
      <c r="M22" s="36"/>
    </row>
    <row r="25" spans="1:13">
      <c r="A25" s="3"/>
      <c r="B25" s="3"/>
      <c r="C25" s="3"/>
      <c r="D25" s="3"/>
      <c r="E25" s="3"/>
      <c r="F25" s="3"/>
      <c r="G25" s="3"/>
      <c r="H25" s="3"/>
      <c r="I25" s="3"/>
      <c r="J25" s="36"/>
    </row>
    <row r="28" spans="1:13">
      <c r="A28" s="58"/>
    </row>
    <row r="29" spans="1:13">
      <c r="A29" s="42"/>
    </row>
    <row r="30" spans="1:13">
      <c r="A30" s="45"/>
    </row>
    <row r="31" spans="1:13">
      <c r="A31" s="45"/>
    </row>
    <row r="32" spans="1:13">
      <c r="A32" s="45"/>
    </row>
    <row r="33" spans="1:1">
      <c r="A33" s="22"/>
    </row>
    <row r="34" spans="1:1">
      <c r="A34" s="22"/>
    </row>
    <row r="35" spans="1:1">
      <c r="A35" s="22"/>
    </row>
    <row r="36" spans="1:1">
      <c r="A36" s="22"/>
    </row>
    <row r="37" spans="1:1">
      <c r="A37" s="22"/>
    </row>
    <row r="38" spans="1:1">
      <c r="A38" s="22"/>
    </row>
    <row r="39" spans="1:1">
      <c r="A39" s="22"/>
    </row>
    <row r="40" spans="1:1">
      <c r="A40" s="22"/>
    </row>
    <row r="41" spans="1:1">
      <c r="A41" s="22"/>
    </row>
    <row r="42" spans="1:1">
      <c r="A42" s="22"/>
    </row>
    <row r="43" spans="1:1">
      <c r="A43" s="22"/>
    </row>
    <row r="44" spans="1:1">
      <c r="A44" s="22"/>
    </row>
    <row r="45" spans="1:1">
      <c r="A45" s="22"/>
    </row>
    <row r="46" spans="1:1">
      <c r="A46" s="22"/>
    </row>
    <row r="47" spans="1:1">
      <c r="A47" s="22"/>
    </row>
    <row r="48" spans="1:1">
      <c r="A48" s="22"/>
    </row>
    <row r="49" spans="1:1">
      <c r="A49"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22"/>
  <sheetViews>
    <sheetView workbookViewId="0">
      <selection activeCell="E31" sqref="E31"/>
    </sheetView>
  </sheetViews>
  <sheetFormatPr baseColWidth="10" defaultColWidth="12.5703125" defaultRowHeight="15.75" customHeight="1"/>
  <sheetData>
    <row r="1" spans="1:10" ht="15.75" customHeight="1">
      <c r="A1" s="42" t="s">
        <v>158</v>
      </c>
      <c r="B1" s="22" t="s">
        <v>257</v>
      </c>
      <c r="C1" s="43" t="s">
        <v>258</v>
      </c>
      <c r="D1" s="43" t="s">
        <v>259</v>
      </c>
      <c r="E1" s="43" t="s">
        <v>260</v>
      </c>
      <c r="F1" s="43" t="s">
        <v>261</v>
      </c>
      <c r="G1" s="43" t="s">
        <v>262</v>
      </c>
      <c r="H1" s="43" t="s">
        <v>263</v>
      </c>
      <c r="I1" s="43" t="s">
        <v>264</v>
      </c>
      <c r="J1" s="44"/>
    </row>
    <row r="2" spans="1:10" ht="14.25">
      <c r="A2" s="45" t="s">
        <v>192</v>
      </c>
      <c r="B2" s="3">
        <v>1</v>
      </c>
      <c r="C2" s="3">
        <v>1</v>
      </c>
      <c r="D2" s="3">
        <v>1</v>
      </c>
      <c r="E2" s="3">
        <v>1</v>
      </c>
      <c r="F2" s="3">
        <v>1</v>
      </c>
      <c r="G2" s="3">
        <v>1</v>
      </c>
      <c r="H2" s="3">
        <v>1</v>
      </c>
      <c r="I2" s="3">
        <v>0</v>
      </c>
      <c r="J2" s="36"/>
    </row>
    <row r="3" spans="1:10" ht="14.25">
      <c r="A3" s="45" t="s">
        <v>181</v>
      </c>
    </row>
    <row r="4" spans="1:10" ht="14.25">
      <c r="A4" s="45" t="s">
        <v>194</v>
      </c>
      <c r="B4" s="3">
        <v>1</v>
      </c>
      <c r="C4" s="3">
        <v>1</v>
      </c>
      <c r="D4" s="3">
        <v>1</v>
      </c>
      <c r="E4" s="3">
        <v>1</v>
      </c>
      <c r="F4" s="3">
        <v>1</v>
      </c>
      <c r="G4" s="3">
        <v>1</v>
      </c>
      <c r="H4" s="3">
        <v>1</v>
      </c>
      <c r="I4" s="3">
        <v>1</v>
      </c>
      <c r="J4" s="36"/>
    </row>
    <row r="5" spans="1:10" ht="12.75">
      <c r="A5" s="22" t="s">
        <v>190</v>
      </c>
    </row>
    <row r="6" spans="1:10" ht="12.75">
      <c r="A6" s="22" t="s">
        <v>179</v>
      </c>
    </row>
    <row r="7" spans="1:10" ht="12.75">
      <c r="A7" s="22" t="s">
        <v>198</v>
      </c>
      <c r="B7" s="3">
        <v>1</v>
      </c>
      <c r="C7" s="3">
        <v>1</v>
      </c>
      <c r="D7" s="3">
        <v>1</v>
      </c>
      <c r="E7" s="3">
        <v>1</v>
      </c>
      <c r="F7" s="3">
        <v>1</v>
      </c>
      <c r="G7" s="3">
        <v>1</v>
      </c>
      <c r="H7" s="3">
        <v>1</v>
      </c>
      <c r="I7" s="3">
        <v>1</v>
      </c>
      <c r="J7" s="36"/>
    </row>
    <row r="8" spans="1:10" ht="12.75">
      <c r="A8" s="22" t="s">
        <v>199</v>
      </c>
      <c r="B8" s="3">
        <v>1</v>
      </c>
      <c r="C8" s="3">
        <v>1</v>
      </c>
      <c r="D8" s="3">
        <v>1</v>
      </c>
      <c r="E8" s="3">
        <v>1</v>
      </c>
      <c r="F8" s="3">
        <v>1</v>
      </c>
      <c r="G8" s="3">
        <v>1</v>
      </c>
      <c r="H8" s="3">
        <v>1</v>
      </c>
      <c r="I8" s="3">
        <v>1</v>
      </c>
      <c r="J8" s="36"/>
    </row>
    <row r="9" spans="1:10" ht="12.75">
      <c r="A9" s="22" t="s">
        <v>196</v>
      </c>
      <c r="B9" s="3">
        <v>1</v>
      </c>
      <c r="C9" s="3">
        <v>1</v>
      </c>
      <c r="D9" s="3">
        <v>1</v>
      </c>
      <c r="E9" s="3">
        <v>1</v>
      </c>
      <c r="F9" s="3">
        <v>1</v>
      </c>
      <c r="G9" s="3">
        <v>1</v>
      </c>
      <c r="H9" s="3">
        <v>1</v>
      </c>
      <c r="I9" s="3">
        <v>1</v>
      </c>
      <c r="J9" s="36"/>
    </row>
    <row r="10" spans="1:10" ht="12.75">
      <c r="A10" s="22" t="s">
        <v>182</v>
      </c>
      <c r="B10" s="3">
        <v>1</v>
      </c>
      <c r="C10" s="3">
        <v>1</v>
      </c>
      <c r="D10" s="3">
        <v>1</v>
      </c>
      <c r="E10" s="3">
        <v>1</v>
      </c>
      <c r="F10" s="3">
        <v>1</v>
      </c>
      <c r="G10" s="3">
        <v>1</v>
      </c>
      <c r="H10" s="3">
        <v>1</v>
      </c>
      <c r="I10" s="3">
        <v>1</v>
      </c>
      <c r="J10" s="36"/>
    </row>
    <row r="11" spans="1:10" ht="12.75">
      <c r="A11" s="22" t="s">
        <v>193</v>
      </c>
    </row>
    <row r="12" spans="1:10" ht="12.75">
      <c r="A12" s="22" t="s">
        <v>249</v>
      </c>
    </row>
    <row r="13" spans="1:10" ht="12.75">
      <c r="A13" s="22" t="s">
        <v>171</v>
      </c>
      <c r="B13" s="3">
        <v>1</v>
      </c>
      <c r="C13" s="3">
        <v>1</v>
      </c>
      <c r="D13" s="3">
        <v>1</v>
      </c>
      <c r="E13" s="3">
        <v>1</v>
      </c>
      <c r="F13" s="3">
        <v>1</v>
      </c>
      <c r="G13" s="3">
        <v>1</v>
      </c>
      <c r="H13" s="3">
        <v>1</v>
      </c>
      <c r="I13" s="3">
        <v>1</v>
      </c>
      <c r="J13" s="36"/>
    </row>
    <row r="14" spans="1:10" ht="12.75">
      <c r="A14" s="22" t="s">
        <v>202</v>
      </c>
      <c r="B14" s="3">
        <v>0</v>
      </c>
      <c r="C14" s="3">
        <v>1</v>
      </c>
      <c r="D14" s="3">
        <v>1</v>
      </c>
      <c r="E14" s="3">
        <v>1</v>
      </c>
      <c r="F14" s="3">
        <v>1</v>
      </c>
      <c r="G14" s="3">
        <v>0</v>
      </c>
      <c r="H14" s="3">
        <v>0.5</v>
      </c>
      <c r="I14" s="3">
        <v>0</v>
      </c>
      <c r="J14" s="36"/>
    </row>
    <row r="15" spans="1:10" ht="12.75">
      <c r="A15" s="22" t="s">
        <v>200</v>
      </c>
      <c r="B15" s="3">
        <v>1</v>
      </c>
      <c r="C15" s="3">
        <v>1</v>
      </c>
      <c r="D15" s="3">
        <v>1</v>
      </c>
      <c r="E15" s="3">
        <v>1</v>
      </c>
      <c r="F15" s="3">
        <v>1</v>
      </c>
      <c r="G15" s="3">
        <v>1</v>
      </c>
      <c r="H15" s="3">
        <v>1</v>
      </c>
      <c r="I15" s="3">
        <v>1</v>
      </c>
      <c r="J15" s="36"/>
    </row>
    <row r="16" spans="1:10" ht="12.75">
      <c r="A16" s="22" t="s">
        <v>176</v>
      </c>
      <c r="B16" s="3">
        <v>1</v>
      </c>
      <c r="C16" s="3">
        <v>1</v>
      </c>
      <c r="D16" s="3">
        <v>1</v>
      </c>
      <c r="E16" s="3">
        <v>1</v>
      </c>
      <c r="F16" s="3">
        <v>1</v>
      </c>
      <c r="G16" s="3">
        <v>1</v>
      </c>
      <c r="H16" s="3">
        <v>1</v>
      </c>
      <c r="I16" s="3">
        <v>1</v>
      </c>
      <c r="J16" s="36"/>
    </row>
    <row r="17" spans="1:10" ht="12.75">
      <c r="A17" s="22" t="s">
        <v>174</v>
      </c>
      <c r="B17" s="3">
        <v>0</v>
      </c>
      <c r="C17" s="3">
        <v>0</v>
      </c>
      <c r="D17" s="3">
        <v>1</v>
      </c>
      <c r="E17" s="3">
        <v>1</v>
      </c>
      <c r="F17" s="3">
        <v>1</v>
      </c>
      <c r="G17" s="3">
        <v>1</v>
      </c>
      <c r="H17" s="3">
        <v>0</v>
      </c>
      <c r="I17" s="3">
        <v>1</v>
      </c>
      <c r="J17" s="36"/>
    </row>
    <row r="18" spans="1:10" ht="12.75">
      <c r="A18" s="22" t="s">
        <v>184</v>
      </c>
      <c r="B18" s="3">
        <v>1</v>
      </c>
      <c r="C18" s="3">
        <v>1</v>
      </c>
      <c r="D18" s="3">
        <v>1</v>
      </c>
      <c r="E18" s="3">
        <v>1</v>
      </c>
      <c r="F18" s="3">
        <v>1</v>
      </c>
      <c r="G18" s="3">
        <v>1</v>
      </c>
      <c r="H18" s="3">
        <v>1</v>
      </c>
      <c r="I18" s="3">
        <v>1</v>
      </c>
      <c r="J18" s="36"/>
    </row>
    <row r="19" spans="1:10" ht="12.75">
      <c r="A19" s="22" t="s">
        <v>197</v>
      </c>
      <c r="B19" s="3">
        <v>1</v>
      </c>
      <c r="C19" s="3">
        <v>1</v>
      </c>
      <c r="D19" s="3">
        <v>1</v>
      </c>
      <c r="E19" s="3">
        <v>1</v>
      </c>
      <c r="F19" s="3">
        <v>1</v>
      </c>
      <c r="G19" s="3">
        <v>1</v>
      </c>
      <c r="H19" s="3">
        <v>1</v>
      </c>
      <c r="I19" s="3">
        <v>1</v>
      </c>
      <c r="J19" s="36"/>
    </row>
    <row r="20" spans="1:10" ht="12.75">
      <c r="A20" s="22" t="s">
        <v>254</v>
      </c>
    </row>
    <row r="21" spans="1:10" ht="12.75">
      <c r="A21" s="22" t="s">
        <v>173</v>
      </c>
    </row>
    <row r="22" spans="1:10" ht="12.75">
      <c r="J22" s="36"/>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34"/>
  <sheetViews>
    <sheetView workbookViewId="0"/>
  </sheetViews>
  <sheetFormatPr baseColWidth="10" defaultColWidth="12.5703125" defaultRowHeight="15.75" customHeight="1"/>
  <cols>
    <col min="1" max="1" width="60.42578125" customWidth="1"/>
  </cols>
  <sheetData>
    <row r="1" spans="1:27">
      <c r="A1" s="3" t="s">
        <v>268</v>
      </c>
    </row>
    <row r="2" spans="1:27">
      <c r="A2" s="3" t="s">
        <v>269</v>
      </c>
      <c r="B2" s="59" t="s">
        <v>270</v>
      </c>
    </row>
    <row r="3" spans="1:27">
      <c r="A3" s="3" t="s">
        <v>271</v>
      </c>
    </row>
    <row r="4" spans="1:27">
      <c r="A4" s="3" t="s">
        <v>272</v>
      </c>
    </row>
    <row r="5" spans="1:27">
      <c r="A5" s="60"/>
      <c r="B5" s="60"/>
      <c r="C5" s="22"/>
      <c r="D5" s="22"/>
      <c r="E5" s="22"/>
      <c r="F5" s="22"/>
      <c r="G5" s="22"/>
      <c r="H5" s="22"/>
      <c r="I5" s="22"/>
      <c r="J5" s="22"/>
      <c r="K5" s="22"/>
      <c r="L5" s="22"/>
      <c r="M5" s="22"/>
      <c r="N5" s="22"/>
      <c r="O5" s="22"/>
      <c r="P5" s="22"/>
      <c r="Q5" s="22"/>
      <c r="R5" s="22"/>
      <c r="S5" s="22"/>
      <c r="T5" s="22"/>
      <c r="U5" s="22"/>
      <c r="V5" s="22"/>
      <c r="W5" s="22"/>
      <c r="X5" s="22"/>
      <c r="Y5" s="22"/>
      <c r="Z5" s="22"/>
      <c r="AA5" s="22"/>
    </row>
    <row r="6" spans="1:27">
      <c r="A6" s="60"/>
      <c r="B6" s="60"/>
      <c r="C6" s="22"/>
      <c r="D6" s="22"/>
      <c r="E6" s="22"/>
      <c r="F6" s="22"/>
      <c r="G6" s="22"/>
      <c r="H6" s="22"/>
      <c r="I6" s="22"/>
      <c r="J6" s="22"/>
      <c r="K6" s="22"/>
      <c r="L6" s="22"/>
      <c r="M6" s="22"/>
      <c r="N6" s="22"/>
      <c r="O6" s="22"/>
      <c r="P6" s="22"/>
      <c r="Q6" s="22"/>
      <c r="R6" s="22"/>
      <c r="S6" s="22"/>
      <c r="T6" s="22"/>
      <c r="U6" s="22"/>
      <c r="V6" s="22"/>
      <c r="W6" s="22"/>
      <c r="X6" s="22"/>
      <c r="Y6" s="22"/>
      <c r="Z6" s="22"/>
      <c r="AA6" s="22"/>
    </row>
    <row r="7" spans="1:27">
      <c r="A7" s="60"/>
      <c r="B7" s="60"/>
      <c r="C7" s="22"/>
      <c r="D7" s="22"/>
      <c r="E7" s="22"/>
      <c r="F7" s="22"/>
      <c r="G7" s="22"/>
      <c r="H7" s="22"/>
      <c r="I7" s="22"/>
      <c r="J7" s="22"/>
      <c r="K7" s="22"/>
      <c r="L7" s="22"/>
      <c r="M7" s="22"/>
      <c r="N7" s="22"/>
      <c r="O7" s="22"/>
      <c r="P7" s="22"/>
      <c r="Q7" s="22"/>
      <c r="R7" s="22"/>
      <c r="S7" s="22"/>
      <c r="T7" s="22"/>
      <c r="U7" s="22"/>
      <c r="V7" s="22"/>
      <c r="W7" s="22"/>
      <c r="X7" s="22"/>
      <c r="Y7" s="22"/>
      <c r="Z7" s="22"/>
      <c r="AA7" s="22"/>
    </row>
    <row r="8" spans="1:27">
      <c r="A8" s="3" t="s">
        <v>273</v>
      </c>
      <c r="B8" s="3" t="s">
        <v>274</v>
      </c>
    </row>
    <row r="9" spans="1:27">
      <c r="A9" s="3" t="s">
        <v>275</v>
      </c>
      <c r="B9" s="3"/>
    </row>
    <row r="10" spans="1:27">
      <c r="A10" s="3" t="s">
        <v>276</v>
      </c>
    </row>
    <row r="14" spans="1:27">
      <c r="A14" s="3" t="s">
        <v>277</v>
      </c>
    </row>
    <row r="15" spans="1:27">
      <c r="A15" s="3" t="s">
        <v>278</v>
      </c>
    </row>
    <row r="16" spans="1:27">
      <c r="A16" s="41" t="s">
        <v>279</v>
      </c>
    </row>
    <row r="17" spans="1:5">
      <c r="A17" s="41" t="s">
        <v>280</v>
      </c>
    </row>
    <row r="18" spans="1:5">
      <c r="A18" s="41" t="s">
        <v>281</v>
      </c>
    </row>
    <row r="19" spans="1:5">
      <c r="A19" s="41" t="s">
        <v>282</v>
      </c>
    </row>
    <row r="20" spans="1:5">
      <c r="A20" s="41" t="s">
        <v>283</v>
      </c>
    </row>
    <row r="21" spans="1:5">
      <c r="A21" s="41" t="s">
        <v>284</v>
      </c>
    </row>
    <row r="22" spans="1:5">
      <c r="A22" s="41" t="s">
        <v>285</v>
      </c>
    </row>
    <row r="23" spans="1:5">
      <c r="A23" s="61"/>
    </row>
    <row r="24" spans="1:5">
      <c r="A24" s="41" t="s">
        <v>286</v>
      </c>
    </row>
    <row r="25" spans="1:5">
      <c r="A25" s="62" t="s">
        <v>287</v>
      </c>
    </row>
    <row r="26" spans="1:5">
      <c r="A26" s="41" t="s">
        <v>288</v>
      </c>
    </row>
    <row r="27" spans="1:5">
      <c r="A27" s="3" t="s">
        <v>289</v>
      </c>
    </row>
    <row r="28" spans="1:5">
      <c r="A28" s="3" t="s">
        <v>290</v>
      </c>
    </row>
    <row r="29" spans="1:5">
      <c r="A29" s="3" t="s">
        <v>291</v>
      </c>
      <c r="B29" s="3" t="s">
        <v>292</v>
      </c>
    </row>
    <row r="31" spans="1:5">
      <c r="A31" s="3" t="s">
        <v>293</v>
      </c>
      <c r="B31" s="63">
        <v>44839</v>
      </c>
      <c r="C31" s="64">
        <v>0.375</v>
      </c>
      <c r="D31" s="64"/>
      <c r="E31" s="64">
        <v>0.39583333333333331</v>
      </c>
    </row>
    <row r="32" spans="1:5">
      <c r="A32" s="65" t="s">
        <v>294</v>
      </c>
      <c r="B32" s="63">
        <v>44841</v>
      </c>
      <c r="C32" s="64">
        <v>0.45833333333333331</v>
      </c>
      <c r="D32" s="64"/>
      <c r="E32" s="64"/>
    </row>
    <row r="33" spans="1:5">
      <c r="A33" s="66" t="s">
        <v>295</v>
      </c>
      <c r="B33" s="63">
        <v>44841</v>
      </c>
      <c r="C33" s="64">
        <v>0.54166666666666663</v>
      </c>
      <c r="D33" s="64"/>
      <c r="E33" s="64"/>
    </row>
    <row r="34" spans="1:5">
      <c r="A34" s="66" t="s">
        <v>296</v>
      </c>
      <c r="B34" s="63">
        <v>44841</v>
      </c>
      <c r="C34" s="64">
        <v>0.58333333333333337</v>
      </c>
      <c r="D34" s="64"/>
      <c r="E34" s="64"/>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21"/>
  <sheetViews>
    <sheetView workbookViewId="0"/>
  </sheetViews>
  <sheetFormatPr baseColWidth="10" defaultColWidth="12.5703125" defaultRowHeight="15.75" customHeight="1"/>
  <cols>
    <col min="2" max="2" width="30.42578125" customWidth="1"/>
    <col min="3" max="3" width="25.85546875" customWidth="1"/>
    <col min="4" max="4" width="25.7109375" customWidth="1"/>
    <col min="5" max="5" width="26" customWidth="1"/>
    <col min="6" max="7" width="25.85546875" customWidth="1"/>
    <col min="8" max="8" width="25.7109375" customWidth="1"/>
    <col min="9" max="9" width="25.85546875" customWidth="1"/>
    <col min="10" max="10" width="25.7109375" customWidth="1"/>
    <col min="11" max="11" width="25.85546875" customWidth="1"/>
    <col min="12" max="12" width="24.42578125" customWidth="1"/>
    <col min="13" max="13" width="25.28515625" customWidth="1"/>
    <col min="14" max="14" width="25.85546875" customWidth="1"/>
    <col min="15" max="15" width="25.7109375" customWidth="1"/>
    <col min="16" max="16" width="25.42578125" customWidth="1"/>
    <col min="17" max="17" width="25.85546875" customWidth="1"/>
    <col min="18" max="18" width="25.42578125" customWidth="1"/>
    <col min="19" max="19" width="25.5703125" customWidth="1"/>
    <col min="20" max="20" width="25.7109375" customWidth="1"/>
    <col min="21" max="21" width="25.5703125" customWidth="1"/>
    <col min="22" max="22" width="26.42578125" customWidth="1"/>
    <col min="23" max="23" width="25.7109375" customWidth="1"/>
  </cols>
  <sheetData>
    <row r="1" spans="1:26" ht="15.75" customHeight="1">
      <c r="A1" s="67" t="s">
        <v>297</v>
      </c>
      <c r="B1" s="58" t="s">
        <v>298</v>
      </c>
      <c r="C1" s="58" t="s">
        <v>299</v>
      </c>
      <c r="D1" s="58" t="s">
        <v>300</v>
      </c>
      <c r="E1" s="58" t="s">
        <v>301</v>
      </c>
      <c r="F1" s="58" t="s">
        <v>302</v>
      </c>
      <c r="G1" s="58" t="s">
        <v>303</v>
      </c>
      <c r="H1" s="58" t="s">
        <v>304</v>
      </c>
      <c r="I1" s="58" t="s">
        <v>305</v>
      </c>
      <c r="J1" s="58" t="s">
        <v>306</v>
      </c>
      <c r="K1" s="58" t="s">
        <v>307</v>
      </c>
      <c r="L1" s="58" t="s">
        <v>308</v>
      </c>
      <c r="M1" s="58" t="s">
        <v>309</v>
      </c>
      <c r="N1" s="58" t="s">
        <v>310</v>
      </c>
      <c r="O1" s="58" t="s">
        <v>311</v>
      </c>
      <c r="P1" s="58" t="s">
        <v>312</v>
      </c>
      <c r="Q1" s="58" t="s">
        <v>313</v>
      </c>
      <c r="R1" s="58" t="s">
        <v>314</v>
      </c>
      <c r="S1" s="58" t="s">
        <v>315</v>
      </c>
      <c r="T1" s="58" t="s">
        <v>316</v>
      </c>
      <c r="U1" s="58" t="s">
        <v>317</v>
      </c>
      <c r="V1" s="58" t="s">
        <v>318</v>
      </c>
      <c r="W1" s="58" t="s">
        <v>319</v>
      </c>
      <c r="X1" s="68"/>
      <c r="Y1" s="68"/>
      <c r="Z1" s="68"/>
    </row>
    <row r="2" spans="1:26" ht="14.25">
      <c r="A2" s="32">
        <f t="shared" ref="A2:A21" si="0">ROW(A1)</f>
        <v>1</v>
      </c>
      <c r="B2" s="3" t="s">
        <v>320</v>
      </c>
      <c r="C2" s="3">
        <v>1</v>
      </c>
      <c r="D2" s="3">
        <v>1</v>
      </c>
      <c r="E2" s="3">
        <v>1</v>
      </c>
      <c r="F2" s="3">
        <v>1</v>
      </c>
      <c r="G2" s="3">
        <v>1</v>
      </c>
      <c r="H2" s="3">
        <v>1</v>
      </c>
      <c r="I2" s="3">
        <v>2</v>
      </c>
      <c r="J2" s="3">
        <v>2</v>
      </c>
      <c r="K2" s="3">
        <v>4</v>
      </c>
      <c r="L2" s="3">
        <v>4</v>
      </c>
      <c r="M2" s="3">
        <v>4</v>
      </c>
      <c r="N2" s="3">
        <v>4</v>
      </c>
      <c r="O2" s="3">
        <v>5</v>
      </c>
      <c r="P2" s="3">
        <v>1</v>
      </c>
      <c r="Q2" s="3" t="s">
        <v>321</v>
      </c>
      <c r="R2" s="3">
        <v>4</v>
      </c>
      <c r="S2" s="3" t="s">
        <v>322</v>
      </c>
      <c r="T2" s="3" t="s">
        <v>323</v>
      </c>
      <c r="U2" s="3" t="s">
        <v>324</v>
      </c>
      <c r="V2" s="3" t="s">
        <v>325</v>
      </c>
      <c r="W2" s="3" t="s">
        <v>326</v>
      </c>
    </row>
    <row r="3" spans="1:26" ht="14.25">
      <c r="A3" s="32">
        <f t="shared" si="0"/>
        <v>2</v>
      </c>
      <c r="B3" s="3" t="s">
        <v>327</v>
      </c>
      <c r="C3" s="3">
        <v>1</v>
      </c>
      <c r="D3" s="3">
        <v>1</v>
      </c>
      <c r="E3" s="69">
        <v>44622</v>
      </c>
      <c r="F3" s="3">
        <v>1</v>
      </c>
      <c r="G3" s="3">
        <v>2</v>
      </c>
      <c r="H3" s="3">
        <v>2</v>
      </c>
      <c r="I3" s="3">
        <v>3</v>
      </c>
      <c r="J3" s="69">
        <v>44653</v>
      </c>
      <c r="K3" s="3">
        <v>5</v>
      </c>
      <c r="L3" s="3">
        <v>4</v>
      </c>
      <c r="M3" s="3">
        <v>4</v>
      </c>
      <c r="N3" s="3">
        <v>3</v>
      </c>
      <c r="O3" s="3">
        <v>5</v>
      </c>
      <c r="P3" s="3">
        <v>3</v>
      </c>
      <c r="Q3" s="3" t="s">
        <v>328</v>
      </c>
      <c r="R3" s="69">
        <v>44656</v>
      </c>
      <c r="S3" s="3" t="s">
        <v>297</v>
      </c>
      <c r="T3" s="3" t="s">
        <v>329</v>
      </c>
      <c r="U3" s="3" t="s">
        <v>330</v>
      </c>
      <c r="V3" s="3" t="s">
        <v>331</v>
      </c>
      <c r="W3" s="3" t="s">
        <v>332</v>
      </c>
    </row>
    <row r="4" spans="1:26" ht="14.25">
      <c r="A4" s="32">
        <f t="shared" si="0"/>
        <v>3</v>
      </c>
      <c r="B4" s="3" t="s">
        <v>333</v>
      </c>
      <c r="C4" s="3">
        <v>2</v>
      </c>
      <c r="D4" s="3">
        <v>2</v>
      </c>
      <c r="E4" s="3">
        <v>3</v>
      </c>
      <c r="F4" s="3">
        <v>1</v>
      </c>
      <c r="G4" s="3">
        <v>1</v>
      </c>
      <c r="H4" s="3">
        <v>2</v>
      </c>
      <c r="I4" s="3">
        <v>3</v>
      </c>
      <c r="J4" s="3">
        <v>3</v>
      </c>
      <c r="K4" s="3">
        <v>5</v>
      </c>
      <c r="L4" s="3">
        <v>5</v>
      </c>
      <c r="M4" s="3">
        <v>5</v>
      </c>
      <c r="N4" s="3">
        <v>5</v>
      </c>
      <c r="O4" s="3">
        <v>5</v>
      </c>
      <c r="P4" s="3">
        <v>3</v>
      </c>
      <c r="Q4" s="3" t="s">
        <v>334</v>
      </c>
      <c r="R4" s="3">
        <v>5</v>
      </c>
      <c r="S4" s="3" t="s">
        <v>297</v>
      </c>
      <c r="T4" s="3" t="s">
        <v>335</v>
      </c>
      <c r="U4" s="3" t="s">
        <v>336</v>
      </c>
      <c r="V4" s="3" t="s">
        <v>337</v>
      </c>
      <c r="W4" s="3" t="s">
        <v>338</v>
      </c>
    </row>
    <row r="5" spans="1:26" ht="14.25">
      <c r="A5" s="32">
        <f t="shared" si="0"/>
        <v>4</v>
      </c>
      <c r="B5" s="3" t="s">
        <v>320</v>
      </c>
      <c r="C5" s="3">
        <v>1</v>
      </c>
      <c r="D5" s="3">
        <v>1</v>
      </c>
      <c r="E5" s="3">
        <v>1</v>
      </c>
      <c r="F5" s="3">
        <v>1</v>
      </c>
      <c r="G5" s="3">
        <v>1</v>
      </c>
      <c r="H5" s="3">
        <v>1</v>
      </c>
      <c r="I5" s="3">
        <v>2</v>
      </c>
      <c r="J5" s="3">
        <v>1</v>
      </c>
      <c r="K5" s="3">
        <v>3</v>
      </c>
      <c r="L5" s="3">
        <v>4</v>
      </c>
      <c r="M5" s="3">
        <v>4</v>
      </c>
      <c r="N5" s="3">
        <v>4</v>
      </c>
      <c r="O5" s="3">
        <v>5</v>
      </c>
      <c r="P5" s="3">
        <v>1</v>
      </c>
      <c r="Q5" s="3" t="s">
        <v>339</v>
      </c>
      <c r="R5" s="3">
        <v>5</v>
      </c>
      <c r="S5" s="3" t="s">
        <v>322</v>
      </c>
      <c r="T5" s="3" t="s">
        <v>340</v>
      </c>
      <c r="U5" s="3">
        <v>0</v>
      </c>
      <c r="V5" s="3" t="s">
        <v>341</v>
      </c>
      <c r="W5" s="3" t="s">
        <v>342</v>
      </c>
    </row>
    <row r="6" spans="1:26" ht="14.25">
      <c r="A6" s="32">
        <f t="shared" si="0"/>
        <v>5</v>
      </c>
      <c r="B6" s="3" t="s">
        <v>343</v>
      </c>
      <c r="C6" s="3">
        <v>1</v>
      </c>
      <c r="D6" s="3">
        <v>1</v>
      </c>
      <c r="E6" s="3">
        <v>1</v>
      </c>
      <c r="F6" s="3">
        <v>1</v>
      </c>
      <c r="G6" s="3">
        <v>1</v>
      </c>
      <c r="H6" s="3">
        <v>1</v>
      </c>
      <c r="I6" s="3">
        <v>1</v>
      </c>
      <c r="J6" s="3">
        <v>2</v>
      </c>
      <c r="K6" s="3">
        <v>4</v>
      </c>
      <c r="L6" s="3">
        <v>4</v>
      </c>
      <c r="M6" s="3">
        <v>3</v>
      </c>
      <c r="N6" s="3">
        <v>4</v>
      </c>
      <c r="O6" s="3">
        <v>5</v>
      </c>
      <c r="P6" s="3">
        <v>1</v>
      </c>
      <c r="Q6" s="3">
        <v>0</v>
      </c>
      <c r="R6" s="3">
        <v>5</v>
      </c>
      <c r="S6" s="3" t="s">
        <v>322</v>
      </c>
      <c r="T6" s="3" t="s">
        <v>344</v>
      </c>
      <c r="U6" s="3" t="s">
        <v>345</v>
      </c>
      <c r="V6" s="3">
        <v>0</v>
      </c>
      <c r="W6" s="3">
        <v>0</v>
      </c>
    </row>
    <row r="7" spans="1:26" ht="14.25">
      <c r="A7" s="32">
        <f t="shared" si="0"/>
        <v>6</v>
      </c>
      <c r="B7" s="3" t="s">
        <v>343</v>
      </c>
      <c r="C7" s="3">
        <v>1</v>
      </c>
      <c r="D7" s="3">
        <v>1</v>
      </c>
      <c r="E7" s="3">
        <v>1</v>
      </c>
      <c r="F7" s="3">
        <v>2</v>
      </c>
      <c r="G7" s="3">
        <v>1</v>
      </c>
      <c r="H7" s="3">
        <v>2</v>
      </c>
      <c r="I7" s="3">
        <v>3</v>
      </c>
      <c r="J7" s="3">
        <v>3</v>
      </c>
      <c r="K7" s="3">
        <v>3</v>
      </c>
      <c r="L7" s="3">
        <v>3</v>
      </c>
      <c r="M7" s="3">
        <v>4</v>
      </c>
      <c r="N7" s="3">
        <v>4</v>
      </c>
      <c r="O7" s="3">
        <v>5</v>
      </c>
      <c r="P7" s="3">
        <v>2</v>
      </c>
      <c r="Q7" s="3" t="s">
        <v>346</v>
      </c>
      <c r="R7" s="3">
        <v>4</v>
      </c>
      <c r="S7" s="3" t="s">
        <v>322</v>
      </c>
      <c r="T7" s="3" t="s">
        <v>347</v>
      </c>
      <c r="U7" s="3" t="s">
        <v>348</v>
      </c>
      <c r="V7" s="3" t="s">
        <v>338</v>
      </c>
      <c r="W7" s="3" t="s">
        <v>338</v>
      </c>
    </row>
    <row r="8" spans="1:26" ht="14.25">
      <c r="A8" s="32">
        <f t="shared" si="0"/>
        <v>7</v>
      </c>
      <c r="B8" s="3" t="s">
        <v>320</v>
      </c>
      <c r="C8" s="3">
        <v>1</v>
      </c>
      <c r="D8" s="3">
        <v>1</v>
      </c>
      <c r="E8" s="3">
        <v>1</v>
      </c>
      <c r="F8" s="3">
        <v>1</v>
      </c>
      <c r="G8" s="3">
        <v>1</v>
      </c>
      <c r="H8" s="3">
        <v>1</v>
      </c>
      <c r="I8" s="3">
        <v>1</v>
      </c>
      <c r="J8" s="3">
        <v>2</v>
      </c>
      <c r="K8" s="3">
        <v>2</v>
      </c>
      <c r="L8" s="3">
        <v>2</v>
      </c>
      <c r="M8" s="3">
        <v>3</v>
      </c>
      <c r="N8" s="3">
        <v>2</v>
      </c>
      <c r="O8" s="3">
        <v>3</v>
      </c>
      <c r="P8" s="3">
        <v>2</v>
      </c>
      <c r="Q8" s="3" t="s">
        <v>349</v>
      </c>
      <c r="R8" s="3">
        <v>4</v>
      </c>
      <c r="S8" s="3" t="s">
        <v>297</v>
      </c>
      <c r="T8" s="3" t="s">
        <v>350</v>
      </c>
      <c r="U8" s="3" t="s">
        <v>351</v>
      </c>
      <c r="V8" s="3" t="s">
        <v>352</v>
      </c>
      <c r="W8" s="3" t="s">
        <v>353</v>
      </c>
    </row>
    <row r="9" spans="1:26" ht="14.25">
      <c r="A9" s="32">
        <f t="shared" si="0"/>
        <v>8</v>
      </c>
      <c r="B9" s="3" t="s">
        <v>320</v>
      </c>
      <c r="C9" s="3">
        <v>1</v>
      </c>
      <c r="D9" s="3">
        <v>2</v>
      </c>
      <c r="E9" s="3">
        <v>2</v>
      </c>
      <c r="F9" s="3">
        <v>1</v>
      </c>
      <c r="G9" s="3">
        <v>1</v>
      </c>
      <c r="H9" s="3">
        <v>2</v>
      </c>
      <c r="I9" s="3">
        <v>3</v>
      </c>
      <c r="J9" s="3">
        <v>2</v>
      </c>
      <c r="K9" s="3">
        <v>5</v>
      </c>
      <c r="L9" s="3">
        <v>5</v>
      </c>
      <c r="M9" s="3">
        <v>5</v>
      </c>
      <c r="N9" s="3">
        <v>5</v>
      </c>
      <c r="O9" s="3">
        <v>5</v>
      </c>
      <c r="P9" s="3">
        <v>2</v>
      </c>
      <c r="Q9" s="3" t="s">
        <v>354</v>
      </c>
      <c r="R9" s="3">
        <v>5</v>
      </c>
      <c r="S9" s="3" t="s">
        <v>297</v>
      </c>
      <c r="T9" s="3" t="s">
        <v>355</v>
      </c>
      <c r="U9" s="3" t="s">
        <v>356</v>
      </c>
      <c r="V9" s="3" t="s">
        <v>357</v>
      </c>
      <c r="W9" s="3" t="s">
        <v>358</v>
      </c>
    </row>
    <row r="10" spans="1:26" ht="14.25">
      <c r="A10" s="32">
        <f t="shared" si="0"/>
        <v>9</v>
      </c>
      <c r="B10" s="3" t="s">
        <v>327</v>
      </c>
      <c r="C10" s="3">
        <v>1</v>
      </c>
      <c r="D10" s="3">
        <v>1</v>
      </c>
      <c r="E10" s="3">
        <v>1</v>
      </c>
      <c r="F10" s="3">
        <v>1</v>
      </c>
      <c r="G10" s="3">
        <v>1</v>
      </c>
      <c r="H10" s="3">
        <v>2</v>
      </c>
      <c r="I10" s="3">
        <v>2</v>
      </c>
      <c r="J10" s="3">
        <v>3</v>
      </c>
      <c r="K10" s="3">
        <v>3</v>
      </c>
      <c r="L10" s="3">
        <v>3</v>
      </c>
      <c r="M10" s="3">
        <v>3</v>
      </c>
      <c r="N10" s="3">
        <v>4</v>
      </c>
      <c r="O10" s="3">
        <v>4</v>
      </c>
      <c r="P10" s="3">
        <v>2</v>
      </c>
      <c r="Q10" s="3" t="s">
        <v>359</v>
      </c>
      <c r="R10" s="3">
        <v>4</v>
      </c>
      <c r="S10" s="3" t="s">
        <v>322</v>
      </c>
      <c r="T10" s="3" t="s">
        <v>360</v>
      </c>
      <c r="U10" s="3" t="s">
        <v>361</v>
      </c>
      <c r="V10" s="3" t="s">
        <v>362</v>
      </c>
      <c r="W10" s="3" t="s">
        <v>363</v>
      </c>
    </row>
    <row r="11" spans="1:26" ht="14.25">
      <c r="A11" s="32">
        <f t="shared" si="0"/>
        <v>10</v>
      </c>
      <c r="B11" s="3" t="s">
        <v>320</v>
      </c>
      <c r="C11" s="3">
        <v>1</v>
      </c>
      <c r="D11" s="3">
        <v>1</v>
      </c>
      <c r="E11" s="3">
        <v>2</v>
      </c>
      <c r="F11" s="3">
        <v>1</v>
      </c>
      <c r="G11" s="3">
        <v>2</v>
      </c>
      <c r="H11" s="3">
        <v>2</v>
      </c>
      <c r="I11" s="3">
        <v>3</v>
      </c>
      <c r="J11" s="3">
        <v>3</v>
      </c>
      <c r="K11" s="3">
        <v>3</v>
      </c>
      <c r="L11" s="3">
        <v>3</v>
      </c>
      <c r="M11" s="3">
        <v>3</v>
      </c>
      <c r="N11" s="3">
        <v>3</v>
      </c>
      <c r="O11" s="3">
        <v>5</v>
      </c>
      <c r="P11" s="3">
        <v>2</v>
      </c>
      <c r="Q11" s="3">
        <v>0</v>
      </c>
      <c r="R11" s="3">
        <v>5</v>
      </c>
      <c r="S11" s="3" t="s">
        <v>322</v>
      </c>
      <c r="T11" s="3" t="s">
        <v>364</v>
      </c>
      <c r="U11" s="3" t="s">
        <v>365</v>
      </c>
      <c r="V11" s="3" t="s">
        <v>366</v>
      </c>
      <c r="W11" s="3">
        <v>0</v>
      </c>
    </row>
    <row r="12" spans="1:26" ht="14.25">
      <c r="A12" s="32">
        <f t="shared" si="0"/>
        <v>11</v>
      </c>
      <c r="B12" s="3" t="s">
        <v>367</v>
      </c>
      <c r="C12" s="3">
        <v>1</v>
      </c>
      <c r="D12" s="3">
        <v>1</v>
      </c>
      <c r="E12" s="3">
        <v>2</v>
      </c>
      <c r="F12" s="3">
        <v>1</v>
      </c>
      <c r="G12" s="3">
        <v>1</v>
      </c>
      <c r="H12" s="3">
        <v>1</v>
      </c>
      <c r="I12" s="3">
        <v>1</v>
      </c>
      <c r="J12" s="3">
        <v>1</v>
      </c>
      <c r="K12" s="3">
        <v>5</v>
      </c>
      <c r="L12" s="3">
        <v>5</v>
      </c>
      <c r="M12" s="3">
        <v>5</v>
      </c>
      <c r="N12" s="3">
        <v>5</v>
      </c>
      <c r="O12" s="3">
        <v>5</v>
      </c>
      <c r="P12" s="3">
        <v>1</v>
      </c>
      <c r="Q12" s="3" t="s">
        <v>368</v>
      </c>
      <c r="R12" s="3">
        <v>5</v>
      </c>
      <c r="S12" s="3" t="s">
        <v>322</v>
      </c>
      <c r="T12" s="3" t="s">
        <v>369</v>
      </c>
      <c r="U12" s="3" t="s">
        <v>370</v>
      </c>
      <c r="V12" s="3" t="s">
        <v>371</v>
      </c>
      <c r="W12" s="3" t="s">
        <v>372</v>
      </c>
    </row>
    <row r="13" spans="1:26" ht="14.25">
      <c r="A13" s="32">
        <f t="shared" si="0"/>
        <v>12</v>
      </c>
      <c r="B13" s="3" t="s">
        <v>320</v>
      </c>
      <c r="C13" s="3">
        <v>1</v>
      </c>
      <c r="D13" s="3">
        <v>1</v>
      </c>
      <c r="E13" s="3">
        <v>2</v>
      </c>
      <c r="F13" s="3">
        <v>1</v>
      </c>
      <c r="G13" s="3">
        <v>1</v>
      </c>
      <c r="H13" s="3">
        <v>2</v>
      </c>
      <c r="I13" s="3">
        <v>2</v>
      </c>
      <c r="J13" s="3">
        <v>3</v>
      </c>
      <c r="K13" s="3">
        <v>4</v>
      </c>
      <c r="L13" s="3">
        <v>5</v>
      </c>
      <c r="M13" s="3">
        <v>5</v>
      </c>
      <c r="N13" s="3">
        <v>4</v>
      </c>
      <c r="O13" s="3">
        <v>5</v>
      </c>
      <c r="P13" s="3">
        <v>1</v>
      </c>
      <c r="Q13" s="3" t="s">
        <v>373</v>
      </c>
      <c r="R13" s="3">
        <v>5</v>
      </c>
      <c r="S13" s="3" t="s">
        <v>322</v>
      </c>
      <c r="T13" s="3" t="s">
        <v>374</v>
      </c>
      <c r="U13" s="3">
        <v>0</v>
      </c>
      <c r="V13" s="3" t="s">
        <v>375</v>
      </c>
      <c r="W13" s="3" t="s">
        <v>376</v>
      </c>
    </row>
    <row r="14" spans="1:26" ht="14.25">
      <c r="A14" s="70">
        <f t="shared" si="0"/>
        <v>13</v>
      </c>
      <c r="B14" s="71" t="s">
        <v>367</v>
      </c>
      <c r="C14" s="71">
        <v>1</v>
      </c>
      <c r="D14" s="71">
        <v>1</v>
      </c>
      <c r="E14" s="71">
        <v>3</v>
      </c>
      <c r="F14" s="71">
        <v>1</v>
      </c>
      <c r="G14" s="71">
        <v>1</v>
      </c>
      <c r="H14" s="71">
        <v>1</v>
      </c>
      <c r="I14" s="71">
        <v>1</v>
      </c>
      <c r="J14" s="71">
        <v>2</v>
      </c>
      <c r="K14" s="71">
        <v>4</v>
      </c>
      <c r="L14" s="71">
        <v>4</v>
      </c>
      <c r="M14" s="71">
        <v>4</v>
      </c>
      <c r="N14" s="71">
        <v>4</v>
      </c>
      <c r="O14" s="71">
        <v>3</v>
      </c>
      <c r="P14" s="71">
        <v>2</v>
      </c>
      <c r="Q14" s="71">
        <v>0</v>
      </c>
      <c r="R14" s="71">
        <v>4</v>
      </c>
      <c r="S14" s="71" t="s">
        <v>297</v>
      </c>
      <c r="T14" s="72" t="s">
        <v>377</v>
      </c>
      <c r="U14" s="72" t="s">
        <v>378</v>
      </c>
      <c r="V14" s="71">
        <v>0</v>
      </c>
      <c r="W14" s="71">
        <v>0</v>
      </c>
      <c r="X14" s="71" t="s">
        <v>379</v>
      </c>
      <c r="Y14" s="73"/>
      <c r="Z14" s="73"/>
    </row>
    <row r="15" spans="1:26" ht="14.25">
      <c r="A15" s="70">
        <f t="shared" si="0"/>
        <v>14</v>
      </c>
      <c r="B15" s="71" t="s">
        <v>333</v>
      </c>
      <c r="C15" s="71">
        <v>1</v>
      </c>
      <c r="D15" s="71">
        <v>1</v>
      </c>
      <c r="E15" s="71">
        <v>1</v>
      </c>
      <c r="F15" s="71">
        <v>1</v>
      </c>
      <c r="G15" s="71">
        <v>1</v>
      </c>
      <c r="H15" s="71">
        <v>1</v>
      </c>
      <c r="I15" s="71">
        <v>2</v>
      </c>
      <c r="J15" s="71">
        <v>2</v>
      </c>
      <c r="K15" s="71">
        <v>5</v>
      </c>
      <c r="L15" s="71">
        <v>5</v>
      </c>
      <c r="M15" s="71">
        <v>5</v>
      </c>
      <c r="N15" s="71">
        <v>5</v>
      </c>
      <c r="O15" s="71">
        <v>5</v>
      </c>
      <c r="P15" s="71">
        <v>1</v>
      </c>
      <c r="Q15" s="72" t="s">
        <v>380</v>
      </c>
      <c r="R15" s="71">
        <v>5</v>
      </c>
      <c r="S15" s="71" t="s">
        <v>322</v>
      </c>
      <c r="T15" s="72" t="s">
        <v>381</v>
      </c>
      <c r="U15" s="72" t="s">
        <v>382</v>
      </c>
      <c r="V15" s="72" t="s">
        <v>383</v>
      </c>
      <c r="W15" s="71">
        <v>0</v>
      </c>
      <c r="X15" s="71" t="s">
        <v>379</v>
      </c>
      <c r="Y15" s="73"/>
      <c r="Z15" s="73"/>
    </row>
    <row r="16" spans="1:26" ht="14.25">
      <c r="A16" s="70">
        <f t="shared" si="0"/>
        <v>15</v>
      </c>
      <c r="B16" s="71" t="s">
        <v>367</v>
      </c>
      <c r="C16" s="71">
        <v>1</v>
      </c>
      <c r="D16" s="71">
        <v>1</v>
      </c>
      <c r="E16" s="71">
        <v>1</v>
      </c>
      <c r="F16" s="71">
        <v>1</v>
      </c>
      <c r="G16" s="71">
        <v>1</v>
      </c>
      <c r="H16" s="71">
        <v>2</v>
      </c>
      <c r="I16" s="71">
        <v>3</v>
      </c>
      <c r="J16" s="71">
        <v>2</v>
      </c>
      <c r="K16" s="71">
        <v>4</v>
      </c>
      <c r="L16" s="71">
        <v>4</v>
      </c>
      <c r="M16" s="71">
        <v>4</v>
      </c>
      <c r="N16" s="71">
        <v>4</v>
      </c>
      <c r="O16" s="71">
        <v>5</v>
      </c>
      <c r="P16" s="71">
        <v>2</v>
      </c>
      <c r="Q16" s="72" t="s">
        <v>384</v>
      </c>
      <c r="R16" s="71">
        <v>5</v>
      </c>
      <c r="S16" s="71" t="s">
        <v>297</v>
      </c>
      <c r="T16" s="72" t="s">
        <v>385</v>
      </c>
      <c r="U16" s="72" t="s">
        <v>386</v>
      </c>
      <c r="V16" s="72" t="s">
        <v>387</v>
      </c>
      <c r="W16" s="72" t="s">
        <v>388</v>
      </c>
      <c r="X16" s="71" t="s">
        <v>379</v>
      </c>
      <c r="Y16" s="73"/>
      <c r="Z16" s="73"/>
    </row>
    <row r="17" spans="1:1" ht="14.25">
      <c r="A17" s="32">
        <f t="shared" si="0"/>
        <v>16</v>
      </c>
    </row>
    <row r="18" spans="1:1" ht="14.25">
      <c r="A18" s="32">
        <f t="shared" si="0"/>
        <v>17</v>
      </c>
    </row>
    <row r="19" spans="1:1" ht="14.25">
      <c r="A19" s="32">
        <f t="shared" si="0"/>
        <v>18</v>
      </c>
    </row>
    <row r="20" spans="1:1" ht="14.25">
      <c r="A20" s="32">
        <f t="shared" si="0"/>
        <v>19</v>
      </c>
    </row>
    <row r="21" spans="1:1" ht="14.25">
      <c r="A21" s="32">
        <f t="shared" si="0"/>
        <v>20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Vorkurs</vt:lpstr>
      <vt:lpstr>Programmiererfahrung</vt:lpstr>
      <vt:lpstr>BROCAtreat</vt:lpstr>
      <vt:lpstr>Übungsaufgaben</vt:lpstr>
      <vt:lpstr>Pretest</vt:lpstr>
      <vt:lpstr>Posttest-Ahadi</vt:lpstr>
      <vt:lpstr>Posttest-Programmieraufgabe</vt:lpstr>
      <vt:lpstr>Interviewfragen</vt:lpstr>
      <vt:lpstr>Feedback_Answers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Dominik</cp:lastModifiedBy>
  <dcterms:created xsi:type="dcterms:W3CDTF">2022-11-22T11:27:28Z</dcterms:created>
  <dcterms:modified xsi:type="dcterms:W3CDTF">2022-11-22T11:28:52Z</dcterms:modified>
</cp:coreProperties>
</file>