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84EFE794-9EE3-43E2-80C2-2FA10647A336}" xr6:coauthVersionLast="45" xr6:coauthVersionMax="45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Table 1 (Fig. 4 in Paper)" sheetId="1" r:id="rId1"/>
    <sheet name="Table 2 (Fig. 5 in Paper)" sheetId="2" r:id="rId2"/>
    <sheet name="Table 3 (Fig. 15 in paper)" sheetId="3" r:id="rId3"/>
    <sheet name="Tabelle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3" l="1"/>
  <c r="H20" i="3"/>
  <c r="J20" i="3"/>
  <c r="H21" i="3"/>
  <c r="J19" i="3"/>
  <c r="H19" i="3"/>
  <c r="H17" i="3"/>
  <c r="J17" i="3"/>
  <c r="J16" i="3"/>
  <c r="J15" i="3"/>
  <c r="H16" i="3"/>
  <c r="H15" i="3"/>
  <c r="J13" i="3"/>
  <c r="H13" i="3"/>
  <c r="J12" i="3"/>
  <c r="H12" i="3"/>
  <c r="J11" i="3"/>
  <c r="H11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I17" i="3" s="1"/>
  <c r="D32" i="3"/>
  <c r="D31" i="3"/>
  <c r="D30" i="3"/>
  <c r="D29" i="3"/>
  <c r="D28" i="3"/>
  <c r="D66" i="3"/>
  <c r="D65" i="3"/>
  <c r="D64" i="3"/>
  <c r="I19" i="3" s="1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I21" i="3" s="1"/>
  <c r="D50" i="3"/>
  <c r="D49" i="3"/>
  <c r="D13" i="3"/>
  <c r="I13" i="3" s="1"/>
  <c r="D12" i="3"/>
  <c r="D11" i="3"/>
  <c r="D10" i="3"/>
  <c r="D9" i="3"/>
  <c r="D8" i="3"/>
  <c r="D7" i="3"/>
  <c r="D6" i="3"/>
  <c r="D5" i="3"/>
  <c r="I11" i="3" s="1"/>
  <c r="D27" i="3"/>
  <c r="D26" i="3"/>
  <c r="D25" i="3"/>
  <c r="D24" i="3"/>
  <c r="D23" i="3"/>
  <c r="D22" i="3"/>
  <c r="I15" i="3" s="1"/>
  <c r="D4" i="3"/>
  <c r="D3" i="3"/>
  <c r="I12" i="3" s="1"/>
  <c r="D2" i="3"/>
  <c r="D21" i="3"/>
  <c r="D20" i="3"/>
  <c r="D19" i="3"/>
  <c r="D17" i="3"/>
  <c r="D16" i="3"/>
  <c r="I16" i="3" s="1"/>
  <c r="D15" i="3"/>
  <c r="F2" i="2"/>
  <c r="G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25" i="1"/>
  <c r="F25" i="1"/>
  <c r="H25" i="1" s="1"/>
  <c r="D26" i="1"/>
  <c r="F26" i="1"/>
  <c r="H26" i="1" s="1"/>
  <c r="G26" i="1"/>
  <c r="D27" i="1"/>
  <c r="E27" i="1" s="1"/>
  <c r="F27" i="1"/>
  <c r="H27" i="1" s="1"/>
  <c r="G27" i="1"/>
  <c r="C25" i="1"/>
  <c r="E25" i="1" s="1"/>
  <c r="C26" i="1"/>
  <c r="E26" i="1" s="1"/>
  <c r="C27" i="1"/>
  <c r="F3" i="2"/>
  <c r="F4" i="2"/>
  <c r="F5" i="2"/>
  <c r="F6" i="2"/>
  <c r="F7" i="2"/>
  <c r="F8" i="2"/>
  <c r="F9" i="2"/>
  <c r="F10" i="2"/>
  <c r="F11" i="2"/>
  <c r="E17" i="2"/>
  <c r="D17" i="2"/>
  <c r="D15" i="2"/>
  <c r="E15" i="2"/>
  <c r="E14" i="2"/>
  <c r="D14" i="2"/>
  <c r="D29" i="1"/>
  <c r="F29" i="1"/>
  <c r="H29" i="1" s="1"/>
  <c r="G29" i="1"/>
  <c r="C29" i="1"/>
  <c r="E29" i="1" s="1"/>
  <c r="I20" i="3" l="1"/>
  <c r="G14" i="2"/>
  <c r="G15" i="2"/>
  <c r="G17" i="2"/>
</calcChain>
</file>

<file path=xl/sharedStrings.xml><?xml version="1.0" encoding="utf-8"?>
<sst xmlns="http://schemas.openxmlformats.org/spreadsheetml/2006/main" count="196" uniqueCount="74">
  <si>
    <t>Task</t>
  </si>
  <si>
    <t>A1</t>
  </si>
  <si>
    <t>A2</t>
  </si>
  <si>
    <t>A3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</si>
  <si>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</si>
  <si>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</si>
  <si>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</si>
  <si>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</si>
  <si>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</si>
  <si>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</si>
  <si>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</si>
  <si>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</si>
  <si>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</si>
  <si>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</si>
  <si>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</si>
  <si>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</si>
  <si>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C2</t>
  </si>
  <si>
    <t>D1</t>
  </si>
  <si>
    <t>D2</t>
  </si>
  <si>
    <t>D3</t>
  </si>
  <si>
    <t>D4</t>
  </si>
  <si>
    <t>D5</t>
  </si>
  <si>
    <t>Boa_LOC</t>
  </si>
  <si>
    <t>Java_Time</t>
  </si>
  <si>
    <t>Boa_Time</t>
  </si>
  <si>
    <t>Java_LOC</t>
  </si>
  <si>
    <t>Category</t>
  </si>
  <si>
    <t>Metadata</t>
  </si>
  <si>
    <t>FewRevisions</t>
  </si>
  <si>
    <t>ManyRevisions</t>
  </si>
  <si>
    <t>Mean FewRevisions</t>
  </si>
  <si>
    <t>Mean ManyRevisions</t>
  </si>
  <si>
    <t>Mean Metadata</t>
  </si>
  <si>
    <t>Time_Difference</t>
  </si>
  <si>
    <t>Mean All</t>
  </si>
  <si>
    <t>Source</t>
  </si>
  <si>
    <t>https://www.cs.bgsu.edu/rdyer/papers/icse13.pdf</t>
  </si>
  <si>
    <t>Fig. 4 (Page 426)</t>
  </si>
  <si>
    <t>Java_Time (cached)</t>
  </si>
  <si>
    <t>Java_Time (without previous caching)</t>
  </si>
  <si>
    <t>Fig. 5 (Page 427)</t>
  </si>
  <si>
    <t>Diff_LOC</t>
  </si>
  <si>
    <t>Diff_Time</t>
  </si>
  <si>
    <t>Boa</t>
  </si>
  <si>
    <t>Java</t>
  </si>
  <si>
    <t>A.1</t>
  </si>
  <si>
    <t>A.2</t>
  </si>
  <si>
    <t>A.3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</si>
  <si>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</si>
  <si>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</si>
  <si>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</si>
  <si>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</si>
  <si>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</si>
  <si>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</si>
  <si>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</si>
  <si>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</si>
  <si>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</si>
  <si>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</si>
  <si>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>B.11</t>
  </si>
  <si>
    <t>C.1</t>
  </si>
  <si>
    <t>C.2</t>
  </si>
  <si>
    <t>D.1</t>
  </si>
  <si>
    <t>D.2</t>
  </si>
  <si>
    <t>D.3</t>
  </si>
  <si>
    <t>D.4</t>
  </si>
  <si>
    <t>D.5</t>
  </si>
  <si>
    <t>Few revisions</t>
  </si>
  <si>
    <t>Most revisions</t>
  </si>
  <si>
    <t>6k</t>
  </si>
  <si>
    <t>60k</t>
  </si>
  <si>
    <t>600k</t>
  </si>
  <si>
    <t>Mean_Boa</t>
  </si>
  <si>
    <t>Mean_Java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</si>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</sst>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Liberation Sans"/>
    </font>
    <font>
      <sz val="10"/>
      <color theme="1"/>
      <name val="Monospace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horizontal="right"/>
    </xf>
    <xf numFmtId="0" fontId="2" fillId="2" borderId="0" xfId="0" applyFont="1" applyFill="1"/>
    <xf numFmtId="0" fontId="0" fillId="3" borderId="0" xfId="0" applyFill="1"/>
    <xf numFmtId="0" fontId="0" fillId="3" borderId="0" xfId="0" applyFont="1" applyFill="1"/>
    <xf numFmtId="0" fontId="0" fillId="3" borderId="0" xfId="0" applyFont="1" applyFill="1" applyAlignment="1">
      <alignment horizontal="right"/>
    </xf>
    <xf numFmtId="0" fontId="0" fillId="0" borderId="0" xfId="0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</a:t>
            </a:r>
            <a:r>
              <a:rPr lang="en-US" baseline="0"/>
              <a:t> vs Java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1609287198444"/>
          <c:y val="0.11338788935315106"/>
          <c:w val="0.78050623225813709"/>
          <c:h val="0.74576110028688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'Table 3 (Fig. 15 in paper)'!$H$10</c:f>
              <c:strCache>
                <c:ptCount val="1"/>
                <c:pt idx="0">
                  <c:v>Boa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3 (Fig. 15 in paper)'!$G$11:$G$21</c:f>
              <c:strCache>
                <c:ptCount val="10"/>
                <c:pt idx="1">
                  <c:v>Few revisions</c:v>
                </c:pt>
                <c:pt idx="5">
                  <c:v>Metadata</c:v>
                </c:pt>
                <c:pt idx="9">
                  <c:v>Most revisions</c:v>
                </c:pt>
              </c:strCache>
            </c:strRef>
          </c:cat>
          <c:val>
            <c:numRef>
              <c:f>'Table 3 (Fig. 15 in paper)'!$H$11:$H$21</c:f>
              <c:numCache>
                <c:formatCode>General</c:formatCode>
                <c:ptCount val="11"/>
                <c:pt idx="0">
                  <c:v>30.25</c:v>
                </c:pt>
                <c:pt idx="1">
                  <c:v>36</c:v>
                </c:pt>
                <c:pt idx="2">
                  <c:v>51</c:v>
                </c:pt>
                <c:pt idx="4">
                  <c:v>30.363636363636363</c:v>
                </c:pt>
                <c:pt idx="5">
                  <c:v>35.363636363636367</c:v>
                </c:pt>
                <c:pt idx="6">
                  <c:v>50.909090909090907</c:v>
                </c:pt>
                <c:pt idx="8">
                  <c:v>30</c:v>
                </c:pt>
                <c:pt idx="9">
                  <c:v>37.5</c:v>
                </c:pt>
                <c:pt idx="10">
                  <c:v>50.333333333333336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0-41FC-8129-33130381B0B7}"/>
            </c:ext>
          </c:extLst>
        </c:ser>
        <c:ser>
          <c:idx val="1"/>
          <c:order val="1"/>
          <c:tx>
            <c:strRef>
              <c:f>'Table 3 (Fig. 15 in paper)'!$I$10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3 (Fig. 15 in paper)'!$G$11:$G$21</c:f>
              <c:strCache>
                <c:ptCount val="10"/>
                <c:pt idx="1">
                  <c:v>Few revisions</c:v>
                </c:pt>
                <c:pt idx="5">
                  <c:v>Metadata</c:v>
                </c:pt>
                <c:pt idx="9">
                  <c:v>Most revisions</c:v>
                </c:pt>
              </c:strCache>
            </c:strRef>
          </c:cat>
          <c:val>
            <c:numRef>
              <c:f>'Table 3 (Fig. 15 in paper)'!$I$11:$I$21</c:f>
              <c:numCache>
                <c:formatCode>General</c:formatCode>
                <c:ptCount val="11"/>
                <c:pt idx="0">
                  <c:v>-1.5</c:v>
                </c:pt>
                <c:pt idx="1">
                  <c:v>232.5</c:v>
                </c:pt>
                <c:pt idx="2">
                  <c:v>5340.75</c:v>
                </c:pt>
                <c:pt idx="4">
                  <c:v>-23</c:v>
                </c:pt>
                <c:pt idx="5">
                  <c:v>24.636363636363637</c:v>
                </c:pt>
                <c:pt idx="6">
                  <c:v>506.18181818181819</c:v>
                </c:pt>
                <c:pt idx="8">
                  <c:v>2</c:v>
                </c:pt>
                <c:pt idx="9">
                  <c:v>523.33333333333337</c:v>
                </c:pt>
                <c:pt idx="10">
                  <c:v>10523.666666666666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0-41FC-8129-33130381B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99714128"/>
        <c:axId val="299712048"/>
      </c:barChart>
      <c:catAx>
        <c:axId val="2997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12048"/>
        <c:crosses val="autoZero"/>
        <c:auto val="1"/>
        <c:lblAlgn val="ctr"/>
        <c:lblOffset val="100"/>
        <c:noMultiLvlLbl val="0"/>
      </c:catAx>
      <c:valAx>
        <c:axId val="29971204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51609287198444"/>
          <c:y val="0.11338788935315106"/>
          <c:w val="0.78050623225813709"/>
          <c:h val="0.707807185161321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'Table 3 (Fig. 15 in paper)'!$H$10</c:f>
              <c:strCache>
                <c:ptCount val="1"/>
                <c:pt idx="0">
                  <c:v>Boa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3 (Fig. 15 in paper)'!$G$11:$G$21</c:f>
              <c:strCache>
                <c:ptCount val="10"/>
                <c:pt idx="1">
                  <c:v>Few revisions</c:v>
                </c:pt>
                <c:pt idx="5">
                  <c:v>Metadata</c:v>
                </c:pt>
                <c:pt idx="9">
                  <c:v>Most revisions</c:v>
                </c:pt>
              </c:strCache>
            </c:strRef>
          </c:cat>
          <c:val>
            <c:numRef>
              <c:f>'Table 3 (Fig. 15 in paper)'!$H$11:$H$21</c:f>
              <c:numCache>
                <c:formatCode>General</c:formatCode>
                <c:ptCount val="11"/>
                <c:pt idx="0">
                  <c:v>30.25</c:v>
                </c:pt>
                <c:pt idx="1">
                  <c:v>36</c:v>
                </c:pt>
                <c:pt idx="2">
                  <c:v>51</c:v>
                </c:pt>
                <c:pt idx="4">
                  <c:v>30.363636363636363</c:v>
                </c:pt>
                <c:pt idx="5">
                  <c:v>35.363636363636367</c:v>
                </c:pt>
                <c:pt idx="6">
                  <c:v>50.909090909090907</c:v>
                </c:pt>
                <c:pt idx="8">
                  <c:v>30</c:v>
                </c:pt>
                <c:pt idx="9">
                  <c:v>37.5</c:v>
                </c:pt>
                <c:pt idx="10">
                  <c:v>50.333333333333336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DDB-9B8F-A760D96956E1}"/>
            </c:ext>
          </c:extLst>
        </c:ser>
        <c:ser>
          <c:idx val="1"/>
          <c:order val="1"/>
          <c:tx>
            <c:strRef>
              <c:f>'Table 3 (Fig. 15 in paper)'!$I$10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3 (Fig. 15 in paper)'!$G$11:$G$21</c:f>
              <c:strCache>
                <c:ptCount val="10"/>
                <c:pt idx="1">
                  <c:v>Few revisions</c:v>
                </c:pt>
                <c:pt idx="5">
                  <c:v>Metadata</c:v>
                </c:pt>
                <c:pt idx="9">
                  <c:v>Most revisions</c:v>
                </c:pt>
              </c:strCache>
            </c:strRef>
          </c:cat>
          <c:val>
            <c:numRef>
              <c:f>'Table 3 (Fig. 15 in paper)'!$I$11:$I$21</c:f>
              <c:numCache>
                <c:formatCode>General</c:formatCode>
                <c:ptCount val="11"/>
                <c:pt idx="0">
                  <c:v>-1.5</c:v>
                </c:pt>
                <c:pt idx="1">
                  <c:v>232.5</c:v>
                </c:pt>
                <c:pt idx="2">
                  <c:v>5340.75</c:v>
                </c:pt>
                <c:pt idx="4">
                  <c:v>-23</c:v>
                </c:pt>
                <c:pt idx="5">
                  <c:v>24.636363636363637</c:v>
                </c:pt>
                <c:pt idx="6">
                  <c:v>506.18181818181819</c:v>
                </c:pt>
                <c:pt idx="8">
                  <c:v>2</c:v>
                </c:pt>
                <c:pt idx="9">
                  <c:v>523.33333333333337</c:v>
                </c:pt>
                <c:pt idx="10">
                  <c:v>10523.666666666666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8-4DDB-9B8F-A760D969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99714128"/>
        <c:axId val="299712048"/>
      </c:barChart>
      <c:catAx>
        <c:axId val="2997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12048"/>
        <c:crosses val="autoZero"/>
        <c:auto val="1"/>
        <c:lblAlgn val="ctr"/>
        <c:lblOffset val="100"/>
        <c:noMultiLvlLbl val="0"/>
      </c:catAx>
      <c:valAx>
        <c:axId val="29971204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845694188434091"/>
          <c:y val="0.91685436341853821"/>
          <c:w val="0.27608459491650961"/>
          <c:h val="7.5756077039940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74838</xdr:colOff>
      <xdr:row>4</xdr:row>
      <xdr:rowOff>63953</xdr:rowOff>
    </xdr:from>
    <xdr:to>
      <xdr:col>13</xdr:col>
      <xdr:colOff>340179</xdr:colOff>
      <xdr:row>26</xdr:row>
      <xdr:rowOff>27215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33130</xdr:colOff>
      <xdr:row>0</xdr:row>
      <xdr:rowOff>16566</xdr:rowOff>
    </xdr:from>
    <xdr:to>
      <xdr:col>4</xdr:col>
      <xdr:colOff>612913</xdr:colOff>
      <xdr:row>18</xdr:row>
      <xdr:rowOff>24848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s.bgsu.edu/rdyer/papers/icse1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opLeftCell="B13" workbookViewId="0">
      <selection activeCell="F27" sqref="F27"/>
    </sheetView>
  </sheetViews>
  <sheetFormatPr defaultColWidth="9.140625" defaultRowHeight="15" x14ac:dyDescent="0.25"/>
  <cols>
    <col min="6" max="6" width="10.140625" bestFit="1" customWidth="1"/>
  </cols>
  <sheetData>
    <row r="1" spans="1:8" x14ac:dyDescent="0.25">
      <c r="A1" t="s">
        <v>26</v>
      </c>
      <c r="B1" t="s">
        <v>0</v>
      </c>
      <c r="C1" t="s">
        <v>25</v>
      </c>
      <c r="D1" t="s">
        <v>22</v>
      </c>
      <c r="E1" t="s">
        <v>41</v>
      </c>
      <c r="F1" t="s">
        <v>23</v>
      </c>
      <c r="G1" t="s">
        <v>24</v>
      </c>
      <c r="H1" t="s">
        <v>42</v>
      </c>
    </row>
    <row r="2" spans="1:8" x14ac:dyDescent="0.25">
      <c r="A2" t="s">
        <v>28</v>
      </c>
      <c r="B2" t="s">
        <v>3</v>
      </c>
      <c r="C2">
        <v>89</v>
      </c>
      <c r="D2">
        <v>10</v>
      </c>
      <c r="E2" s="1">
        <f>C2/D2</f>
        <v>8.9</v>
      </c>
      <c r="F2">
        <v>6998</v>
      </c>
      <c r="G2">
        <v>41</v>
      </c>
      <c r="H2" s="1">
        <f>F2/G2</f>
        <v>170.6829268292683</v>
      </c>
    </row>
    <row r="3" spans="1:8" x14ac:dyDescent="0.25">
      <c r="A3" t="s">
        <v>28</v>
      </c>
      <c r="B3" t="s">
        <v>6</v>
      </c>
      <c r="C3">
        <v>66</v>
      </c>
      <c r="D3">
        <v>6</v>
      </c>
      <c r="E3" s="1">
        <f t="shared" ref="E3:E22" si="0">C3/D3</f>
        <v>11</v>
      </c>
      <c r="F3">
        <v>5053</v>
      </c>
      <c r="G3">
        <v>56</v>
      </c>
      <c r="H3" s="1">
        <f t="shared" ref="H3:H22" si="1">F3/G3</f>
        <v>90.232142857142861</v>
      </c>
    </row>
    <row r="4" spans="1:8" x14ac:dyDescent="0.25">
      <c r="A4" t="s">
        <v>28</v>
      </c>
      <c r="B4" t="s">
        <v>7</v>
      </c>
      <c r="C4">
        <v>107</v>
      </c>
      <c r="D4">
        <v>6</v>
      </c>
      <c r="E4" s="1">
        <f t="shared" si="0"/>
        <v>17.833333333333332</v>
      </c>
      <c r="F4">
        <v>4880</v>
      </c>
      <c r="G4">
        <v>48</v>
      </c>
      <c r="H4" s="1">
        <f t="shared" si="1"/>
        <v>101.66666666666667</v>
      </c>
    </row>
    <row r="5" spans="1:8" x14ac:dyDescent="0.25">
      <c r="A5" t="s">
        <v>28</v>
      </c>
      <c r="B5" t="s">
        <v>8</v>
      </c>
      <c r="C5">
        <v>60</v>
      </c>
      <c r="D5">
        <v>5</v>
      </c>
      <c r="E5" s="1">
        <f t="shared" si="0"/>
        <v>12</v>
      </c>
      <c r="F5">
        <v>4636</v>
      </c>
      <c r="G5">
        <v>59</v>
      </c>
      <c r="H5" s="1">
        <f t="shared" si="1"/>
        <v>78.576271186440678</v>
      </c>
    </row>
    <row r="6" spans="1:8" x14ac:dyDescent="0.25">
      <c r="A6" t="s">
        <v>29</v>
      </c>
      <c r="B6" t="s">
        <v>9</v>
      </c>
      <c r="C6">
        <v>76</v>
      </c>
      <c r="D6">
        <v>6</v>
      </c>
      <c r="E6" s="1">
        <f t="shared" si="0"/>
        <v>12.666666666666666</v>
      </c>
      <c r="F6">
        <v>10750</v>
      </c>
      <c r="G6">
        <v>45</v>
      </c>
      <c r="H6" s="1">
        <f t="shared" si="1"/>
        <v>238.88888888888889</v>
      </c>
    </row>
    <row r="7" spans="1:8" x14ac:dyDescent="0.25">
      <c r="A7" t="s">
        <v>29</v>
      </c>
      <c r="B7" t="s">
        <v>10</v>
      </c>
      <c r="C7">
        <v>69</v>
      </c>
      <c r="D7">
        <v>6</v>
      </c>
      <c r="E7" s="1">
        <f t="shared" si="0"/>
        <v>11.5</v>
      </c>
      <c r="F7">
        <v>10821</v>
      </c>
      <c r="G7">
        <v>50</v>
      </c>
      <c r="H7" s="1">
        <f t="shared" si="1"/>
        <v>216.42</v>
      </c>
    </row>
    <row r="8" spans="1:8" x14ac:dyDescent="0.25">
      <c r="A8" t="s">
        <v>29</v>
      </c>
      <c r="B8" t="s">
        <v>11</v>
      </c>
      <c r="C8">
        <v>72</v>
      </c>
      <c r="D8">
        <v>4</v>
      </c>
      <c r="E8" s="1">
        <f t="shared" si="0"/>
        <v>18</v>
      </c>
      <c r="F8">
        <v>10435</v>
      </c>
      <c r="G8">
        <v>58</v>
      </c>
      <c r="H8" s="1">
        <f t="shared" si="1"/>
        <v>179.91379310344828</v>
      </c>
    </row>
    <row r="9" spans="1:8" x14ac:dyDescent="0.25">
      <c r="A9" t="s">
        <v>29</v>
      </c>
      <c r="B9" t="s">
        <v>12</v>
      </c>
      <c r="C9">
        <v>68</v>
      </c>
      <c r="D9">
        <v>5</v>
      </c>
      <c r="E9" s="1">
        <f t="shared" si="0"/>
        <v>13.6</v>
      </c>
      <c r="F9">
        <v>10431</v>
      </c>
      <c r="G9">
        <v>62</v>
      </c>
      <c r="H9" s="1">
        <f t="shared" si="1"/>
        <v>168.24193548387098</v>
      </c>
    </row>
    <row r="10" spans="1:8" x14ac:dyDescent="0.25">
      <c r="A10" t="s">
        <v>29</v>
      </c>
      <c r="B10" t="s">
        <v>13</v>
      </c>
      <c r="C10">
        <v>79</v>
      </c>
      <c r="D10">
        <v>6</v>
      </c>
      <c r="E10" s="1">
        <f t="shared" si="0"/>
        <v>13.166666666666666</v>
      </c>
      <c r="F10">
        <v>10489</v>
      </c>
      <c r="G10">
        <v>43</v>
      </c>
      <c r="H10" s="1">
        <f t="shared" si="1"/>
        <v>243.93023255813952</v>
      </c>
    </row>
    <row r="11" spans="1:8" x14ac:dyDescent="0.25">
      <c r="A11" t="s">
        <v>29</v>
      </c>
      <c r="B11" t="s">
        <v>14</v>
      </c>
      <c r="C11">
        <v>82</v>
      </c>
      <c r="D11">
        <v>6</v>
      </c>
      <c r="E11" s="1">
        <f t="shared" si="0"/>
        <v>13.666666666666666</v>
      </c>
      <c r="F11">
        <v>10518</v>
      </c>
      <c r="G11">
        <v>44</v>
      </c>
      <c r="H11" s="1">
        <f t="shared" si="1"/>
        <v>239.04545454545453</v>
      </c>
    </row>
    <row r="12" spans="1:8" x14ac:dyDescent="0.25">
      <c r="A12" t="s">
        <v>27</v>
      </c>
      <c r="B12" t="s">
        <v>1</v>
      </c>
      <c r="C12">
        <v>61</v>
      </c>
      <c r="D12">
        <v>4</v>
      </c>
      <c r="E12" s="1">
        <f t="shared" si="0"/>
        <v>15.25</v>
      </c>
      <c r="F12">
        <v>602</v>
      </c>
      <c r="G12">
        <v>59</v>
      </c>
      <c r="H12" s="1">
        <f t="shared" si="1"/>
        <v>10.203389830508474</v>
      </c>
    </row>
    <row r="13" spans="1:8" x14ac:dyDescent="0.25">
      <c r="A13" t="s">
        <v>27</v>
      </c>
      <c r="B13" t="s">
        <v>2</v>
      </c>
      <c r="C13">
        <v>32</v>
      </c>
      <c r="D13">
        <v>4</v>
      </c>
      <c r="E13" s="1">
        <f t="shared" si="0"/>
        <v>8</v>
      </c>
      <c r="F13">
        <v>603</v>
      </c>
      <c r="G13">
        <v>51</v>
      </c>
      <c r="H13" s="1">
        <f t="shared" si="1"/>
        <v>11.823529411764707</v>
      </c>
    </row>
    <row r="14" spans="1:8" x14ac:dyDescent="0.25">
      <c r="A14" t="s">
        <v>27</v>
      </c>
      <c r="B14" t="s">
        <v>4</v>
      </c>
      <c r="C14">
        <v>43</v>
      </c>
      <c r="D14">
        <v>3</v>
      </c>
      <c r="E14" s="1">
        <f t="shared" si="0"/>
        <v>14.333333333333334</v>
      </c>
      <c r="F14">
        <v>651</v>
      </c>
      <c r="G14">
        <v>42</v>
      </c>
      <c r="H14" s="1">
        <f t="shared" si="1"/>
        <v>15.5</v>
      </c>
    </row>
    <row r="15" spans="1:8" x14ac:dyDescent="0.25">
      <c r="A15" t="s">
        <v>27</v>
      </c>
      <c r="B15" t="s">
        <v>5</v>
      </c>
      <c r="C15">
        <v>45</v>
      </c>
      <c r="D15">
        <v>4</v>
      </c>
      <c r="E15" s="1">
        <f t="shared" si="0"/>
        <v>11.25</v>
      </c>
      <c r="F15">
        <v>556</v>
      </c>
      <c r="G15">
        <v>46</v>
      </c>
      <c r="H15" s="1">
        <f t="shared" si="1"/>
        <v>12.086956521739131</v>
      </c>
    </row>
    <row r="16" spans="1:8" x14ac:dyDescent="0.25">
      <c r="A16" t="s">
        <v>27</v>
      </c>
      <c r="B16" t="s">
        <v>15</v>
      </c>
      <c r="C16">
        <v>63</v>
      </c>
      <c r="D16">
        <v>4</v>
      </c>
      <c r="E16" s="1">
        <f t="shared" si="0"/>
        <v>15.75</v>
      </c>
      <c r="F16">
        <v>474</v>
      </c>
      <c r="G16">
        <v>44</v>
      </c>
      <c r="H16" s="1">
        <f t="shared" si="1"/>
        <v>10.772727272727273</v>
      </c>
    </row>
    <row r="17" spans="1:9" x14ac:dyDescent="0.25">
      <c r="A17" t="s">
        <v>27</v>
      </c>
      <c r="B17" t="s">
        <v>16</v>
      </c>
      <c r="C17">
        <v>32</v>
      </c>
      <c r="D17">
        <v>4</v>
      </c>
      <c r="E17" s="1">
        <f t="shared" si="0"/>
        <v>8</v>
      </c>
      <c r="F17">
        <v>522</v>
      </c>
      <c r="G17">
        <v>57</v>
      </c>
      <c r="H17" s="1">
        <f t="shared" si="1"/>
        <v>9.1578947368421044</v>
      </c>
    </row>
    <row r="18" spans="1:9" x14ac:dyDescent="0.25">
      <c r="A18" t="s">
        <v>27</v>
      </c>
      <c r="B18" t="s">
        <v>17</v>
      </c>
      <c r="C18">
        <v>61</v>
      </c>
      <c r="D18">
        <v>4</v>
      </c>
      <c r="E18" s="1">
        <f t="shared" si="0"/>
        <v>15.25</v>
      </c>
      <c r="F18">
        <v>469</v>
      </c>
      <c r="G18">
        <v>57</v>
      </c>
      <c r="H18" s="1">
        <f t="shared" si="1"/>
        <v>8.2280701754385959</v>
      </c>
    </row>
    <row r="19" spans="1:9" x14ac:dyDescent="0.25">
      <c r="A19" t="s">
        <v>27</v>
      </c>
      <c r="B19" t="s">
        <v>18</v>
      </c>
      <c r="C19">
        <v>33</v>
      </c>
      <c r="D19">
        <v>4</v>
      </c>
      <c r="E19" s="1">
        <f t="shared" si="0"/>
        <v>8.25</v>
      </c>
      <c r="F19">
        <v>597</v>
      </c>
      <c r="G19">
        <v>41</v>
      </c>
      <c r="H19" s="1">
        <f t="shared" si="1"/>
        <v>14.560975609756097</v>
      </c>
    </row>
    <row r="20" spans="1:9" x14ac:dyDescent="0.25">
      <c r="A20" t="s">
        <v>27</v>
      </c>
      <c r="B20" t="s">
        <v>19</v>
      </c>
      <c r="C20">
        <v>61</v>
      </c>
      <c r="D20">
        <v>4</v>
      </c>
      <c r="E20" s="1">
        <f t="shared" si="0"/>
        <v>15.25</v>
      </c>
      <c r="F20">
        <v>498</v>
      </c>
      <c r="G20">
        <v>47</v>
      </c>
      <c r="H20" s="1">
        <f t="shared" si="1"/>
        <v>10.595744680851064</v>
      </c>
    </row>
    <row r="21" spans="1:9" x14ac:dyDescent="0.25">
      <c r="A21" t="s">
        <v>27</v>
      </c>
      <c r="B21" t="s">
        <v>20</v>
      </c>
      <c r="C21">
        <v>32</v>
      </c>
      <c r="D21">
        <v>4</v>
      </c>
      <c r="E21" s="1">
        <f t="shared" si="0"/>
        <v>8</v>
      </c>
      <c r="F21">
        <v>558</v>
      </c>
      <c r="G21">
        <v>64</v>
      </c>
      <c r="H21" s="1">
        <f t="shared" si="1"/>
        <v>8.71875</v>
      </c>
    </row>
    <row r="22" spans="1:9" x14ac:dyDescent="0.25">
      <c r="A22" t="s">
        <v>27</v>
      </c>
      <c r="B22" t="s">
        <v>21</v>
      </c>
      <c r="C22">
        <v>71</v>
      </c>
      <c r="D22">
        <v>5</v>
      </c>
      <c r="E22" s="1">
        <f t="shared" si="0"/>
        <v>14.2</v>
      </c>
      <c r="F22">
        <v>598</v>
      </c>
      <c r="G22">
        <v>49</v>
      </c>
      <c r="H22" s="1">
        <f t="shared" si="1"/>
        <v>12.204081632653061</v>
      </c>
    </row>
    <row r="24" spans="1:9" x14ac:dyDescent="0.25">
      <c r="H24" t="s">
        <v>33</v>
      </c>
    </row>
    <row r="25" spans="1:9" x14ac:dyDescent="0.25">
      <c r="A25" t="s">
        <v>30</v>
      </c>
      <c r="C25" s="1">
        <f>AVERAGE(C2:C5)</f>
        <v>80.5</v>
      </c>
      <c r="D25" s="1">
        <f t="shared" ref="D25:F25" si="2">AVERAGE(D2:D5)</f>
        <v>6.75</v>
      </c>
      <c r="E25" s="1">
        <f>C25/D25</f>
        <v>11.925925925925926</v>
      </c>
      <c r="F25" s="1">
        <f t="shared" si="2"/>
        <v>5391.75</v>
      </c>
      <c r="G25" s="1">
        <f>AVERAGE(G2:G5)</f>
        <v>51</v>
      </c>
      <c r="H25" s="1">
        <f>F25/G25</f>
        <v>105.72058823529412</v>
      </c>
    </row>
    <row r="26" spans="1:9" x14ac:dyDescent="0.25">
      <c r="A26" t="s">
        <v>31</v>
      </c>
      <c r="C26" s="1">
        <f>AVERAGE(C6:C11)</f>
        <v>74.333333333333329</v>
      </c>
      <c r="D26" s="1">
        <f t="shared" ref="D26:G26" si="3">AVERAGE(D6:D11)</f>
        <v>5.5</v>
      </c>
      <c r="E26" s="1">
        <f t="shared" ref="E26:E27" si="4">C26/D26</f>
        <v>13.515151515151514</v>
      </c>
      <c r="F26" s="1">
        <f t="shared" si="3"/>
        <v>10574</v>
      </c>
      <c r="G26" s="1">
        <f t="shared" si="3"/>
        <v>50.333333333333336</v>
      </c>
      <c r="H26" s="1">
        <f>F26/G26</f>
        <v>210.07947019867549</v>
      </c>
    </row>
    <row r="27" spans="1:9" x14ac:dyDescent="0.25">
      <c r="A27" t="s">
        <v>32</v>
      </c>
      <c r="C27" s="1">
        <f>AVERAGE(C12:C22)</f>
        <v>48.545454545454547</v>
      </c>
      <c r="D27" s="1">
        <f t="shared" ref="D27:G27" si="5">AVERAGE(D12:D22)</f>
        <v>4</v>
      </c>
      <c r="E27" s="1">
        <f t="shared" si="4"/>
        <v>12.136363636363637</v>
      </c>
      <c r="F27" s="1">
        <f t="shared" si="5"/>
        <v>557.09090909090912</v>
      </c>
      <c r="G27" s="1">
        <f t="shared" si="5"/>
        <v>50.636363636363633</v>
      </c>
      <c r="H27" s="1">
        <f>F27/G27</f>
        <v>11.001795332136446</v>
      </c>
    </row>
    <row r="28" spans="1:9" x14ac:dyDescent="0.25">
      <c r="C28" s="1"/>
      <c r="D28" s="1"/>
      <c r="E28" s="1"/>
      <c r="F28" s="1"/>
      <c r="G28" s="1"/>
      <c r="H28" s="1"/>
      <c r="I28" s="1"/>
    </row>
    <row r="29" spans="1:9" x14ac:dyDescent="0.25">
      <c r="A29" t="s">
        <v>34</v>
      </c>
      <c r="C29" s="1">
        <f>AVERAGE(C2:C22)</f>
        <v>62</v>
      </c>
      <c r="D29" s="1">
        <f t="shared" ref="D29:G29" si="6">AVERAGE(D2:D22)</f>
        <v>4.9523809523809526</v>
      </c>
      <c r="E29" s="1">
        <f>C29/D29</f>
        <v>12.519230769230768</v>
      </c>
      <c r="F29" s="1">
        <f t="shared" si="6"/>
        <v>4339.9523809523807</v>
      </c>
      <c r="G29" s="1">
        <f t="shared" si="6"/>
        <v>50.61904761904762</v>
      </c>
      <c r="H29" s="1">
        <f>F29/G29</f>
        <v>85.737535277516457</v>
      </c>
    </row>
    <row r="31" spans="1:9" x14ac:dyDescent="0.25">
      <c r="A31" t="s">
        <v>35</v>
      </c>
      <c r="B31" t="s">
        <v>36</v>
      </c>
      <c r="C31" t="s">
        <v>37</v>
      </c>
    </row>
  </sheetData>
  <sortState xmlns:xlrd2="http://schemas.microsoft.com/office/spreadsheetml/2017/richdata2" ref="A2:F22">
    <sortCondition ref="A2:A22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H11" sqref="H11"/>
    </sheetView>
  </sheetViews>
  <sheetFormatPr defaultColWidth="11.42578125" defaultRowHeight="15" x14ac:dyDescent="0.25"/>
  <sheetData>
    <row r="1" spans="1:7" x14ac:dyDescent="0.25">
      <c r="A1" t="s">
        <v>26</v>
      </c>
      <c r="B1" t="s">
        <v>0</v>
      </c>
      <c r="C1" t="s">
        <v>38</v>
      </c>
      <c r="D1" t="s">
        <v>39</v>
      </c>
      <c r="E1" t="s">
        <v>24</v>
      </c>
      <c r="F1" t="s">
        <v>33</v>
      </c>
    </row>
    <row r="2" spans="1:7" x14ac:dyDescent="0.25">
      <c r="A2" t="s">
        <v>28</v>
      </c>
      <c r="B2" t="s">
        <v>3</v>
      </c>
      <c r="C2">
        <v>6998</v>
      </c>
      <c r="D2">
        <v>45793</v>
      </c>
      <c r="E2">
        <v>41</v>
      </c>
      <c r="F2" s="1">
        <f>D2/E2</f>
        <v>1116.9024390243903</v>
      </c>
    </row>
    <row r="3" spans="1:7" x14ac:dyDescent="0.25">
      <c r="A3" t="s">
        <v>28</v>
      </c>
      <c r="B3" t="s">
        <v>6</v>
      </c>
      <c r="C3">
        <v>5053</v>
      </c>
      <c r="D3">
        <v>25690</v>
      </c>
      <c r="E3">
        <v>56</v>
      </c>
      <c r="F3" s="1">
        <f t="shared" ref="F3:F11" si="0">D3/E3</f>
        <v>458.75</v>
      </c>
    </row>
    <row r="4" spans="1:7" x14ac:dyDescent="0.25">
      <c r="A4" t="s">
        <v>28</v>
      </c>
      <c r="B4" t="s">
        <v>7</v>
      </c>
      <c r="C4">
        <v>4880</v>
      </c>
      <c r="D4">
        <v>18700</v>
      </c>
      <c r="E4">
        <v>48</v>
      </c>
      <c r="F4" s="1">
        <f t="shared" si="0"/>
        <v>389.58333333333331</v>
      </c>
    </row>
    <row r="5" spans="1:7" x14ac:dyDescent="0.25">
      <c r="A5" t="s">
        <v>28</v>
      </c>
      <c r="B5" t="s">
        <v>8</v>
      </c>
      <c r="C5">
        <v>4636</v>
      </c>
      <c r="D5">
        <v>17888</v>
      </c>
      <c r="E5">
        <v>59</v>
      </c>
      <c r="F5" s="1">
        <f t="shared" si="0"/>
        <v>303.18644067796612</v>
      </c>
    </row>
    <row r="6" spans="1:7" x14ac:dyDescent="0.25">
      <c r="A6" t="s">
        <v>29</v>
      </c>
      <c r="B6" t="s">
        <v>9</v>
      </c>
      <c r="C6">
        <v>10750</v>
      </c>
      <c r="D6">
        <v>95404</v>
      </c>
      <c r="E6">
        <v>45</v>
      </c>
      <c r="F6" s="1">
        <f t="shared" si="0"/>
        <v>2120.088888888889</v>
      </c>
    </row>
    <row r="7" spans="1:7" x14ac:dyDescent="0.25">
      <c r="A7" t="s">
        <v>29</v>
      </c>
      <c r="B7" t="s">
        <v>10</v>
      </c>
      <c r="C7">
        <v>10821</v>
      </c>
      <c r="D7">
        <v>85265</v>
      </c>
      <c r="E7">
        <v>50</v>
      </c>
      <c r="F7" s="1">
        <f t="shared" si="0"/>
        <v>1705.3</v>
      </c>
    </row>
    <row r="8" spans="1:7" x14ac:dyDescent="0.25">
      <c r="A8" t="s">
        <v>29</v>
      </c>
      <c r="B8" t="s">
        <v>11</v>
      </c>
      <c r="C8">
        <v>10435</v>
      </c>
      <c r="D8">
        <v>95755</v>
      </c>
      <c r="E8">
        <v>58</v>
      </c>
      <c r="F8" s="1">
        <f t="shared" si="0"/>
        <v>1650.9482758620691</v>
      </c>
    </row>
    <row r="9" spans="1:7" x14ac:dyDescent="0.25">
      <c r="A9" t="s">
        <v>29</v>
      </c>
      <c r="B9" t="s">
        <v>12</v>
      </c>
      <c r="C9">
        <v>10431</v>
      </c>
      <c r="D9">
        <v>88440</v>
      </c>
      <c r="E9">
        <v>62</v>
      </c>
      <c r="F9" s="1">
        <f t="shared" si="0"/>
        <v>1426.4516129032259</v>
      </c>
    </row>
    <row r="10" spans="1:7" x14ac:dyDescent="0.25">
      <c r="A10" t="s">
        <v>29</v>
      </c>
      <c r="B10" t="s">
        <v>13</v>
      </c>
      <c r="C10">
        <v>10489</v>
      </c>
      <c r="D10">
        <v>100883</v>
      </c>
      <c r="E10">
        <v>43</v>
      </c>
      <c r="F10" s="1">
        <f t="shared" si="0"/>
        <v>2346.1162790697676</v>
      </c>
    </row>
    <row r="11" spans="1:7" x14ac:dyDescent="0.25">
      <c r="A11" t="s">
        <v>29</v>
      </c>
      <c r="B11" t="s">
        <v>14</v>
      </c>
      <c r="C11">
        <v>10518</v>
      </c>
      <c r="D11">
        <v>88279</v>
      </c>
      <c r="E11">
        <v>44</v>
      </c>
      <c r="F11" s="1">
        <f t="shared" si="0"/>
        <v>2006.340909090909</v>
      </c>
    </row>
    <row r="13" spans="1:7" x14ac:dyDescent="0.25">
      <c r="G13" t="s">
        <v>33</v>
      </c>
    </row>
    <row r="14" spans="1:7" x14ac:dyDescent="0.25">
      <c r="A14" t="s">
        <v>30</v>
      </c>
      <c r="D14" s="1">
        <f>AVERAGE(D2:D5)</f>
        <v>27017.75</v>
      </c>
      <c r="E14" s="1">
        <f>AVERAGE(E2:E5)</f>
        <v>51</v>
      </c>
      <c r="F14" s="1"/>
      <c r="G14" s="1">
        <f>D14/E14</f>
        <v>529.75980392156862</v>
      </c>
    </row>
    <row r="15" spans="1:7" x14ac:dyDescent="0.25">
      <c r="A15" t="s">
        <v>31</v>
      </c>
      <c r="D15" s="1">
        <f>AVERAGE(D6:D11)</f>
        <v>92337.666666666672</v>
      </c>
      <c r="E15" s="1">
        <f>AVERAGE(E6:E11)</f>
        <v>50.333333333333336</v>
      </c>
      <c r="F15" s="1"/>
      <c r="G15" s="1">
        <f>D15/E15</f>
        <v>1834.523178807947</v>
      </c>
    </row>
    <row r="16" spans="1:7" x14ac:dyDescent="0.25">
      <c r="D16" s="1"/>
      <c r="E16" s="1"/>
      <c r="F16" s="1"/>
      <c r="G16" s="1"/>
    </row>
    <row r="17" spans="1:7" x14ac:dyDescent="0.25">
      <c r="A17" t="s">
        <v>34</v>
      </c>
      <c r="D17" s="1">
        <f>AVERAGE(D2:D11)</f>
        <v>66209.7</v>
      </c>
      <c r="E17" s="1">
        <f>AVERAGE(E2:E11)</f>
        <v>50.6</v>
      </c>
      <c r="F17" s="1"/>
      <c r="G17" s="1">
        <f>D17/E17</f>
        <v>1308.49209486166</v>
      </c>
    </row>
    <row r="19" spans="1:7" x14ac:dyDescent="0.25">
      <c r="A19" t="s">
        <v>35</v>
      </c>
      <c r="B19" s="13" t="s">
        <v>36</v>
      </c>
      <c r="C19" t="s">
        <v>40</v>
      </c>
    </row>
  </sheetData>
  <hyperlinks>
    <hyperlink ref="B19" r:id="rId1" xr:uid="{00000000-0004-0000-0100-00000000000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6"/>
  <sheetViews>
    <sheetView topLeftCell="E1" zoomScale="70" zoomScaleNormal="70" workbookViewId="0">
      <pane ySplit="1" topLeftCell="A2" activePane="bottomLeft" state="frozen"/>
      <selection pane="bottomLeft" activeCell="P16" sqref="P16"/>
    </sheetView>
  </sheetViews>
  <sheetFormatPr defaultColWidth="11.42578125" defaultRowHeight="15" x14ac:dyDescent="0.25"/>
  <sheetData>
    <row r="1" spans="1:10" x14ac:dyDescent="0.25">
      <c r="A1" t="s">
        <v>26</v>
      </c>
      <c r="B1" s="2"/>
      <c r="C1" s="3" t="s">
        <v>43</v>
      </c>
      <c r="D1" s="3" t="s">
        <v>73</v>
      </c>
      <c r="E1" t="s">
        <v>44</v>
      </c>
      <c r="H1" t="s">
        <v>71</v>
      </c>
      <c r="I1" t="s">
        <v>73</v>
      </c>
      <c r="J1" t="s">
        <v>72</v>
      </c>
    </row>
    <row r="2" spans="1:10" x14ac:dyDescent="0.25">
      <c r="A2" s="5" t="s">
        <v>66</v>
      </c>
      <c r="B2" s="6"/>
      <c r="C2" s="5">
        <v>30</v>
      </c>
      <c r="D2" s="5">
        <f t="shared" ref="D2:D13" si="0">E2-C2</f>
        <v>49</v>
      </c>
      <c r="E2" s="5">
        <v>79</v>
      </c>
    </row>
    <row r="3" spans="1:10" x14ac:dyDescent="0.25">
      <c r="A3" s="5" t="s">
        <v>66</v>
      </c>
      <c r="B3" s="6"/>
      <c r="C3" s="5">
        <v>33</v>
      </c>
      <c r="D3" s="5">
        <f t="shared" si="0"/>
        <v>659</v>
      </c>
      <c r="E3" s="5">
        <v>692</v>
      </c>
    </row>
    <row r="4" spans="1:10" x14ac:dyDescent="0.25">
      <c r="A4" s="5" t="s">
        <v>66</v>
      </c>
      <c r="B4" s="7" t="s">
        <v>47</v>
      </c>
      <c r="C4" s="5">
        <v>41</v>
      </c>
      <c r="D4" s="5">
        <f t="shared" si="0"/>
        <v>6957</v>
      </c>
      <c r="E4" s="5">
        <v>6998</v>
      </c>
    </row>
    <row r="5" spans="1:10" x14ac:dyDescent="0.25">
      <c r="A5" s="5" t="s">
        <v>66</v>
      </c>
      <c r="B5" s="6"/>
      <c r="C5" s="5">
        <v>30</v>
      </c>
      <c r="D5" s="5">
        <f t="shared" si="0"/>
        <v>-17</v>
      </c>
      <c r="E5" s="5">
        <v>13</v>
      </c>
    </row>
    <row r="6" spans="1:10" x14ac:dyDescent="0.25">
      <c r="A6" s="5" t="s">
        <v>66</v>
      </c>
      <c r="B6" s="6"/>
      <c r="C6" s="5">
        <v>36</v>
      </c>
      <c r="D6" s="5">
        <f t="shared" si="0"/>
        <v>295</v>
      </c>
      <c r="E6" s="5">
        <v>331</v>
      </c>
    </row>
    <row r="7" spans="1:10" x14ac:dyDescent="0.25">
      <c r="A7" s="5" t="s">
        <v>66</v>
      </c>
      <c r="B7" s="7" t="s">
        <v>50</v>
      </c>
      <c r="C7" s="5">
        <v>56</v>
      </c>
      <c r="D7" s="5">
        <f t="shared" si="0"/>
        <v>4997</v>
      </c>
      <c r="E7" s="5">
        <v>5053</v>
      </c>
    </row>
    <row r="8" spans="1:10" x14ac:dyDescent="0.25">
      <c r="A8" s="5" t="s">
        <v>66</v>
      </c>
      <c r="B8" s="6"/>
      <c r="C8" s="5">
        <v>30</v>
      </c>
      <c r="D8" s="5">
        <f t="shared" si="0"/>
        <v>-18</v>
      </c>
      <c r="E8" s="5">
        <v>12</v>
      </c>
    </row>
    <row r="9" spans="1:10" x14ac:dyDescent="0.25">
      <c r="A9" s="5" t="s">
        <v>66</v>
      </c>
      <c r="B9" s="6"/>
      <c r="C9" s="5">
        <v>38</v>
      </c>
      <c r="D9" s="5">
        <f t="shared" si="0"/>
        <v>-8</v>
      </c>
      <c r="E9" s="5">
        <v>30</v>
      </c>
    </row>
    <row r="10" spans="1:10" x14ac:dyDescent="0.25">
      <c r="A10" s="5" t="s">
        <v>66</v>
      </c>
      <c r="B10" s="7" t="s">
        <v>51</v>
      </c>
      <c r="C10" s="5">
        <v>48</v>
      </c>
      <c r="D10" s="5">
        <f t="shared" si="0"/>
        <v>4832</v>
      </c>
      <c r="E10" s="5">
        <v>4880</v>
      </c>
      <c r="H10" t="s">
        <v>43</v>
      </c>
      <c r="I10" t="s">
        <v>44</v>
      </c>
    </row>
    <row r="11" spans="1:10" x14ac:dyDescent="0.25">
      <c r="A11" s="5" t="s">
        <v>66</v>
      </c>
      <c r="B11" s="6"/>
      <c r="C11" s="5">
        <v>31</v>
      </c>
      <c r="D11" s="5">
        <f t="shared" si="0"/>
        <v>-20</v>
      </c>
      <c r="E11" s="5">
        <v>11</v>
      </c>
      <c r="F11" s="5" t="s">
        <v>68</v>
      </c>
      <c r="G11" s="5"/>
      <c r="H11" s="5">
        <f>AVERAGE(C2,C5,C8,C11)</f>
        <v>30.25</v>
      </c>
      <c r="I11" s="5">
        <f>AVERAGE(D2,D5,D8,D11)</f>
        <v>-1.5</v>
      </c>
      <c r="J11" s="5">
        <f>AVERAGE(E2,E5,E8,E11)</f>
        <v>28.75</v>
      </c>
    </row>
    <row r="12" spans="1:10" x14ac:dyDescent="0.25">
      <c r="A12" s="5" t="s">
        <v>66</v>
      </c>
      <c r="B12" s="6"/>
      <c r="C12" s="5">
        <v>37</v>
      </c>
      <c r="D12" s="5">
        <f t="shared" si="0"/>
        <v>-16</v>
      </c>
      <c r="E12" s="5">
        <v>21</v>
      </c>
      <c r="F12" s="5" t="s">
        <v>69</v>
      </c>
      <c r="G12" s="5" t="s">
        <v>66</v>
      </c>
      <c r="H12" s="5">
        <f>AVERAGE(C3,C6,C9,C12)</f>
        <v>36</v>
      </c>
      <c r="I12" s="5">
        <f t="shared" ref="I12:J12" si="1">AVERAGE(D3,D6,D9,D12)</f>
        <v>232.5</v>
      </c>
      <c r="J12" s="5">
        <f t="shared" si="1"/>
        <v>268.5</v>
      </c>
    </row>
    <row r="13" spans="1:10" x14ac:dyDescent="0.25">
      <c r="A13" s="5" t="s">
        <v>66</v>
      </c>
      <c r="B13" s="7" t="s">
        <v>52</v>
      </c>
      <c r="C13" s="5">
        <v>59</v>
      </c>
      <c r="D13" s="5">
        <f t="shared" si="0"/>
        <v>4577</v>
      </c>
      <c r="E13" s="8">
        <v>4636</v>
      </c>
      <c r="F13" s="5" t="s">
        <v>70</v>
      </c>
      <c r="G13" s="5"/>
      <c r="H13" s="5">
        <f>AVERAGE(C4,C7,C10,C13)</f>
        <v>51</v>
      </c>
      <c r="I13" s="5">
        <f t="shared" ref="I13:J13" si="2">AVERAGE(D4,D7,D10,D13)</f>
        <v>5340.75</v>
      </c>
      <c r="J13" s="5">
        <f t="shared" si="2"/>
        <v>5391.75</v>
      </c>
    </row>
    <row r="14" spans="1:10" x14ac:dyDescent="0.25">
      <c r="A14" s="5"/>
      <c r="B14" s="7"/>
      <c r="C14" s="5"/>
      <c r="D14" s="5"/>
      <c r="E14" s="8"/>
      <c r="F14" s="5"/>
      <c r="G14" s="5"/>
      <c r="H14" s="5"/>
      <c r="I14" s="5"/>
      <c r="J14" s="5"/>
    </row>
    <row r="15" spans="1:10" x14ac:dyDescent="0.25">
      <c r="A15" t="s">
        <v>27</v>
      </c>
      <c r="B15" s="2"/>
      <c r="C15">
        <v>30</v>
      </c>
      <c r="D15">
        <f>E15-C15</f>
        <v>-25</v>
      </c>
      <c r="E15">
        <v>5</v>
      </c>
      <c r="F15" s="12" t="s">
        <v>68</v>
      </c>
      <c r="H15">
        <f t="shared" ref="H15:J17" si="3">AVERAGE(C15,C19,C22,C25,C28,C31,C34,C37,C40,C43,C46)</f>
        <v>30.363636363636363</v>
      </c>
      <c r="I15">
        <f t="shared" si="3"/>
        <v>-23</v>
      </c>
      <c r="J15">
        <f t="shared" si="3"/>
        <v>7.3636363636363633</v>
      </c>
    </row>
    <row r="16" spans="1:10" x14ac:dyDescent="0.25">
      <c r="A16" t="s">
        <v>27</v>
      </c>
      <c r="B16" s="2"/>
      <c r="C16">
        <v>36</v>
      </c>
      <c r="D16">
        <f>E16-C16</f>
        <v>29</v>
      </c>
      <c r="E16">
        <v>65</v>
      </c>
      <c r="F16" s="12" t="s">
        <v>69</v>
      </c>
      <c r="G16" t="s">
        <v>27</v>
      </c>
      <c r="H16">
        <f t="shared" si="3"/>
        <v>35.363636363636367</v>
      </c>
      <c r="I16">
        <f t="shared" si="3"/>
        <v>24.636363636363637</v>
      </c>
      <c r="J16">
        <f t="shared" si="3"/>
        <v>60</v>
      </c>
    </row>
    <row r="17" spans="1:10" x14ac:dyDescent="0.25">
      <c r="A17" t="s">
        <v>27</v>
      </c>
      <c r="B17" s="4" t="s">
        <v>45</v>
      </c>
      <c r="C17">
        <v>59</v>
      </c>
      <c r="D17">
        <f>E17-C17</f>
        <v>543</v>
      </c>
      <c r="E17">
        <v>602</v>
      </c>
      <c r="F17" s="12" t="s">
        <v>70</v>
      </c>
      <c r="H17">
        <f t="shared" si="3"/>
        <v>50.909090909090907</v>
      </c>
      <c r="I17">
        <f t="shared" si="3"/>
        <v>506.18181818181819</v>
      </c>
      <c r="J17">
        <f t="shared" si="3"/>
        <v>557.09090909090912</v>
      </c>
    </row>
    <row r="18" spans="1:10" x14ac:dyDescent="0.25">
      <c r="B18" s="4"/>
      <c r="F18" s="12"/>
    </row>
    <row r="19" spans="1:10" x14ac:dyDescent="0.25">
      <c r="A19" t="s">
        <v>27</v>
      </c>
      <c r="B19" s="2"/>
      <c r="C19">
        <v>30</v>
      </c>
      <c r="D19">
        <f t="shared" ref="D19:D66" si="4">E19-C19</f>
        <v>-20</v>
      </c>
      <c r="E19">
        <v>10</v>
      </c>
      <c r="F19" s="9" t="s">
        <v>68</v>
      </c>
      <c r="G19" s="9"/>
      <c r="H19" s="9">
        <f>AVERAGE(C49,C52,C55,C58,C61,C64)</f>
        <v>30</v>
      </c>
      <c r="I19" s="9">
        <f t="shared" ref="I19:J19" si="5">AVERAGE(D49,D52,D55,D58,D61,D64)</f>
        <v>2</v>
      </c>
      <c r="J19" s="9">
        <f t="shared" si="5"/>
        <v>32</v>
      </c>
    </row>
    <row r="20" spans="1:10" x14ac:dyDescent="0.25">
      <c r="A20" t="s">
        <v>27</v>
      </c>
      <c r="B20" s="2"/>
      <c r="C20">
        <v>34</v>
      </c>
      <c r="D20">
        <f t="shared" si="4"/>
        <v>7</v>
      </c>
      <c r="E20">
        <v>41</v>
      </c>
      <c r="F20" s="9" t="s">
        <v>69</v>
      </c>
      <c r="G20" s="9" t="s">
        <v>67</v>
      </c>
      <c r="H20" s="9">
        <f t="shared" ref="H20:H21" si="6">AVERAGE(C50,C53,C56,C59,C62,C65)</f>
        <v>37.5</v>
      </c>
      <c r="I20" s="9">
        <f>AVERAGE(D50,D53,D56,D59,D62,D65)</f>
        <v>523.33333333333337</v>
      </c>
      <c r="J20" s="9">
        <f>AVERAGE(E50,E53,E56,E59,E62,E65)</f>
        <v>560.83333333333337</v>
      </c>
    </row>
    <row r="21" spans="1:10" x14ac:dyDescent="0.25">
      <c r="A21" t="s">
        <v>27</v>
      </c>
      <c r="B21" s="4" t="s">
        <v>46</v>
      </c>
      <c r="C21">
        <v>54</v>
      </c>
      <c r="D21">
        <f t="shared" si="4"/>
        <v>549</v>
      </c>
      <c r="E21">
        <v>603</v>
      </c>
      <c r="F21" s="9" t="s">
        <v>70</v>
      </c>
      <c r="G21" s="9"/>
      <c r="H21" s="9">
        <f t="shared" si="6"/>
        <v>50.333333333333336</v>
      </c>
      <c r="I21" s="9">
        <f>AVERAGE(D51,D54,D57,D60,D63,D66)</f>
        <v>10523.666666666666</v>
      </c>
      <c r="J21" s="9">
        <f>AVERAGE(E51,E54,E57,E60,E63,E66)</f>
        <v>10574</v>
      </c>
    </row>
    <row r="22" spans="1:10" x14ac:dyDescent="0.25">
      <c r="A22" t="s">
        <v>27</v>
      </c>
      <c r="B22" s="2"/>
      <c r="C22">
        <v>31</v>
      </c>
      <c r="D22">
        <f t="shared" si="4"/>
        <v>-21</v>
      </c>
      <c r="E22">
        <v>10</v>
      </c>
    </row>
    <row r="23" spans="1:10" x14ac:dyDescent="0.25">
      <c r="A23" t="s">
        <v>27</v>
      </c>
      <c r="B23" s="2"/>
      <c r="C23">
        <v>37</v>
      </c>
      <c r="D23">
        <f t="shared" si="4"/>
        <v>32</v>
      </c>
      <c r="E23">
        <v>69</v>
      </c>
    </row>
    <row r="24" spans="1:10" x14ac:dyDescent="0.25">
      <c r="A24" t="s">
        <v>27</v>
      </c>
      <c r="B24" s="4" t="s">
        <v>48</v>
      </c>
      <c r="C24">
        <v>42</v>
      </c>
      <c r="D24">
        <f t="shared" si="4"/>
        <v>609</v>
      </c>
      <c r="E24">
        <v>651</v>
      </c>
    </row>
    <row r="25" spans="1:10" x14ac:dyDescent="0.25">
      <c r="A25" t="s">
        <v>27</v>
      </c>
      <c r="B25" s="2"/>
      <c r="C25">
        <v>30</v>
      </c>
      <c r="D25">
        <f t="shared" si="4"/>
        <v>-22</v>
      </c>
      <c r="E25">
        <v>8</v>
      </c>
    </row>
    <row r="26" spans="1:10" x14ac:dyDescent="0.25">
      <c r="A26" t="s">
        <v>27</v>
      </c>
      <c r="B26" s="2"/>
      <c r="C26">
        <v>36</v>
      </c>
      <c r="D26">
        <f t="shared" si="4"/>
        <v>30</v>
      </c>
      <c r="E26">
        <v>66</v>
      </c>
    </row>
    <row r="27" spans="1:10" x14ac:dyDescent="0.25">
      <c r="A27" t="s">
        <v>27</v>
      </c>
      <c r="B27" s="4" t="s">
        <v>49</v>
      </c>
      <c r="C27">
        <v>46</v>
      </c>
      <c r="D27">
        <f t="shared" si="4"/>
        <v>510</v>
      </c>
      <c r="E27">
        <v>556</v>
      </c>
    </row>
    <row r="28" spans="1:10" x14ac:dyDescent="0.25">
      <c r="A28" t="s">
        <v>27</v>
      </c>
      <c r="B28" s="2"/>
      <c r="C28">
        <v>31</v>
      </c>
      <c r="D28">
        <f t="shared" si="4"/>
        <v>-24</v>
      </c>
      <c r="E28">
        <v>7</v>
      </c>
    </row>
    <row r="29" spans="1:10" x14ac:dyDescent="0.25">
      <c r="A29" t="s">
        <v>27</v>
      </c>
      <c r="B29" s="2"/>
      <c r="C29">
        <v>34</v>
      </c>
      <c r="D29">
        <f t="shared" si="4"/>
        <v>27</v>
      </c>
      <c r="E29">
        <v>61</v>
      </c>
    </row>
    <row r="30" spans="1:10" x14ac:dyDescent="0.25">
      <c r="A30" t="s">
        <v>27</v>
      </c>
      <c r="B30" s="4" t="s">
        <v>59</v>
      </c>
      <c r="C30">
        <v>44</v>
      </c>
      <c r="D30">
        <f t="shared" si="4"/>
        <v>430</v>
      </c>
      <c r="E30">
        <v>474</v>
      </c>
    </row>
    <row r="31" spans="1:10" x14ac:dyDescent="0.25">
      <c r="A31" t="s">
        <v>27</v>
      </c>
      <c r="B31" s="2"/>
      <c r="C31">
        <v>31</v>
      </c>
      <c r="D31">
        <f t="shared" si="4"/>
        <v>-24</v>
      </c>
      <c r="E31">
        <v>7</v>
      </c>
    </row>
    <row r="32" spans="1:10" x14ac:dyDescent="0.25">
      <c r="A32" t="s">
        <v>27</v>
      </c>
      <c r="B32" s="2"/>
      <c r="C32">
        <v>34</v>
      </c>
      <c r="D32">
        <f t="shared" si="4"/>
        <v>26</v>
      </c>
      <c r="E32">
        <v>60</v>
      </c>
    </row>
    <row r="33" spans="1:5" x14ac:dyDescent="0.25">
      <c r="A33" t="s">
        <v>27</v>
      </c>
      <c r="B33" s="4" t="s">
        <v>60</v>
      </c>
      <c r="C33">
        <v>57</v>
      </c>
      <c r="D33">
        <f t="shared" si="4"/>
        <v>465</v>
      </c>
      <c r="E33">
        <v>522</v>
      </c>
    </row>
    <row r="34" spans="1:5" x14ac:dyDescent="0.25">
      <c r="A34" t="s">
        <v>27</v>
      </c>
      <c r="B34" s="2"/>
      <c r="C34">
        <v>31</v>
      </c>
      <c r="D34">
        <f t="shared" si="4"/>
        <v>-23</v>
      </c>
      <c r="E34">
        <v>8</v>
      </c>
    </row>
    <row r="35" spans="1:5" x14ac:dyDescent="0.25">
      <c r="A35" t="s">
        <v>27</v>
      </c>
      <c r="B35" s="2"/>
      <c r="C35">
        <v>33</v>
      </c>
      <c r="D35">
        <f t="shared" si="4"/>
        <v>27</v>
      </c>
      <c r="E35">
        <v>60</v>
      </c>
    </row>
    <row r="36" spans="1:5" x14ac:dyDescent="0.25">
      <c r="A36" t="s">
        <v>27</v>
      </c>
      <c r="B36" s="4" t="s">
        <v>61</v>
      </c>
      <c r="C36">
        <v>57</v>
      </c>
      <c r="D36">
        <f t="shared" si="4"/>
        <v>412</v>
      </c>
      <c r="E36">
        <v>469</v>
      </c>
    </row>
    <row r="37" spans="1:5" x14ac:dyDescent="0.25">
      <c r="A37" t="s">
        <v>27</v>
      </c>
      <c r="B37" s="2"/>
      <c r="C37">
        <v>30</v>
      </c>
      <c r="D37">
        <f t="shared" si="4"/>
        <v>-23</v>
      </c>
      <c r="E37">
        <v>7</v>
      </c>
    </row>
    <row r="38" spans="1:5" x14ac:dyDescent="0.25">
      <c r="A38" t="s">
        <v>27</v>
      </c>
      <c r="B38" s="2"/>
      <c r="C38">
        <v>36</v>
      </c>
      <c r="D38">
        <f t="shared" si="4"/>
        <v>27</v>
      </c>
      <c r="E38">
        <v>63</v>
      </c>
    </row>
    <row r="39" spans="1:5" x14ac:dyDescent="0.25">
      <c r="A39" t="s">
        <v>27</v>
      </c>
      <c r="B39" s="4" t="s">
        <v>62</v>
      </c>
      <c r="C39">
        <v>41</v>
      </c>
      <c r="D39">
        <f t="shared" si="4"/>
        <v>556</v>
      </c>
      <c r="E39">
        <v>597</v>
      </c>
    </row>
    <row r="40" spans="1:5" x14ac:dyDescent="0.25">
      <c r="A40" t="s">
        <v>27</v>
      </c>
      <c r="B40" s="2"/>
      <c r="C40">
        <v>30</v>
      </c>
      <c r="D40">
        <f t="shared" si="4"/>
        <v>-23</v>
      </c>
      <c r="E40">
        <v>7</v>
      </c>
    </row>
    <row r="41" spans="1:5" x14ac:dyDescent="0.25">
      <c r="A41" t="s">
        <v>27</v>
      </c>
      <c r="B41" s="2"/>
      <c r="C41">
        <v>36</v>
      </c>
      <c r="D41">
        <f t="shared" si="4"/>
        <v>20</v>
      </c>
      <c r="E41">
        <v>56</v>
      </c>
    </row>
    <row r="42" spans="1:5" x14ac:dyDescent="0.25">
      <c r="A42" t="s">
        <v>27</v>
      </c>
      <c r="B42" s="4" t="s">
        <v>63</v>
      </c>
      <c r="C42">
        <v>47</v>
      </c>
      <c r="D42">
        <f t="shared" si="4"/>
        <v>451</v>
      </c>
      <c r="E42">
        <v>498</v>
      </c>
    </row>
    <row r="43" spans="1:5" x14ac:dyDescent="0.25">
      <c r="A43" t="s">
        <v>27</v>
      </c>
      <c r="B43" s="2"/>
      <c r="C43">
        <v>30</v>
      </c>
      <c r="D43">
        <f t="shared" si="4"/>
        <v>-22</v>
      </c>
      <c r="E43">
        <v>8</v>
      </c>
    </row>
    <row r="44" spans="1:5" x14ac:dyDescent="0.25">
      <c r="A44" t="s">
        <v>27</v>
      </c>
      <c r="B44" s="2"/>
      <c r="C44">
        <v>36</v>
      </c>
      <c r="D44">
        <f t="shared" si="4"/>
        <v>20</v>
      </c>
      <c r="E44">
        <v>56</v>
      </c>
    </row>
    <row r="45" spans="1:5" x14ac:dyDescent="0.25">
      <c r="A45" t="s">
        <v>27</v>
      </c>
      <c r="B45" s="4" t="s">
        <v>64</v>
      </c>
      <c r="C45">
        <v>64</v>
      </c>
      <c r="D45">
        <f t="shared" si="4"/>
        <v>494</v>
      </c>
      <c r="E45">
        <v>558</v>
      </c>
    </row>
    <row r="46" spans="1:5" x14ac:dyDescent="0.25">
      <c r="A46" t="s">
        <v>27</v>
      </c>
      <c r="B46" s="2"/>
      <c r="C46">
        <v>30</v>
      </c>
      <c r="D46">
        <f t="shared" si="4"/>
        <v>-26</v>
      </c>
      <c r="E46">
        <v>4</v>
      </c>
    </row>
    <row r="47" spans="1:5" x14ac:dyDescent="0.25">
      <c r="A47" t="s">
        <v>27</v>
      </c>
      <c r="B47" s="2"/>
      <c r="C47">
        <v>37</v>
      </c>
      <c r="D47">
        <f t="shared" si="4"/>
        <v>26</v>
      </c>
      <c r="E47">
        <v>63</v>
      </c>
    </row>
    <row r="48" spans="1:5" x14ac:dyDescent="0.25">
      <c r="A48" t="s">
        <v>27</v>
      </c>
      <c r="B48" s="4" t="s">
        <v>65</v>
      </c>
      <c r="C48">
        <v>49</v>
      </c>
      <c r="D48">
        <f t="shared" si="4"/>
        <v>549</v>
      </c>
      <c r="E48">
        <v>598</v>
      </c>
    </row>
    <row r="49" spans="1:5" x14ac:dyDescent="0.25">
      <c r="A49" s="9" t="s">
        <v>67</v>
      </c>
      <c r="B49" s="10"/>
      <c r="C49" s="9">
        <v>30</v>
      </c>
      <c r="D49" s="9">
        <f t="shared" si="4"/>
        <v>0</v>
      </c>
      <c r="E49" s="9">
        <v>30</v>
      </c>
    </row>
    <row r="50" spans="1:5" x14ac:dyDescent="0.25">
      <c r="A50" s="9" t="s">
        <v>67</v>
      </c>
      <c r="B50" s="10"/>
      <c r="C50" s="9">
        <v>36</v>
      </c>
      <c r="D50" s="9">
        <f t="shared" si="4"/>
        <v>420</v>
      </c>
      <c r="E50" s="9">
        <v>456</v>
      </c>
    </row>
    <row r="51" spans="1:5" x14ac:dyDescent="0.25">
      <c r="A51" s="9" t="s">
        <v>67</v>
      </c>
      <c r="B51" s="11" t="s">
        <v>53</v>
      </c>
      <c r="C51" s="9">
        <v>45</v>
      </c>
      <c r="D51" s="9">
        <f t="shared" si="4"/>
        <v>10705</v>
      </c>
      <c r="E51" s="9">
        <v>10750</v>
      </c>
    </row>
    <row r="52" spans="1:5" x14ac:dyDescent="0.25">
      <c r="A52" s="9" t="s">
        <v>67</v>
      </c>
      <c r="B52" s="10"/>
      <c r="C52" s="9">
        <v>30</v>
      </c>
      <c r="D52" s="9">
        <f t="shared" si="4"/>
        <v>-3</v>
      </c>
      <c r="E52" s="9">
        <v>27</v>
      </c>
    </row>
    <row r="53" spans="1:5" x14ac:dyDescent="0.25">
      <c r="A53" s="9" t="s">
        <v>67</v>
      </c>
      <c r="B53" s="10"/>
      <c r="C53" s="9">
        <v>36</v>
      </c>
      <c r="D53" s="9">
        <f t="shared" si="4"/>
        <v>414</v>
      </c>
      <c r="E53" s="9">
        <v>450</v>
      </c>
    </row>
    <row r="54" spans="1:5" x14ac:dyDescent="0.25">
      <c r="A54" s="9" t="s">
        <v>67</v>
      </c>
      <c r="B54" s="11" t="s">
        <v>54</v>
      </c>
      <c r="C54" s="9">
        <v>50</v>
      </c>
      <c r="D54" s="9">
        <f t="shared" si="4"/>
        <v>10771</v>
      </c>
      <c r="E54" s="9">
        <v>10821</v>
      </c>
    </row>
    <row r="55" spans="1:5" x14ac:dyDescent="0.25">
      <c r="A55" s="9" t="s">
        <v>67</v>
      </c>
      <c r="B55" s="10"/>
      <c r="C55" s="9">
        <v>30</v>
      </c>
      <c r="D55" s="9">
        <f t="shared" si="4"/>
        <v>-3</v>
      </c>
      <c r="E55" s="9">
        <v>27</v>
      </c>
    </row>
    <row r="56" spans="1:5" x14ac:dyDescent="0.25">
      <c r="A56" s="9" t="s">
        <v>67</v>
      </c>
      <c r="B56" s="10"/>
      <c r="C56" s="9">
        <v>36</v>
      </c>
      <c r="D56" s="9">
        <f t="shared" si="4"/>
        <v>419</v>
      </c>
      <c r="E56" s="9">
        <v>455</v>
      </c>
    </row>
    <row r="57" spans="1:5" x14ac:dyDescent="0.25">
      <c r="A57" s="9" t="s">
        <v>67</v>
      </c>
      <c r="B57" s="11" t="s">
        <v>55</v>
      </c>
      <c r="C57" s="9">
        <v>58</v>
      </c>
      <c r="D57" s="9">
        <f t="shared" si="4"/>
        <v>10377</v>
      </c>
      <c r="E57" s="9">
        <v>10435</v>
      </c>
    </row>
    <row r="58" spans="1:5" x14ac:dyDescent="0.25">
      <c r="A58" s="9" t="s">
        <v>67</v>
      </c>
      <c r="B58" s="10"/>
      <c r="C58" s="9">
        <v>30</v>
      </c>
      <c r="D58" s="9">
        <f t="shared" si="4"/>
        <v>-2</v>
      </c>
      <c r="E58" s="9">
        <v>28</v>
      </c>
    </row>
    <row r="59" spans="1:5" x14ac:dyDescent="0.25">
      <c r="A59" s="9" t="s">
        <v>67</v>
      </c>
      <c r="B59" s="10"/>
      <c r="C59" s="9">
        <v>42</v>
      </c>
      <c r="D59" s="9">
        <f t="shared" si="4"/>
        <v>399</v>
      </c>
      <c r="E59" s="9">
        <v>441</v>
      </c>
    </row>
    <row r="60" spans="1:5" x14ac:dyDescent="0.25">
      <c r="A60" s="9" t="s">
        <v>67</v>
      </c>
      <c r="B60" s="11" t="s">
        <v>56</v>
      </c>
      <c r="C60" s="9">
        <v>62</v>
      </c>
      <c r="D60" s="9">
        <f t="shared" si="4"/>
        <v>10369</v>
      </c>
      <c r="E60" s="9">
        <v>10431</v>
      </c>
    </row>
    <row r="61" spans="1:5" x14ac:dyDescent="0.25">
      <c r="A61" s="9" t="s">
        <v>67</v>
      </c>
      <c r="B61" s="10"/>
      <c r="C61" s="9">
        <v>30</v>
      </c>
      <c r="D61" s="9">
        <f t="shared" si="4"/>
        <v>21</v>
      </c>
      <c r="E61" s="9">
        <v>51</v>
      </c>
    </row>
    <row r="62" spans="1:5" x14ac:dyDescent="0.25">
      <c r="A62" s="9" t="s">
        <v>67</v>
      </c>
      <c r="B62" s="10"/>
      <c r="C62" s="9">
        <v>36</v>
      </c>
      <c r="D62" s="9">
        <f t="shared" si="4"/>
        <v>750</v>
      </c>
      <c r="E62" s="9">
        <v>786</v>
      </c>
    </row>
    <row r="63" spans="1:5" x14ac:dyDescent="0.25">
      <c r="A63" s="9" t="s">
        <v>67</v>
      </c>
      <c r="B63" s="11" t="s">
        <v>57</v>
      </c>
      <c r="C63" s="9">
        <v>43</v>
      </c>
      <c r="D63" s="9">
        <f t="shared" si="4"/>
        <v>10446</v>
      </c>
      <c r="E63" s="9">
        <v>10489</v>
      </c>
    </row>
    <row r="64" spans="1:5" x14ac:dyDescent="0.25">
      <c r="A64" s="9" t="s">
        <v>67</v>
      </c>
      <c r="B64" s="10"/>
      <c r="C64" s="9">
        <v>30</v>
      </c>
      <c r="D64" s="9">
        <f t="shared" si="4"/>
        <v>-1</v>
      </c>
      <c r="E64" s="9">
        <v>29</v>
      </c>
    </row>
    <row r="65" spans="1:5" x14ac:dyDescent="0.25">
      <c r="A65" s="9" t="s">
        <v>67</v>
      </c>
      <c r="B65" s="10"/>
      <c r="C65" s="9">
        <v>39</v>
      </c>
      <c r="D65" s="9">
        <f t="shared" si="4"/>
        <v>738</v>
      </c>
      <c r="E65" s="9">
        <v>777</v>
      </c>
    </row>
    <row r="66" spans="1:5" x14ac:dyDescent="0.25">
      <c r="A66" s="9" t="s">
        <v>67</v>
      </c>
      <c r="B66" s="11" t="s">
        <v>58</v>
      </c>
      <c r="C66" s="9">
        <v>44</v>
      </c>
      <c r="D66" s="9">
        <f t="shared" si="4"/>
        <v>10474</v>
      </c>
      <c r="E66" s="9">
        <v>10518</v>
      </c>
    </row>
    <row r="67" spans="1:5" x14ac:dyDescent="0.25">
      <c r="B67" s="2"/>
    </row>
    <row r="68" spans="1:5" x14ac:dyDescent="0.25">
      <c r="B68" s="2"/>
    </row>
    <row r="69" spans="1:5" x14ac:dyDescent="0.25">
      <c r="B69" s="2"/>
    </row>
    <row r="70" spans="1:5" x14ac:dyDescent="0.25">
      <c r="B70" s="2"/>
    </row>
    <row r="71" spans="1:5" x14ac:dyDescent="0.25">
      <c r="B71" s="2"/>
    </row>
    <row r="72" spans="1:5" x14ac:dyDescent="0.25">
      <c r="B72" s="2"/>
    </row>
    <row r="73" spans="1:5" x14ac:dyDescent="0.25">
      <c r="B73" s="2"/>
    </row>
    <row r="74" spans="1:5" x14ac:dyDescent="0.25">
      <c r="B74" s="2"/>
    </row>
    <row r="75" spans="1:5" x14ac:dyDescent="0.25">
      <c r="B75" s="2"/>
    </row>
    <row r="76" spans="1:5" x14ac:dyDescent="0.25">
      <c r="B76" s="2"/>
    </row>
    <row r="77" spans="1:5" x14ac:dyDescent="0.25">
      <c r="B77" s="2"/>
    </row>
    <row r="78" spans="1:5" x14ac:dyDescent="0.25">
      <c r="B78" s="2"/>
    </row>
    <row r="79" spans="1:5" x14ac:dyDescent="0.25">
      <c r="B79" s="2"/>
    </row>
    <row r="80" spans="1:5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</sheetData>
  <sortState xmlns:xlrd2="http://schemas.microsoft.com/office/spreadsheetml/2017/richdata2" ref="A1:E84">
    <sortCondition ref="A1:A84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zoomScale="115" zoomScaleNormal="115" workbookViewId="0">
      <selection activeCell="G16" sqref="G16"/>
    </sheetView>
  </sheetViews>
  <sheetFormatPr defaultColWidth="11.42578125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 (Fig. 4 in Paper)</vt:lpstr>
      <vt:lpstr>Table 2 (Fig. 5 in Paper)</vt:lpstr>
      <vt:lpstr>Table 3 (Fig. 15 in paper)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2020-02-12T13:05:59Z</dcterms:modified>
</cp:coreProperties>
</file>