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8800" windowHeight="13035"/>
  </bookViews>
  <sheets>
    <sheet name="Results_Experts" sheetId="1" r:id="rId1"/>
    <sheet name="Results_Novices" sheetId="3" r:id="rId2"/>
    <sheet name="Correct Response Lookup" sheetId="2" r:id="rId3"/>
  </sheets>
  <definedNames>
    <definedName name="_xlnm._FilterDatabase" localSheetId="0" hidden="1">Results_Experts!$A$2:$K$192</definedName>
    <definedName name="_xlnm._FilterDatabase" localSheetId="1" hidden="1">Results_Novices!$A$2:$K$113</definedName>
  </definedNames>
  <calcPr calcId="162913"/>
</workbook>
</file>

<file path=xl/calcChain.xml><?xml version="1.0" encoding="utf-8"?>
<calcChain xmlns="http://schemas.openxmlformats.org/spreadsheetml/2006/main">
  <c r="E115" i="3" l="1"/>
  <c r="E116" i="3"/>
  <c r="G104" i="3"/>
  <c r="J104" i="3" s="1"/>
  <c r="H104" i="3"/>
  <c r="I104" i="3" s="1"/>
  <c r="K104" i="3" s="1"/>
  <c r="G105" i="3"/>
  <c r="J105" i="3" s="1"/>
  <c r="H105" i="3"/>
  <c r="I105" i="3" s="1"/>
  <c r="K105" i="3" s="1"/>
  <c r="G106" i="3"/>
  <c r="J106" i="3" s="1"/>
  <c r="H106" i="3"/>
  <c r="I106" i="3" s="1"/>
  <c r="K106" i="3" s="1"/>
  <c r="G107" i="3"/>
  <c r="J107" i="3" s="1"/>
  <c r="H107" i="3"/>
  <c r="I107" i="3" s="1"/>
  <c r="K107" i="3" s="1"/>
  <c r="G108" i="3"/>
  <c r="J108" i="3" s="1"/>
  <c r="H108" i="3"/>
  <c r="I108" i="3" s="1"/>
  <c r="K108" i="3" s="1"/>
  <c r="G109" i="3"/>
  <c r="J109" i="3" s="1"/>
  <c r="H109" i="3"/>
  <c r="I109" i="3" s="1"/>
  <c r="K109" i="3" s="1"/>
  <c r="G110" i="3"/>
  <c r="J110" i="3" s="1"/>
  <c r="H110" i="3"/>
  <c r="I110" i="3" s="1"/>
  <c r="K110" i="3" s="1"/>
  <c r="G111" i="3"/>
  <c r="J111" i="3" s="1"/>
  <c r="H111" i="3"/>
  <c r="I111" i="3" s="1"/>
  <c r="K111" i="3" s="1"/>
  <c r="G112" i="3"/>
  <c r="J112" i="3" s="1"/>
  <c r="H112" i="3"/>
  <c r="I112" i="3" s="1"/>
  <c r="K112" i="3" s="1"/>
  <c r="G113" i="3"/>
  <c r="J113" i="3" s="1"/>
  <c r="H113" i="3"/>
  <c r="I113" i="3" s="1"/>
  <c r="K113" i="3" s="1"/>
  <c r="G4" i="3" l="1"/>
  <c r="J4" i="3" s="1"/>
  <c r="H4" i="3"/>
  <c r="I4" i="3" s="1"/>
  <c r="G5" i="3"/>
  <c r="J5" i="3" s="1"/>
  <c r="H5" i="3"/>
  <c r="I5" i="3" s="1"/>
  <c r="K5" i="3" s="1"/>
  <c r="G6" i="3"/>
  <c r="J6" i="3" s="1"/>
  <c r="H6" i="3"/>
  <c r="I6" i="3" s="1"/>
  <c r="G7" i="3"/>
  <c r="H7" i="3"/>
  <c r="I7" i="3" s="1"/>
  <c r="G8" i="3"/>
  <c r="J8" i="3" s="1"/>
  <c r="H8" i="3"/>
  <c r="I8" i="3" s="1"/>
  <c r="K8" i="3" s="1"/>
  <c r="G9" i="3"/>
  <c r="J9" i="3" s="1"/>
  <c r="H9" i="3"/>
  <c r="I9" i="3" s="1"/>
  <c r="K9" i="3" s="1"/>
  <c r="G10" i="3"/>
  <c r="J10" i="3" s="1"/>
  <c r="H10" i="3"/>
  <c r="I10" i="3" s="1"/>
  <c r="K10" i="3" s="1"/>
  <c r="G11" i="3"/>
  <c r="J11" i="3" s="1"/>
  <c r="H11" i="3"/>
  <c r="I11" i="3" s="1"/>
  <c r="K11" i="3" s="1"/>
  <c r="G12" i="3"/>
  <c r="J12" i="3" s="1"/>
  <c r="H12" i="3"/>
  <c r="I12" i="3" s="1"/>
  <c r="K12" i="3" s="1"/>
  <c r="G13" i="3"/>
  <c r="J13" i="3" s="1"/>
  <c r="H13" i="3"/>
  <c r="I13" i="3" s="1"/>
  <c r="G14" i="3"/>
  <c r="J14" i="3" s="1"/>
  <c r="H14" i="3"/>
  <c r="I14" i="3" s="1"/>
  <c r="K14" i="3" s="1"/>
  <c r="G15" i="3"/>
  <c r="J15" i="3" s="1"/>
  <c r="H15" i="3"/>
  <c r="I15" i="3" s="1"/>
  <c r="G16" i="3"/>
  <c r="J16" i="3" s="1"/>
  <c r="H16" i="3"/>
  <c r="I16" i="3" s="1"/>
  <c r="K16" i="3" s="1"/>
  <c r="G17" i="3"/>
  <c r="J17" i="3" s="1"/>
  <c r="H17" i="3"/>
  <c r="I17" i="3" s="1"/>
  <c r="K17" i="3" s="1"/>
  <c r="G18" i="3"/>
  <c r="J18" i="3" s="1"/>
  <c r="H18" i="3"/>
  <c r="I18" i="3" s="1"/>
  <c r="K18" i="3" s="1"/>
  <c r="G19" i="3"/>
  <c r="J19" i="3" s="1"/>
  <c r="H19" i="3"/>
  <c r="I19" i="3" s="1"/>
  <c r="G20" i="3"/>
  <c r="J20" i="3" s="1"/>
  <c r="H20" i="3"/>
  <c r="I20" i="3" s="1"/>
  <c r="K20" i="3" s="1"/>
  <c r="G21" i="3"/>
  <c r="J21" i="3" s="1"/>
  <c r="H21" i="3"/>
  <c r="I21" i="3" s="1"/>
  <c r="G22" i="3"/>
  <c r="J22" i="3" s="1"/>
  <c r="H22" i="3"/>
  <c r="I22" i="3" s="1"/>
  <c r="K22" i="3" s="1"/>
  <c r="G23" i="3"/>
  <c r="J23" i="3" s="1"/>
  <c r="H23" i="3"/>
  <c r="I23" i="3" s="1"/>
  <c r="K23" i="3" s="1"/>
  <c r="G24" i="3"/>
  <c r="H24" i="3"/>
  <c r="I24" i="3" s="1"/>
  <c r="G25" i="3"/>
  <c r="J25" i="3" s="1"/>
  <c r="H25" i="3"/>
  <c r="I25" i="3" s="1"/>
  <c r="K25" i="3" s="1"/>
  <c r="G26" i="3"/>
  <c r="H26" i="3"/>
  <c r="I26" i="3" s="1"/>
  <c r="G27" i="3"/>
  <c r="J27" i="3" s="1"/>
  <c r="H27" i="3"/>
  <c r="I27" i="3" s="1"/>
  <c r="K27" i="3" s="1"/>
  <c r="G28" i="3"/>
  <c r="J28" i="3" s="1"/>
  <c r="H28" i="3"/>
  <c r="I28" i="3" s="1"/>
  <c r="G29" i="3"/>
  <c r="J29" i="3" s="1"/>
  <c r="H29" i="3"/>
  <c r="I29" i="3" s="1"/>
  <c r="K29" i="3" s="1"/>
  <c r="G30" i="3"/>
  <c r="J30" i="3" s="1"/>
  <c r="H30" i="3"/>
  <c r="I30" i="3" s="1"/>
  <c r="K30" i="3" s="1"/>
  <c r="G31" i="3"/>
  <c r="J31" i="3" s="1"/>
  <c r="H31" i="3"/>
  <c r="I31" i="3" s="1"/>
  <c r="G32" i="3"/>
  <c r="J32" i="3" s="1"/>
  <c r="H32" i="3"/>
  <c r="I32" i="3" s="1"/>
  <c r="K32" i="3" s="1"/>
  <c r="G33" i="3"/>
  <c r="J33" i="3" s="1"/>
  <c r="H33" i="3"/>
  <c r="I33" i="3" s="1"/>
  <c r="K33" i="3" s="1"/>
  <c r="G34" i="3"/>
  <c r="J34" i="3" s="1"/>
  <c r="H34" i="3"/>
  <c r="I34" i="3" s="1"/>
  <c r="K34" i="3" s="1"/>
  <c r="G35" i="3"/>
  <c r="J35" i="3" s="1"/>
  <c r="H35" i="3"/>
  <c r="I35" i="3" s="1"/>
  <c r="K35" i="3" s="1"/>
  <c r="G36" i="3"/>
  <c r="J36" i="3" s="1"/>
  <c r="H36" i="3"/>
  <c r="I36" i="3" s="1"/>
  <c r="K36" i="3" s="1"/>
  <c r="G37" i="3"/>
  <c r="J37" i="3" s="1"/>
  <c r="H37" i="3"/>
  <c r="I37" i="3" s="1"/>
  <c r="G38" i="3"/>
  <c r="J38" i="3" s="1"/>
  <c r="H38" i="3"/>
  <c r="I38" i="3" s="1"/>
  <c r="K38" i="3" s="1"/>
  <c r="G39" i="3"/>
  <c r="J39" i="3" s="1"/>
  <c r="H39" i="3"/>
  <c r="I39" i="3" s="1"/>
  <c r="K39" i="3" s="1"/>
  <c r="G40" i="3"/>
  <c r="J40" i="3" s="1"/>
  <c r="H40" i="3"/>
  <c r="I40" i="3" s="1"/>
  <c r="K40" i="3" s="1"/>
  <c r="G41" i="3"/>
  <c r="J41" i="3" s="1"/>
  <c r="H41" i="3"/>
  <c r="I41" i="3" s="1"/>
  <c r="K41" i="3" s="1"/>
  <c r="G42" i="3"/>
  <c r="J42" i="3" s="1"/>
  <c r="H42" i="3"/>
  <c r="I42" i="3" s="1"/>
  <c r="K42" i="3" s="1"/>
  <c r="G43" i="3"/>
  <c r="J43" i="3" s="1"/>
  <c r="H43" i="3"/>
  <c r="I43" i="3" s="1"/>
  <c r="G44" i="3"/>
  <c r="J44" i="3" s="1"/>
  <c r="H44" i="3"/>
  <c r="I44" i="3" s="1"/>
  <c r="K44" i="3" s="1"/>
  <c r="G45" i="3"/>
  <c r="H45" i="3"/>
  <c r="I45" i="3" s="1"/>
  <c r="G46" i="3"/>
  <c r="J46" i="3" s="1"/>
  <c r="H46" i="3"/>
  <c r="I46" i="3" s="1"/>
  <c r="K46" i="3" s="1"/>
  <c r="G47" i="3"/>
  <c r="J47" i="3" s="1"/>
  <c r="H47" i="3"/>
  <c r="I47" i="3" s="1"/>
  <c r="K47" i="3" s="1"/>
  <c r="G48" i="3"/>
  <c r="J48" i="3" s="1"/>
  <c r="H48" i="3"/>
  <c r="I48" i="3" s="1"/>
  <c r="K48" i="3" s="1"/>
  <c r="G49" i="3"/>
  <c r="J49" i="3" s="1"/>
  <c r="H49" i="3"/>
  <c r="I49" i="3" s="1"/>
  <c r="K49" i="3" s="1"/>
  <c r="G50" i="3"/>
  <c r="J50" i="3" s="1"/>
  <c r="H50" i="3"/>
  <c r="I50" i="3" s="1"/>
  <c r="K50" i="3" s="1"/>
  <c r="G51" i="3"/>
  <c r="J51" i="3" s="1"/>
  <c r="H51" i="3"/>
  <c r="I51" i="3" s="1"/>
  <c r="K51" i="3" s="1"/>
  <c r="G52" i="3"/>
  <c r="J52" i="3" s="1"/>
  <c r="H52" i="3"/>
  <c r="I52" i="3" s="1"/>
  <c r="K52" i="3" s="1"/>
  <c r="G53" i="3"/>
  <c r="J53" i="3" s="1"/>
  <c r="H53" i="3"/>
  <c r="I53" i="3" s="1"/>
  <c r="K53" i="3" s="1"/>
  <c r="G54" i="3"/>
  <c r="J54" i="3" s="1"/>
  <c r="H54" i="3"/>
  <c r="I54" i="3" s="1"/>
  <c r="K54" i="3" s="1"/>
  <c r="G55" i="3"/>
  <c r="J55" i="3" s="1"/>
  <c r="H55" i="3"/>
  <c r="I55" i="3" s="1"/>
  <c r="K55" i="3" s="1"/>
  <c r="G56" i="3"/>
  <c r="J56" i="3" s="1"/>
  <c r="H56" i="3"/>
  <c r="I56" i="3" s="1"/>
  <c r="G57" i="3"/>
  <c r="J57" i="3" s="1"/>
  <c r="H57" i="3"/>
  <c r="I57" i="3" s="1"/>
  <c r="K57" i="3" s="1"/>
  <c r="G58" i="3"/>
  <c r="J58" i="3" s="1"/>
  <c r="H58" i="3"/>
  <c r="I58" i="3" s="1"/>
  <c r="G59" i="3"/>
  <c r="J59" i="3" s="1"/>
  <c r="H59" i="3"/>
  <c r="I59" i="3" s="1"/>
  <c r="K59" i="3" s="1"/>
  <c r="G60" i="3"/>
  <c r="J60" i="3" s="1"/>
  <c r="H60" i="3"/>
  <c r="I60" i="3" s="1"/>
  <c r="K60" i="3" s="1"/>
  <c r="G61" i="3"/>
  <c r="J61" i="3" s="1"/>
  <c r="H61" i="3"/>
  <c r="I61" i="3" s="1"/>
  <c r="K61" i="3" s="1"/>
  <c r="G62" i="3"/>
  <c r="J62" i="3" s="1"/>
  <c r="H62" i="3"/>
  <c r="I62" i="3" s="1"/>
  <c r="K62" i="3" s="1"/>
  <c r="G63" i="3"/>
  <c r="J63" i="3" s="1"/>
  <c r="H63" i="3"/>
  <c r="I63" i="3" s="1"/>
  <c r="G64" i="3"/>
  <c r="J64" i="3" s="1"/>
  <c r="H64" i="3"/>
  <c r="I64" i="3" s="1"/>
  <c r="K64" i="3" s="1"/>
  <c r="G65" i="3"/>
  <c r="J65" i="3" s="1"/>
  <c r="H65" i="3"/>
  <c r="I65" i="3" s="1"/>
  <c r="K65" i="3" s="1"/>
  <c r="G66" i="3"/>
  <c r="J66" i="3" s="1"/>
  <c r="H66" i="3"/>
  <c r="I66" i="3" s="1"/>
  <c r="G67" i="3"/>
  <c r="J67" i="3" s="1"/>
  <c r="H67" i="3"/>
  <c r="I67" i="3" s="1"/>
  <c r="K67" i="3" s="1"/>
  <c r="G68" i="3"/>
  <c r="J68" i="3" s="1"/>
  <c r="H68" i="3"/>
  <c r="I68" i="3" s="1"/>
  <c r="K68" i="3" s="1"/>
  <c r="G69" i="3"/>
  <c r="J69" i="3" s="1"/>
  <c r="H69" i="3"/>
  <c r="I69" i="3" s="1"/>
  <c r="K69" i="3" s="1"/>
  <c r="G70" i="3"/>
  <c r="H70" i="3"/>
  <c r="I70" i="3" s="1"/>
  <c r="G71" i="3"/>
  <c r="J71" i="3" s="1"/>
  <c r="H71" i="3"/>
  <c r="I71" i="3" s="1"/>
  <c r="K71" i="3" s="1"/>
  <c r="G72" i="3"/>
  <c r="J72" i="3" s="1"/>
  <c r="H72" i="3"/>
  <c r="I72" i="3" s="1"/>
  <c r="K72" i="3" s="1"/>
  <c r="G73" i="3"/>
  <c r="J73" i="3" s="1"/>
  <c r="H73" i="3"/>
  <c r="I73" i="3" s="1"/>
  <c r="K73" i="3" s="1"/>
  <c r="G74" i="3"/>
  <c r="J74" i="3" s="1"/>
  <c r="H74" i="3"/>
  <c r="I74" i="3" s="1"/>
  <c r="K74" i="3" s="1"/>
  <c r="G75" i="3"/>
  <c r="J75" i="3" s="1"/>
  <c r="H75" i="3"/>
  <c r="I75" i="3" s="1"/>
  <c r="G76" i="3"/>
  <c r="J76" i="3" s="1"/>
  <c r="H76" i="3"/>
  <c r="I76" i="3" s="1"/>
  <c r="K76" i="3" s="1"/>
  <c r="G77" i="3"/>
  <c r="J77" i="3" s="1"/>
  <c r="H77" i="3"/>
  <c r="I77" i="3" s="1"/>
  <c r="K77" i="3" s="1"/>
  <c r="G78" i="3"/>
  <c r="J78" i="3" s="1"/>
  <c r="H78" i="3"/>
  <c r="I78" i="3" s="1"/>
  <c r="K78" i="3" s="1"/>
  <c r="G79" i="3"/>
  <c r="J79" i="3" s="1"/>
  <c r="H79" i="3"/>
  <c r="I79" i="3" s="1"/>
  <c r="K79" i="3" s="1"/>
  <c r="G80" i="3"/>
  <c r="J80" i="3" s="1"/>
  <c r="H80" i="3"/>
  <c r="I80" i="3" s="1"/>
  <c r="G81" i="3"/>
  <c r="H81" i="3"/>
  <c r="I81" i="3" s="1"/>
  <c r="G82" i="3"/>
  <c r="J82" i="3" s="1"/>
  <c r="H82" i="3"/>
  <c r="I82" i="3" s="1"/>
  <c r="K82" i="3" s="1"/>
  <c r="G83" i="3"/>
  <c r="J83" i="3" s="1"/>
  <c r="H83" i="3"/>
  <c r="I83" i="3" s="1"/>
  <c r="G84" i="3"/>
  <c r="J84" i="3" s="1"/>
  <c r="H84" i="3"/>
  <c r="I84" i="3" s="1"/>
  <c r="K84" i="3" s="1"/>
  <c r="G85" i="3"/>
  <c r="J85" i="3" s="1"/>
  <c r="H85" i="3"/>
  <c r="I85" i="3" s="1"/>
  <c r="K85" i="3" s="1"/>
  <c r="G86" i="3"/>
  <c r="J86" i="3" s="1"/>
  <c r="H86" i="3"/>
  <c r="I86" i="3" s="1"/>
  <c r="K86" i="3" s="1"/>
  <c r="G87" i="3"/>
  <c r="J87" i="3" s="1"/>
  <c r="H87" i="3"/>
  <c r="I87" i="3" s="1"/>
  <c r="K87" i="3" s="1"/>
  <c r="G88" i="3"/>
  <c r="J88" i="3" s="1"/>
  <c r="H88" i="3"/>
  <c r="I88" i="3" s="1"/>
  <c r="K88" i="3" s="1"/>
  <c r="G89" i="3"/>
  <c r="J89" i="3" s="1"/>
  <c r="H89" i="3"/>
  <c r="I89" i="3" s="1"/>
  <c r="K89" i="3" s="1"/>
  <c r="G90" i="3"/>
  <c r="J90" i="3" s="1"/>
  <c r="H90" i="3"/>
  <c r="I90" i="3" s="1"/>
  <c r="K90" i="3" s="1"/>
  <c r="G91" i="3"/>
  <c r="J91" i="3" s="1"/>
  <c r="H91" i="3"/>
  <c r="I91" i="3" s="1"/>
  <c r="G92" i="3"/>
  <c r="J92" i="3" s="1"/>
  <c r="H92" i="3"/>
  <c r="I92" i="3" s="1"/>
  <c r="K92" i="3" s="1"/>
  <c r="G93" i="3"/>
  <c r="J93" i="3" s="1"/>
  <c r="H93" i="3"/>
  <c r="I93" i="3" s="1"/>
  <c r="K93" i="3" s="1"/>
  <c r="G94" i="3"/>
  <c r="J94" i="3" s="1"/>
  <c r="H94" i="3"/>
  <c r="I94" i="3" s="1"/>
  <c r="K94" i="3" s="1"/>
  <c r="G95" i="3"/>
  <c r="J95" i="3" s="1"/>
  <c r="H95" i="3"/>
  <c r="I95" i="3" s="1"/>
  <c r="K95" i="3" s="1"/>
  <c r="G96" i="3"/>
  <c r="H96" i="3"/>
  <c r="I96" i="3" s="1"/>
  <c r="G97" i="3"/>
  <c r="J97" i="3" s="1"/>
  <c r="H97" i="3"/>
  <c r="I97" i="3" s="1"/>
  <c r="K97" i="3" s="1"/>
  <c r="G98" i="3"/>
  <c r="J98" i="3" s="1"/>
  <c r="H98" i="3"/>
  <c r="I98" i="3" s="1"/>
  <c r="K98" i="3" s="1"/>
  <c r="G99" i="3"/>
  <c r="J99" i="3" s="1"/>
  <c r="H99" i="3"/>
  <c r="I99" i="3" s="1"/>
  <c r="K99" i="3" s="1"/>
  <c r="G100" i="3"/>
  <c r="J100" i="3" s="1"/>
  <c r="H100" i="3"/>
  <c r="I100" i="3" s="1"/>
  <c r="K100" i="3" s="1"/>
  <c r="G101" i="3"/>
  <c r="J101" i="3" s="1"/>
  <c r="H101" i="3"/>
  <c r="I101" i="3" s="1"/>
  <c r="G102" i="3"/>
  <c r="J102" i="3" s="1"/>
  <c r="H102" i="3"/>
  <c r="I102" i="3" s="1"/>
  <c r="K102" i="3" s="1"/>
  <c r="G103" i="3"/>
  <c r="J103" i="3" s="1"/>
  <c r="H103" i="3"/>
  <c r="I103" i="3" s="1"/>
  <c r="K103" i="3" s="1"/>
  <c r="H3" i="3"/>
  <c r="I3" i="3" s="1"/>
  <c r="K3" i="3" s="1"/>
  <c r="G3" i="3"/>
  <c r="J3" i="3" s="1"/>
  <c r="F116" i="3"/>
  <c r="F115" i="3"/>
  <c r="E195" i="1"/>
  <c r="F195" i="1" s="1"/>
  <c r="E194" i="1"/>
  <c r="F194" i="1" s="1"/>
  <c r="G183" i="1"/>
  <c r="J183" i="1" s="1"/>
  <c r="H183" i="1"/>
  <c r="I183" i="1" s="1"/>
  <c r="K183" i="1" s="1"/>
  <c r="G184" i="1"/>
  <c r="J184" i="1" s="1"/>
  <c r="H184" i="1"/>
  <c r="I184" i="1" s="1"/>
  <c r="K184" i="1" s="1"/>
  <c r="G185" i="1"/>
  <c r="J185" i="1" s="1"/>
  <c r="H185" i="1"/>
  <c r="I185" i="1" s="1"/>
  <c r="K185" i="1" s="1"/>
  <c r="G186" i="1"/>
  <c r="J186" i="1" s="1"/>
  <c r="H186" i="1"/>
  <c r="I186" i="1" s="1"/>
  <c r="K186" i="1" s="1"/>
  <c r="G187" i="1"/>
  <c r="J187" i="1" s="1"/>
  <c r="H187" i="1"/>
  <c r="I187" i="1" s="1"/>
  <c r="G188" i="1"/>
  <c r="J188" i="1" s="1"/>
  <c r="H188" i="1"/>
  <c r="I188" i="1" s="1"/>
  <c r="K188" i="1" s="1"/>
  <c r="G189" i="1"/>
  <c r="J189" i="1" s="1"/>
  <c r="H189" i="1"/>
  <c r="I189" i="1" s="1"/>
  <c r="K189" i="1" s="1"/>
  <c r="G190" i="1"/>
  <c r="J190" i="1" s="1"/>
  <c r="H190" i="1"/>
  <c r="I190" i="1" s="1"/>
  <c r="K190" i="1" s="1"/>
  <c r="G191" i="1"/>
  <c r="J191" i="1" s="1"/>
  <c r="H191" i="1"/>
  <c r="I191" i="1" s="1"/>
  <c r="K191" i="1" s="1"/>
  <c r="G192" i="1"/>
  <c r="J192" i="1" s="1"/>
  <c r="H192" i="1"/>
  <c r="I192" i="1" s="1"/>
  <c r="K192" i="1" s="1"/>
  <c r="G4" i="1"/>
  <c r="J4" i="1" s="1"/>
  <c r="H4" i="1"/>
  <c r="I4" i="1" s="1"/>
  <c r="K4" i="1" s="1"/>
  <c r="G5" i="1"/>
  <c r="J5" i="1" s="1"/>
  <c r="H5" i="1"/>
  <c r="I5" i="1" s="1"/>
  <c r="G6" i="1"/>
  <c r="J6" i="1" s="1"/>
  <c r="H6" i="1"/>
  <c r="I6" i="1" s="1"/>
  <c r="K6" i="1" s="1"/>
  <c r="G7" i="1"/>
  <c r="J7" i="1" s="1"/>
  <c r="H7" i="1"/>
  <c r="I7" i="1" s="1"/>
  <c r="K7" i="1" s="1"/>
  <c r="G8" i="1"/>
  <c r="J8" i="1" s="1"/>
  <c r="H8" i="1"/>
  <c r="I8" i="1" s="1"/>
  <c r="K8" i="1" s="1"/>
  <c r="G9" i="1"/>
  <c r="J9" i="1" s="1"/>
  <c r="H9" i="1"/>
  <c r="I9" i="1" s="1"/>
  <c r="K9" i="1" s="1"/>
  <c r="G10" i="1"/>
  <c r="J10" i="1" s="1"/>
  <c r="H10" i="1"/>
  <c r="I10" i="1" s="1"/>
  <c r="K10" i="1" s="1"/>
  <c r="G11" i="1"/>
  <c r="J11" i="1" s="1"/>
  <c r="H11" i="1"/>
  <c r="I11" i="1" s="1"/>
  <c r="K11" i="1" s="1"/>
  <c r="G12" i="1"/>
  <c r="J12" i="1" s="1"/>
  <c r="H12" i="1"/>
  <c r="I12" i="1" s="1"/>
  <c r="K12" i="1" s="1"/>
  <c r="G13" i="1"/>
  <c r="J13" i="1" s="1"/>
  <c r="H13" i="1"/>
  <c r="I13" i="1" s="1"/>
  <c r="K13" i="1" s="1"/>
  <c r="G14" i="1"/>
  <c r="J14" i="1" s="1"/>
  <c r="H14" i="1"/>
  <c r="I14" i="1" s="1"/>
  <c r="K14" i="1" s="1"/>
  <c r="G15" i="1"/>
  <c r="J15" i="1" s="1"/>
  <c r="H15" i="1"/>
  <c r="I15" i="1" s="1"/>
  <c r="K15" i="1" s="1"/>
  <c r="G16" i="1"/>
  <c r="J16" i="1" s="1"/>
  <c r="H16" i="1"/>
  <c r="I16" i="1" s="1"/>
  <c r="K16" i="1" s="1"/>
  <c r="G17" i="1"/>
  <c r="J17" i="1" s="1"/>
  <c r="H17" i="1"/>
  <c r="I17" i="1" s="1"/>
  <c r="K17" i="1" s="1"/>
  <c r="G18" i="1"/>
  <c r="J18" i="1" s="1"/>
  <c r="H18" i="1"/>
  <c r="I18" i="1" s="1"/>
  <c r="G19" i="1"/>
  <c r="J19" i="1" s="1"/>
  <c r="H19" i="1"/>
  <c r="I19" i="1" s="1"/>
  <c r="K19" i="1" s="1"/>
  <c r="G20" i="1"/>
  <c r="J20" i="1" s="1"/>
  <c r="H20" i="1"/>
  <c r="I20" i="1" s="1"/>
  <c r="K20" i="1" s="1"/>
  <c r="G21" i="1"/>
  <c r="J21" i="1" s="1"/>
  <c r="H21" i="1"/>
  <c r="I21" i="1" s="1"/>
  <c r="K21" i="1" s="1"/>
  <c r="G22" i="1"/>
  <c r="J22" i="1" s="1"/>
  <c r="H22" i="1"/>
  <c r="I22" i="1" s="1"/>
  <c r="K22" i="1" s="1"/>
  <c r="G23" i="1"/>
  <c r="J23" i="1" s="1"/>
  <c r="H23" i="1"/>
  <c r="I23" i="1" s="1"/>
  <c r="K23" i="1" s="1"/>
  <c r="G24" i="1"/>
  <c r="J24" i="1" s="1"/>
  <c r="H24" i="1"/>
  <c r="I24" i="1" s="1"/>
  <c r="K24" i="1" s="1"/>
  <c r="G25" i="1"/>
  <c r="J25" i="1" s="1"/>
  <c r="H25" i="1"/>
  <c r="I25" i="1" s="1"/>
  <c r="K25" i="1" s="1"/>
  <c r="G26" i="1"/>
  <c r="J26" i="1" s="1"/>
  <c r="H26" i="1"/>
  <c r="I26" i="1" s="1"/>
  <c r="K26" i="1" s="1"/>
  <c r="G27" i="1"/>
  <c r="J27" i="1" s="1"/>
  <c r="H27" i="1"/>
  <c r="I27" i="1" s="1"/>
  <c r="K27" i="1" s="1"/>
  <c r="G28" i="1"/>
  <c r="J28" i="1" s="1"/>
  <c r="H28" i="1"/>
  <c r="I28" i="1" s="1"/>
  <c r="G29" i="1"/>
  <c r="J29" i="1" s="1"/>
  <c r="H29" i="1"/>
  <c r="I29" i="1" s="1"/>
  <c r="K29" i="1" s="1"/>
  <c r="G30" i="1"/>
  <c r="J30" i="1" s="1"/>
  <c r="H30" i="1"/>
  <c r="I30" i="1" s="1"/>
  <c r="K30" i="1" s="1"/>
  <c r="G31" i="1"/>
  <c r="J31" i="1" s="1"/>
  <c r="H31" i="1"/>
  <c r="I31" i="1" s="1"/>
  <c r="K31" i="1" s="1"/>
  <c r="G32" i="1"/>
  <c r="J32" i="1" s="1"/>
  <c r="H32" i="1"/>
  <c r="I32" i="1" s="1"/>
  <c r="K32" i="1" s="1"/>
  <c r="G33" i="1"/>
  <c r="J33" i="1" s="1"/>
  <c r="H33" i="1"/>
  <c r="I33" i="1" s="1"/>
  <c r="K33" i="1" s="1"/>
  <c r="G34" i="1"/>
  <c r="J34" i="1" s="1"/>
  <c r="H34" i="1"/>
  <c r="I34" i="1" s="1"/>
  <c r="K34" i="1" s="1"/>
  <c r="G35" i="1"/>
  <c r="J35" i="1" s="1"/>
  <c r="H35" i="1"/>
  <c r="I35" i="1" s="1"/>
  <c r="K35" i="1" s="1"/>
  <c r="G36" i="1"/>
  <c r="J36" i="1" s="1"/>
  <c r="H36" i="1"/>
  <c r="I36" i="1" s="1"/>
  <c r="K36" i="1" s="1"/>
  <c r="G37" i="1"/>
  <c r="J37" i="1" s="1"/>
  <c r="H37" i="1"/>
  <c r="I37" i="1" s="1"/>
  <c r="K37" i="1" s="1"/>
  <c r="G38" i="1"/>
  <c r="J38" i="1" s="1"/>
  <c r="H38" i="1"/>
  <c r="I38" i="1" s="1"/>
  <c r="K38" i="1" s="1"/>
  <c r="G39" i="1"/>
  <c r="J39" i="1" s="1"/>
  <c r="H39" i="1"/>
  <c r="I39" i="1" s="1"/>
  <c r="K39" i="1" s="1"/>
  <c r="G40" i="1"/>
  <c r="J40" i="1" s="1"/>
  <c r="H40" i="1"/>
  <c r="I40" i="1" s="1"/>
  <c r="K40" i="1" s="1"/>
  <c r="G41" i="1"/>
  <c r="J41" i="1" s="1"/>
  <c r="H41" i="1"/>
  <c r="I41" i="1" s="1"/>
  <c r="K41" i="1" s="1"/>
  <c r="G42" i="1"/>
  <c r="J42" i="1" s="1"/>
  <c r="H42" i="1"/>
  <c r="I42" i="1" s="1"/>
  <c r="G43" i="1"/>
  <c r="J43" i="1" s="1"/>
  <c r="H43" i="1"/>
  <c r="I43" i="1" s="1"/>
  <c r="K43" i="1" s="1"/>
  <c r="G44" i="1"/>
  <c r="J44" i="1" s="1"/>
  <c r="H44" i="1"/>
  <c r="I44" i="1" s="1"/>
  <c r="K44" i="1" s="1"/>
  <c r="G45" i="1"/>
  <c r="J45" i="1" s="1"/>
  <c r="H45" i="1"/>
  <c r="I45" i="1" s="1"/>
  <c r="K45" i="1" s="1"/>
  <c r="G46" i="1"/>
  <c r="J46" i="1" s="1"/>
  <c r="H46" i="1"/>
  <c r="I46" i="1" s="1"/>
  <c r="K46" i="1" s="1"/>
  <c r="G47" i="1"/>
  <c r="J47" i="1" s="1"/>
  <c r="H47" i="1"/>
  <c r="I47" i="1" s="1"/>
  <c r="K47" i="1" s="1"/>
  <c r="G48" i="1"/>
  <c r="J48" i="1" s="1"/>
  <c r="H48" i="1"/>
  <c r="I48" i="1" s="1"/>
  <c r="K48" i="1" s="1"/>
  <c r="G49" i="1"/>
  <c r="J49" i="1" s="1"/>
  <c r="H49" i="1"/>
  <c r="I49" i="1" s="1"/>
  <c r="K49" i="1" s="1"/>
  <c r="G50" i="1"/>
  <c r="J50" i="1" s="1"/>
  <c r="H50" i="1"/>
  <c r="I50" i="1" s="1"/>
  <c r="G51" i="1"/>
  <c r="H51" i="1"/>
  <c r="I51" i="1" s="1"/>
  <c r="G52" i="1"/>
  <c r="J52" i="1" s="1"/>
  <c r="H52" i="1"/>
  <c r="I52" i="1" s="1"/>
  <c r="K52" i="1" s="1"/>
  <c r="G53" i="1"/>
  <c r="J53" i="1" s="1"/>
  <c r="H53" i="1"/>
  <c r="I53" i="1" s="1"/>
  <c r="K53" i="1" s="1"/>
  <c r="G54" i="1"/>
  <c r="J54" i="1" s="1"/>
  <c r="H54" i="1"/>
  <c r="I54" i="1" s="1"/>
  <c r="K54" i="1" s="1"/>
  <c r="G55" i="1"/>
  <c r="J55" i="1" s="1"/>
  <c r="H55" i="1"/>
  <c r="I55" i="1" s="1"/>
  <c r="K55" i="1" s="1"/>
  <c r="G56" i="1"/>
  <c r="J56" i="1" s="1"/>
  <c r="H56" i="1"/>
  <c r="I56" i="1" s="1"/>
  <c r="K56" i="1" s="1"/>
  <c r="G57" i="1"/>
  <c r="J57" i="1" s="1"/>
  <c r="H57" i="1"/>
  <c r="I57" i="1" s="1"/>
  <c r="G58" i="1"/>
  <c r="J58" i="1" s="1"/>
  <c r="H58" i="1"/>
  <c r="I58" i="1" s="1"/>
  <c r="K58" i="1" s="1"/>
  <c r="G59" i="1"/>
  <c r="J59" i="1" s="1"/>
  <c r="H59" i="1"/>
  <c r="I59" i="1" s="1"/>
  <c r="K59" i="1" s="1"/>
  <c r="G60" i="1"/>
  <c r="J60" i="1" s="1"/>
  <c r="H60" i="1"/>
  <c r="I60" i="1" s="1"/>
  <c r="K60" i="1" s="1"/>
  <c r="G61" i="1"/>
  <c r="J61" i="1" s="1"/>
  <c r="H61" i="1"/>
  <c r="I61" i="1" s="1"/>
  <c r="K61" i="1" s="1"/>
  <c r="G62" i="1"/>
  <c r="J62" i="1" s="1"/>
  <c r="H62" i="1"/>
  <c r="I62" i="1" s="1"/>
  <c r="K62" i="1" s="1"/>
  <c r="G63" i="1"/>
  <c r="J63" i="1" s="1"/>
  <c r="H63" i="1"/>
  <c r="I63" i="1" s="1"/>
  <c r="K63" i="1" s="1"/>
  <c r="G64" i="1"/>
  <c r="J64" i="1" s="1"/>
  <c r="H64" i="1"/>
  <c r="I64" i="1" s="1"/>
  <c r="K64" i="1" s="1"/>
  <c r="G65" i="1"/>
  <c r="J65" i="1" s="1"/>
  <c r="H65" i="1"/>
  <c r="I65" i="1" s="1"/>
  <c r="K65" i="1" s="1"/>
  <c r="G66" i="1"/>
  <c r="J66" i="1" s="1"/>
  <c r="H66" i="1"/>
  <c r="I66" i="1" s="1"/>
  <c r="K66" i="1" s="1"/>
  <c r="G67" i="1"/>
  <c r="J67" i="1" s="1"/>
  <c r="H67" i="1"/>
  <c r="I67" i="1" s="1"/>
  <c r="K67" i="1" s="1"/>
  <c r="G68" i="1"/>
  <c r="J68" i="1" s="1"/>
  <c r="H68" i="1"/>
  <c r="I68" i="1" s="1"/>
  <c r="K68" i="1" s="1"/>
  <c r="G69" i="1"/>
  <c r="J69" i="1" s="1"/>
  <c r="H69" i="1"/>
  <c r="I69" i="1" s="1"/>
  <c r="K69" i="1" s="1"/>
  <c r="G70" i="1"/>
  <c r="J70" i="1" s="1"/>
  <c r="H70" i="1"/>
  <c r="I70" i="1" s="1"/>
  <c r="G71" i="1"/>
  <c r="J71" i="1" s="1"/>
  <c r="H71" i="1"/>
  <c r="I71" i="1" s="1"/>
  <c r="K71" i="1" s="1"/>
  <c r="G72" i="1"/>
  <c r="J72" i="1" s="1"/>
  <c r="H72" i="1"/>
  <c r="I72" i="1" s="1"/>
  <c r="K72" i="1" s="1"/>
  <c r="G73" i="1"/>
  <c r="J73" i="1" s="1"/>
  <c r="H73" i="1"/>
  <c r="I73" i="1" s="1"/>
  <c r="K73" i="1" s="1"/>
  <c r="G74" i="1"/>
  <c r="J74" i="1" s="1"/>
  <c r="H74" i="1"/>
  <c r="I74" i="1" s="1"/>
  <c r="K74" i="1" s="1"/>
  <c r="G75" i="1"/>
  <c r="J75" i="1" s="1"/>
  <c r="H75" i="1"/>
  <c r="I75" i="1" s="1"/>
  <c r="K75" i="1" s="1"/>
  <c r="G76" i="1"/>
  <c r="J76" i="1" s="1"/>
  <c r="H76" i="1"/>
  <c r="I76" i="1" s="1"/>
  <c r="K76" i="1" s="1"/>
  <c r="G77" i="1"/>
  <c r="J77" i="1" s="1"/>
  <c r="H77" i="1"/>
  <c r="I77" i="1" s="1"/>
  <c r="G78" i="1"/>
  <c r="J78" i="1" s="1"/>
  <c r="H78" i="1"/>
  <c r="I78" i="1" s="1"/>
  <c r="K78" i="1" s="1"/>
  <c r="G79" i="1"/>
  <c r="J79" i="1" s="1"/>
  <c r="H79" i="1"/>
  <c r="I79" i="1" s="1"/>
  <c r="K79" i="1" s="1"/>
  <c r="G80" i="1"/>
  <c r="J80" i="1" s="1"/>
  <c r="H80" i="1"/>
  <c r="I80" i="1" s="1"/>
  <c r="K80" i="1" s="1"/>
  <c r="G81" i="1"/>
  <c r="J81" i="1" s="1"/>
  <c r="H81" i="1"/>
  <c r="I81" i="1" s="1"/>
  <c r="G82" i="1"/>
  <c r="J82" i="1" s="1"/>
  <c r="H82" i="1"/>
  <c r="I82" i="1" s="1"/>
  <c r="K82" i="1" s="1"/>
  <c r="G83" i="1"/>
  <c r="H83" i="1"/>
  <c r="I83" i="1" s="1"/>
  <c r="G84" i="1"/>
  <c r="J84" i="1" s="1"/>
  <c r="H84" i="1"/>
  <c r="I84" i="1" s="1"/>
  <c r="K84" i="1" s="1"/>
  <c r="G85" i="1"/>
  <c r="J85" i="1" s="1"/>
  <c r="H85" i="1"/>
  <c r="I85" i="1" s="1"/>
  <c r="K85" i="1" s="1"/>
  <c r="G86" i="1"/>
  <c r="J86" i="1" s="1"/>
  <c r="H86" i="1"/>
  <c r="I86" i="1" s="1"/>
  <c r="K86" i="1" s="1"/>
  <c r="G87" i="1"/>
  <c r="J87" i="1" s="1"/>
  <c r="H87" i="1"/>
  <c r="I87" i="1" s="1"/>
  <c r="G88" i="1"/>
  <c r="J88" i="1" s="1"/>
  <c r="H88" i="1"/>
  <c r="I88" i="1" s="1"/>
  <c r="K88" i="1" s="1"/>
  <c r="G89" i="1"/>
  <c r="J89" i="1" s="1"/>
  <c r="H89" i="1"/>
  <c r="I89" i="1" s="1"/>
  <c r="G90" i="1"/>
  <c r="J90" i="1" s="1"/>
  <c r="H90" i="1"/>
  <c r="I90" i="1" s="1"/>
  <c r="K90" i="1" s="1"/>
  <c r="G91" i="1"/>
  <c r="J91" i="1" s="1"/>
  <c r="H91" i="1"/>
  <c r="I91" i="1" s="1"/>
  <c r="K91" i="1" s="1"/>
  <c r="G92" i="1"/>
  <c r="J92" i="1" s="1"/>
  <c r="H92" i="1"/>
  <c r="I92" i="1" s="1"/>
  <c r="K92" i="1" s="1"/>
  <c r="G93" i="1"/>
  <c r="J93" i="1" s="1"/>
  <c r="H93" i="1"/>
  <c r="I93" i="1" s="1"/>
  <c r="K93" i="1" s="1"/>
  <c r="G94" i="1"/>
  <c r="J94" i="1" s="1"/>
  <c r="H94" i="1"/>
  <c r="I94" i="1" s="1"/>
  <c r="G95" i="1"/>
  <c r="J95" i="1" s="1"/>
  <c r="H95" i="1"/>
  <c r="I95" i="1" s="1"/>
  <c r="K95" i="1" s="1"/>
  <c r="G96" i="1"/>
  <c r="J96" i="1" s="1"/>
  <c r="H96" i="1"/>
  <c r="I96" i="1" s="1"/>
  <c r="K96" i="1" s="1"/>
  <c r="G97" i="1"/>
  <c r="J97" i="1" s="1"/>
  <c r="H97" i="1"/>
  <c r="I97" i="1" s="1"/>
  <c r="K97" i="1" s="1"/>
  <c r="G98" i="1"/>
  <c r="J98" i="1" s="1"/>
  <c r="H98" i="1"/>
  <c r="I98" i="1" s="1"/>
  <c r="K98" i="1" s="1"/>
  <c r="G99" i="1"/>
  <c r="J99" i="1" s="1"/>
  <c r="H99" i="1"/>
  <c r="I99" i="1" s="1"/>
  <c r="G100" i="1"/>
  <c r="J100" i="1" s="1"/>
  <c r="H100" i="1"/>
  <c r="I100" i="1" s="1"/>
  <c r="K100" i="1" s="1"/>
  <c r="G101" i="1"/>
  <c r="J101" i="1" s="1"/>
  <c r="H101" i="1"/>
  <c r="I101" i="1" s="1"/>
  <c r="K101" i="1" s="1"/>
  <c r="G102" i="1"/>
  <c r="J102" i="1" s="1"/>
  <c r="H102" i="1"/>
  <c r="I102" i="1" s="1"/>
  <c r="K102" i="1" s="1"/>
  <c r="G103" i="1"/>
  <c r="J103" i="1" s="1"/>
  <c r="H103" i="1"/>
  <c r="I103" i="1" s="1"/>
  <c r="K103" i="1" s="1"/>
  <c r="G104" i="1"/>
  <c r="J104" i="1" s="1"/>
  <c r="H104" i="1"/>
  <c r="I104" i="1" s="1"/>
  <c r="G105" i="1"/>
  <c r="J105" i="1" s="1"/>
  <c r="H105" i="1"/>
  <c r="I105" i="1" s="1"/>
  <c r="K105" i="1" s="1"/>
  <c r="G106" i="1"/>
  <c r="J106" i="1" s="1"/>
  <c r="H106" i="1"/>
  <c r="I106" i="1" s="1"/>
  <c r="K106" i="1" s="1"/>
  <c r="G107" i="1"/>
  <c r="J107" i="1" s="1"/>
  <c r="H107" i="1"/>
  <c r="I107" i="1" s="1"/>
  <c r="K107" i="1" s="1"/>
  <c r="G108" i="1"/>
  <c r="J108" i="1" s="1"/>
  <c r="H108" i="1"/>
  <c r="I108" i="1" s="1"/>
  <c r="K108" i="1" s="1"/>
  <c r="G109" i="1"/>
  <c r="J109" i="1" s="1"/>
  <c r="H109" i="1"/>
  <c r="I109" i="1" s="1"/>
  <c r="K109" i="1" s="1"/>
  <c r="G110" i="1"/>
  <c r="J110" i="1" s="1"/>
  <c r="H110" i="1"/>
  <c r="I110" i="1" s="1"/>
  <c r="K110" i="1" s="1"/>
  <c r="G111" i="1"/>
  <c r="J111" i="1" s="1"/>
  <c r="H111" i="1"/>
  <c r="I111" i="1" s="1"/>
  <c r="K111" i="1" s="1"/>
  <c r="G112" i="1"/>
  <c r="J112" i="1" s="1"/>
  <c r="H112" i="1"/>
  <c r="I112" i="1" s="1"/>
  <c r="K112" i="1" s="1"/>
  <c r="G113" i="1"/>
  <c r="J113" i="1" s="1"/>
  <c r="H113" i="1"/>
  <c r="I113" i="1" s="1"/>
  <c r="K113" i="1" s="1"/>
  <c r="G114" i="1"/>
  <c r="J114" i="1" s="1"/>
  <c r="H114" i="1"/>
  <c r="I114" i="1" s="1"/>
  <c r="K114" i="1" s="1"/>
  <c r="G115" i="1"/>
  <c r="J115" i="1" s="1"/>
  <c r="H115" i="1"/>
  <c r="I115" i="1" s="1"/>
  <c r="G116" i="1"/>
  <c r="J116" i="1" s="1"/>
  <c r="H116" i="1"/>
  <c r="I116" i="1" s="1"/>
  <c r="K116" i="1" s="1"/>
  <c r="G117" i="1"/>
  <c r="J117" i="1" s="1"/>
  <c r="H117" i="1"/>
  <c r="I117" i="1" s="1"/>
  <c r="K117" i="1" s="1"/>
  <c r="G118" i="1"/>
  <c r="J118" i="1" s="1"/>
  <c r="H118" i="1"/>
  <c r="I118" i="1" s="1"/>
  <c r="K118" i="1" s="1"/>
  <c r="G119" i="1"/>
  <c r="J119" i="1" s="1"/>
  <c r="H119" i="1"/>
  <c r="I119" i="1" s="1"/>
  <c r="K119" i="1" s="1"/>
  <c r="G120" i="1"/>
  <c r="J120" i="1" s="1"/>
  <c r="H120" i="1"/>
  <c r="I120" i="1" s="1"/>
  <c r="K120" i="1" s="1"/>
  <c r="G121" i="1"/>
  <c r="J121" i="1" s="1"/>
  <c r="H121" i="1"/>
  <c r="I121" i="1" s="1"/>
  <c r="K121" i="1" s="1"/>
  <c r="G122" i="1"/>
  <c r="J122" i="1" s="1"/>
  <c r="H122" i="1"/>
  <c r="I122" i="1" s="1"/>
  <c r="K122" i="1" s="1"/>
  <c r="G123" i="1"/>
  <c r="J123" i="1" s="1"/>
  <c r="H123" i="1"/>
  <c r="I123" i="1" s="1"/>
  <c r="K123" i="1" s="1"/>
  <c r="G124" i="1"/>
  <c r="J124" i="1" s="1"/>
  <c r="H124" i="1"/>
  <c r="I124" i="1" s="1"/>
  <c r="G125" i="1"/>
  <c r="J125" i="1" s="1"/>
  <c r="H125" i="1"/>
  <c r="I125" i="1" s="1"/>
  <c r="G126" i="1"/>
  <c r="J126" i="1" s="1"/>
  <c r="H126" i="1"/>
  <c r="I126" i="1" s="1"/>
  <c r="K126" i="1" s="1"/>
  <c r="G127" i="1"/>
  <c r="J127" i="1" s="1"/>
  <c r="H127" i="1"/>
  <c r="I127" i="1" s="1"/>
  <c r="K127" i="1" s="1"/>
  <c r="G128" i="1"/>
  <c r="J128" i="1" s="1"/>
  <c r="H128" i="1"/>
  <c r="I128" i="1" s="1"/>
  <c r="K128" i="1" s="1"/>
  <c r="G129" i="1"/>
  <c r="J129" i="1" s="1"/>
  <c r="H129" i="1"/>
  <c r="I129" i="1" s="1"/>
  <c r="K129" i="1" s="1"/>
  <c r="G130" i="1"/>
  <c r="J130" i="1" s="1"/>
  <c r="H130" i="1"/>
  <c r="I130" i="1" s="1"/>
  <c r="K130" i="1" s="1"/>
  <c r="G131" i="1"/>
  <c r="J131" i="1" s="1"/>
  <c r="H131" i="1"/>
  <c r="I131" i="1" s="1"/>
  <c r="K131" i="1" s="1"/>
  <c r="G132" i="1"/>
  <c r="J132" i="1" s="1"/>
  <c r="H132" i="1"/>
  <c r="I132" i="1" s="1"/>
  <c r="K132" i="1" s="1"/>
  <c r="G133" i="1"/>
  <c r="J133" i="1" s="1"/>
  <c r="H133" i="1"/>
  <c r="I133" i="1" s="1"/>
  <c r="K133" i="1" s="1"/>
  <c r="G134" i="1"/>
  <c r="J134" i="1" s="1"/>
  <c r="H134" i="1"/>
  <c r="I134" i="1" s="1"/>
  <c r="G135" i="1"/>
  <c r="J135" i="1" s="1"/>
  <c r="H135" i="1"/>
  <c r="I135" i="1" s="1"/>
  <c r="K135" i="1" s="1"/>
  <c r="G136" i="1"/>
  <c r="J136" i="1" s="1"/>
  <c r="H136" i="1"/>
  <c r="I136" i="1" s="1"/>
  <c r="K136" i="1" s="1"/>
  <c r="G137" i="1"/>
  <c r="J137" i="1" s="1"/>
  <c r="H137" i="1"/>
  <c r="I137" i="1" s="1"/>
  <c r="K137" i="1" s="1"/>
  <c r="G138" i="1"/>
  <c r="J138" i="1" s="1"/>
  <c r="H138" i="1"/>
  <c r="I138" i="1" s="1"/>
  <c r="K138" i="1" s="1"/>
  <c r="G139" i="1"/>
  <c r="J139" i="1" s="1"/>
  <c r="H139" i="1"/>
  <c r="I139" i="1" s="1"/>
  <c r="K139" i="1" s="1"/>
  <c r="G140" i="1"/>
  <c r="J140" i="1" s="1"/>
  <c r="H140" i="1"/>
  <c r="I140" i="1" s="1"/>
  <c r="K140" i="1" s="1"/>
  <c r="G141" i="1"/>
  <c r="J141" i="1" s="1"/>
  <c r="H141" i="1"/>
  <c r="I141" i="1" s="1"/>
  <c r="K141" i="1" s="1"/>
  <c r="G142" i="1"/>
  <c r="J142" i="1" s="1"/>
  <c r="H142" i="1"/>
  <c r="I142" i="1" s="1"/>
  <c r="K142" i="1" s="1"/>
  <c r="G143" i="1"/>
  <c r="J143" i="1" s="1"/>
  <c r="H143" i="1"/>
  <c r="I143" i="1" s="1"/>
  <c r="K143" i="1" s="1"/>
  <c r="G144" i="1"/>
  <c r="J144" i="1" s="1"/>
  <c r="H144" i="1"/>
  <c r="I144" i="1" s="1"/>
  <c r="G145" i="1"/>
  <c r="J145" i="1" s="1"/>
  <c r="H145" i="1"/>
  <c r="I145" i="1" s="1"/>
  <c r="K145" i="1" s="1"/>
  <c r="G146" i="1"/>
  <c r="J146" i="1" s="1"/>
  <c r="H146" i="1"/>
  <c r="I146" i="1" s="1"/>
  <c r="K146" i="1" s="1"/>
  <c r="G147" i="1"/>
  <c r="J147" i="1" s="1"/>
  <c r="H147" i="1"/>
  <c r="I147" i="1" s="1"/>
  <c r="K147" i="1" s="1"/>
  <c r="G148" i="1"/>
  <c r="J148" i="1" s="1"/>
  <c r="H148" i="1"/>
  <c r="I148" i="1" s="1"/>
  <c r="K148" i="1" s="1"/>
  <c r="G149" i="1"/>
  <c r="J149" i="1" s="1"/>
  <c r="H149" i="1"/>
  <c r="I149" i="1" s="1"/>
  <c r="K149" i="1" s="1"/>
  <c r="G150" i="1"/>
  <c r="J150" i="1" s="1"/>
  <c r="H150" i="1"/>
  <c r="I150" i="1" s="1"/>
  <c r="K150" i="1" s="1"/>
  <c r="G151" i="1"/>
  <c r="J151" i="1" s="1"/>
  <c r="H151" i="1"/>
  <c r="I151" i="1" s="1"/>
  <c r="K151" i="1" s="1"/>
  <c r="G152" i="1"/>
  <c r="J152" i="1" s="1"/>
  <c r="H152" i="1"/>
  <c r="I152" i="1" s="1"/>
  <c r="G153" i="1"/>
  <c r="J153" i="1" s="1"/>
  <c r="H153" i="1"/>
  <c r="I153" i="1" s="1"/>
  <c r="K153" i="1" s="1"/>
  <c r="G154" i="1"/>
  <c r="J154" i="1" s="1"/>
  <c r="H154" i="1"/>
  <c r="I154" i="1" s="1"/>
  <c r="K154" i="1" s="1"/>
  <c r="G155" i="1"/>
  <c r="J155" i="1" s="1"/>
  <c r="H155" i="1"/>
  <c r="I155" i="1" s="1"/>
  <c r="K155" i="1" s="1"/>
  <c r="G156" i="1"/>
  <c r="J156" i="1" s="1"/>
  <c r="H156" i="1"/>
  <c r="I156" i="1" s="1"/>
  <c r="K156" i="1" s="1"/>
  <c r="G157" i="1"/>
  <c r="J157" i="1" s="1"/>
  <c r="H157" i="1"/>
  <c r="I157" i="1" s="1"/>
  <c r="K157" i="1" s="1"/>
  <c r="G158" i="1"/>
  <c r="J158" i="1" s="1"/>
  <c r="H158" i="1"/>
  <c r="I158" i="1" s="1"/>
  <c r="K158" i="1" s="1"/>
  <c r="G159" i="1"/>
  <c r="J159" i="1" s="1"/>
  <c r="H159" i="1"/>
  <c r="I159" i="1" s="1"/>
  <c r="G160" i="1"/>
  <c r="J160" i="1" s="1"/>
  <c r="H160" i="1"/>
  <c r="I160" i="1" s="1"/>
  <c r="K160" i="1" s="1"/>
  <c r="G161" i="1"/>
  <c r="J161" i="1" s="1"/>
  <c r="H161" i="1"/>
  <c r="I161" i="1" s="1"/>
  <c r="K161" i="1" s="1"/>
  <c r="G162" i="1"/>
  <c r="J162" i="1" s="1"/>
  <c r="H162" i="1"/>
  <c r="I162" i="1" s="1"/>
  <c r="K162" i="1" s="1"/>
  <c r="G163" i="1"/>
  <c r="J163" i="1" s="1"/>
  <c r="H163" i="1"/>
  <c r="I163" i="1" s="1"/>
  <c r="K163" i="1" s="1"/>
  <c r="G164" i="1"/>
  <c r="J164" i="1" s="1"/>
  <c r="H164" i="1"/>
  <c r="I164" i="1" s="1"/>
  <c r="K164" i="1" s="1"/>
  <c r="G165" i="1"/>
  <c r="J165" i="1" s="1"/>
  <c r="H165" i="1"/>
  <c r="I165" i="1" s="1"/>
  <c r="K165" i="1" s="1"/>
  <c r="G166" i="1"/>
  <c r="J166" i="1" s="1"/>
  <c r="H166" i="1"/>
  <c r="I166" i="1" s="1"/>
  <c r="G167" i="1"/>
  <c r="J167" i="1" s="1"/>
  <c r="H167" i="1"/>
  <c r="I167" i="1" s="1"/>
  <c r="K167" i="1" s="1"/>
  <c r="G168" i="1"/>
  <c r="J168" i="1" s="1"/>
  <c r="H168" i="1"/>
  <c r="I168" i="1" s="1"/>
  <c r="K168" i="1" s="1"/>
  <c r="G169" i="1"/>
  <c r="J169" i="1" s="1"/>
  <c r="H169" i="1"/>
  <c r="I169" i="1" s="1"/>
  <c r="K169" i="1" s="1"/>
  <c r="G170" i="1"/>
  <c r="J170" i="1" s="1"/>
  <c r="H170" i="1"/>
  <c r="I170" i="1" s="1"/>
  <c r="K170" i="1" s="1"/>
  <c r="G171" i="1"/>
  <c r="J171" i="1" s="1"/>
  <c r="H171" i="1"/>
  <c r="I171" i="1" s="1"/>
  <c r="G172" i="1"/>
  <c r="J172" i="1" s="1"/>
  <c r="H172" i="1"/>
  <c r="I172" i="1" s="1"/>
  <c r="K172" i="1" s="1"/>
  <c r="G173" i="1"/>
  <c r="J173" i="1" s="1"/>
  <c r="H173" i="1"/>
  <c r="I173" i="1" s="1"/>
  <c r="K173" i="1" s="1"/>
  <c r="G174" i="1"/>
  <c r="J174" i="1" s="1"/>
  <c r="H174" i="1"/>
  <c r="I174" i="1" s="1"/>
  <c r="G175" i="1"/>
  <c r="J175" i="1" s="1"/>
  <c r="H175" i="1"/>
  <c r="I175" i="1" s="1"/>
  <c r="K175" i="1" s="1"/>
  <c r="G176" i="1"/>
  <c r="J176" i="1" s="1"/>
  <c r="H176" i="1"/>
  <c r="I176" i="1" s="1"/>
  <c r="K176" i="1" s="1"/>
  <c r="G177" i="1"/>
  <c r="J177" i="1" s="1"/>
  <c r="H177" i="1"/>
  <c r="I177" i="1" s="1"/>
  <c r="K177" i="1" s="1"/>
  <c r="G178" i="1"/>
  <c r="J178" i="1" s="1"/>
  <c r="H178" i="1"/>
  <c r="I178" i="1" s="1"/>
  <c r="K178" i="1" s="1"/>
  <c r="G179" i="1"/>
  <c r="J179" i="1" s="1"/>
  <c r="H179" i="1"/>
  <c r="I179" i="1" s="1"/>
  <c r="K179" i="1" s="1"/>
  <c r="G180" i="1"/>
  <c r="J180" i="1" s="1"/>
  <c r="H180" i="1"/>
  <c r="I180" i="1" s="1"/>
  <c r="K180" i="1" s="1"/>
  <c r="G181" i="1"/>
  <c r="J181" i="1" s="1"/>
  <c r="H181" i="1"/>
  <c r="I181" i="1" s="1"/>
  <c r="K181" i="1" s="1"/>
  <c r="G182" i="1"/>
  <c r="J182" i="1" s="1"/>
  <c r="H182" i="1"/>
  <c r="I182" i="1" s="1"/>
  <c r="K182" i="1" s="1"/>
  <c r="H3" i="1"/>
  <c r="I3" i="1" s="1"/>
  <c r="K3" i="1" s="1"/>
  <c r="G3" i="1"/>
  <c r="J3" i="1" s="1"/>
  <c r="L119" i="3" l="1"/>
  <c r="L118" i="3"/>
  <c r="L116" i="3"/>
  <c r="L115" i="3"/>
  <c r="L196" i="1"/>
  <c r="L199" i="1"/>
  <c r="L198" i="1"/>
  <c r="L195" i="1"/>
  <c r="M115" i="3" l="1"/>
  <c r="M118" i="3"/>
  <c r="M119" i="3"/>
  <c r="M116" i="3"/>
  <c r="M199" i="1"/>
  <c r="M195" i="1"/>
  <c r="M196" i="1"/>
  <c r="M198" i="1"/>
</calcChain>
</file>

<file path=xl/sharedStrings.xml><?xml version="1.0" encoding="utf-8"?>
<sst xmlns="http://schemas.openxmlformats.org/spreadsheetml/2006/main" count="787" uniqueCount="100">
  <si>
    <t>Number</t>
  </si>
  <si>
    <t>Snippet</t>
  </si>
  <si>
    <t>Result</t>
  </si>
  <si>
    <t>Time</t>
  </si>
  <si>
    <t>TimeOut</t>
  </si>
  <si>
    <t>SubjectID</t>
  </si>
  <si>
    <t>InsertSort</t>
  </si>
  <si>
    <t>2f8ddeb6-b79a-45c9-8382-ba5619d23ce8</t>
  </si>
  <si>
    <t>SumArray</t>
  </si>
  <si>
    <t>Rectangle</t>
  </si>
  <si>
    <t>MoneyClass_scrambled</t>
  </si>
  <si>
    <t>1,40</t>
  </si>
  <si>
    <t>SignChecker</t>
  </si>
  <si>
    <t>positive null</t>
  </si>
  <si>
    <t>Calculation_scrambled</t>
  </si>
  <si>
    <t>Student_scrambled</t>
  </si>
  <si>
    <t>Vehicle</t>
  </si>
  <si>
    <t>Street</t>
  </si>
  <si>
    <t>CheckIfLettersOnly</t>
  </si>
  <si>
    <t>No</t>
  </si>
  <si>
    <t>Calculation</t>
  </si>
  <si>
    <t>128d315e-4840-4516-8c93-1c0f4d4e8d10</t>
  </si>
  <si>
    <t>Student</t>
  </si>
  <si>
    <t>MoneyClass</t>
  </si>
  <si>
    <t>SumArray_scrambled</t>
  </si>
  <si>
    <t>Rectangle_scrambled</t>
  </si>
  <si>
    <t>InsertSort_scrambled</t>
  </si>
  <si>
    <t>6cd1b570-39e3-40c9-af95-f1c5d194a3c3</t>
  </si>
  <si>
    <t>100 25</t>
  </si>
  <si>
    <t>03865400-92b2-48c1-b3b2-b9770e06a9e9</t>
  </si>
  <si>
    <t>1f8beed4-69ae-46f5-bf29-bccf2570dd3c</t>
  </si>
  <si>
    <t>Vehicle_scrambled</t>
  </si>
  <si>
    <t>SignChecker_scrambled</t>
  </si>
  <si>
    <t>Methode "check" existiert nicht</t>
  </si>
  <si>
    <t>1,4</t>
  </si>
  <si>
    <t>CheckIfLettersOnly_scrambled</t>
  </si>
  <si>
    <t>cf071081-c4bd-4abd-9d39-aa07855c7f56</t>
  </si>
  <si>
    <t>07d16e43-4881-4d6a-a45f-40103dcbbccc</t>
  </si>
  <si>
    <t>1e492759-8413-401e-aa94-3159801aea94</t>
  </si>
  <si>
    <t>Street_scrambled</t>
  </si>
  <si>
    <t>7 5 4 3</t>
  </si>
  <si>
    <t xml:space="preserve"> </t>
  </si>
  <si>
    <t>e3829974-423f-488a-b5b4-0f0eaebc1700</t>
  </si>
  <si>
    <t>100,25</t>
  </si>
  <si>
    <t>7,5,4,3</t>
  </si>
  <si>
    <t>9a12d88f-1977-4b3b-81a7-5fbf872d1888</t>
  </si>
  <si>
    <t>positivenull</t>
  </si>
  <si>
    <t>3319c524-4bdc-40ef-b2f4-5e48dab9e26a</t>
  </si>
  <si>
    <t>582108f0-2b7a-4599-a3aa-afb5899b0da8</t>
  </si>
  <si>
    <t>b1146e7b-9442-43af-b12a-e24133f57cb5</t>
  </si>
  <si>
    <t>baaa7f91-e49f-40a4-912d-7579b5ecbb1e</t>
  </si>
  <si>
    <t>d4aecdc3-443d-4714-9823-96da7d959723</t>
  </si>
  <si>
    <t>8b56a1da-6053-406d-ac42-d121961a03c1</t>
  </si>
  <si>
    <t>24aed847-17a0-4cf8-98e5-700acd0e937f</t>
  </si>
  <si>
    <t>Yes</t>
  </si>
  <si>
    <t>b8d2109c-bed1-4cdc-a1d0-cf8cd1928ea6</t>
  </si>
  <si>
    <t>Fehler No</t>
  </si>
  <si>
    <t>Error</t>
  </si>
  <si>
    <t>100.0 25.0</t>
  </si>
  <si>
    <t>Original Data</t>
  </si>
  <si>
    <t>Autoprocess</t>
  </si>
  <si>
    <t>Correct response</t>
  </si>
  <si>
    <t>Evaluation</t>
  </si>
  <si>
    <t>Manual</t>
  </si>
  <si>
    <t>Manual Evaluation</t>
  </si>
  <si>
    <t>Correct responses</t>
  </si>
  <si>
    <t>Incorrect responses</t>
  </si>
  <si>
    <t>Found Error</t>
  </si>
  <si>
    <t>5f111f97-534c-490e-b765-d0074bfcb44c</t>
  </si>
  <si>
    <t>Errors found</t>
  </si>
  <si>
    <t>Errors missed</t>
  </si>
  <si>
    <t>fb8288ed-83a0-4e36-aff5-8291e77606be</t>
  </si>
  <si>
    <t>positive "  " null</t>
  </si>
  <si>
    <t>3, 5, 7, 4</t>
  </si>
  <si>
    <t>4b43c5df-62cc-43ee-ac12-cb8dc212cdc1</t>
  </si>
  <si>
    <t>c28e1675-e087-433c-838a-3fb388ae4a96</t>
  </si>
  <si>
    <t>cjviij1 in zeile 19 (?) nicht definiert</t>
  </si>
  <si>
    <t>Fehler, Methode sort braucht auch einen Int Ãœbergaveparameter</t>
  </si>
  <si>
    <t>Fehler, Zeichen "whqle" nicht definiert.</t>
  </si>
  <si>
    <t>positive "null"</t>
  </si>
  <si>
    <t>100"25</t>
  </si>
  <si>
    <t>a6710f7d-2722-4d62-a3ee-2a7eba1ace4a</t>
  </si>
  <si>
    <t>100  25</t>
  </si>
  <si>
    <t>e77600cd-70c0-4e80-8e68-5469338260ff</t>
  </si>
  <si>
    <t>Fehler</t>
  </si>
  <si>
    <t>3 4 5 7</t>
  </si>
  <si>
    <t>9cf666e2-cc71-45fd-b53e-30a8759c5dde</t>
  </si>
  <si>
    <t>44fcc483-8046-4252-a6ce-4a98002485f2</t>
  </si>
  <si>
    <t>positiv null</t>
  </si>
  <si>
    <t>6fdcd858-9bb9-4a9c-a9cb-9bd496fedc4f</t>
  </si>
  <si>
    <t>error</t>
  </si>
  <si>
    <t>49b9b7d0-2934-45fc-8154-73d6a8106e2a</t>
  </si>
  <si>
    <t>100 \n 25</t>
  </si>
  <si>
    <t>Er kompiliert nicht, weil keine Methode check() existiert.</t>
  </si>
  <si>
    <t>7a9c6069-665e-4206-aa1c-6d94e711b665</t>
  </si>
  <si>
    <t>0fed8025-1d6e-4f7c-bd8d-9900a76adc2b</t>
  </si>
  <si>
    <t>error cjviij1 existiert nicht</t>
  </si>
  <si>
    <t>b9872ee6-5048-4815-856a-44813a7d8adc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</si>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</sst>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5">
    <xf numFmtId="0" fontId="0" fillId="0" borderId="0" xfId="0"/>
    <xf numFmtId="0" fontId="0" fillId="0" borderId="13" xfId="0" applyBorder="1"/>
    <xf numFmtId="0" fontId="0" fillId="0" borderId="0" xfId="0" applyBorder="1"/>
    <xf numFmtId="0" fontId="0" fillId="0" borderId="14" xfId="0" applyBorder="1"/>
    <xf numFmtId="11" fontId="0" fillId="0" borderId="13" xfId="0" applyNumberFormat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8" fillId="4" borderId="0" xfId="9"/>
    <xf numFmtId="0" fontId="8" fillId="4" borderId="0" xfId="9" applyBorder="1"/>
    <xf numFmtId="9" fontId="0" fillId="0" borderId="0" xfId="1" applyFont="1"/>
    <xf numFmtId="0" fontId="7" fillId="3" borderId="0" xfId="8"/>
    <xf numFmtId="0" fontId="18" fillId="0" borderId="0" xfId="0" applyFont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Border="1"/>
    <xf numFmtId="1" fontId="0" fillId="0" borderId="0" xfId="0" applyNumberFormat="1" applyBorder="1"/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9"/>
  <sheetViews>
    <sheetView tabSelected="1" workbookViewId="0">
      <selection activeCell="A3" sqref="A3"/>
    </sheetView>
  </sheetViews>
  <sheetFormatPr baseColWidth="10" defaultColWidth="9.140625" defaultRowHeight="15" x14ac:dyDescent="0.25"/>
  <cols>
    <col min="1" max="1" width="39.42578125" style="1" customWidth="1"/>
    <col min="2" max="2" width="9.140625" style="2"/>
    <col min="3" max="3" width="15.85546875" style="2" customWidth="1"/>
    <col min="4" max="4" width="9.140625" style="2"/>
    <col min="5" max="5" width="9.5703125" style="2" bestFit="1" customWidth="1"/>
    <col min="6" max="6" width="9.140625" style="2"/>
    <col min="7" max="7" width="9.140625" style="1"/>
    <col min="8" max="8" width="17" style="2" customWidth="1"/>
    <col min="9" max="9" width="11.85546875" style="3" customWidth="1"/>
    <col min="10" max="10" width="11.85546875" style="2" customWidth="1"/>
    <col min="11" max="11" width="18.28515625" customWidth="1"/>
  </cols>
  <sheetData>
    <row r="1" spans="1:11" x14ac:dyDescent="0.25">
      <c r="A1" s="20" t="s">
        <v>59</v>
      </c>
      <c r="B1" s="21"/>
      <c r="C1" s="21"/>
      <c r="D1" s="21"/>
      <c r="E1" s="21"/>
      <c r="F1" s="21"/>
      <c r="G1" s="9"/>
      <c r="H1" s="21" t="s">
        <v>60</v>
      </c>
      <c r="I1" s="22"/>
      <c r="J1" s="23" t="s">
        <v>63</v>
      </c>
      <c r="K1" s="24"/>
    </row>
    <row r="2" spans="1:11" x14ac:dyDescent="0.25">
      <c r="A2" s="5" t="s">
        <v>5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5" t="s">
        <v>57</v>
      </c>
      <c r="H2" s="6" t="s">
        <v>61</v>
      </c>
      <c r="I2" s="7" t="s">
        <v>62</v>
      </c>
      <c r="J2" s="6" t="s">
        <v>67</v>
      </c>
      <c r="K2" s="8" t="s">
        <v>64</v>
      </c>
    </row>
    <row r="3" spans="1:11" x14ac:dyDescent="0.25">
      <c r="A3" s="1" t="s">
        <v>7</v>
      </c>
      <c r="B3" s="2">
        <v>0</v>
      </c>
      <c r="C3" s="2" t="s">
        <v>6</v>
      </c>
      <c r="D3" s="2">
        <v>7453</v>
      </c>
      <c r="E3" s="2">
        <v>264741</v>
      </c>
      <c r="F3" s="2" t="b">
        <v>0</v>
      </c>
      <c r="G3" s="1">
        <f>VLOOKUP(Results_Experts!$C3,'Correct Response Lookup'!$A$2:$C$21,2)</f>
        <v>0</v>
      </c>
      <c r="H3" s="2">
        <f>VLOOKUP(Results_Experts!$C3,'Correct Response Lookup'!$A$2:$C$21,3)</f>
        <v>7543</v>
      </c>
      <c r="I3" s="3" t="b">
        <f t="shared" ref="I3:I34" si="0">EXACT($D3,$H3)</f>
        <v>0</v>
      </c>
      <c r="J3" s="2" t="str">
        <f t="shared" ref="J3:J50" si="1">IF(G3,FALSE,"")</f>
        <v/>
      </c>
      <c r="K3" t="b">
        <f>IF(I3,TRUE)</f>
        <v>0</v>
      </c>
    </row>
    <row r="4" spans="1:11" x14ac:dyDescent="0.25">
      <c r="A4" s="1" t="s">
        <v>7</v>
      </c>
      <c r="B4" s="2">
        <v>1</v>
      </c>
      <c r="C4" s="2" t="s">
        <v>8</v>
      </c>
      <c r="D4" s="2">
        <v>23</v>
      </c>
      <c r="E4" s="2">
        <v>51146</v>
      </c>
      <c r="F4" s="2" t="b">
        <v>0</v>
      </c>
      <c r="G4" s="1">
        <f>VLOOKUP(Results_Experts!$C4,'Correct Response Lookup'!$A$2:$C$21,2)</f>
        <v>0</v>
      </c>
      <c r="H4" s="2">
        <f>VLOOKUP(Results_Experts!$C4,'Correct Response Lookup'!$A$2:$C$21,3)</f>
        <v>23</v>
      </c>
      <c r="I4" s="3" t="b">
        <f t="shared" si="0"/>
        <v>1</v>
      </c>
      <c r="J4" s="2" t="str">
        <f t="shared" si="1"/>
        <v/>
      </c>
      <c r="K4" t="b">
        <f>IF(I4,TRUE)</f>
        <v>1</v>
      </c>
    </row>
    <row r="5" spans="1:11" x14ac:dyDescent="0.25">
      <c r="A5" s="1" t="s">
        <v>7</v>
      </c>
      <c r="B5" s="2">
        <v>2</v>
      </c>
      <c r="C5" s="2" t="s">
        <v>9</v>
      </c>
      <c r="D5" s="2">
        <v>10025</v>
      </c>
      <c r="E5" s="2">
        <v>88966</v>
      </c>
      <c r="F5" s="2" t="b">
        <v>0</v>
      </c>
      <c r="G5" s="1">
        <f>VLOOKUP(Results_Experts!$C5,'Correct Response Lookup'!$A$2:$C$21,2)</f>
        <v>0</v>
      </c>
      <c r="H5" s="2" t="str">
        <f>VLOOKUP(Results_Experts!$C5,'Correct Response Lookup'!$A$2:$C$21,3)</f>
        <v>100.0 25.0</v>
      </c>
      <c r="I5" s="3" t="b">
        <f t="shared" si="0"/>
        <v>0</v>
      </c>
      <c r="J5" s="2" t="str">
        <f t="shared" si="1"/>
        <v/>
      </c>
      <c r="K5" s="10" t="b">
        <v>1</v>
      </c>
    </row>
    <row r="6" spans="1:11" x14ac:dyDescent="0.25">
      <c r="A6" s="1" t="s">
        <v>7</v>
      </c>
      <c r="B6" s="2">
        <v>3</v>
      </c>
      <c r="C6" s="2" t="s">
        <v>10</v>
      </c>
      <c r="D6" s="2" t="s">
        <v>11</v>
      </c>
      <c r="E6" s="2">
        <v>50315</v>
      </c>
      <c r="F6" s="2" t="b">
        <v>0</v>
      </c>
      <c r="G6" s="1">
        <f>VLOOKUP(Results_Experts!$C6,'Correct Response Lookup'!$A$2:$C$21,2)</f>
        <v>0</v>
      </c>
      <c r="H6" s="2" t="str">
        <f>VLOOKUP(Results_Experts!$C6,'Correct Response Lookup'!$A$2:$C$21,3)</f>
        <v>1,40</v>
      </c>
      <c r="I6" s="3" t="b">
        <f t="shared" si="0"/>
        <v>1</v>
      </c>
      <c r="J6" s="2" t="str">
        <f t="shared" si="1"/>
        <v/>
      </c>
      <c r="K6" t="b">
        <f t="shared" ref="K6:K17" si="2">IF(I6,TRUE)</f>
        <v>1</v>
      </c>
    </row>
    <row r="7" spans="1:11" x14ac:dyDescent="0.25">
      <c r="A7" s="1" t="s">
        <v>7</v>
      </c>
      <c r="B7" s="2">
        <v>4</v>
      </c>
      <c r="C7" s="2" t="s">
        <v>12</v>
      </c>
      <c r="D7" s="2" t="s">
        <v>13</v>
      </c>
      <c r="E7" s="2">
        <v>69915</v>
      </c>
      <c r="F7" s="2" t="b">
        <v>0</v>
      </c>
      <c r="G7" s="1">
        <f>VLOOKUP(Results_Experts!$C7,'Correct Response Lookup'!$A$2:$C$21,2)</f>
        <v>0</v>
      </c>
      <c r="H7" s="2" t="str">
        <f>VLOOKUP(Results_Experts!$C7,'Correct Response Lookup'!$A$2:$C$21,3)</f>
        <v>positive null</v>
      </c>
      <c r="I7" s="3" t="b">
        <f t="shared" si="0"/>
        <v>1</v>
      </c>
      <c r="J7" s="2" t="str">
        <f t="shared" si="1"/>
        <v/>
      </c>
      <c r="K7" t="b">
        <f t="shared" si="2"/>
        <v>1</v>
      </c>
    </row>
    <row r="8" spans="1:11" x14ac:dyDescent="0.25">
      <c r="A8" s="1" t="s">
        <v>7</v>
      </c>
      <c r="B8" s="2">
        <v>5</v>
      </c>
      <c r="C8" s="2" t="s">
        <v>14</v>
      </c>
      <c r="D8" s="2">
        <v>8</v>
      </c>
      <c r="E8" s="2">
        <v>145987</v>
      </c>
      <c r="F8" s="2" t="b">
        <v>0</v>
      </c>
      <c r="G8" s="1">
        <f>VLOOKUP(Results_Experts!$C8,'Correct Response Lookup'!$A$2:$C$21,2)</f>
        <v>0</v>
      </c>
      <c r="H8" s="2">
        <f>VLOOKUP(Results_Experts!$C8,'Correct Response Lookup'!$A$2:$C$21,3)</f>
        <v>8</v>
      </c>
      <c r="I8" s="3" t="b">
        <f t="shared" si="0"/>
        <v>1</v>
      </c>
      <c r="J8" s="2" t="str">
        <f t="shared" si="1"/>
        <v/>
      </c>
      <c r="K8" t="b">
        <f t="shared" si="2"/>
        <v>1</v>
      </c>
    </row>
    <row r="9" spans="1:11" x14ac:dyDescent="0.25">
      <c r="A9" s="1" t="s">
        <v>7</v>
      </c>
      <c r="B9" s="2">
        <v>6</v>
      </c>
      <c r="C9" s="2" t="s">
        <v>15</v>
      </c>
      <c r="D9" s="2">
        <v>26</v>
      </c>
      <c r="E9" s="2">
        <v>78724</v>
      </c>
      <c r="F9" s="2" t="b">
        <v>0</v>
      </c>
      <c r="G9" s="1">
        <f>VLOOKUP(Results_Experts!$C9,'Correct Response Lookup'!$A$2:$C$21,2)</f>
        <v>0</v>
      </c>
      <c r="H9" s="2">
        <f>VLOOKUP(Results_Experts!$C9,'Correct Response Lookup'!$A$2:$C$21,3)</f>
        <v>26</v>
      </c>
      <c r="I9" s="3" t="b">
        <f t="shared" si="0"/>
        <v>1</v>
      </c>
      <c r="J9" s="2" t="str">
        <f t="shared" si="1"/>
        <v/>
      </c>
      <c r="K9" t="b">
        <f t="shared" si="2"/>
        <v>1</v>
      </c>
    </row>
    <row r="10" spans="1:11" x14ac:dyDescent="0.25">
      <c r="A10" s="1" t="s">
        <v>7</v>
      </c>
      <c r="B10" s="2">
        <v>7</v>
      </c>
      <c r="C10" s="2" t="s">
        <v>16</v>
      </c>
      <c r="D10" s="2">
        <v>10</v>
      </c>
      <c r="E10" s="2">
        <v>54948</v>
      </c>
      <c r="F10" s="2" t="b">
        <v>0</v>
      </c>
      <c r="G10" s="1">
        <f>VLOOKUP(Results_Experts!$C10,'Correct Response Lookup'!$A$2:$C$21,2)</f>
        <v>0</v>
      </c>
      <c r="H10" s="2">
        <f>VLOOKUP(Results_Experts!$C10,'Correct Response Lookup'!$A$2:$C$21,3)</f>
        <v>10</v>
      </c>
      <c r="I10" s="3" t="b">
        <f t="shared" si="0"/>
        <v>1</v>
      </c>
      <c r="J10" s="2" t="str">
        <f t="shared" si="1"/>
        <v/>
      </c>
      <c r="K10" t="b">
        <f t="shared" si="2"/>
        <v>1</v>
      </c>
    </row>
    <row r="11" spans="1:11" x14ac:dyDescent="0.25">
      <c r="A11" s="1" t="s">
        <v>7</v>
      </c>
      <c r="B11" s="2">
        <v>8</v>
      </c>
      <c r="C11" s="2" t="s">
        <v>17</v>
      </c>
      <c r="D11" s="2">
        <v>15</v>
      </c>
      <c r="E11" s="2">
        <v>28903</v>
      </c>
      <c r="F11" s="2" t="b">
        <v>0</v>
      </c>
      <c r="G11" s="1">
        <f>VLOOKUP(Results_Experts!$C11,'Correct Response Lookup'!$A$2:$C$21,2)</f>
        <v>0</v>
      </c>
      <c r="H11" s="2">
        <f>VLOOKUP(Results_Experts!$C11,'Correct Response Lookup'!$A$2:$C$21,3)</f>
        <v>15</v>
      </c>
      <c r="I11" s="3" t="b">
        <f t="shared" si="0"/>
        <v>1</v>
      </c>
      <c r="J11" s="2" t="str">
        <f t="shared" si="1"/>
        <v/>
      </c>
      <c r="K11" t="b">
        <f t="shared" si="2"/>
        <v>1</v>
      </c>
    </row>
    <row r="12" spans="1:11" x14ac:dyDescent="0.25">
      <c r="A12" s="1" t="s">
        <v>7</v>
      </c>
      <c r="B12" s="2">
        <v>9</v>
      </c>
      <c r="C12" s="2" t="s">
        <v>18</v>
      </c>
      <c r="D12" s="2" t="s">
        <v>19</v>
      </c>
      <c r="E12" s="2">
        <v>69316</v>
      </c>
      <c r="F12" s="2" t="b">
        <v>0</v>
      </c>
      <c r="G12" s="1">
        <f>VLOOKUP(Results_Experts!$C12,'Correct Response Lookup'!$A$2:$C$21,2)</f>
        <v>0</v>
      </c>
      <c r="H12" s="2" t="str">
        <f>VLOOKUP(Results_Experts!$C12,'Correct Response Lookup'!$A$2:$C$21,3)</f>
        <v>No</v>
      </c>
      <c r="I12" s="3" t="b">
        <f t="shared" si="0"/>
        <v>1</v>
      </c>
      <c r="J12" s="2" t="str">
        <f t="shared" si="1"/>
        <v/>
      </c>
      <c r="K12" t="b">
        <f t="shared" si="2"/>
        <v>1</v>
      </c>
    </row>
    <row r="13" spans="1:11" x14ac:dyDescent="0.25">
      <c r="A13" s="1" t="s">
        <v>21</v>
      </c>
      <c r="B13" s="2">
        <v>0</v>
      </c>
      <c r="C13" s="2" t="s">
        <v>20</v>
      </c>
      <c r="D13" s="2">
        <v>8</v>
      </c>
      <c r="E13" s="2">
        <v>76772</v>
      </c>
      <c r="F13" s="2" t="b">
        <v>0</v>
      </c>
      <c r="G13" s="1">
        <f>VLOOKUP(Results_Experts!$C13,'Correct Response Lookup'!$A$2:$C$21,2)</f>
        <v>0</v>
      </c>
      <c r="H13" s="2">
        <f>VLOOKUP(Results_Experts!$C13,'Correct Response Lookup'!$A$2:$C$21,3)</f>
        <v>8</v>
      </c>
      <c r="I13" s="3" t="b">
        <f t="shared" si="0"/>
        <v>1</v>
      </c>
      <c r="J13" s="2" t="str">
        <f t="shared" si="1"/>
        <v/>
      </c>
      <c r="K13" t="b">
        <f t="shared" si="2"/>
        <v>1</v>
      </c>
    </row>
    <row r="14" spans="1:11" x14ac:dyDescent="0.25">
      <c r="A14" s="1" t="s">
        <v>21</v>
      </c>
      <c r="B14" s="2">
        <v>1</v>
      </c>
      <c r="C14" s="2" t="s">
        <v>22</v>
      </c>
      <c r="D14" s="2">
        <v>26</v>
      </c>
      <c r="E14" s="2">
        <v>33746</v>
      </c>
      <c r="F14" s="2" t="b">
        <v>0</v>
      </c>
      <c r="G14" s="1">
        <f>VLOOKUP(Results_Experts!$C14,'Correct Response Lookup'!$A$2:$C$21,2)</f>
        <v>0</v>
      </c>
      <c r="H14" s="2">
        <f>VLOOKUP(Results_Experts!$C14,'Correct Response Lookup'!$A$2:$C$21,3)</f>
        <v>26</v>
      </c>
      <c r="I14" s="3" t="b">
        <f t="shared" si="0"/>
        <v>1</v>
      </c>
      <c r="J14" s="2" t="str">
        <f t="shared" si="1"/>
        <v/>
      </c>
      <c r="K14" t="b">
        <f t="shared" si="2"/>
        <v>1</v>
      </c>
    </row>
    <row r="15" spans="1:11" x14ac:dyDescent="0.25">
      <c r="A15" s="1" t="s">
        <v>21</v>
      </c>
      <c r="B15" s="2">
        <v>2</v>
      </c>
      <c r="C15" s="2" t="s">
        <v>23</v>
      </c>
      <c r="D15" s="2" t="s">
        <v>11</v>
      </c>
      <c r="E15" s="2">
        <v>24996</v>
      </c>
      <c r="F15" s="2" t="b">
        <v>0</v>
      </c>
      <c r="G15" s="1">
        <f>VLOOKUP(Results_Experts!$C15,'Correct Response Lookup'!$A$2:$C$21,2)</f>
        <v>0</v>
      </c>
      <c r="H15" s="2" t="str">
        <f>VLOOKUP(Results_Experts!$C15,'Correct Response Lookup'!$A$2:$C$21,3)</f>
        <v>1,40</v>
      </c>
      <c r="I15" s="3" t="b">
        <f t="shared" si="0"/>
        <v>1</v>
      </c>
      <c r="J15" s="2" t="str">
        <f t="shared" si="1"/>
        <v/>
      </c>
      <c r="K15" t="b">
        <f t="shared" si="2"/>
        <v>1</v>
      </c>
    </row>
    <row r="16" spans="1:11" x14ac:dyDescent="0.25">
      <c r="A16" s="1" t="s">
        <v>21</v>
      </c>
      <c r="B16" s="2">
        <v>3</v>
      </c>
      <c r="C16" s="2" t="s">
        <v>12</v>
      </c>
      <c r="D16" s="2" t="s">
        <v>13</v>
      </c>
      <c r="E16" s="2">
        <v>54616</v>
      </c>
      <c r="F16" s="2" t="b">
        <v>0</v>
      </c>
      <c r="G16" s="1">
        <f>VLOOKUP(Results_Experts!$C16,'Correct Response Lookup'!$A$2:$C$21,2)</f>
        <v>0</v>
      </c>
      <c r="H16" s="2" t="str">
        <f>VLOOKUP(Results_Experts!$C16,'Correct Response Lookup'!$A$2:$C$21,3)</f>
        <v>positive null</v>
      </c>
      <c r="I16" s="3" t="b">
        <f t="shared" si="0"/>
        <v>1</v>
      </c>
      <c r="J16" s="2" t="str">
        <f t="shared" si="1"/>
        <v/>
      </c>
      <c r="K16" t="b">
        <f t="shared" si="2"/>
        <v>1</v>
      </c>
    </row>
    <row r="17" spans="1:11" x14ac:dyDescent="0.25">
      <c r="A17" s="1" t="s">
        <v>21</v>
      </c>
      <c r="B17" s="2">
        <v>4</v>
      </c>
      <c r="C17" s="2" t="s">
        <v>24</v>
      </c>
      <c r="D17" s="2">
        <v>23</v>
      </c>
      <c r="E17" s="2">
        <v>47852</v>
      </c>
      <c r="F17" s="2" t="b">
        <v>0</v>
      </c>
      <c r="G17" s="1">
        <f>VLOOKUP(Results_Experts!$C17,'Correct Response Lookup'!$A$2:$C$21,2)</f>
        <v>0</v>
      </c>
      <c r="H17" s="2">
        <f>VLOOKUP(Results_Experts!$C17,'Correct Response Lookup'!$A$2:$C$21,3)</f>
        <v>23</v>
      </c>
      <c r="I17" s="3" t="b">
        <f t="shared" si="0"/>
        <v>1</v>
      </c>
      <c r="J17" s="2" t="str">
        <f t="shared" si="1"/>
        <v/>
      </c>
      <c r="K17" t="b">
        <f t="shared" si="2"/>
        <v>1</v>
      </c>
    </row>
    <row r="18" spans="1:11" x14ac:dyDescent="0.25">
      <c r="A18" s="1" t="s">
        <v>21</v>
      </c>
      <c r="B18" s="2">
        <v>5</v>
      </c>
      <c r="C18" s="2" t="s">
        <v>25</v>
      </c>
      <c r="D18" s="2">
        <v>10025</v>
      </c>
      <c r="E18" s="2">
        <v>86007</v>
      </c>
      <c r="F18" s="2" t="b">
        <v>0</v>
      </c>
      <c r="G18" s="1">
        <f>VLOOKUP(Results_Experts!$C18,'Correct Response Lookup'!$A$2:$C$21,2)</f>
        <v>0</v>
      </c>
      <c r="H18" s="2" t="str">
        <f>VLOOKUP(Results_Experts!$C18,'Correct Response Lookup'!$A$2:$C$21,3)</f>
        <v>100.0 25.0</v>
      </c>
      <c r="I18" s="3" t="b">
        <f t="shared" si="0"/>
        <v>0</v>
      </c>
      <c r="J18" s="2" t="str">
        <f t="shared" si="1"/>
        <v/>
      </c>
      <c r="K18" s="10" t="b">
        <v>1</v>
      </c>
    </row>
    <row r="19" spans="1:11" x14ac:dyDescent="0.25">
      <c r="A19" s="1" t="s">
        <v>21</v>
      </c>
      <c r="B19" s="2">
        <v>6</v>
      </c>
      <c r="C19" s="2" t="s">
        <v>18</v>
      </c>
      <c r="D19" s="2" t="s">
        <v>19</v>
      </c>
      <c r="E19" s="2">
        <v>40895</v>
      </c>
      <c r="F19" s="2" t="b">
        <v>0</v>
      </c>
      <c r="G19" s="1">
        <f>VLOOKUP(Results_Experts!$C19,'Correct Response Lookup'!$A$2:$C$21,2)</f>
        <v>0</v>
      </c>
      <c r="H19" s="2" t="str">
        <f>VLOOKUP(Results_Experts!$C19,'Correct Response Lookup'!$A$2:$C$21,3)</f>
        <v>No</v>
      </c>
      <c r="I19" s="3" t="b">
        <f t="shared" si="0"/>
        <v>1</v>
      </c>
      <c r="J19" s="2" t="str">
        <f t="shared" si="1"/>
        <v/>
      </c>
      <c r="K19" t="b">
        <f t="shared" ref="K19:K27" si="3">IF(I19,TRUE)</f>
        <v>1</v>
      </c>
    </row>
    <row r="20" spans="1:11" x14ac:dyDescent="0.25">
      <c r="A20" s="1" t="s">
        <v>21</v>
      </c>
      <c r="B20" s="2">
        <v>7</v>
      </c>
      <c r="C20" s="2" t="s">
        <v>16</v>
      </c>
      <c r="D20" s="2">
        <v>10</v>
      </c>
      <c r="E20" s="2">
        <v>60240</v>
      </c>
      <c r="F20" s="2" t="b">
        <v>0</v>
      </c>
      <c r="G20" s="1">
        <f>VLOOKUP(Results_Experts!$C20,'Correct Response Lookup'!$A$2:$C$21,2)</f>
        <v>0</v>
      </c>
      <c r="H20" s="2">
        <f>VLOOKUP(Results_Experts!$C20,'Correct Response Lookup'!$A$2:$C$21,3)</f>
        <v>10</v>
      </c>
      <c r="I20" s="3" t="b">
        <f t="shared" si="0"/>
        <v>1</v>
      </c>
      <c r="J20" s="2" t="str">
        <f t="shared" si="1"/>
        <v/>
      </c>
      <c r="K20" t="b">
        <f t="shared" si="3"/>
        <v>1</v>
      </c>
    </row>
    <row r="21" spans="1:11" x14ac:dyDescent="0.25">
      <c r="A21" s="1" t="s">
        <v>21</v>
      </c>
      <c r="B21" s="2">
        <v>8</v>
      </c>
      <c r="C21" s="2" t="s">
        <v>17</v>
      </c>
      <c r="D21" s="2">
        <v>15</v>
      </c>
      <c r="E21" s="2">
        <v>14957</v>
      </c>
      <c r="F21" s="2" t="b">
        <v>0</v>
      </c>
      <c r="G21" s="1">
        <f>VLOOKUP(Results_Experts!$C21,'Correct Response Lookup'!$A$2:$C$21,2)</f>
        <v>0</v>
      </c>
      <c r="H21" s="2">
        <f>VLOOKUP(Results_Experts!$C21,'Correct Response Lookup'!$A$2:$C$21,3)</f>
        <v>15</v>
      </c>
      <c r="I21" s="3" t="b">
        <f t="shared" si="0"/>
        <v>1</v>
      </c>
      <c r="J21" s="2" t="str">
        <f t="shared" si="1"/>
        <v/>
      </c>
      <c r="K21" t="b">
        <f t="shared" si="3"/>
        <v>1</v>
      </c>
    </row>
    <row r="22" spans="1:11" x14ac:dyDescent="0.25">
      <c r="A22" s="1" t="s">
        <v>21</v>
      </c>
      <c r="B22" s="2">
        <v>9</v>
      </c>
      <c r="C22" s="2" t="s">
        <v>26</v>
      </c>
      <c r="D22" s="2">
        <v>3457</v>
      </c>
      <c r="E22" s="2">
        <v>232869</v>
      </c>
      <c r="F22" s="2" t="b">
        <v>0</v>
      </c>
      <c r="G22" s="1">
        <f>VLOOKUP(Results_Experts!$C22,'Correct Response Lookup'!$A$2:$C$21,2)</f>
        <v>0</v>
      </c>
      <c r="H22" s="2">
        <f>VLOOKUP(Results_Experts!$C22,'Correct Response Lookup'!$A$2:$C$21,3)</f>
        <v>7543</v>
      </c>
      <c r="I22" s="3" t="b">
        <f t="shared" si="0"/>
        <v>0</v>
      </c>
      <c r="J22" s="2" t="str">
        <f t="shared" si="1"/>
        <v/>
      </c>
      <c r="K22" t="b">
        <f t="shared" si="3"/>
        <v>0</v>
      </c>
    </row>
    <row r="23" spans="1:11" x14ac:dyDescent="0.25">
      <c r="A23" s="1" t="s">
        <v>27</v>
      </c>
      <c r="B23" s="2">
        <v>0</v>
      </c>
      <c r="C23" s="2" t="s">
        <v>17</v>
      </c>
      <c r="D23" s="2">
        <v>15</v>
      </c>
      <c r="E23" s="2">
        <v>43703</v>
      </c>
      <c r="F23" s="2" t="b">
        <v>0</v>
      </c>
      <c r="G23" s="1">
        <f>VLOOKUP(Results_Experts!$C23,'Correct Response Lookup'!$A$2:$C$21,2)</f>
        <v>0</v>
      </c>
      <c r="H23" s="2">
        <f>VLOOKUP(Results_Experts!$C23,'Correct Response Lookup'!$A$2:$C$21,3)</f>
        <v>15</v>
      </c>
      <c r="I23" s="3" t="b">
        <f t="shared" si="0"/>
        <v>1</v>
      </c>
      <c r="J23" s="2" t="str">
        <f t="shared" si="1"/>
        <v/>
      </c>
      <c r="K23" t="b">
        <f t="shared" si="3"/>
        <v>1</v>
      </c>
    </row>
    <row r="24" spans="1:11" x14ac:dyDescent="0.25">
      <c r="A24" s="1" t="s">
        <v>27</v>
      </c>
      <c r="B24" s="2">
        <v>1</v>
      </c>
      <c r="C24" s="2" t="s">
        <v>16</v>
      </c>
      <c r="D24" s="2">
        <v>10</v>
      </c>
      <c r="E24" s="2">
        <v>39127</v>
      </c>
      <c r="F24" s="2" t="b">
        <v>0</v>
      </c>
      <c r="G24" s="1">
        <f>VLOOKUP(Results_Experts!$C24,'Correct Response Lookup'!$A$2:$C$21,2)</f>
        <v>0</v>
      </c>
      <c r="H24" s="2">
        <f>VLOOKUP(Results_Experts!$C24,'Correct Response Lookup'!$A$2:$C$21,3)</f>
        <v>10</v>
      </c>
      <c r="I24" s="3" t="b">
        <f t="shared" si="0"/>
        <v>1</v>
      </c>
      <c r="J24" s="2" t="str">
        <f t="shared" si="1"/>
        <v/>
      </c>
      <c r="K24" t="b">
        <f t="shared" si="3"/>
        <v>1</v>
      </c>
    </row>
    <row r="25" spans="1:11" x14ac:dyDescent="0.25">
      <c r="A25" s="1" t="s">
        <v>27</v>
      </c>
      <c r="B25" s="2">
        <v>2</v>
      </c>
      <c r="C25" s="2" t="s">
        <v>23</v>
      </c>
      <c r="D25" s="2" t="s">
        <v>11</v>
      </c>
      <c r="E25" s="2">
        <v>38957</v>
      </c>
      <c r="F25" s="2" t="b">
        <v>0</v>
      </c>
      <c r="G25" s="1">
        <f>VLOOKUP(Results_Experts!$C25,'Correct Response Lookup'!$A$2:$C$21,2)</f>
        <v>0</v>
      </c>
      <c r="H25" s="2" t="str">
        <f>VLOOKUP(Results_Experts!$C25,'Correct Response Lookup'!$A$2:$C$21,3)</f>
        <v>1,40</v>
      </c>
      <c r="I25" s="3" t="b">
        <f t="shared" si="0"/>
        <v>1</v>
      </c>
      <c r="J25" s="2" t="str">
        <f t="shared" si="1"/>
        <v/>
      </c>
      <c r="K25" t="b">
        <f t="shared" si="3"/>
        <v>1</v>
      </c>
    </row>
    <row r="26" spans="1:11" x14ac:dyDescent="0.25">
      <c r="A26" s="1" t="s">
        <v>27</v>
      </c>
      <c r="B26" s="2">
        <v>3</v>
      </c>
      <c r="C26" s="2" t="s">
        <v>8</v>
      </c>
      <c r="D26" s="2">
        <v>23</v>
      </c>
      <c r="E26" s="2">
        <v>36653</v>
      </c>
      <c r="F26" s="2" t="b">
        <v>0</v>
      </c>
      <c r="G26" s="1">
        <f>VLOOKUP(Results_Experts!$C26,'Correct Response Lookup'!$A$2:$C$21,2)</f>
        <v>0</v>
      </c>
      <c r="H26" s="2">
        <f>VLOOKUP(Results_Experts!$C26,'Correct Response Lookup'!$A$2:$C$21,3)</f>
        <v>23</v>
      </c>
      <c r="I26" s="3" t="b">
        <f t="shared" si="0"/>
        <v>1</v>
      </c>
      <c r="J26" s="2" t="str">
        <f t="shared" si="1"/>
        <v/>
      </c>
      <c r="K26" t="b">
        <f t="shared" si="3"/>
        <v>1</v>
      </c>
    </row>
    <row r="27" spans="1:11" x14ac:dyDescent="0.25">
      <c r="A27" s="1" t="s">
        <v>27</v>
      </c>
      <c r="B27" s="2">
        <v>4</v>
      </c>
      <c r="C27" s="2" t="s">
        <v>15</v>
      </c>
      <c r="D27" s="2">
        <v>26</v>
      </c>
      <c r="E27" s="2">
        <v>44494</v>
      </c>
      <c r="F27" s="2" t="b">
        <v>0</v>
      </c>
      <c r="G27" s="1">
        <f>VLOOKUP(Results_Experts!$C27,'Correct Response Lookup'!$A$2:$C$21,2)</f>
        <v>0</v>
      </c>
      <c r="H27" s="2">
        <f>VLOOKUP(Results_Experts!$C27,'Correct Response Lookup'!$A$2:$C$21,3)</f>
        <v>26</v>
      </c>
      <c r="I27" s="3" t="b">
        <f t="shared" si="0"/>
        <v>1</v>
      </c>
      <c r="J27" s="2" t="str">
        <f t="shared" si="1"/>
        <v/>
      </c>
      <c r="K27" t="b">
        <f t="shared" si="3"/>
        <v>1</v>
      </c>
    </row>
    <row r="28" spans="1:11" x14ac:dyDescent="0.25">
      <c r="A28" s="1" t="s">
        <v>27</v>
      </c>
      <c r="B28" s="2">
        <v>5</v>
      </c>
      <c r="C28" s="2" t="s">
        <v>25</v>
      </c>
      <c r="D28" s="2" t="s">
        <v>28</v>
      </c>
      <c r="E28" s="2">
        <v>78495</v>
      </c>
      <c r="F28" s="2" t="b">
        <v>0</v>
      </c>
      <c r="G28" s="1">
        <f>VLOOKUP(Results_Experts!$C28,'Correct Response Lookup'!$A$2:$C$21,2)</f>
        <v>0</v>
      </c>
      <c r="H28" s="2" t="str">
        <f>VLOOKUP(Results_Experts!$C28,'Correct Response Lookup'!$A$2:$C$21,3)</f>
        <v>100.0 25.0</v>
      </c>
      <c r="I28" s="3" t="b">
        <f t="shared" si="0"/>
        <v>0</v>
      </c>
      <c r="J28" s="2" t="str">
        <f t="shared" si="1"/>
        <v/>
      </c>
      <c r="K28" s="10" t="b">
        <v>1</v>
      </c>
    </row>
    <row r="29" spans="1:11" x14ac:dyDescent="0.25">
      <c r="A29" s="1" t="s">
        <v>27</v>
      </c>
      <c r="B29" s="2">
        <v>6</v>
      </c>
      <c r="C29" s="2" t="s">
        <v>12</v>
      </c>
      <c r="D29" s="2" t="s">
        <v>13</v>
      </c>
      <c r="E29" s="2">
        <v>44297</v>
      </c>
      <c r="F29" s="2" t="b">
        <v>0</v>
      </c>
      <c r="G29" s="1">
        <f>VLOOKUP(Results_Experts!$C29,'Correct Response Lookup'!$A$2:$C$21,2)</f>
        <v>0</v>
      </c>
      <c r="H29" s="2" t="str">
        <f>VLOOKUP(Results_Experts!$C29,'Correct Response Lookup'!$A$2:$C$21,3)</f>
        <v>positive null</v>
      </c>
      <c r="I29" s="3" t="b">
        <f t="shared" si="0"/>
        <v>1</v>
      </c>
      <c r="J29" s="2" t="str">
        <f t="shared" si="1"/>
        <v/>
      </c>
      <c r="K29" t="b">
        <f t="shared" ref="K29:K41" si="4">IF(I29,TRUE)</f>
        <v>1</v>
      </c>
    </row>
    <row r="30" spans="1:11" x14ac:dyDescent="0.25">
      <c r="A30" s="1" t="s">
        <v>27</v>
      </c>
      <c r="B30" s="2">
        <v>7</v>
      </c>
      <c r="C30" s="2" t="s">
        <v>6</v>
      </c>
      <c r="D30" s="2">
        <v>3457</v>
      </c>
      <c r="E30" s="2">
        <v>127420</v>
      </c>
      <c r="F30" s="2" t="b">
        <v>0</v>
      </c>
      <c r="G30" s="1">
        <f>VLOOKUP(Results_Experts!$C30,'Correct Response Lookup'!$A$2:$C$21,2)</f>
        <v>0</v>
      </c>
      <c r="H30" s="2">
        <f>VLOOKUP(Results_Experts!$C30,'Correct Response Lookup'!$A$2:$C$21,3)</f>
        <v>7543</v>
      </c>
      <c r="I30" s="3" t="b">
        <f t="shared" si="0"/>
        <v>0</v>
      </c>
      <c r="J30" s="2" t="str">
        <f t="shared" si="1"/>
        <v/>
      </c>
      <c r="K30" t="b">
        <f t="shared" si="4"/>
        <v>0</v>
      </c>
    </row>
    <row r="31" spans="1:11" x14ac:dyDescent="0.25">
      <c r="A31" s="1" t="s">
        <v>27</v>
      </c>
      <c r="B31" s="2">
        <v>8</v>
      </c>
      <c r="C31" s="2" t="s">
        <v>18</v>
      </c>
      <c r="D31" s="2" t="s">
        <v>19</v>
      </c>
      <c r="E31" s="2">
        <v>106454</v>
      </c>
      <c r="F31" s="2" t="b">
        <v>0</v>
      </c>
      <c r="G31" s="1">
        <f>VLOOKUP(Results_Experts!$C31,'Correct Response Lookup'!$A$2:$C$21,2)</f>
        <v>0</v>
      </c>
      <c r="H31" s="2" t="str">
        <f>VLOOKUP(Results_Experts!$C31,'Correct Response Lookup'!$A$2:$C$21,3)</f>
        <v>No</v>
      </c>
      <c r="I31" s="3" t="b">
        <f t="shared" si="0"/>
        <v>1</v>
      </c>
      <c r="J31" s="2" t="str">
        <f t="shared" si="1"/>
        <v/>
      </c>
      <c r="K31" t="b">
        <f t="shared" si="4"/>
        <v>1</v>
      </c>
    </row>
    <row r="32" spans="1:11" x14ac:dyDescent="0.25">
      <c r="A32" s="1" t="s">
        <v>27</v>
      </c>
      <c r="B32" s="2">
        <v>9</v>
      </c>
      <c r="C32" s="2" t="s">
        <v>14</v>
      </c>
      <c r="D32" s="2">
        <v>8</v>
      </c>
      <c r="E32" s="2">
        <v>117248</v>
      </c>
      <c r="F32" s="2" t="b">
        <v>0</v>
      </c>
      <c r="G32" s="1">
        <f>VLOOKUP(Results_Experts!$C32,'Correct Response Lookup'!$A$2:$C$21,2)</f>
        <v>0</v>
      </c>
      <c r="H32" s="2">
        <f>VLOOKUP(Results_Experts!$C32,'Correct Response Lookup'!$A$2:$C$21,3)</f>
        <v>8</v>
      </c>
      <c r="I32" s="3" t="b">
        <f t="shared" si="0"/>
        <v>1</v>
      </c>
      <c r="J32" s="2" t="str">
        <f t="shared" si="1"/>
        <v/>
      </c>
      <c r="K32" t="b">
        <f t="shared" si="4"/>
        <v>1</v>
      </c>
    </row>
    <row r="33" spans="1:11" x14ac:dyDescent="0.25">
      <c r="A33" s="1" t="s">
        <v>29</v>
      </c>
      <c r="B33" s="2">
        <v>0</v>
      </c>
      <c r="C33" s="2" t="s">
        <v>18</v>
      </c>
      <c r="D33" s="2" t="s">
        <v>19</v>
      </c>
      <c r="E33" s="2">
        <v>55514</v>
      </c>
      <c r="F33" s="2" t="b">
        <v>0</v>
      </c>
      <c r="G33" s="1">
        <f>VLOOKUP(Results_Experts!$C33,'Correct Response Lookup'!$A$2:$C$21,2)</f>
        <v>0</v>
      </c>
      <c r="H33" s="2" t="str">
        <f>VLOOKUP(Results_Experts!$C33,'Correct Response Lookup'!$A$2:$C$21,3)</f>
        <v>No</v>
      </c>
      <c r="I33" s="3" t="b">
        <f t="shared" si="0"/>
        <v>1</v>
      </c>
      <c r="J33" s="2" t="str">
        <f t="shared" si="1"/>
        <v/>
      </c>
      <c r="K33" t="b">
        <f t="shared" si="4"/>
        <v>1</v>
      </c>
    </row>
    <row r="34" spans="1:11" x14ac:dyDescent="0.25">
      <c r="A34" s="1" t="s">
        <v>29</v>
      </c>
      <c r="B34" s="2">
        <v>1</v>
      </c>
      <c r="C34" s="2" t="s">
        <v>16</v>
      </c>
      <c r="D34" s="2">
        <v>10</v>
      </c>
      <c r="E34" s="2">
        <v>54650</v>
      </c>
      <c r="F34" s="2" t="b">
        <v>0</v>
      </c>
      <c r="G34" s="1">
        <f>VLOOKUP(Results_Experts!$C34,'Correct Response Lookup'!$A$2:$C$21,2)</f>
        <v>0</v>
      </c>
      <c r="H34" s="2">
        <f>VLOOKUP(Results_Experts!$C34,'Correct Response Lookup'!$A$2:$C$21,3)</f>
        <v>10</v>
      </c>
      <c r="I34" s="3" t="b">
        <f t="shared" si="0"/>
        <v>1</v>
      </c>
      <c r="J34" s="2" t="str">
        <f t="shared" si="1"/>
        <v/>
      </c>
      <c r="K34" t="b">
        <f t="shared" si="4"/>
        <v>1</v>
      </c>
    </row>
    <row r="35" spans="1:11" x14ac:dyDescent="0.25">
      <c r="A35" s="1" t="s">
        <v>29</v>
      </c>
      <c r="B35" s="2">
        <v>2</v>
      </c>
      <c r="C35" s="2" t="s">
        <v>15</v>
      </c>
      <c r="D35" s="2">
        <v>26</v>
      </c>
      <c r="E35" s="2">
        <v>38672</v>
      </c>
      <c r="F35" s="2" t="b">
        <v>0</v>
      </c>
      <c r="G35" s="1">
        <f>VLOOKUP(Results_Experts!$C35,'Correct Response Lookup'!$A$2:$C$21,2)</f>
        <v>0</v>
      </c>
      <c r="H35" s="2">
        <f>VLOOKUP(Results_Experts!$C35,'Correct Response Lookup'!$A$2:$C$21,3)</f>
        <v>26</v>
      </c>
      <c r="I35" s="3" t="b">
        <f t="shared" ref="I35:I66" si="5">EXACT($D35,$H35)</f>
        <v>1</v>
      </c>
      <c r="J35" s="2" t="str">
        <f t="shared" si="1"/>
        <v/>
      </c>
      <c r="K35" t="b">
        <f t="shared" si="4"/>
        <v>1</v>
      </c>
    </row>
    <row r="36" spans="1:11" x14ac:dyDescent="0.25">
      <c r="A36" s="1" t="s">
        <v>29</v>
      </c>
      <c r="B36" s="2">
        <v>3</v>
      </c>
      <c r="C36" s="2" t="s">
        <v>12</v>
      </c>
      <c r="D36" s="2" t="s">
        <v>13</v>
      </c>
      <c r="E36" s="2">
        <v>54016</v>
      </c>
      <c r="F36" s="2" t="b">
        <v>0</v>
      </c>
      <c r="G36" s="1">
        <f>VLOOKUP(Results_Experts!$C36,'Correct Response Lookup'!$A$2:$C$21,2)</f>
        <v>0</v>
      </c>
      <c r="H36" s="2" t="str">
        <f>VLOOKUP(Results_Experts!$C36,'Correct Response Lookup'!$A$2:$C$21,3)</f>
        <v>positive null</v>
      </c>
      <c r="I36" s="3" t="b">
        <f t="shared" si="5"/>
        <v>1</v>
      </c>
      <c r="J36" s="2" t="str">
        <f t="shared" si="1"/>
        <v/>
      </c>
      <c r="K36" t="b">
        <f t="shared" si="4"/>
        <v>1</v>
      </c>
    </row>
    <row r="37" spans="1:11" x14ac:dyDescent="0.25">
      <c r="A37" s="1" t="s">
        <v>29</v>
      </c>
      <c r="B37" s="2">
        <v>4</v>
      </c>
      <c r="C37" s="2" t="s">
        <v>20</v>
      </c>
      <c r="D37" s="2">
        <v>8</v>
      </c>
      <c r="E37" s="2">
        <v>51072</v>
      </c>
      <c r="F37" s="2" t="b">
        <v>0</v>
      </c>
      <c r="G37" s="1">
        <f>VLOOKUP(Results_Experts!$C37,'Correct Response Lookup'!$A$2:$C$21,2)</f>
        <v>0</v>
      </c>
      <c r="H37" s="2">
        <f>VLOOKUP(Results_Experts!$C37,'Correct Response Lookup'!$A$2:$C$21,3)</f>
        <v>8</v>
      </c>
      <c r="I37" s="3" t="b">
        <f t="shared" si="5"/>
        <v>1</v>
      </c>
      <c r="J37" s="2" t="str">
        <f t="shared" si="1"/>
        <v/>
      </c>
      <c r="K37" t="b">
        <f t="shared" si="4"/>
        <v>1</v>
      </c>
    </row>
    <row r="38" spans="1:11" x14ac:dyDescent="0.25">
      <c r="A38" s="1" t="s">
        <v>29</v>
      </c>
      <c r="B38" s="2">
        <v>5</v>
      </c>
      <c r="C38" s="2" t="s">
        <v>8</v>
      </c>
      <c r="D38" s="2">
        <v>23</v>
      </c>
      <c r="E38" s="2">
        <v>37008</v>
      </c>
      <c r="F38" s="2" t="b">
        <v>0</v>
      </c>
      <c r="G38" s="1">
        <f>VLOOKUP(Results_Experts!$C38,'Correct Response Lookup'!$A$2:$C$21,2)</f>
        <v>0</v>
      </c>
      <c r="H38" s="2">
        <f>VLOOKUP(Results_Experts!$C38,'Correct Response Lookup'!$A$2:$C$21,3)</f>
        <v>23</v>
      </c>
      <c r="I38" s="3" t="b">
        <f t="shared" si="5"/>
        <v>1</v>
      </c>
      <c r="J38" s="2" t="str">
        <f t="shared" si="1"/>
        <v/>
      </c>
      <c r="K38" t="b">
        <f t="shared" si="4"/>
        <v>1</v>
      </c>
    </row>
    <row r="39" spans="1:11" x14ac:dyDescent="0.25">
      <c r="A39" s="1" t="s">
        <v>29</v>
      </c>
      <c r="B39" s="2">
        <v>6</v>
      </c>
      <c r="C39" s="2" t="s">
        <v>26</v>
      </c>
      <c r="D39" s="2">
        <v>7543</v>
      </c>
      <c r="E39" s="2">
        <v>217891</v>
      </c>
      <c r="F39" s="2" t="b">
        <v>0</v>
      </c>
      <c r="G39" s="1">
        <f>VLOOKUP(Results_Experts!$C39,'Correct Response Lookup'!$A$2:$C$21,2)</f>
        <v>0</v>
      </c>
      <c r="H39" s="2">
        <f>VLOOKUP(Results_Experts!$C39,'Correct Response Lookup'!$A$2:$C$21,3)</f>
        <v>7543</v>
      </c>
      <c r="I39" s="3" t="b">
        <f t="shared" si="5"/>
        <v>1</v>
      </c>
      <c r="J39" s="2" t="str">
        <f t="shared" si="1"/>
        <v/>
      </c>
      <c r="K39" t="b">
        <f t="shared" si="4"/>
        <v>1</v>
      </c>
    </row>
    <row r="40" spans="1:11" x14ac:dyDescent="0.25">
      <c r="A40" s="1" t="s">
        <v>29</v>
      </c>
      <c r="B40" s="2">
        <v>7</v>
      </c>
      <c r="C40" s="2" t="s">
        <v>17</v>
      </c>
      <c r="D40" s="2">
        <v>15</v>
      </c>
      <c r="E40" s="2">
        <v>18503</v>
      </c>
      <c r="F40" s="2" t="b">
        <v>0</v>
      </c>
      <c r="G40" s="1">
        <f>VLOOKUP(Results_Experts!$C40,'Correct Response Lookup'!$A$2:$C$21,2)</f>
        <v>0</v>
      </c>
      <c r="H40" s="2">
        <f>VLOOKUP(Results_Experts!$C40,'Correct Response Lookup'!$A$2:$C$21,3)</f>
        <v>15</v>
      </c>
      <c r="I40" s="3" t="b">
        <f t="shared" si="5"/>
        <v>1</v>
      </c>
      <c r="J40" s="2" t="str">
        <f t="shared" si="1"/>
        <v/>
      </c>
      <c r="K40" t="b">
        <f t="shared" si="4"/>
        <v>1</v>
      </c>
    </row>
    <row r="41" spans="1:11" x14ac:dyDescent="0.25">
      <c r="A41" s="1" t="s">
        <v>29</v>
      </c>
      <c r="B41" s="2">
        <v>8</v>
      </c>
      <c r="C41" s="2" t="s">
        <v>10</v>
      </c>
      <c r="D41" s="2" t="s">
        <v>11</v>
      </c>
      <c r="E41" s="2">
        <v>45317</v>
      </c>
      <c r="F41" s="2" t="b">
        <v>0</v>
      </c>
      <c r="G41" s="1">
        <f>VLOOKUP(Results_Experts!$C41,'Correct Response Lookup'!$A$2:$C$21,2)</f>
        <v>0</v>
      </c>
      <c r="H41" s="2" t="str">
        <f>VLOOKUP(Results_Experts!$C41,'Correct Response Lookup'!$A$2:$C$21,3)</f>
        <v>1,40</v>
      </c>
      <c r="I41" s="3" t="b">
        <f t="shared" si="5"/>
        <v>1</v>
      </c>
      <c r="J41" s="2" t="str">
        <f t="shared" si="1"/>
        <v/>
      </c>
      <c r="K41" t="b">
        <f t="shared" si="4"/>
        <v>1</v>
      </c>
    </row>
    <row r="42" spans="1:11" x14ac:dyDescent="0.25">
      <c r="A42" s="1" t="s">
        <v>29</v>
      </c>
      <c r="B42" s="2">
        <v>9</v>
      </c>
      <c r="C42" s="2" t="s">
        <v>9</v>
      </c>
      <c r="D42" s="2">
        <v>10025</v>
      </c>
      <c r="E42" s="2">
        <v>48648</v>
      </c>
      <c r="F42" s="2" t="b">
        <v>0</v>
      </c>
      <c r="G42" s="1">
        <f>VLOOKUP(Results_Experts!$C42,'Correct Response Lookup'!$A$2:$C$21,2)</f>
        <v>0</v>
      </c>
      <c r="H42" s="2" t="str">
        <f>VLOOKUP(Results_Experts!$C42,'Correct Response Lookup'!$A$2:$C$21,3)</f>
        <v>100.0 25.0</v>
      </c>
      <c r="I42" s="3" t="b">
        <f t="shared" si="5"/>
        <v>0</v>
      </c>
      <c r="J42" s="2" t="str">
        <f t="shared" si="1"/>
        <v/>
      </c>
      <c r="K42" s="10" t="b">
        <v>1</v>
      </c>
    </row>
    <row r="43" spans="1:11" x14ac:dyDescent="0.25">
      <c r="A43" s="1" t="s">
        <v>30</v>
      </c>
      <c r="B43" s="2">
        <v>0</v>
      </c>
      <c r="C43" s="2" t="s">
        <v>8</v>
      </c>
      <c r="D43" s="2">
        <v>23</v>
      </c>
      <c r="E43" s="2">
        <v>21365</v>
      </c>
      <c r="F43" s="2" t="b">
        <v>0</v>
      </c>
      <c r="G43" s="1">
        <f>VLOOKUP(Results_Experts!$C43,'Correct Response Lookup'!$A$2:$C$21,2)</f>
        <v>0</v>
      </c>
      <c r="H43" s="2">
        <f>VLOOKUP(Results_Experts!$C43,'Correct Response Lookup'!$A$2:$C$21,3)</f>
        <v>23</v>
      </c>
      <c r="I43" s="3" t="b">
        <f t="shared" si="5"/>
        <v>1</v>
      </c>
      <c r="J43" s="2" t="str">
        <f t="shared" si="1"/>
        <v/>
      </c>
      <c r="K43" t="b">
        <f t="shared" ref="K43:K49" si="6">IF(I43,TRUE)</f>
        <v>1</v>
      </c>
    </row>
    <row r="44" spans="1:11" x14ac:dyDescent="0.25">
      <c r="A44" s="1" t="s">
        <v>30</v>
      </c>
      <c r="B44" s="2">
        <v>1</v>
      </c>
      <c r="C44" s="2" t="s">
        <v>15</v>
      </c>
      <c r="D44" s="2">
        <v>26</v>
      </c>
      <c r="E44" s="2">
        <v>31342</v>
      </c>
      <c r="F44" s="2" t="b">
        <v>0</v>
      </c>
      <c r="G44" s="1">
        <f>VLOOKUP(Results_Experts!$C44,'Correct Response Lookup'!$A$2:$C$21,2)</f>
        <v>0</v>
      </c>
      <c r="H44" s="2">
        <f>VLOOKUP(Results_Experts!$C44,'Correct Response Lookup'!$A$2:$C$21,3)</f>
        <v>26</v>
      </c>
      <c r="I44" s="3" t="b">
        <f t="shared" si="5"/>
        <v>1</v>
      </c>
      <c r="J44" s="2" t="str">
        <f t="shared" si="1"/>
        <v/>
      </c>
      <c r="K44" t="b">
        <f t="shared" si="6"/>
        <v>1</v>
      </c>
    </row>
    <row r="45" spans="1:11" x14ac:dyDescent="0.25">
      <c r="A45" s="1" t="s">
        <v>30</v>
      </c>
      <c r="B45" s="2">
        <v>2</v>
      </c>
      <c r="C45" s="2" t="s">
        <v>20</v>
      </c>
      <c r="D45" s="2">
        <v>6</v>
      </c>
      <c r="E45" s="2">
        <v>19735</v>
      </c>
      <c r="F45" s="2" t="b">
        <v>0</v>
      </c>
      <c r="G45" s="1">
        <f>VLOOKUP(Results_Experts!$C45,'Correct Response Lookup'!$A$2:$C$21,2)</f>
        <v>0</v>
      </c>
      <c r="H45" s="2">
        <f>VLOOKUP(Results_Experts!$C45,'Correct Response Lookup'!$A$2:$C$21,3)</f>
        <v>8</v>
      </c>
      <c r="I45" s="3" t="b">
        <f t="shared" si="5"/>
        <v>0</v>
      </c>
      <c r="J45" s="2" t="str">
        <f t="shared" si="1"/>
        <v/>
      </c>
      <c r="K45" t="b">
        <f t="shared" si="6"/>
        <v>0</v>
      </c>
    </row>
    <row r="46" spans="1:11" x14ac:dyDescent="0.25">
      <c r="A46" s="1" t="s">
        <v>30</v>
      </c>
      <c r="B46" s="2">
        <v>3</v>
      </c>
      <c r="C46" s="2" t="s">
        <v>6</v>
      </c>
      <c r="D46" s="2">
        <v>3457</v>
      </c>
      <c r="E46" s="2">
        <v>105438</v>
      </c>
      <c r="F46" s="2" t="b">
        <v>0</v>
      </c>
      <c r="G46" s="1">
        <f>VLOOKUP(Results_Experts!$C46,'Correct Response Lookup'!$A$2:$C$21,2)</f>
        <v>0</v>
      </c>
      <c r="H46" s="2">
        <f>VLOOKUP(Results_Experts!$C46,'Correct Response Lookup'!$A$2:$C$21,3)</f>
        <v>7543</v>
      </c>
      <c r="I46" s="3" t="b">
        <f t="shared" si="5"/>
        <v>0</v>
      </c>
      <c r="J46" s="2" t="str">
        <f t="shared" si="1"/>
        <v/>
      </c>
      <c r="K46" t="b">
        <f t="shared" si="6"/>
        <v>0</v>
      </c>
    </row>
    <row r="47" spans="1:11" x14ac:dyDescent="0.25">
      <c r="A47" s="1" t="s">
        <v>30</v>
      </c>
      <c r="B47" s="2">
        <v>4</v>
      </c>
      <c r="C47" s="2" t="s">
        <v>31</v>
      </c>
      <c r="D47" s="2">
        <v>10</v>
      </c>
      <c r="E47" s="2">
        <v>101480</v>
      </c>
      <c r="F47" s="2" t="b">
        <v>0</v>
      </c>
      <c r="G47" s="1">
        <f>VLOOKUP(Results_Experts!$C47,'Correct Response Lookup'!$A$2:$C$21,2)</f>
        <v>0</v>
      </c>
      <c r="H47" s="2">
        <f>VLOOKUP(Results_Experts!$C47,'Correct Response Lookup'!$A$2:$C$21,3)</f>
        <v>10</v>
      </c>
      <c r="I47" s="3" t="b">
        <f t="shared" si="5"/>
        <v>1</v>
      </c>
      <c r="J47" s="2" t="str">
        <f t="shared" si="1"/>
        <v/>
      </c>
      <c r="K47" t="b">
        <f t="shared" si="6"/>
        <v>1</v>
      </c>
    </row>
    <row r="48" spans="1:11" x14ac:dyDescent="0.25">
      <c r="A48" s="1" t="s">
        <v>30</v>
      </c>
      <c r="B48" s="2">
        <v>5</v>
      </c>
      <c r="C48" s="2" t="s">
        <v>18</v>
      </c>
      <c r="D48" s="2" t="s">
        <v>19</v>
      </c>
      <c r="E48" s="2">
        <v>34020</v>
      </c>
      <c r="F48" s="2" t="b">
        <v>0</v>
      </c>
      <c r="G48" s="1">
        <f>VLOOKUP(Results_Experts!$C48,'Correct Response Lookup'!$A$2:$C$21,2)</f>
        <v>0</v>
      </c>
      <c r="H48" s="2" t="str">
        <f>VLOOKUP(Results_Experts!$C48,'Correct Response Lookup'!$A$2:$C$21,3)</f>
        <v>No</v>
      </c>
      <c r="I48" s="3" t="b">
        <f t="shared" si="5"/>
        <v>1</v>
      </c>
      <c r="J48" s="2" t="str">
        <f t="shared" si="1"/>
        <v/>
      </c>
      <c r="K48" t="b">
        <f t="shared" si="6"/>
        <v>1</v>
      </c>
    </row>
    <row r="49" spans="1:11" x14ac:dyDescent="0.25">
      <c r="A49" s="1" t="s">
        <v>30</v>
      </c>
      <c r="B49" s="2">
        <v>6</v>
      </c>
      <c r="C49" s="2" t="s">
        <v>17</v>
      </c>
      <c r="D49" s="2">
        <v>15</v>
      </c>
      <c r="E49" s="2">
        <v>14822</v>
      </c>
      <c r="F49" s="2" t="b">
        <v>0</v>
      </c>
      <c r="G49" s="1">
        <f>VLOOKUP(Results_Experts!$C49,'Correct Response Lookup'!$A$2:$C$21,2)</f>
        <v>0</v>
      </c>
      <c r="H49" s="2">
        <f>VLOOKUP(Results_Experts!$C49,'Correct Response Lookup'!$A$2:$C$21,3)</f>
        <v>15</v>
      </c>
      <c r="I49" s="3" t="b">
        <f t="shared" si="5"/>
        <v>1</v>
      </c>
      <c r="J49" s="2" t="str">
        <f t="shared" si="1"/>
        <v/>
      </c>
      <c r="K49" t="b">
        <f t="shared" si="6"/>
        <v>1</v>
      </c>
    </row>
    <row r="50" spans="1:11" x14ac:dyDescent="0.25">
      <c r="A50" s="1" t="s">
        <v>30</v>
      </c>
      <c r="B50" s="2">
        <v>7</v>
      </c>
      <c r="C50" s="2" t="s">
        <v>9</v>
      </c>
      <c r="D50" s="2" t="s">
        <v>28</v>
      </c>
      <c r="E50" s="2">
        <v>48788</v>
      </c>
      <c r="F50" s="2" t="b">
        <v>0</v>
      </c>
      <c r="G50" s="1">
        <f>VLOOKUP(Results_Experts!$C50,'Correct Response Lookup'!$A$2:$C$21,2)</f>
        <v>0</v>
      </c>
      <c r="H50" s="2" t="str">
        <f>VLOOKUP(Results_Experts!$C50,'Correct Response Lookup'!$A$2:$C$21,3)</f>
        <v>100.0 25.0</v>
      </c>
      <c r="I50" s="3" t="b">
        <f t="shared" si="5"/>
        <v>0</v>
      </c>
      <c r="J50" s="2" t="str">
        <f t="shared" si="1"/>
        <v/>
      </c>
      <c r="K50" s="10" t="b">
        <v>1</v>
      </c>
    </row>
    <row r="51" spans="1:11" x14ac:dyDescent="0.25">
      <c r="A51" s="1" t="s">
        <v>30</v>
      </c>
      <c r="B51" s="2">
        <v>8</v>
      </c>
      <c r="C51" s="2" t="s">
        <v>32</v>
      </c>
      <c r="D51" s="2" t="s">
        <v>33</v>
      </c>
      <c r="E51" s="2">
        <v>78417</v>
      </c>
      <c r="F51" s="2" t="b">
        <v>0</v>
      </c>
      <c r="G51" s="1">
        <f>VLOOKUP(Results_Experts!$C51,'Correct Response Lookup'!$A$2:$C$21,2)</f>
        <v>1</v>
      </c>
      <c r="H51" s="2" t="str">
        <f>VLOOKUP(Results_Experts!$C51,'Correct Response Lookup'!$A$2:$C$21,3)</f>
        <v>positive null</v>
      </c>
      <c r="I51" s="3" t="b">
        <f t="shared" si="5"/>
        <v>0</v>
      </c>
      <c r="J51" s="11" t="b">
        <v>1</v>
      </c>
      <c r="K51" s="10" t="b">
        <v>1</v>
      </c>
    </row>
    <row r="52" spans="1:11" x14ac:dyDescent="0.25">
      <c r="A52" s="1" t="s">
        <v>30</v>
      </c>
      <c r="B52" s="2">
        <v>9</v>
      </c>
      <c r="C52" s="2" t="s">
        <v>23</v>
      </c>
      <c r="D52" s="2" t="s">
        <v>34</v>
      </c>
      <c r="E52" s="2">
        <v>18852</v>
      </c>
      <c r="F52" s="2" t="b">
        <v>0</v>
      </c>
      <c r="G52" s="1">
        <f>VLOOKUP(Results_Experts!$C52,'Correct Response Lookup'!$A$2:$C$21,2)</f>
        <v>0</v>
      </c>
      <c r="H52" s="2" t="str">
        <f>VLOOKUP(Results_Experts!$C52,'Correct Response Lookup'!$A$2:$C$21,3)</f>
        <v>1,40</v>
      </c>
      <c r="I52" s="3" t="b">
        <f t="shared" si="5"/>
        <v>0</v>
      </c>
      <c r="J52" s="2" t="str">
        <f t="shared" ref="J52:J82" si="7">IF(G52,FALSE,"")</f>
        <v/>
      </c>
      <c r="K52" t="b">
        <f>IF(I52,TRUE)</f>
        <v>0</v>
      </c>
    </row>
    <row r="53" spans="1:11" x14ac:dyDescent="0.25">
      <c r="A53" s="1" t="s">
        <v>36</v>
      </c>
      <c r="B53" s="2">
        <v>0</v>
      </c>
      <c r="C53" s="2" t="s">
        <v>35</v>
      </c>
      <c r="D53" s="2" t="s">
        <v>19</v>
      </c>
      <c r="E53" s="2">
        <v>120149</v>
      </c>
      <c r="F53" s="2" t="b">
        <v>0</v>
      </c>
      <c r="G53" s="1">
        <f>VLOOKUP(Results_Experts!$C53,'Correct Response Lookup'!$A$2:$C$21,2)</f>
        <v>0</v>
      </c>
      <c r="H53" s="2" t="str">
        <f>VLOOKUP(Results_Experts!$C53,'Correct Response Lookup'!$A$2:$C$21,3)</f>
        <v>No</v>
      </c>
      <c r="I53" s="3" t="b">
        <f t="shared" si="5"/>
        <v>1</v>
      </c>
      <c r="J53" s="2" t="str">
        <f t="shared" si="7"/>
        <v/>
      </c>
      <c r="K53" t="b">
        <f>IF(I53,TRUE)</f>
        <v>1</v>
      </c>
    </row>
    <row r="54" spans="1:11" x14ac:dyDescent="0.25">
      <c r="A54" s="1" t="s">
        <v>36</v>
      </c>
      <c r="B54" s="2">
        <v>1</v>
      </c>
      <c r="C54" s="2" t="s">
        <v>20</v>
      </c>
      <c r="D54" s="2">
        <v>8</v>
      </c>
      <c r="E54" s="2">
        <v>45785</v>
      </c>
      <c r="F54" s="2" t="b">
        <v>0</v>
      </c>
      <c r="G54" s="1">
        <f>VLOOKUP(Results_Experts!$C54,'Correct Response Lookup'!$A$2:$C$21,2)</f>
        <v>0</v>
      </c>
      <c r="H54" s="2">
        <f>VLOOKUP(Results_Experts!$C54,'Correct Response Lookup'!$A$2:$C$21,3)</f>
        <v>8</v>
      </c>
      <c r="I54" s="3" t="b">
        <f t="shared" si="5"/>
        <v>1</v>
      </c>
      <c r="J54" s="2" t="str">
        <f t="shared" si="7"/>
        <v/>
      </c>
      <c r="K54" t="b">
        <f>IF(I54,TRUE)</f>
        <v>1</v>
      </c>
    </row>
    <row r="55" spans="1:11" x14ac:dyDescent="0.25">
      <c r="A55" s="1" t="s">
        <v>36</v>
      </c>
      <c r="B55" s="2">
        <v>2</v>
      </c>
      <c r="C55" s="2" t="s">
        <v>16</v>
      </c>
      <c r="D55" s="2">
        <v>10</v>
      </c>
      <c r="E55" s="2">
        <v>45984</v>
      </c>
      <c r="F55" s="2" t="b">
        <v>0</v>
      </c>
      <c r="G55" s="1">
        <f>VLOOKUP(Results_Experts!$C55,'Correct Response Lookup'!$A$2:$C$21,2)</f>
        <v>0</v>
      </c>
      <c r="H55" s="2">
        <f>VLOOKUP(Results_Experts!$C55,'Correct Response Lookup'!$A$2:$C$21,3)</f>
        <v>10</v>
      </c>
      <c r="I55" s="3" t="b">
        <f t="shared" si="5"/>
        <v>1</v>
      </c>
      <c r="J55" s="2" t="str">
        <f t="shared" si="7"/>
        <v/>
      </c>
      <c r="K55" t="b">
        <f>IF(I55,TRUE)</f>
        <v>1</v>
      </c>
    </row>
    <row r="56" spans="1:11" x14ac:dyDescent="0.25">
      <c r="A56" s="1" t="s">
        <v>36</v>
      </c>
      <c r="B56" s="2">
        <v>3</v>
      </c>
      <c r="C56" s="2" t="s">
        <v>6</v>
      </c>
      <c r="D56" s="2">
        <v>3457</v>
      </c>
      <c r="E56" s="2">
        <v>217868</v>
      </c>
      <c r="F56" s="2" t="b">
        <v>0</v>
      </c>
      <c r="G56" s="1">
        <f>VLOOKUP(Results_Experts!$C56,'Correct Response Lookup'!$A$2:$C$21,2)</f>
        <v>0</v>
      </c>
      <c r="H56" s="2">
        <f>VLOOKUP(Results_Experts!$C56,'Correct Response Lookup'!$A$2:$C$21,3)</f>
        <v>7543</v>
      </c>
      <c r="I56" s="3" t="b">
        <f t="shared" si="5"/>
        <v>0</v>
      </c>
      <c r="J56" s="2" t="str">
        <f t="shared" si="7"/>
        <v/>
      </c>
      <c r="K56" t="b">
        <f>IF(I56,TRUE)</f>
        <v>0</v>
      </c>
    </row>
    <row r="57" spans="1:11" x14ac:dyDescent="0.25">
      <c r="A57" s="1" t="s">
        <v>36</v>
      </c>
      <c r="B57" s="2">
        <v>4</v>
      </c>
      <c r="C57" s="2" t="s">
        <v>9</v>
      </c>
      <c r="D57" s="2">
        <v>10025</v>
      </c>
      <c r="E57" s="2">
        <v>80058</v>
      </c>
      <c r="F57" s="2" t="b">
        <v>0</v>
      </c>
      <c r="G57" s="1">
        <f>VLOOKUP(Results_Experts!$C57,'Correct Response Lookup'!$A$2:$C$21,2)</f>
        <v>0</v>
      </c>
      <c r="H57" s="2" t="str">
        <f>VLOOKUP(Results_Experts!$C57,'Correct Response Lookup'!$A$2:$C$21,3)</f>
        <v>100.0 25.0</v>
      </c>
      <c r="I57" s="3" t="b">
        <f t="shared" si="5"/>
        <v>0</v>
      </c>
      <c r="J57" s="2" t="str">
        <f t="shared" si="7"/>
        <v/>
      </c>
      <c r="K57" s="10" t="b">
        <v>1</v>
      </c>
    </row>
    <row r="58" spans="1:11" x14ac:dyDescent="0.25">
      <c r="A58" s="1" t="s">
        <v>36</v>
      </c>
      <c r="B58" s="2">
        <v>5</v>
      </c>
      <c r="C58" s="2" t="s">
        <v>24</v>
      </c>
      <c r="D58" s="2">
        <v>23</v>
      </c>
      <c r="E58" s="2">
        <v>49333</v>
      </c>
      <c r="F58" s="2" t="b">
        <v>0</v>
      </c>
      <c r="G58" s="1">
        <f>VLOOKUP(Results_Experts!$C58,'Correct Response Lookup'!$A$2:$C$21,2)</f>
        <v>0</v>
      </c>
      <c r="H58" s="2">
        <f>VLOOKUP(Results_Experts!$C58,'Correct Response Lookup'!$A$2:$C$21,3)</f>
        <v>23</v>
      </c>
      <c r="I58" s="3" t="b">
        <f t="shared" si="5"/>
        <v>1</v>
      </c>
      <c r="J58" s="2" t="str">
        <f t="shared" si="7"/>
        <v/>
      </c>
      <c r="K58" t="b">
        <f t="shared" ref="K58:K69" si="8">IF(I58,TRUE)</f>
        <v>1</v>
      </c>
    </row>
    <row r="59" spans="1:11" x14ac:dyDescent="0.25">
      <c r="A59" s="1" t="s">
        <v>36</v>
      </c>
      <c r="B59" s="2">
        <v>6</v>
      </c>
      <c r="C59" s="2" t="s">
        <v>12</v>
      </c>
      <c r="D59" s="2" t="s">
        <v>13</v>
      </c>
      <c r="E59" s="2">
        <v>64850</v>
      </c>
      <c r="F59" s="2" t="b">
        <v>0</v>
      </c>
      <c r="G59" s="1">
        <f>VLOOKUP(Results_Experts!$C59,'Correct Response Lookup'!$A$2:$C$21,2)</f>
        <v>0</v>
      </c>
      <c r="H59" s="2" t="str">
        <f>VLOOKUP(Results_Experts!$C59,'Correct Response Lookup'!$A$2:$C$21,3)</f>
        <v>positive null</v>
      </c>
      <c r="I59" s="3" t="b">
        <f t="shared" si="5"/>
        <v>1</v>
      </c>
      <c r="J59" s="2" t="str">
        <f t="shared" si="7"/>
        <v/>
      </c>
      <c r="K59" t="b">
        <f t="shared" si="8"/>
        <v>1</v>
      </c>
    </row>
    <row r="60" spans="1:11" x14ac:dyDescent="0.25">
      <c r="A60" s="1" t="s">
        <v>36</v>
      </c>
      <c r="B60" s="2">
        <v>7</v>
      </c>
      <c r="C60" s="2" t="s">
        <v>17</v>
      </c>
      <c r="D60" s="2">
        <v>15</v>
      </c>
      <c r="E60" s="2">
        <v>24873</v>
      </c>
      <c r="F60" s="2" t="b">
        <v>0</v>
      </c>
      <c r="G60" s="1">
        <f>VLOOKUP(Results_Experts!$C60,'Correct Response Lookup'!$A$2:$C$21,2)</f>
        <v>0</v>
      </c>
      <c r="H60" s="2">
        <f>VLOOKUP(Results_Experts!$C60,'Correct Response Lookup'!$A$2:$C$21,3)</f>
        <v>15</v>
      </c>
      <c r="I60" s="3" t="b">
        <f t="shared" si="5"/>
        <v>1</v>
      </c>
      <c r="J60" s="2" t="str">
        <f t="shared" si="7"/>
        <v/>
      </c>
      <c r="K60" t="b">
        <f t="shared" si="8"/>
        <v>1</v>
      </c>
    </row>
    <row r="61" spans="1:11" x14ac:dyDescent="0.25">
      <c r="A61" s="1" t="s">
        <v>36</v>
      </c>
      <c r="B61" s="2">
        <v>8</v>
      </c>
      <c r="C61" s="2" t="s">
        <v>23</v>
      </c>
      <c r="D61" s="2" t="s">
        <v>11</v>
      </c>
      <c r="E61" s="2">
        <v>28545</v>
      </c>
      <c r="F61" s="2" t="b">
        <v>0</v>
      </c>
      <c r="G61" s="1">
        <f>VLOOKUP(Results_Experts!$C61,'Correct Response Lookup'!$A$2:$C$21,2)</f>
        <v>0</v>
      </c>
      <c r="H61" s="2" t="str">
        <f>VLOOKUP(Results_Experts!$C61,'Correct Response Lookup'!$A$2:$C$21,3)</f>
        <v>1,40</v>
      </c>
      <c r="I61" s="3" t="b">
        <f t="shared" si="5"/>
        <v>1</v>
      </c>
      <c r="J61" s="2" t="str">
        <f t="shared" si="7"/>
        <v/>
      </c>
      <c r="K61" t="b">
        <f t="shared" si="8"/>
        <v>1</v>
      </c>
    </row>
    <row r="62" spans="1:11" x14ac:dyDescent="0.25">
      <c r="A62" s="1" t="s">
        <v>36</v>
      </c>
      <c r="B62" s="2">
        <v>9</v>
      </c>
      <c r="C62" s="2" t="s">
        <v>15</v>
      </c>
      <c r="D62" s="2">
        <v>26</v>
      </c>
      <c r="E62" s="2">
        <v>41180</v>
      </c>
      <c r="F62" s="2" t="b">
        <v>0</v>
      </c>
      <c r="G62" s="1">
        <f>VLOOKUP(Results_Experts!$C62,'Correct Response Lookup'!$A$2:$C$21,2)</f>
        <v>0</v>
      </c>
      <c r="H62" s="2">
        <f>VLOOKUP(Results_Experts!$C62,'Correct Response Lookup'!$A$2:$C$21,3)</f>
        <v>26</v>
      </c>
      <c r="I62" s="3" t="b">
        <f t="shared" si="5"/>
        <v>1</v>
      </c>
      <c r="J62" s="2" t="str">
        <f t="shared" si="7"/>
        <v/>
      </c>
      <c r="K62" t="b">
        <f t="shared" si="8"/>
        <v>1</v>
      </c>
    </row>
    <row r="63" spans="1:11" x14ac:dyDescent="0.25">
      <c r="A63" s="1" t="s">
        <v>37</v>
      </c>
      <c r="B63" s="2">
        <v>0</v>
      </c>
      <c r="C63" s="2" t="s">
        <v>20</v>
      </c>
      <c r="D63" s="2">
        <v>8</v>
      </c>
      <c r="E63" s="2">
        <v>50849</v>
      </c>
      <c r="F63" s="2" t="b">
        <v>0</v>
      </c>
      <c r="G63" s="1">
        <f>VLOOKUP(Results_Experts!$C63,'Correct Response Lookup'!$A$2:$C$21,2)</f>
        <v>0</v>
      </c>
      <c r="H63" s="2">
        <f>VLOOKUP(Results_Experts!$C63,'Correct Response Lookup'!$A$2:$C$21,3)</f>
        <v>8</v>
      </c>
      <c r="I63" s="3" t="b">
        <f t="shared" si="5"/>
        <v>1</v>
      </c>
      <c r="J63" s="2" t="str">
        <f t="shared" si="7"/>
        <v/>
      </c>
      <c r="K63" t="b">
        <f t="shared" si="8"/>
        <v>1</v>
      </c>
    </row>
    <row r="64" spans="1:11" x14ac:dyDescent="0.25">
      <c r="A64" s="1" t="s">
        <v>37</v>
      </c>
      <c r="B64" s="2">
        <v>1</v>
      </c>
      <c r="C64" s="2" t="s">
        <v>16</v>
      </c>
      <c r="D64" s="2">
        <v>10</v>
      </c>
      <c r="E64" s="2">
        <v>76758</v>
      </c>
      <c r="F64" s="2" t="b">
        <v>0</v>
      </c>
      <c r="G64" s="1">
        <f>VLOOKUP(Results_Experts!$C64,'Correct Response Lookup'!$A$2:$C$21,2)</f>
        <v>0</v>
      </c>
      <c r="H64" s="2">
        <f>VLOOKUP(Results_Experts!$C64,'Correct Response Lookup'!$A$2:$C$21,3)</f>
        <v>10</v>
      </c>
      <c r="I64" s="3" t="b">
        <f t="shared" si="5"/>
        <v>1</v>
      </c>
      <c r="J64" s="2" t="str">
        <f t="shared" si="7"/>
        <v/>
      </c>
      <c r="K64" t="b">
        <f t="shared" si="8"/>
        <v>1</v>
      </c>
    </row>
    <row r="65" spans="1:11" x14ac:dyDescent="0.25">
      <c r="A65" s="1" t="s">
        <v>37</v>
      </c>
      <c r="B65" s="2">
        <v>2</v>
      </c>
      <c r="C65" s="2" t="s">
        <v>17</v>
      </c>
      <c r="D65" s="2">
        <v>15</v>
      </c>
      <c r="E65" s="2">
        <v>50883</v>
      </c>
      <c r="F65" s="2" t="b">
        <v>0</v>
      </c>
      <c r="G65" s="1">
        <f>VLOOKUP(Results_Experts!$C65,'Correct Response Lookup'!$A$2:$C$21,2)</f>
        <v>0</v>
      </c>
      <c r="H65" s="2">
        <f>VLOOKUP(Results_Experts!$C65,'Correct Response Lookup'!$A$2:$C$21,3)</f>
        <v>15</v>
      </c>
      <c r="I65" s="3" t="b">
        <f t="shared" si="5"/>
        <v>1</v>
      </c>
      <c r="J65" s="2" t="str">
        <f t="shared" si="7"/>
        <v/>
      </c>
      <c r="K65" t="b">
        <f t="shared" si="8"/>
        <v>1</v>
      </c>
    </row>
    <row r="66" spans="1:11" x14ac:dyDescent="0.25">
      <c r="A66" s="1" t="s">
        <v>37</v>
      </c>
      <c r="B66" s="2">
        <v>3</v>
      </c>
      <c r="C66" s="2" t="s">
        <v>26</v>
      </c>
      <c r="D66" s="2">
        <v>-1</v>
      </c>
      <c r="E66" s="2">
        <v>276703</v>
      </c>
      <c r="F66" s="2" t="b">
        <v>0</v>
      </c>
      <c r="G66" s="1">
        <f>VLOOKUP(Results_Experts!$C66,'Correct Response Lookup'!$A$2:$C$21,2)</f>
        <v>0</v>
      </c>
      <c r="H66" s="2">
        <f>VLOOKUP(Results_Experts!$C66,'Correct Response Lookup'!$A$2:$C$21,3)</f>
        <v>7543</v>
      </c>
      <c r="I66" s="3" t="b">
        <f t="shared" si="5"/>
        <v>0</v>
      </c>
      <c r="J66" s="2" t="str">
        <f t="shared" si="7"/>
        <v/>
      </c>
      <c r="K66" t="b">
        <f t="shared" si="8"/>
        <v>0</v>
      </c>
    </row>
    <row r="67" spans="1:11" x14ac:dyDescent="0.25">
      <c r="A67" s="1" t="s">
        <v>37</v>
      </c>
      <c r="B67" s="2">
        <v>4</v>
      </c>
      <c r="C67" s="2" t="s">
        <v>22</v>
      </c>
      <c r="D67" s="2">
        <v>26</v>
      </c>
      <c r="E67" s="2">
        <v>46878</v>
      </c>
      <c r="F67" s="2" t="b">
        <v>0</v>
      </c>
      <c r="G67" s="1">
        <f>VLOOKUP(Results_Experts!$C67,'Correct Response Lookup'!$A$2:$C$21,2)</f>
        <v>0</v>
      </c>
      <c r="H67" s="2">
        <f>VLOOKUP(Results_Experts!$C67,'Correct Response Lookup'!$A$2:$C$21,3)</f>
        <v>26</v>
      </c>
      <c r="I67" s="3" t="b">
        <f t="shared" ref="I67:I98" si="9">EXACT($D67,$H67)</f>
        <v>1</v>
      </c>
      <c r="J67" s="2" t="str">
        <f t="shared" si="7"/>
        <v/>
      </c>
      <c r="K67" t="b">
        <f t="shared" si="8"/>
        <v>1</v>
      </c>
    </row>
    <row r="68" spans="1:11" x14ac:dyDescent="0.25">
      <c r="A68" s="1" t="s">
        <v>37</v>
      </c>
      <c r="B68" s="2">
        <v>5</v>
      </c>
      <c r="C68" s="2" t="s">
        <v>35</v>
      </c>
      <c r="D68" s="2" t="s">
        <v>19</v>
      </c>
      <c r="E68" s="2">
        <v>175716</v>
      </c>
      <c r="F68" s="2" t="b">
        <v>0</v>
      </c>
      <c r="G68" s="1">
        <f>VLOOKUP(Results_Experts!$C68,'Correct Response Lookup'!$A$2:$C$21,2)</f>
        <v>0</v>
      </c>
      <c r="H68" s="2" t="str">
        <f>VLOOKUP(Results_Experts!$C68,'Correct Response Lookup'!$A$2:$C$21,3)</f>
        <v>No</v>
      </c>
      <c r="I68" s="3" t="b">
        <f t="shared" si="9"/>
        <v>1</v>
      </c>
      <c r="J68" s="2" t="str">
        <f t="shared" si="7"/>
        <v/>
      </c>
      <c r="K68" t="b">
        <f t="shared" si="8"/>
        <v>1</v>
      </c>
    </row>
    <row r="69" spans="1:11" x14ac:dyDescent="0.25">
      <c r="A69" s="1" t="s">
        <v>37</v>
      </c>
      <c r="B69" s="2">
        <v>6</v>
      </c>
      <c r="C69" s="2" t="s">
        <v>8</v>
      </c>
      <c r="D69" s="2">
        <v>22</v>
      </c>
      <c r="E69" s="2">
        <v>92656</v>
      </c>
      <c r="F69" s="2" t="b">
        <v>0</v>
      </c>
      <c r="G69" s="1">
        <f>VLOOKUP(Results_Experts!$C69,'Correct Response Lookup'!$A$2:$C$21,2)</f>
        <v>0</v>
      </c>
      <c r="H69" s="2">
        <f>VLOOKUP(Results_Experts!$C69,'Correct Response Lookup'!$A$2:$C$21,3)</f>
        <v>23</v>
      </c>
      <c r="I69" s="3" t="b">
        <f t="shared" si="9"/>
        <v>0</v>
      </c>
      <c r="J69" s="2" t="str">
        <f t="shared" si="7"/>
        <v/>
      </c>
      <c r="K69" t="b">
        <f t="shared" si="8"/>
        <v>0</v>
      </c>
    </row>
    <row r="70" spans="1:11" x14ac:dyDescent="0.25">
      <c r="A70" s="1" t="s">
        <v>37</v>
      </c>
      <c r="B70" s="2">
        <v>7</v>
      </c>
      <c r="C70" s="2" t="s">
        <v>25</v>
      </c>
      <c r="D70" s="2">
        <v>10025</v>
      </c>
      <c r="E70" s="2">
        <v>114020</v>
      </c>
      <c r="F70" s="2" t="b">
        <v>0</v>
      </c>
      <c r="G70" s="1">
        <f>VLOOKUP(Results_Experts!$C70,'Correct Response Lookup'!$A$2:$C$21,2)</f>
        <v>0</v>
      </c>
      <c r="H70" s="2" t="str">
        <f>VLOOKUP(Results_Experts!$C70,'Correct Response Lookup'!$A$2:$C$21,3)</f>
        <v>100.0 25.0</v>
      </c>
      <c r="I70" s="3" t="b">
        <f t="shared" si="9"/>
        <v>0</v>
      </c>
      <c r="J70" s="2" t="str">
        <f t="shared" si="7"/>
        <v/>
      </c>
      <c r="K70" s="10" t="b">
        <v>1</v>
      </c>
    </row>
    <row r="71" spans="1:11" x14ac:dyDescent="0.25">
      <c r="A71" s="1" t="s">
        <v>37</v>
      </c>
      <c r="B71" s="2">
        <v>8</v>
      </c>
      <c r="C71" s="2" t="s">
        <v>23</v>
      </c>
      <c r="D71" s="2" t="s">
        <v>11</v>
      </c>
      <c r="E71" s="2">
        <v>36403</v>
      </c>
      <c r="F71" s="2" t="b">
        <v>0</v>
      </c>
      <c r="G71" s="1">
        <f>VLOOKUP(Results_Experts!$C71,'Correct Response Lookup'!$A$2:$C$21,2)</f>
        <v>0</v>
      </c>
      <c r="H71" s="2" t="str">
        <f>VLOOKUP(Results_Experts!$C71,'Correct Response Lookup'!$A$2:$C$21,3)</f>
        <v>1,40</v>
      </c>
      <c r="I71" s="3" t="b">
        <f t="shared" si="9"/>
        <v>1</v>
      </c>
      <c r="J71" s="2" t="str">
        <f t="shared" si="7"/>
        <v/>
      </c>
      <c r="K71" t="b">
        <f t="shared" ref="K71:K76" si="10">IF(I71,TRUE)</f>
        <v>1</v>
      </c>
    </row>
    <row r="72" spans="1:11" x14ac:dyDescent="0.25">
      <c r="A72" s="1" t="s">
        <v>37</v>
      </c>
      <c r="B72" s="2">
        <v>9</v>
      </c>
      <c r="C72" s="2" t="s">
        <v>12</v>
      </c>
      <c r="D72" s="2" t="s">
        <v>13</v>
      </c>
      <c r="E72" s="2">
        <v>67897</v>
      </c>
      <c r="F72" s="2" t="b">
        <v>0</v>
      </c>
      <c r="G72" s="1">
        <f>VLOOKUP(Results_Experts!$C72,'Correct Response Lookup'!$A$2:$C$21,2)</f>
        <v>0</v>
      </c>
      <c r="H72" s="2" t="str">
        <f>VLOOKUP(Results_Experts!$C72,'Correct Response Lookup'!$A$2:$C$21,3)</f>
        <v>positive null</v>
      </c>
      <c r="I72" s="3" t="b">
        <f t="shared" si="9"/>
        <v>1</v>
      </c>
      <c r="J72" s="2" t="str">
        <f t="shared" si="7"/>
        <v/>
      </c>
      <c r="K72" t="b">
        <f t="shared" si="10"/>
        <v>1</v>
      </c>
    </row>
    <row r="73" spans="1:11" x14ac:dyDescent="0.25">
      <c r="A73" s="4" t="s">
        <v>38</v>
      </c>
      <c r="B73" s="2">
        <v>0</v>
      </c>
      <c r="C73" s="2" t="s">
        <v>14</v>
      </c>
      <c r="D73" s="2">
        <v>8</v>
      </c>
      <c r="E73" s="2">
        <v>66290</v>
      </c>
      <c r="F73" s="2" t="b">
        <v>0</v>
      </c>
      <c r="G73" s="1">
        <f>VLOOKUP(Results_Experts!$C73,'Correct Response Lookup'!$A$2:$C$21,2)</f>
        <v>0</v>
      </c>
      <c r="H73" s="2">
        <f>VLOOKUP(Results_Experts!$C73,'Correct Response Lookup'!$A$2:$C$21,3)</f>
        <v>8</v>
      </c>
      <c r="I73" s="3" t="b">
        <f t="shared" si="9"/>
        <v>1</v>
      </c>
      <c r="J73" s="2" t="str">
        <f t="shared" si="7"/>
        <v/>
      </c>
      <c r="K73" t="b">
        <f t="shared" si="10"/>
        <v>1</v>
      </c>
    </row>
    <row r="74" spans="1:11" x14ac:dyDescent="0.25">
      <c r="A74" s="4" t="s">
        <v>38</v>
      </c>
      <c r="B74" s="2">
        <v>1</v>
      </c>
      <c r="C74" s="2" t="s">
        <v>39</v>
      </c>
      <c r="D74" s="2">
        <v>15</v>
      </c>
      <c r="E74" s="2">
        <v>77612</v>
      </c>
      <c r="F74" s="2" t="b">
        <v>0</v>
      </c>
      <c r="G74" s="1">
        <f>VLOOKUP(Results_Experts!$C74,'Correct Response Lookup'!$A$2:$C$21,2)</f>
        <v>1</v>
      </c>
      <c r="H74" s="2">
        <f>VLOOKUP(Results_Experts!$C74,'Correct Response Lookup'!$A$2:$C$21,3)</f>
        <v>15</v>
      </c>
      <c r="I74" s="3" t="b">
        <f t="shared" si="9"/>
        <v>1</v>
      </c>
      <c r="J74" s="2" t="b">
        <f t="shared" si="7"/>
        <v>0</v>
      </c>
      <c r="K74" s="10" t="b">
        <f t="shared" si="10"/>
        <v>1</v>
      </c>
    </row>
    <row r="75" spans="1:11" x14ac:dyDescent="0.25">
      <c r="A75" s="4" t="s">
        <v>38</v>
      </c>
      <c r="B75" s="2">
        <v>2</v>
      </c>
      <c r="C75" s="2" t="s">
        <v>22</v>
      </c>
      <c r="D75" s="2">
        <v>26</v>
      </c>
      <c r="E75" s="2">
        <v>29789</v>
      </c>
      <c r="F75" s="2" t="b">
        <v>0</v>
      </c>
      <c r="G75" s="1">
        <f>VLOOKUP(Results_Experts!$C75,'Correct Response Lookup'!$A$2:$C$21,2)</f>
        <v>0</v>
      </c>
      <c r="H75" s="2">
        <f>VLOOKUP(Results_Experts!$C75,'Correct Response Lookup'!$A$2:$C$21,3)</f>
        <v>26</v>
      </c>
      <c r="I75" s="3" t="b">
        <f t="shared" si="9"/>
        <v>1</v>
      </c>
      <c r="J75" s="2" t="str">
        <f t="shared" si="7"/>
        <v/>
      </c>
      <c r="K75" t="b">
        <f t="shared" si="10"/>
        <v>1</v>
      </c>
    </row>
    <row r="76" spans="1:11" x14ac:dyDescent="0.25">
      <c r="A76" s="4" t="s">
        <v>38</v>
      </c>
      <c r="B76" s="2">
        <v>3</v>
      </c>
      <c r="C76" s="2" t="s">
        <v>12</v>
      </c>
      <c r="D76" s="2" t="s">
        <v>13</v>
      </c>
      <c r="E76" s="2">
        <v>72659</v>
      </c>
      <c r="F76" s="2" t="b">
        <v>0</v>
      </c>
      <c r="G76" s="1">
        <f>VLOOKUP(Results_Experts!$C76,'Correct Response Lookup'!$A$2:$C$21,2)</f>
        <v>0</v>
      </c>
      <c r="H76" s="2" t="str">
        <f>VLOOKUP(Results_Experts!$C76,'Correct Response Lookup'!$A$2:$C$21,3)</f>
        <v>positive null</v>
      </c>
      <c r="I76" s="3" t="b">
        <f t="shared" si="9"/>
        <v>1</v>
      </c>
      <c r="J76" s="2" t="str">
        <f t="shared" si="7"/>
        <v/>
      </c>
      <c r="K76" t="b">
        <f t="shared" si="10"/>
        <v>1</v>
      </c>
    </row>
    <row r="77" spans="1:11" x14ac:dyDescent="0.25">
      <c r="A77" s="4" t="s">
        <v>38</v>
      </c>
      <c r="B77" s="2">
        <v>4</v>
      </c>
      <c r="C77" s="2" t="s">
        <v>6</v>
      </c>
      <c r="D77" s="2" t="s">
        <v>40</v>
      </c>
      <c r="E77" s="2">
        <v>137129</v>
      </c>
      <c r="F77" s="2" t="b">
        <v>0</v>
      </c>
      <c r="G77" s="1">
        <f>VLOOKUP(Results_Experts!$C77,'Correct Response Lookup'!$A$2:$C$21,2)</f>
        <v>0</v>
      </c>
      <c r="H77" s="2">
        <f>VLOOKUP(Results_Experts!$C77,'Correct Response Lookup'!$A$2:$C$21,3)</f>
        <v>7543</v>
      </c>
      <c r="I77" s="3" t="b">
        <f t="shared" si="9"/>
        <v>0</v>
      </c>
      <c r="J77" s="2" t="str">
        <f t="shared" si="7"/>
        <v/>
      </c>
      <c r="K77" s="10" t="b">
        <v>1</v>
      </c>
    </row>
    <row r="78" spans="1:11" x14ac:dyDescent="0.25">
      <c r="A78" s="4" t="s">
        <v>38</v>
      </c>
      <c r="B78" s="2">
        <v>5</v>
      </c>
      <c r="C78" s="2" t="s">
        <v>23</v>
      </c>
      <c r="D78" s="2" t="s">
        <v>11</v>
      </c>
      <c r="E78" s="2">
        <v>28358</v>
      </c>
      <c r="F78" s="2" t="b">
        <v>0</v>
      </c>
      <c r="G78" s="1">
        <f>VLOOKUP(Results_Experts!$C78,'Correct Response Lookup'!$A$2:$C$21,2)</f>
        <v>0</v>
      </c>
      <c r="H78" s="2" t="str">
        <f>VLOOKUP(Results_Experts!$C78,'Correct Response Lookup'!$A$2:$C$21,3)</f>
        <v>1,40</v>
      </c>
      <c r="I78" s="3" t="b">
        <f t="shared" si="9"/>
        <v>1</v>
      </c>
      <c r="J78" s="2" t="str">
        <f t="shared" si="7"/>
        <v/>
      </c>
      <c r="K78" t="b">
        <f>IF(I78,TRUE)</f>
        <v>1</v>
      </c>
    </row>
    <row r="79" spans="1:11" x14ac:dyDescent="0.25">
      <c r="A79" s="4" t="s">
        <v>38</v>
      </c>
      <c r="B79" s="2">
        <v>6</v>
      </c>
      <c r="C79" s="2" t="s">
        <v>8</v>
      </c>
      <c r="D79" s="2">
        <v>23</v>
      </c>
      <c r="E79" s="2">
        <v>23707</v>
      </c>
      <c r="F79" s="2" t="b">
        <v>0</v>
      </c>
      <c r="G79" s="1">
        <f>VLOOKUP(Results_Experts!$C79,'Correct Response Lookup'!$A$2:$C$21,2)</f>
        <v>0</v>
      </c>
      <c r="H79" s="2">
        <f>VLOOKUP(Results_Experts!$C79,'Correct Response Lookup'!$A$2:$C$21,3)</f>
        <v>23</v>
      </c>
      <c r="I79" s="3" t="b">
        <f t="shared" si="9"/>
        <v>1</v>
      </c>
      <c r="J79" s="2" t="str">
        <f t="shared" si="7"/>
        <v/>
      </c>
      <c r="K79" t="b">
        <f>IF(I79,TRUE)</f>
        <v>1</v>
      </c>
    </row>
    <row r="80" spans="1:11" x14ac:dyDescent="0.25">
      <c r="A80" s="4" t="s">
        <v>38</v>
      </c>
      <c r="B80" s="2">
        <v>7</v>
      </c>
      <c r="C80" s="2" t="s">
        <v>35</v>
      </c>
      <c r="D80" s="2" t="s">
        <v>19</v>
      </c>
      <c r="E80" s="2">
        <v>93200</v>
      </c>
      <c r="F80" s="2" t="b">
        <v>0</v>
      </c>
      <c r="G80" s="1">
        <f>VLOOKUP(Results_Experts!$C80,'Correct Response Lookup'!$A$2:$C$21,2)</f>
        <v>0</v>
      </c>
      <c r="H80" s="2" t="str">
        <f>VLOOKUP(Results_Experts!$C80,'Correct Response Lookup'!$A$2:$C$21,3)</f>
        <v>No</v>
      </c>
      <c r="I80" s="3" t="b">
        <f t="shared" si="9"/>
        <v>1</v>
      </c>
      <c r="J80" s="2" t="str">
        <f t="shared" si="7"/>
        <v/>
      </c>
      <c r="K80" t="b">
        <f>IF(I80,TRUE)</f>
        <v>1</v>
      </c>
    </row>
    <row r="81" spans="1:11" x14ac:dyDescent="0.25">
      <c r="A81" s="4" t="s">
        <v>38</v>
      </c>
      <c r="B81" s="2">
        <v>8</v>
      </c>
      <c r="C81" s="2" t="s">
        <v>9</v>
      </c>
      <c r="D81" s="2" t="s">
        <v>28</v>
      </c>
      <c r="E81" s="2">
        <v>38827</v>
      </c>
      <c r="F81" s="2" t="b">
        <v>0</v>
      </c>
      <c r="G81" s="1">
        <f>VLOOKUP(Results_Experts!$C81,'Correct Response Lookup'!$A$2:$C$21,2)</f>
        <v>0</v>
      </c>
      <c r="H81" s="2" t="str">
        <f>VLOOKUP(Results_Experts!$C81,'Correct Response Lookup'!$A$2:$C$21,3)</f>
        <v>100.0 25.0</v>
      </c>
      <c r="I81" s="3" t="b">
        <f t="shared" si="9"/>
        <v>0</v>
      </c>
      <c r="J81" s="2" t="str">
        <f t="shared" si="7"/>
        <v/>
      </c>
      <c r="K81" s="10" t="b">
        <v>1</v>
      </c>
    </row>
    <row r="82" spans="1:11" x14ac:dyDescent="0.25">
      <c r="A82" s="4" t="s">
        <v>38</v>
      </c>
      <c r="B82" s="2">
        <v>9</v>
      </c>
      <c r="C82" s="2" t="s">
        <v>16</v>
      </c>
      <c r="D82" s="2">
        <v>10</v>
      </c>
      <c r="E82" s="2">
        <v>49000</v>
      </c>
      <c r="F82" s="2" t="b">
        <v>0</v>
      </c>
      <c r="G82" s="1">
        <f>VLOOKUP(Results_Experts!$C82,'Correct Response Lookup'!$A$2:$C$21,2)</f>
        <v>0</v>
      </c>
      <c r="H82" s="2">
        <f>VLOOKUP(Results_Experts!$C82,'Correct Response Lookup'!$A$2:$C$21,3)</f>
        <v>10</v>
      </c>
      <c r="I82" s="3" t="b">
        <f t="shared" si="9"/>
        <v>1</v>
      </c>
      <c r="J82" s="2" t="str">
        <f t="shared" si="7"/>
        <v/>
      </c>
      <c r="K82" t="b">
        <f>IF(I82,TRUE)</f>
        <v>1</v>
      </c>
    </row>
    <row r="83" spans="1:11" x14ac:dyDescent="0.25">
      <c r="A83" s="1" t="s">
        <v>42</v>
      </c>
      <c r="B83" s="2">
        <v>0</v>
      </c>
      <c r="C83" s="2" t="s">
        <v>32</v>
      </c>
      <c r="D83" s="2" t="s">
        <v>41</v>
      </c>
      <c r="E83" s="2">
        <v>59034</v>
      </c>
      <c r="F83" s="2" t="b">
        <v>0</v>
      </c>
      <c r="G83" s="1">
        <f>VLOOKUP(Results_Experts!$C83,'Correct Response Lookup'!$A$2:$C$21,2)</f>
        <v>1</v>
      </c>
      <c r="H83" s="2" t="str">
        <f>VLOOKUP(Results_Experts!$C83,'Correct Response Lookup'!$A$2:$C$21,3)</f>
        <v>positive null</v>
      </c>
      <c r="I83" s="3" t="b">
        <f t="shared" si="9"/>
        <v>0</v>
      </c>
      <c r="J83" s="2" t="b">
        <v>1</v>
      </c>
      <c r="K83" t="b">
        <v>1</v>
      </c>
    </row>
    <row r="84" spans="1:11" x14ac:dyDescent="0.25">
      <c r="A84" s="1" t="s">
        <v>42</v>
      </c>
      <c r="B84" s="2">
        <v>1</v>
      </c>
      <c r="C84" s="2" t="s">
        <v>22</v>
      </c>
      <c r="D84" s="2">
        <v>26</v>
      </c>
      <c r="E84" s="2">
        <v>12676</v>
      </c>
      <c r="F84" s="2" t="b">
        <v>0</v>
      </c>
      <c r="G84" s="1">
        <f>VLOOKUP(Results_Experts!$C84,'Correct Response Lookup'!$A$2:$C$21,2)</f>
        <v>0</v>
      </c>
      <c r="H84" s="2">
        <f>VLOOKUP(Results_Experts!$C84,'Correct Response Lookup'!$A$2:$C$21,3)</f>
        <v>26</v>
      </c>
      <c r="I84" s="3" t="b">
        <f t="shared" si="9"/>
        <v>1</v>
      </c>
      <c r="J84" s="2" t="str">
        <f t="shared" ref="J84:J115" si="11">IF(G84,FALSE,"")</f>
        <v/>
      </c>
      <c r="K84" t="b">
        <f>IF(I84,TRUE)</f>
        <v>1</v>
      </c>
    </row>
    <row r="85" spans="1:11" x14ac:dyDescent="0.25">
      <c r="A85" s="1" t="s">
        <v>42</v>
      </c>
      <c r="B85" s="2">
        <v>2</v>
      </c>
      <c r="C85" s="2" t="s">
        <v>17</v>
      </c>
      <c r="D85" s="2">
        <v>15</v>
      </c>
      <c r="E85" s="2">
        <v>10702</v>
      </c>
      <c r="F85" s="2" t="b">
        <v>0</v>
      </c>
      <c r="G85" s="1">
        <f>VLOOKUP(Results_Experts!$C85,'Correct Response Lookup'!$A$2:$C$21,2)</f>
        <v>0</v>
      </c>
      <c r="H85" s="2">
        <f>VLOOKUP(Results_Experts!$C85,'Correct Response Lookup'!$A$2:$C$21,3)</f>
        <v>15</v>
      </c>
      <c r="I85" s="3" t="b">
        <f t="shared" si="9"/>
        <v>1</v>
      </c>
      <c r="J85" s="2" t="str">
        <f t="shared" si="11"/>
        <v/>
      </c>
      <c r="K85" t="b">
        <f>IF(I85,TRUE)</f>
        <v>1</v>
      </c>
    </row>
    <row r="86" spans="1:11" x14ac:dyDescent="0.25">
      <c r="A86" s="1" t="s">
        <v>42</v>
      </c>
      <c r="B86" s="2">
        <v>3</v>
      </c>
      <c r="C86" s="2" t="s">
        <v>20</v>
      </c>
      <c r="D86" s="2">
        <v>8</v>
      </c>
      <c r="E86" s="2">
        <v>38237</v>
      </c>
      <c r="F86" s="2" t="b">
        <v>0</v>
      </c>
      <c r="G86" s="1">
        <f>VLOOKUP(Results_Experts!$C86,'Correct Response Lookup'!$A$2:$C$21,2)</f>
        <v>0</v>
      </c>
      <c r="H86" s="2">
        <f>VLOOKUP(Results_Experts!$C86,'Correct Response Lookup'!$A$2:$C$21,3)</f>
        <v>8</v>
      </c>
      <c r="I86" s="3" t="b">
        <f t="shared" si="9"/>
        <v>1</v>
      </c>
      <c r="J86" s="2" t="str">
        <f t="shared" si="11"/>
        <v/>
      </c>
      <c r="K86" t="b">
        <f>IF(I86,TRUE)</f>
        <v>1</v>
      </c>
    </row>
    <row r="87" spans="1:11" x14ac:dyDescent="0.25">
      <c r="A87" s="1" t="s">
        <v>42</v>
      </c>
      <c r="B87" s="2">
        <v>4</v>
      </c>
      <c r="C87" s="2" t="s">
        <v>9</v>
      </c>
      <c r="D87" s="2" t="s">
        <v>43</v>
      </c>
      <c r="E87" s="2">
        <v>33511</v>
      </c>
      <c r="F87" s="2" t="b">
        <v>0</v>
      </c>
      <c r="G87" s="1">
        <f>VLOOKUP(Results_Experts!$C87,'Correct Response Lookup'!$A$2:$C$21,2)</f>
        <v>0</v>
      </c>
      <c r="H87" s="2" t="str">
        <f>VLOOKUP(Results_Experts!$C87,'Correct Response Lookup'!$A$2:$C$21,3)</f>
        <v>100.0 25.0</v>
      </c>
      <c r="I87" s="3" t="b">
        <f t="shared" si="9"/>
        <v>0</v>
      </c>
      <c r="J87" s="2" t="str">
        <f t="shared" si="11"/>
        <v/>
      </c>
      <c r="K87" s="10" t="b">
        <v>1</v>
      </c>
    </row>
    <row r="88" spans="1:11" x14ac:dyDescent="0.25">
      <c r="A88" s="1" t="s">
        <v>42</v>
      </c>
      <c r="B88" s="2">
        <v>5</v>
      </c>
      <c r="C88" s="2" t="s">
        <v>31</v>
      </c>
      <c r="D88" s="2">
        <v>10</v>
      </c>
      <c r="E88" s="2">
        <v>82789</v>
      </c>
      <c r="F88" s="2" t="b">
        <v>0</v>
      </c>
      <c r="G88" s="1">
        <f>VLOOKUP(Results_Experts!$C88,'Correct Response Lookup'!$A$2:$C$21,2)</f>
        <v>0</v>
      </c>
      <c r="H88" s="2">
        <f>VLOOKUP(Results_Experts!$C88,'Correct Response Lookup'!$A$2:$C$21,3)</f>
        <v>10</v>
      </c>
      <c r="I88" s="3" t="b">
        <f t="shared" si="9"/>
        <v>1</v>
      </c>
      <c r="J88" s="2" t="str">
        <f t="shared" si="11"/>
        <v/>
      </c>
      <c r="K88" t="b">
        <f>IF(I88,TRUE)</f>
        <v>1</v>
      </c>
    </row>
    <row r="89" spans="1:11" x14ac:dyDescent="0.25">
      <c r="A89" s="1" t="s">
        <v>42</v>
      </c>
      <c r="B89" s="2">
        <v>6</v>
      </c>
      <c r="C89" s="2" t="s">
        <v>6</v>
      </c>
      <c r="D89" s="2" t="s">
        <v>44</v>
      </c>
      <c r="E89" s="2">
        <v>131618</v>
      </c>
      <c r="F89" s="2" t="b">
        <v>0</v>
      </c>
      <c r="G89" s="1">
        <f>VLOOKUP(Results_Experts!$C89,'Correct Response Lookup'!$A$2:$C$21,2)</f>
        <v>0</v>
      </c>
      <c r="H89" s="2">
        <f>VLOOKUP(Results_Experts!$C89,'Correct Response Lookup'!$A$2:$C$21,3)</f>
        <v>7543</v>
      </c>
      <c r="I89" s="3" t="b">
        <f t="shared" si="9"/>
        <v>0</v>
      </c>
      <c r="J89" s="2" t="str">
        <f t="shared" si="11"/>
        <v/>
      </c>
      <c r="K89" s="10" t="b">
        <v>1</v>
      </c>
    </row>
    <row r="90" spans="1:11" x14ac:dyDescent="0.25">
      <c r="A90" s="1" t="s">
        <v>42</v>
      </c>
      <c r="B90" s="2">
        <v>7</v>
      </c>
      <c r="C90" s="2" t="s">
        <v>8</v>
      </c>
      <c r="D90" s="2">
        <v>23</v>
      </c>
      <c r="E90" s="2">
        <v>21188</v>
      </c>
      <c r="F90" s="2" t="b">
        <v>0</v>
      </c>
      <c r="G90" s="1">
        <f>VLOOKUP(Results_Experts!$C90,'Correct Response Lookup'!$A$2:$C$21,2)</f>
        <v>0</v>
      </c>
      <c r="H90" s="2">
        <f>VLOOKUP(Results_Experts!$C90,'Correct Response Lookup'!$A$2:$C$21,3)</f>
        <v>23</v>
      </c>
      <c r="I90" s="3" t="b">
        <f t="shared" si="9"/>
        <v>1</v>
      </c>
      <c r="J90" s="2" t="str">
        <f t="shared" si="11"/>
        <v/>
      </c>
      <c r="K90" t="b">
        <f>IF(I90,TRUE)</f>
        <v>1</v>
      </c>
    </row>
    <row r="91" spans="1:11" x14ac:dyDescent="0.25">
      <c r="A91" s="1" t="s">
        <v>42</v>
      </c>
      <c r="B91" s="2">
        <v>8</v>
      </c>
      <c r="C91" s="2" t="s">
        <v>10</v>
      </c>
      <c r="D91" s="2" t="s">
        <v>11</v>
      </c>
      <c r="E91" s="2">
        <v>23166</v>
      </c>
      <c r="F91" s="2" t="b">
        <v>0</v>
      </c>
      <c r="G91" s="1">
        <f>VLOOKUP(Results_Experts!$C91,'Correct Response Lookup'!$A$2:$C$21,2)</f>
        <v>0</v>
      </c>
      <c r="H91" s="2" t="str">
        <f>VLOOKUP(Results_Experts!$C91,'Correct Response Lookup'!$A$2:$C$21,3)</f>
        <v>1,40</v>
      </c>
      <c r="I91" s="3" t="b">
        <f t="shared" si="9"/>
        <v>1</v>
      </c>
      <c r="J91" s="2" t="str">
        <f t="shared" si="11"/>
        <v/>
      </c>
      <c r="K91" t="b">
        <f>IF(I91,TRUE)</f>
        <v>1</v>
      </c>
    </row>
    <row r="92" spans="1:11" x14ac:dyDescent="0.25">
      <c r="A92" s="1" t="s">
        <v>42</v>
      </c>
      <c r="B92" s="2">
        <v>9</v>
      </c>
      <c r="C92" s="2" t="s">
        <v>18</v>
      </c>
      <c r="D92" s="2" t="s">
        <v>19</v>
      </c>
      <c r="E92" s="2">
        <v>32316</v>
      </c>
      <c r="F92" s="2" t="b">
        <v>0</v>
      </c>
      <c r="G92" s="1">
        <f>VLOOKUP(Results_Experts!$C92,'Correct Response Lookup'!$A$2:$C$21,2)</f>
        <v>0</v>
      </c>
      <c r="H92" s="2" t="str">
        <f>VLOOKUP(Results_Experts!$C92,'Correct Response Lookup'!$A$2:$C$21,3)</f>
        <v>No</v>
      </c>
      <c r="I92" s="3" t="b">
        <f t="shared" si="9"/>
        <v>1</v>
      </c>
      <c r="J92" s="2" t="str">
        <f t="shared" si="11"/>
        <v/>
      </c>
      <c r="K92" t="b">
        <f>IF(I92,TRUE)</f>
        <v>1</v>
      </c>
    </row>
    <row r="93" spans="1:11" x14ac:dyDescent="0.25">
      <c r="A93" s="1" t="s">
        <v>45</v>
      </c>
      <c r="B93" s="2">
        <v>0</v>
      </c>
      <c r="C93" s="2" t="s">
        <v>20</v>
      </c>
      <c r="D93" s="2">
        <v>8</v>
      </c>
      <c r="E93" s="2">
        <v>63546</v>
      </c>
      <c r="F93" s="2" t="b">
        <v>0</v>
      </c>
      <c r="G93" s="1">
        <f>VLOOKUP(Results_Experts!$C93,'Correct Response Lookup'!$A$2:$C$21,2)</f>
        <v>0</v>
      </c>
      <c r="H93" s="2">
        <f>VLOOKUP(Results_Experts!$C93,'Correct Response Lookup'!$A$2:$C$21,3)</f>
        <v>8</v>
      </c>
      <c r="I93" s="3" t="b">
        <f t="shared" si="9"/>
        <v>1</v>
      </c>
      <c r="J93" s="2" t="str">
        <f t="shared" si="11"/>
        <v/>
      </c>
      <c r="K93" t="b">
        <f>IF(I93,TRUE)</f>
        <v>1</v>
      </c>
    </row>
    <row r="94" spans="1:11" x14ac:dyDescent="0.25">
      <c r="A94" s="1" t="s">
        <v>45</v>
      </c>
      <c r="B94" s="2">
        <v>1</v>
      </c>
      <c r="C94" s="2" t="s">
        <v>9</v>
      </c>
      <c r="D94" s="2">
        <v>10025</v>
      </c>
      <c r="E94" s="2">
        <v>48173</v>
      </c>
      <c r="F94" s="2" t="b">
        <v>0</v>
      </c>
      <c r="G94" s="1">
        <f>VLOOKUP(Results_Experts!$C94,'Correct Response Lookup'!$A$2:$C$21,2)</f>
        <v>0</v>
      </c>
      <c r="H94" s="2" t="str">
        <f>VLOOKUP(Results_Experts!$C94,'Correct Response Lookup'!$A$2:$C$21,3)</f>
        <v>100.0 25.0</v>
      </c>
      <c r="I94" s="3" t="b">
        <f t="shared" si="9"/>
        <v>0</v>
      </c>
      <c r="J94" s="2" t="str">
        <f t="shared" si="11"/>
        <v/>
      </c>
      <c r="K94" s="10" t="b">
        <v>1</v>
      </c>
    </row>
    <row r="95" spans="1:11" x14ac:dyDescent="0.25">
      <c r="A95" s="1" t="s">
        <v>45</v>
      </c>
      <c r="B95" s="2">
        <v>2</v>
      </c>
      <c r="C95" s="2" t="s">
        <v>15</v>
      </c>
      <c r="D95" s="2">
        <v>26</v>
      </c>
      <c r="E95" s="2">
        <v>46787</v>
      </c>
      <c r="F95" s="2" t="b">
        <v>0</v>
      </c>
      <c r="G95" s="1">
        <f>VLOOKUP(Results_Experts!$C95,'Correct Response Lookup'!$A$2:$C$21,2)</f>
        <v>0</v>
      </c>
      <c r="H95" s="2">
        <f>VLOOKUP(Results_Experts!$C95,'Correct Response Lookup'!$A$2:$C$21,3)</f>
        <v>26</v>
      </c>
      <c r="I95" s="3" t="b">
        <f t="shared" si="9"/>
        <v>1</v>
      </c>
      <c r="J95" s="2" t="str">
        <f t="shared" si="11"/>
        <v/>
      </c>
      <c r="K95" t="b">
        <f>IF(I95,TRUE)</f>
        <v>1</v>
      </c>
    </row>
    <row r="96" spans="1:11" x14ac:dyDescent="0.25">
      <c r="A96" s="1" t="s">
        <v>45</v>
      </c>
      <c r="B96" s="2">
        <v>3</v>
      </c>
      <c r="C96" s="2" t="s">
        <v>16</v>
      </c>
      <c r="D96" s="2">
        <v>10</v>
      </c>
      <c r="E96" s="2">
        <v>41998</v>
      </c>
      <c r="F96" s="2" t="b">
        <v>0</v>
      </c>
      <c r="G96" s="1">
        <f>VLOOKUP(Results_Experts!$C96,'Correct Response Lookup'!$A$2:$C$21,2)</f>
        <v>0</v>
      </c>
      <c r="H96" s="2">
        <f>VLOOKUP(Results_Experts!$C96,'Correct Response Lookup'!$A$2:$C$21,3)</f>
        <v>10</v>
      </c>
      <c r="I96" s="3" t="b">
        <f t="shared" si="9"/>
        <v>1</v>
      </c>
      <c r="J96" s="2" t="str">
        <f t="shared" si="11"/>
        <v/>
      </c>
      <c r="K96" t="b">
        <f>IF(I96,TRUE)</f>
        <v>1</v>
      </c>
    </row>
    <row r="97" spans="1:11" x14ac:dyDescent="0.25">
      <c r="A97" s="1" t="s">
        <v>45</v>
      </c>
      <c r="B97" s="2">
        <v>4</v>
      </c>
      <c r="C97" s="2" t="s">
        <v>17</v>
      </c>
      <c r="D97" s="2">
        <v>15</v>
      </c>
      <c r="E97" s="2">
        <v>30138</v>
      </c>
      <c r="F97" s="2" t="b">
        <v>0</v>
      </c>
      <c r="G97" s="1">
        <f>VLOOKUP(Results_Experts!$C97,'Correct Response Lookup'!$A$2:$C$21,2)</f>
        <v>0</v>
      </c>
      <c r="H97" s="2">
        <f>VLOOKUP(Results_Experts!$C97,'Correct Response Lookup'!$A$2:$C$21,3)</f>
        <v>15</v>
      </c>
      <c r="I97" s="3" t="b">
        <f t="shared" si="9"/>
        <v>1</v>
      </c>
      <c r="J97" s="2" t="str">
        <f t="shared" si="11"/>
        <v/>
      </c>
      <c r="K97" t="b">
        <f>IF(I97,TRUE)</f>
        <v>1</v>
      </c>
    </row>
    <row r="98" spans="1:11" x14ac:dyDescent="0.25">
      <c r="A98" s="1" t="s">
        <v>45</v>
      </c>
      <c r="B98" s="2">
        <v>5</v>
      </c>
      <c r="C98" s="2" t="s">
        <v>35</v>
      </c>
      <c r="D98" s="2" t="s">
        <v>19</v>
      </c>
      <c r="E98" s="2">
        <v>82499</v>
      </c>
      <c r="F98" s="2" t="b">
        <v>0</v>
      </c>
      <c r="G98" s="1">
        <f>VLOOKUP(Results_Experts!$C98,'Correct Response Lookup'!$A$2:$C$21,2)</f>
        <v>0</v>
      </c>
      <c r="H98" s="2" t="str">
        <f>VLOOKUP(Results_Experts!$C98,'Correct Response Lookup'!$A$2:$C$21,3)</f>
        <v>No</v>
      </c>
      <c r="I98" s="3" t="b">
        <f t="shared" si="9"/>
        <v>1</v>
      </c>
      <c r="J98" s="2" t="str">
        <f t="shared" si="11"/>
        <v/>
      </c>
      <c r="K98" t="b">
        <f>IF(I98,TRUE)</f>
        <v>1</v>
      </c>
    </row>
    <row r="99" spans="1:11" x14ac:dyDescent="0.25">
      <c r="A99" s="1" t="s">
        <v>45</v>
      </c>
      <c r="B99" s="2">
        <v>6</v>
      </c>
      <c r="C99" s="2" t="s">
        <v>12</v>
      </c>
      <c r="D99" s="2" t="s">
        <v>46</v>
      </c>
      <c r="E99" s="2">
        <v>46453</v>
      </c>
      <c r="F99" s="2" t="b">
        <v>0</v>
      </c>
      <c r="G99" s="1">
        <f>VLOOKUP(Results_Experts!$C99,'Correct Response Lookup'!$A$2:$C$21,2)</f>
        <v>0</v>
      </c>
      <c r="H99" s="2" t="str">
        <f>VLOOKUP(Results_Experts!$C99,'Correct Response Lookup'!$A$2:$C$21,3)</f>
        <v>positive null</v>
      </c>
      <c r="I99" s="3" t="b">
        <f t="shared" ref="I99:I130" si="12">EXACT($D99,$H99)</f>
        <v>0</v>
      </c>
      <c r="J99" s="2" t="str">
        <f t="shared" si="11"/>
        <v/>
      </c>
      <c r="K99" s="10" t="b">
        <v>1</v>
      </c>
    </row>
    <row r="100" spans="1:11" x14ac:dyDescent="0.25">
      <c r="A100" s="1" t="s">
        <v>45</v>
      </c>
      <c r="B100" s="2">
        <v>7</v>
      </c>
      <c r="C100" s="2" t="s">
        <v>8</v>
      </c>
      <c r="D100" s="2">
        <v>23</v>
      </c>
      <c r="E100" s="2">
        <v>31775</v>
      </c>
      <c r="F100" s="2" t="b">
        <v>0</v>
      </c>
      <c r="G100" s="1">
        <f>VLOOKUP(Results_Experts!$C100,'Correct Response Lookup'!$A$2:$C$21,2)</f>
        <v>0</v>
      </c>
      <c r="H100" s="2">
        <f>VLOOKUP(Results_Experts!$C100,'Correct Response Lookup'!$A$2:$C$21,3)</f>
        <v>23</v>
      </c>
      <c r="I100" s="3" t="b">
        <f t="shared" si="12"/>
        <v>1</v>
      </c>
      <c r="J100" s="2" t="str">
        <f t="shared" si="11"/>
        <v/>
      </c>
      <c r="K100" t="b">
        <f>IF(I100,TRUE)</f>
        <v>1</v>
      </c>
    </row>
    <row r="101" spans="1:11" x14ac:dyDescent="0.25">
      <c r="A101" s="1" t="s">
        <v>45</v>
      </c>
      <c r="B101" s="2">
        <v>8</v>
      </c>
      <c r="C101" s="2" t="s">
        <v>23</v>
      </c>
      <c r="D101" s="2" t="s">
        <v>11</v>
      </c>
      <c r="E101" s="2">
        <v>23854</v>
      </c>
      <c r="F101" s="2" t="b">
        <v>0</v>
      </c>
      <c r="G101" s="1">
        <f>VLOOKUP(Results_Experts!$C101,'Correct Response Lookup'!$A$2:$C$21,2)</f>
        <v>0</v>
      </c>
      <c r="H101" s="2" t="str">
        <f>VLOOKUP(Results_Experts!$C101,'Correct Response Lookup'!$A$2:$C$21,3)</f>
        <v>1,40</v>
      </c>
      <c r="I101" s="3" t="b">
        <f t="shared" si="12"/>
        <v>1</v>
      </c>
      <c r="J101" s="2" t="str">
        <f t="shared" si="11"/>
        <v/>
      </c>
      <c r="K101" t="b">
        <f>IF(I101,TRUE)</f>
        <v>1</v>
      </c>
    </row>
    <row r="102" spans="1:11" x14ac:dyDescent="0.25">
      <c r="A102" s="1" t="s">
        <v>45</v>
      </c>
      <c r="B102" s="2">
        <v>9</v>
      </c>
      <c r="C102" s="2" t="s">
        <v>26</v>
      </c>
      <c r="D102" s="2">
        <v>7543</v>
      </c>
      <c r="E102" s="2">
        <v>167011</v>
      </c>
      <c r="F102" s="2" t="b">
        <v>0</v>
      </c>
      <c r="G102" s="1">
        <f>VLOOKUP(Results_Experts!$C102,'Correct Response Lookup'!$A$2:$C$21,2)</f>
        <v>0</v>
      </c>
      <c r="H102" s="2">
        <f>VLOOKUP(Results_Experts!$C102,'Correct Response Lookup'!$A$2:$C$21,3)</f>
        <v>7543</v>
      </c>
      <c r="I102" s="3" t="b">
        <f t="shared" si="12"/>
        <v>1</v>
      </c>
      <c r="J102" s="2" t="str">
        <f t="shared" si="11"/>
        <v/>
      </c>
      <c r="K102" t="b">
        <f>IF(I102,TRUE)</f>
        <v>1</v>
      </c>
    </row>
    <row r="103" spans="1:11" x14ac:dyDescent="0.25">
      <c r="A103" s="1" t="s">
        <v>47</v>
      </c>
      <c r="B103" s="2">
        <v>0</v>
      </c>
      <c r="C103" s="2" t="s">
        <v>35</v>
      </c>
      <c r="D103" s="2" t="s">
        <v>19</v>
      </c>
      <c r="E103" s="2">
        <v>85012</v>
      </c>
      <c r="F103" s="2" t="b">
        <v>0</v>
      </c>
      <c r="G103" s="1">
        <f>VLOOKUP(Results_Experts!$C103,'Correct Response Lookup'!$A$2:$C$21,2)</f>
        <v>0</v>
      </c>
      <c r="H103" s="2" t="str">
        <f>VLOOKUP(Results_Experts!$C103,'Correct Response Lookup'!$A$2:$C$21,3)</f>
        <v>No</v>
      </c>
      <c r="I103" s="3" t="b">
        <f t="shared" si="12"/>
        <v>1</v>
      </c>
      <c r="J103" s="2" t="str">
        <f t="shared" si="11"/>
        <v/>
      </c>
      <c r="K103" t="b">
        <f>IF(I103,TRUE)</f>
        <v>1</v>
      </c>
    </row>
    <row r="104" spans="1:11" x14ac:dyDescent="0.25">
      <c r="A104" s="1" t="s">
        <v>47</v>
      </c>
      <c r="B104" s="2">
        <v>1</v>
      </c>
      <c r="C104" s="2" t="s">
        <v>9</v>
      </c>
      <c r="D104" s="2">
        <v>10025</v>
      </c>
      <c r="E104" s="2">
        <v>76554</v>
      </c>
      <c r="F104" s="2" t="b">
        <v>0</v>
      </c>
      <c r="G104" s="1">
        <f>VLOOKUP(Results_Experts!$C104,'Correct Response Lookup'!$A$2:$C$21,2)</f>
        <v>0</v>
      </c>
      <c r="H104" s="2" t="str">
        <f>VLOOKUP(Results_Experts!$C104,'Correct Response Lookup'!$A$2:$C$21,3)</f>
        <v>100.0 25.0</v>
      </c>
      <c r="I104" s="3" t="b">
        <f t="shared" si="12"/>
        <v>0</v>
      </c>
      <c r="J104" s="2" t="str">
        <f t="shared" si="11"/>
        <v/>
      </c>
      <c r="K104" t="b">
        <v>1</v>
      </c>
    </row>
    <row r="105" spans="1:11" x14ac:dyDescent="0.25">
      <c r="A105" s="1" t="s">
        <v>47</v>
      </c>
      <c r="B105" s="2">
        <v>2</v>
      </c>
      <c r="C105" s="2" t="s">
        <v>24</v>
      </c>
      <c r="D105" s="2">
        <v>23</v>
      </c>
      <c r="E105" s="2">
        <v>66095</v>
      </c>
      <c r="F105" s="2" t="b">
        <v>0</v>
      </c>
      <c r="G105" s="1">
        <f>VLOOKUP(Results_Experts!$C105,'Correct Response Lookup'!$A$2:$C$21,2)</f>
        <v>0</v>
      </c>
      <c r="H105" s="2">
        <f>VLOOKUP(Results_Experts!$C105,'Correct Response Lookup'!$A$2:$C$21,3)</f>
        <v>23</v>
      </c>
      <c r="I105" s="3" t="b">
        <f t="shared" si="12"/>
        <v>1</v>
      </c>
      <c r="J105" s="2" t="str">
        <f t="shared" si="11"/>
        <v/>
      </c>
      <c r="K105" t="b">
        <f t="shared" ref="K105:K114" si="13">IF(I105,TRUE)</f>
        <v>1</v>
      </c>
    </row>
    <row r="106" spans="1:11" x14ac:dyDescent="0.25">
      <c r="A106" s="1" t="s">
        <v>47</v>
      </c>
      <c r="B106" s="2">
        <v>3</v>
      </c>
      <c r="C106" s="2" t="s">
        <v>6</v>
      </c>
      <c r="D106" s="2">
        <v>3457</v>
      </c>
      <c r="E106" s="2">
        <v>127253</v>
      </c>
      <c r="F106" s="2" t="b">
        <v>0</v>
      </c>
      <c r="G106" s="1">
        <f>VLOOKUP(Results_Experts!$C106,'Correct Response Lookup'!$A$2:$C$21,2)</f>
        <v>0</v>
      </c>
      <c r="H106" s="2">
        <f>VLOOKUP(Results_Experts!$C106,'Correct Response Lookup'!$A$2:$C$21,3)</f>
        <v>7543</v>
      </c>
      <c r="I106" s="3" t="b">
        <f t="shared" si="12"/>
        <v>0</v>
      </c>
      <c r="J106" s="2" t="str">
        <f t="shared" si="11"/>
        <v/>
      </c>
      <c r="K106" t="b">
        <f t="shared" si="13"/>
        <v>0</v>
      </c>
    </row>
    <row r="107" spans="1:11" x14ac:dyDescent="0.25">
      <c r="A107" s="1" t="s">
        <v>47</v>
      </c>
      <c r="B107" s="2">
        <v>4</v>
      </c>
      <c r="C107" s="2" t="s">
        <v>22</v>
      </c>
      <c r="D107" s="2">
        <v>26</v>
      </c>
      <c r="E107" s="2">
        <v>67747</v>
      </c>
      <c r="F107" s="2" t="b">
        <v>0</v>
      </c>
      <c r="G107" s="1">
        <f>VLOOKUP(Results_Experts!$C107,'Correct Response Lookup'!$A$2:$C$21,2)</f>
        <v>0</v>
      </c>
      <c r="H107" s="2">
        <f>VLOOKUP(Results_Experts!$C107,'Correct Response Lookup'!$A$2:$C$21,3)</f>
        <v>26</v>
      </c>
      <c r="I107" s="3" t="b">
        <f t="shared" si="12"/>
        <v>1</v>
      </c>
      <c r="J107" s="2" t="str">
        <f t="shared" si="11"/>
        <v/>
      </c>
      <c r="K107" t="b">
        <f t="shared" si="13"/>
        <v>1</v>
      </c>
    </row>
    <row r="108" spans="1:11" x14ac:dyDescent="0.25">
      <c r="A108" s="1" t="s">
        <v>47</v>
      </c>
      <c r="B108" s="2">
        <v>5</v>
      </c>
      <c r="C108" s="2" t="s">
        <v>16</v>
      </c>
      <c r="D108" s="2">
        <v>10</v>
      </c>
      <c r="E108" s="2">
        <v>49639</v>
      </c>
      <c r="F108" s="2" t="b">
        <v>0</v>
      </c>
      <c r="G108" s="1">
        <f>VLOOKUP(Results_Experts!$C108,'Correct Response Lookup'!$A$2:$C$21,2)</f>
        <v>0</v>
      </c>
      <c r="H108" s="2">
        <f>VLOOKUP(Results_Experts!$C108,'Correct Response Lookup'!$A$2:$C$21,3)</f>
        <v>10</v>
      </c>
      <c r="I108" s="3" t="b">
        <f t="shared" si="12"/>
        <v>1</v>
      </c>
      <c r="J108" s="2" t="str">
        <f t="shared" si="11"/>
        <v/>
      </c>
      <c r="K108" t="b">
        <f t="shared" si="13"/>
        <v>1</v>
      </c>
    </row>
    <row r="109" spans="1:11" x14ac:dyDescent="0.25">
      <c r="A109" s="1" t="s">
        <v>47</v>
      </c>
      <c r="B109" s="2">
        <v>6</v>
      </c>
      <c r="C109" s="2" t="s">
        <v>14</v>
      </c>
      <c r="D109" s="2">
        <v>8</v>
      </c>
      <c r="E109" s="2">
        <v>73431</v>
      </c>
      <c r="F109" s="2" t="b">
        <v>0</v>
      </c>
      <c r="G109" s="1">
        <f>VLOOKUP(Results_Experts!$C109,'Correct Response Lookup'!$A$2:$C$21,2)</f>
        <v>0</v>
      </c>
      <c r="H109" s="2">
        <f>VLOOKUP(Results_Experts!$C109,'Correct Response Lookup'!$A$2:$C$21,3)</f>
        <v>8</v>
      </c>
      <c r="I109" s="3" t="b">
        <f t="shared" si="12"/>
        <v>1</v>
      </c>
      <c r="J109" s="2" t="str">
        <f t="shared" si="11"/>
        <v/>
      </c>
      <c r="K109" t="b">
        <f t="shared" si="13"/>
        <v>1</v>
      </c>
    </row>
    <row r="110" spans="1:11" x14ac:dyDescent="0.25">
      <c r="A110" s="1" t="s">
        <v>47</v>
      </c>
      <c r="B110" s="2">
        <v>7</v>
      </c>
      <c r="C110" s="2" t="s">
        <v>23</v>
      </c>
      <c r="D110" s="2" t="s">
        <v>11</v>
      </c>
      <c r="E110" s="2">
        <v>49473</v>
      </c>
      <c r="F110" s="2" t="b">
        <v>0</v>
      </c>
      <c r="G110" s="1">
        <f>VLOOKUP(Results_Experts!$C110,'Correct Response Lookup'!$A$2:$C$21,2)</f>
        <v>0</v>
      </c>
      <c r="H110" s="2" t="str">
        <f>VLOOKUP(Results_Experts!$C110,'Correct Response Lookup'!$A$2:$C$21,3)</f>
        <v>1,40</v>
      </c>
      <c r="I110" s="3" t="b">
        <f t="shared" si="12"/>
        <v>1</v>
      </c>
      <c r="J110" s="2" t="str">
        <f t="shared" si="11"/>
        <v/>
      </c>
      <c r="K110" t="b">
        <f t="shared" si="13"/>
        <v>1</v>
      </c>
    </row>
    <row r="111" spans="1:11" x14ac:dyDescent="0.25">
      <c r="A111" s="1" t="s">
        <v>47</v>
      </c>
      <c r="B111" s="2">
        <v>8</v>
      </c>
      <c r="C111" s="2" t="s">
        <v>17</v>
      </c>
      <c r="D111" s="2">
        <v>15</v>
      </c>
      <c r="E111" s="2">
        <v>43169</v>
      </c>
      <c r="F111" s="2" t="b">
        <v>0</v>
      </c>
      <c r="G111" s="1">
        <f>VLOOKUP(Results_Experts!$C111,'Correct Response Lookup'!$A$2:$C$21,2)</f>
        <v>0</v>
      </c>
      <c r="H111" s="2">
        <f>VLOOKUP(Results_Experts!$C111,'Correct Response Lookup'!$A$2:$C$21,3)</f>
        <v>15</v>
      </c>
      <c r="I111" s="3" t="b">
        <f t="shared" si="12"/>
        <v>1</v>
      </c>
      <c r="J111" s="2" t="str">
        <f t="shared" si="11"/>
        <v/>
      </c>
      <c r="K111" t="b">
        <f t="shared" si="13"/>
        <v>1</v>
      </c>
    </row>
    <row r="112" spans="1:11" x14ac:dyDescent="0.25">
      <c r="A112" s="1" t="s">
        <v>47</v>
      </c>
      <c r="B112" s="2">
        <v>9</v>
      </c>
      <c r="C112" s="2" t="s">
        <v>12</v>
      </c>
      <c r="D112" s="2" t="s">
        <v>13</v>
      </c>
      <c r="E112" s="2">
        <v>79229</v>
      </c>
      <c r="F112" s="2" t="b">
        <v>0</v>
      </c>
      <c r="G112" s="1">
        <f>VLOOKUP(Results_Experts!$C112,'Correct Response Lookup'!$A$2:$C$21,2)</f>
        <v>0</v>
      </c>
      <c r="H112" s="2" t="str">
        <f>VLOOKUP(Results_Experts!$C112,'Correct Response Lookup'!$A$2:$C$21,3)</f>
        <v>positive null</v>
      </c>
      <c r="I112" s="3" t="b">
        <f t="shared" si="12"/>
        <v>1</v>
      </c>
      <c r="J112" s="2" t="str">
        <f t="shared" si="11"/>
        <v/>
      </c>
      <c r="K112" t="b">
        <f t="shared" si="13"/>
        <v>1</v>
      </c>
    </row>
    <row r="113" spans="1:11" x14ac:dyDescent="0.25">
      <c r="A113" s="1" t="s">
        <v>48</v>
      </c>
      <c r="B113" s="2">
        <v>0</v>
      </c>
      <c r="C113" s="2" t="s">
        <v>16</v>
      </c>
      <c r="D113" s="2">
        <v>10</v>
      </c>
      <c r="E113" s="2">
        <v>112504</v>
      </c>
      <c r="F113" s="2" t="b">
        <v>0</v>
      </c>
      <c r="G113" s="1">
        <f>VLOOKUP(Results_Experts!$C113,'Correct Response Lookup'!$A$2:$C$21,2)</f>
        <v>0</v>
      </c>
      <c r="H113" s="2">
        <f>VLOOKUP(Results_Experts!$C113,'Correct Response Lookup'!$A$2:$C$21,3)</f>
        <v>10</v>
      </c>
      <c r="I113" s="3" t="b">
        <f t="shared" si="12"/>
        <v>1</v>
      </c>
      <c r="J113" s="2" t="str">
        <f t="shared" si="11"/>
        <v/>
      </c>
      <c r="K113" t="b">
        <f t="shared" si="13"/>
        <v>1</v>
      </c>
    </row>
    <row r="114" spans="1:11" x14ac:dyDescent="0.25">
      <c r="A114" s="1" t="s">
        <v>48</v>
      </c>
      <c r="B114" s="2">
        <v>1</v>
      </c>
      <c r="C114" s="2" t="s">
        <v>23</v>
      </c>
      <c r="D114" s="2" t="s">
        <v>11</v>
      </c>
      <c r="E114" s="2">
        <v>37311</v>
      </c>
      <c r="F114" s="2" t="b">
        <v>0</v>
      </c>
      <c r="G114" s="1">
        <f>VLOOKUP(Results_Experts!$C114,'Correct Response Lookup'!$A$2:$C$21,2)</f>
        <v>0</v>
      </c>
      <c r="H114" s="2" t="str">
        <f>VLOOKUP(Results_Experts!$C114,'Correct Response Lookup'!$A$2:$C$21,3)</f>
        <v>1,40</v>
      </c>
      <c r="I114" s="3" t="b">
        <f t="shared" si="12"/>
        <v>1</v>
      </c>
      <c r="J114" s="2" t="str">
        <f t="shared" si="11"/>
        <v/>
      </c>
      <c r="K114" t="b">
        <f t="shared" si="13"/>
        <v>1</v>
      </c>
    </row>
    <row r="115" spans="1:11" x14ac:dyDescent="0.25">
      <c r="A115" s="1" t="s">
        <v>48</v>
      </c>
      <c r="B115" s="2">
        <v>2</v>
      </c>
      <c r="C115" s="2" t="s">
        <v>25</v>
      </c>
      <c r="D115" s="2" t="s">
        <v>28</v>
      </c>
      <c r="E115" s="2">
        <v>141112</v>
      </c>
      <c r="F115" s="2" t="b">
        <v>0</v>
      </c>
      <c r="G115" s="1">
        <f>VLOOKUP(Results_Experts!$C115,'Correct Response Lookup'!$A$2:$C$21,2)</f>
        <v>0</v>
      </c>
      <c r="H115" s="2" t="str">
        <f>VLOOKUP(Results_Experts!$C115,'Correct Response Lookup'!$A$2:$C$21,3)</f>
        <v>100.0 25.0</v>
      </c>
      <c r="I115" s="3" t="b">
        <f t="shared" si="12"/>
        <v>0</v>
      </c>
      <c r="J115" s="2" t="str">
        <f t="shared" si="11"/>
        <v/>
      </c>
      <c r="K115" t="b">
        <v>1</v>
      </c>
    </row>
    <row r="116" spans="1:11" x14ac:dyDescent="0.25">
      <c r="A116" s="1" t="s">
        <v>48</v>
      </c>
      <c r="B116" s="2">
        <v>3</v>
      </c>
      <c r="C116" s="2" t="s">
        <v>12</v>
      </c>
      <c r="D116" s="2" t="s">
        <v>13</v>
      </c>
      <c r="E116" s="2">
        <v>72705</v>
      </c>
      <c r="F116" s="2" t="b">
        <v>0</v>
      </c>
      <c r="G116" s="1">
        <f>VLOOKUP(Results_Experts!$C116,'Correct Response Lookup'!$A$2:$C$21,2)</f>
        <v>0</v>
      </c>
      <c r="H116" s="2" t="str">
        <f>VLOOKUP(Results_Experts!$C116,'Correct Response Lookup'!$A$2:$C$21,3)</f>
        <v>positive null</v>
      </c>
      <c r="I116" s="3" t="b">
        <f t="shared" si="12"/>
        <v>1</v>
      </c>
      <c r="J116" s="2" t="str">
        <f t="shared" ref="J116:J147" si="14">IF(G116,FALSE,"")</f>
        <v/>
      </c>
      <c r="K116" t="b">
        <f t="shared" ref="K116:K123" si="15">IF(I116,TRUE)</f>
        <v>1</v>
      </c>
    </row>
    <row r="117" spans="1:11" x14ac:dyDescent="0.25">
      <c r="A117" s="1" t="s">
        <v>48</v>
      </c>
      <c r="B117" s="2">
        <v>4</v>
      </c>
      <c r="C117" s="2" t="s">
        <v>26</v>
      </c>
      <c r="D117" s="2">
        <v>3457</v>
      </c>
      <c r="E117" s="2">
        <v>259550</v>
      </c>
      <c r="F117" s="2" t="b">
        <v>0</v>
      </c>
      <c r="G117" s="1">
        <f>VLOOKUP(Results_Experts!$C117,'Correct Response Lookup'!$A$2:$C$21,2)</f>
        <v>0</v>
      </c>
      <c r="H117" s="2">
        <f>VLOOKUP(Results_Experts!$C117,'Correct Response Lookup'!$A$2:$C$21,3)</f>
        <v>7543</v>
      </c>
      <c r="I117" s="3" t="b">
        <f t="shared" si="12"/>
        <v>0</v>
      </c>
      <c r="J117" s="2" t="str">
        <f t="shared" si="14"/>
        <v/>
      </c>
      <c r="K117" t="b">
        <f t="shared" si="15"/>
        <v>0</v>
      </c>
    </row>
    <row r="118" spans="1:11" x14ac:dyDescent="0.25">
      <c r="A118" s="1" t="s">
        <v>48</v>
      </c>
      <c r="B118" s="2">
        <v>5</v>
      </c>
      <c r="C118" s="2" t="s">
        <v>14</v>
      </c>
      <c r="D118" s="2">
        <v>8</v>
      </c>
      <c r="E118" s="2">
        <v>96034</v>
      </c>
      <c r="F118" s="2" t="b">
        <v>0</v>
      </c>
      <c r="G118" s="1">
        <f>VLOOKUP(Results_Experts!$C118,'Correct Response Lookup'!$A$2:$C$21,2)</f>
        <v>0</v>
      </c>
      <c r="H118" s="2">
        <f>VLOOKUP(Results_Experts!$C118,'Correct Response Lookup'!$A$2:$C$21,3)</f>
        <v>8</v>
      </c>
      <c r="I118" s="3" t="b">
        <f t="shared" si="12"/>
        <v>1</v>
      </c>
      <c r="J118" s="2" t="str">
        <f t="shared" si="14"/>
        <v/>
      </c>
      <c r="K118" t="b">
        <f t="shared" si="15"/>
        <v>1</v>
      </c>
    </row>
    <row r="119" spans="1:11" x14ac:dyDescent="0.25">
      <c r="A119" s="1" t="s">
        <v>48</v>
      </c>
      <c r="B119" s="2">
        <v>6</v>
      </c>
      <c r="C119" s="2" t="s">
        <v>17</v>
      </c>
      <c r="D119" s="2">
        <v>15</v>
      </c>
      <c r="E119" s="2">
        <v>52122</v>
      </c>
      <c r="F119" s="2" t="b">
        <v>0</v>
      </c>
      <c r="G119" s="1">
        <f>VLOOKUP(Results_Experts!$C119,'Correct Response Lookup'!$A$2:$C$21,2)</f>
        <v>0</v>
      </c>
      <c r="H119" s="2">
        <f>VLOOKUP(Results_Experts!$C119,'Correct Response Lookup'!$A$2:$C$21,3)</f>
        <v>15</v>
      </c>
      <c r="I119" s="3" t="b">
        <f t="shared" si="12"/>
        <v>1</v>
      </c>
      <c r="J119" s="2" t="str">
        <f t="shared" si="14"/>
        <v/>
      </c>
      <c r="K119" t="b">
        <f t="shared" si="15"/>
        <v>1</v>
      </c>
    </row>
    <row r="120" spans="1:11" x14ac:dyDescent="0.25">
      <c r="A120" s="1" t="s">
        <v>48</v>
      </c>
      <c r="B120" s="2">
        <v>7</v>
      </c>
      <c r="C120" s="2" t="s">
        <v>18</v>
      </c>
      <c r="D120" s="2" t="s">
        <v>19</v>
      </c>
      <c r="E120" s="2">
        <v>157000</v>
      </c>
      <c r="F120" s="2" t="b">
        <v>0</v>
      </c>
      <c r="G120" s="1">
        <f>VLOOKUP(Results_Experts!$C120,'Correct Response Lookup'!$A$2:$C$21,2)</f>
        <v>0</v>
      </c>
      <c r="H120" s="2" t="str">
        <f>VLOOKUP(Results_Experts!$C120,'Correct Response Lookup'!$A$2:$C$21,3)</f>
        <v>No</v>
      </c>
      <c r="I120" s="3" t="b">
        <f t="shared" si="12"/>
        <v>1</v>
      </c>
      <c r="J120" s="2" t="str">
        <f t="shared" si="14"/>
        <v/>
      </c>
      <c r="K120" t="b">
        <f t="shared" si="15"/>
        <v>1</v>
      </c>
    </row>
    <row r="121" spans="1:11" x14ac:dyDescent="0.25">
      <c r="A121" s="1" t="s">
        <v>48</v>
      </c>
      <c r="B121" s="2">
        <v>8</v>
      </c>
      <c r="C121" s="2" t="s">
        <v>8</v>
      </c>
      <c r="D121" s="2">
        <v>23</v>
      </c>
      <c r="E121" s="2">
        <v>24908</v>
      </c>
      <c r="F121" s="2" t="b">
        <v>0</v>
      </c>
      <c r="G121" s="1">
        <f>VLOOKUP(Results_Experts!$C121,'Correct Response Lookup'!$A$2:$C$21,2)</f>
        <v>0</v>
      </c>
      <c r="H121" s="2">
        <f>VLOOKUP(Results_Experts!$C121,'Correct Response Lookup'!$A$2:$C$21,3)</f>
        <v>23</v>
      </c>
      <c r="I121" s="3" t="b">
        <f t="shared" si="12"/>
        <v>1</v>
      </c>
      <c r="J121" s="2" t="str">
        <f t="shared" si="14"/>
        <v/>
      </c>
      <c r="K121" t="b">
        <f t="shared" si="15"/>
        <v>1</v>
      </c>
    </row>
    <row r="122" spans="1:11" x14ac:dyDescent="0.25">
      <c r="A122" s="1" t="s">
        <v>48</v>
      </c>
      <c r="B122" s="2">
        <v>9</v>
      </c>
      <c r="C122" s="2" t="s">
        <v>22</v>
      </c>
      <c r="D122" s="2">
        <v>26</v>
      </c>
      <c r="E122" s="2">
        <v>32995</v>
      </c>
      <c r="F122" s="2" t="b">
        <v>0</v>
      </c>
      <c r="G122" s="1">
        <f>VLOOKUP(Results_Experts!$C122,'Correct Response Lookup'!$A$2:$C$21,2)</f>
        <v>0</v>
      </c>
      <c r="H122" s="2">
        <f>VLOOKUP(Results_Experts!$C122,'Correct Response Lookup'!$A$2:$C$21,3)</f>
        <v>26</v>
      </c>
      <c r="I122" s="3" t="b">
        <f t="shared" si="12"/>
        <v>1</v>
      </c>
      <c r="J122" s="2" t="str">
        <f t="shared" si="14"/>
        <v/>
      </c>
      <c r="K122" t="b">
        <f t="shared" si="15"/>
        <v>1</v>
      </c>
    </row>
    <row r="123" spans="1:11" x14ac:dyDescent="0.25">
      <c r="A123" s="1" t="s">
        <v>49</v>
      </c>
      <c r="B123" s="2">
        <v>0</v>
      </c>
      <c r="C123" s="2" t="s">
        <v>16</v>
      </c>
      <c r="D123" s="2">
        <v>10</v>
      </c>
      <c r="E123" s="2">
        <v>60834</v>
      </c>
      <c r="F123" s="2" t="b">
        <v>0</v>
      </c>
      <c r="G123" s="1">
        <f>VLOOKUP(Results_Experts!$C123,'Correct Response Lookup'!$A$2:$C$21,2)</f>
        <v>0</v>
      </c>
      <c r="H123" s="2">
        <f>VLOOKUP(Results_Experts!$C123,'Correct Response Lookup'!$A$2:$C$21,3)</f>
        <v>10</v>
      </c>
      <c r="I123" s="3" t="b">
        <f t="shared" si="12"/>
        <v>1</v>
      </c>
      <c r="J123" s="2" t="str">
        <f t="shared" si="14"/>
        <v/>
      </c>
      <c r="K123" t="b">
        <f t="shared" si="15"/>
        <v>1</v>
      </c>
    </row>
    <row r="124" spans="1:11" x14ac:dyDescent="0.25">
      <c r="A124" s="1" t="s">
        <v>49</v>
      </c>
      <c r="B124" s="2">
        <v>1</v>
      </c>
      <c r="C124" s="2" t="s">
        <v>25</v>
      </c>
      <c r="D124" s="2">
        <v>10025</v>
      </c>
      <c r="E124" s="2">
        <v>100098</v>
      </c>
      <c r="F124" s="2" t="b">
        <v>0</v>
      </c>
      <c r="G124" s="1">
        <f>VLOOKUP(Results_Experts!$C124,'Correct Response Lookup'!$A$2:$C$21,2)</f>
        <v>0</v>
      </c>
      <c r="H124" s="2" t="str">
        <f>VLOOKUP(Results_Experts!$C124,'Correct Response Lookup'!$A$2:$C$21,3)</f>
        <v>100.0 25.0</v>
      </c>
      <c r="I124" s="3" t="b">
        <f t="shared" si="12"/>
        <v>0</v>
      </c>
      <c r="J124" s="2" t="str">
        <f t="shared" si="14"/>
        <v/>
      </c>
      <c r="K124" s="10" t="b">
        <v>1</v>
      </c>
    </row>
    <row r="125" spans="1:11" x14ac:dyDescent="0.25">
      <c r="A125" s="1" t="s">
        <v>49</v>
      </c>
      <c r="B125" s="2">
        <v>2</v>
      </c>
      <c r="C125" s="2" t="s">
        <v>10</v>
      </c>
      <c r="D125" s="2" t="s">
        <v>34</v>
      </c>
      <c r="E125" s="2">
        <v>42562</v>
      </c>
      <c r="F125" s="2" t="b">
        <v>0</v>
      </c>
      <c r="G125" s="1">
        <f>VLOOKUP(Results_Experts!$C125,'Correct Response Lookup'!$A$2:$C$21,2)</f>
        <v>0</v>
      </c>
      <c r="H125" s="2" t="str">
        <f>VLOOKUP(Results_Experts!$C125,'Correct Response Lookup'!$A$2:$C$21,3)</f>
        <v>1,40</v>
      </c>
      <c r="I125" s="3" t="b">
        <f t="shared" si="12"/>
        <v>0</v>
      </c>
      <c r="J125" s="2" t="str">
        <f t="shared" si="14"/>
        <v/>
      </c>
      <c r="K125" s="10" t="b">
        <v>1</v>
      </c>
    </row>
    <row r="126" spans="1:11" x14ac:dyDescent="0.25">
      <c r="A126" s="1" t="s">
        <v>49</v>
      </c>
      <c r="B126" s="2">
        <v>3</v>
      </c>
      <c r="C126" s="2" t="s">
        <v>20</v>
      </c>
      <c r="D126" s="2">
        <v>8</v>
      </c>
      <c r="E126" s="2">
        <v>47405</v>
      </c>
      <c r="F126" s="2" t="b">
        <v>0</v>
      </c>
      <c r="G126" s="1">
        <f>VLOOKUP(Results_Experts!$C126,'Correct Response Lookup'!$A$2:$C$21,2)</f>
        <v>0</v>
      </c>
      <c r="H126" s="2">
        <f>VLOOKUP(Results_Experts!$C126,'Correct Response Lookup'!$A$2:$C$21,3)</f>
        <v>8</v>
      </c>
      <c r="I126" s="3" t="b">
        <f t="shared" si="12"/>
        <v>1</v>
      </c>
      <c r="J126" s="2" t="str">
        <f t="shared" si="14"/>
        <v/>
      </c>
      <c r="K126" t="b">
        <f t="shared" ref="K126:K133" si="16">IF(I126,TRUE)</f>
        <v>1</v>
      </c>
    </row>
    <row r="127" spans="1:11" x14ac:dyDescent="0.25">
      <c r="A127" s="1" t="s">
        <v>49</v>
      </c>
      <c r="B127" s="2">
        <v>4</v>
      </c>
      <c r="C127" s="2" t="s">
        <v>18</v>
      </c>
      <c r="D127" s="2" t="s">
        <v>19</v>
      </c>
      <c r="E127" s="2">
        <v>41242</v>
      </c>
      <c r="F127" s="2" t="b">
        <v>0</v>
      </c>
      <c r="G127" s="1">
        <f>VLOOKUP(Results_Experts!$C127,'Correct Response Lookup'!$A$2:$C$21,2)</f>
        <v>0</v>
      </c>
      <c r="H127" s="2" t="str">
        <f>VLOOKUP(Results_Experts!$C127,'Correct Response Lookup'!$A$2:$C$21,3)</f>
        <v>No</v>
      </c>
      <c r="I127" s="3" t="b">
        <f t="shared" si="12"/>
        <v>1</v>
      </c>
      <c r="J127" s="2" t="str">
        <f t="shared" si="14"/>
        <v/>
      </c>
      <c r="K127" t="b">
        <f t="shared" si="16"/>
        <v>1</v>
      </c>
    </row>
    <row r="128" spans="1:11" x14ac:dyDescent="0.25">
      <c r="A128" s="1" t="s">
        <v>49</v>
      </c>
      <c r="B128" s="2">
        <v>5</v>
      </c>
      <c r="C128" s="2" t="s">
        <v>6</v>
      </c>
      <c r="D128" s="2">
        <v>3457</v>
      </c>
      <c r="E128" s="2">
        <v>143701</v>
      </c>
      <c r="F128" s="2" t="b">
        <v>0</v>
      </c>
      <c r="G128" s="1">
        <f>VLOOKUP(Results_Experts!$C128,'Correct Response Lookup'!$A$2:$C$21,2)</f>
        <v>0</v>
      </c>
      <c r="H128" s="2">
        <f>VLOOKUP(Results_Experts!$C128,'Correct Response Lookup'!$A$2:$C$21,3)</f>
        <v>7543</v>
      </c>
      <c r="I128" s="3" t="b">
        <f t="shared" si="12"/>
        <v>0</v>
      </c>
      <c r="J128" s="2" t="str">
        <f t="shared" si="14"/>
        <v/>
      </c>
      <c r="K128" t="b">
        <f t="shared" si="16"/>
        <v>0</v>
      </c>
    </row>
    <row r="129" spans="1:11" x14ac:dyDescent="0.25">
      <c r="A129" s="1" t="s">
        <v>49</v>
      </c>
      <c r="B129" s="2">
        <v>6</v>
      </c>
      <c r="C129" s="2" t="s">
        <v>12</v>
      </c>
      <c r="D129" s="2" t="s">
        <v>13</v>
      </c>
      <c r="E129" s="2">
        <v>46455</v>
      </c>
      <c r="F129" s="2" t="b">
        <v>0</v>
      </c>
      <c r="G129" s="1">
        <f>VLOOKUP(Results_Experts!$C129,'Correct Response Lookup'!$A$2:$C$21,2)</f>
        <v>0</v>
      </c>
      <c r="H129" s="2" t="str">
        <f>VLOOKUP(Results_Experts!$C129,'Correct Response Lookup'!$A$2:$C$21,3)</f>
        <v>positive null</v>
      </c>
      <c r="I129" s="3" t="b">
        <f t="shared" si="12"/>
        <v>1</v>
      </c>
      <c r="J129" s="2" t="str">
        <f t="shared" si="14"/>
        <v/>
      </c>
      <c r="K129" t="b">
        <f t="shared" si="16"/>
        <v>1</v>
      </c>
    </row>
    <row r="130" spans="1:11" x14ac:dyDescent="0.25">
      <c r="A130" s="1" t="s">
        <v>49</v>
      </c>
      <c r="B130" s="2">
        <v>7</v>
      </c>
      <c r="C130" s="2" t="s">
        <v>22</v>
      </c>
      <c r="D130" s="2">
        <v>26</v>
      </c>
      <c r="E130" s="2">
        <v>13754</v>
      </c>
      <c r="F130" s="2" t="b">
        <v>0</v>
      </c>
      <c r="G130" s="1">
        <f>VLOOKUP(Results_Experts!$C130,'Correct Response Lookup'!$A$2:$C$21,2)</f>
        <v>0</v>
      </c>
      <c r="H130" s="2">
        <f>VLOOKUP(Results_Experts!$C130,'Correct Response Lookup'!$A$2:$C$21,3)</f>
        <v>26</v>
      </c>
      <c r="I130" s="3" t="b">
        <f t="shared" si="12"/>
        <v>1</v>
      </c>
      <c r="J130" s="2" t="str">
        <f t="shared" si="14"/>
        <v/>
      </c>
      <c r="K130" t="b">
        <f t="shared" si="16"/>
        <v>1</v>
      </c>
    </row>
    <row r="131" spans="1:11" x14ac:dyDescent="0.25">
      <c r="A131" s="1" t="s">
        <v>49</v>
      </c>
      <c r="B131" s="2">
        <v>8</v>
      </c>
      <c r="C131" s="2" t="s">
        <v>39</v>
      </c>
      <c r="D131" s="2">
        <v>15</v>
      </c>
      <c r="E131" s="2">
        <v>50829</v>
      </c>
      <c r="F131" s="2" t="b">
        <v>0</v>
      </c>
      <c r="G131" s="1">
        <f>VLOOKUP(Results_Experts!$C131,'Correct Response Lookup'!$A$2:$C$21,2)</f>
        <v>1</v>
      </c>
      <c r="H131" s="2">
        <f>VLOOKUP(Results_Experts!$C131,'Correct Response Lookup'!$A$2:$C$21,3)</f>
        <v>15</v>
      </c>
      <c r="I131" s="3" t="b">
        <f t="shared" ref="I131:I162" si="17">EXACT($D131,$H131)</f>
        <v>1</v>
      </c>
      <c r="J131" s="2" t="b">
        <f t="shared" si="14"/>
        <v>0</v>
      </c>
      <c r="K131" t="b">
        <f t="shared" si="16"/>
        <v>1</v>
      </c>
    </row>
    <row r="132" spans="1:11" x14ac:dyDescent="0.25">
      <c r="A132" s="1" t="s">
        <v>49</v>
      </c>
      <c r="B132" s="2">
        <v>9</v>
      </c>
      <c r="C132" s="2" t="s">
        <v>8</v>
      </c>
      <c r="D132" s="2">
        <v>23</v>
      </c>
      <c r="E132" s="2">
        <v>28942</v>
      </c>
      <c r="F132" s="2" t="b">
        <v>0</v>
      </c>
      <c r="G132" s="1">
        <f>VLOOKUP(Results_Experts!$C132,'Correct Response Lookup'!$A$2:$C$21,2)</f>
        <v>0</v>
      </c>
      <c r="H132" s="2">
        <f>VLOOKUP(Results_Experts!$C132,'Correct Response Lookup'!$A$2:$C$21,3)</f>
        <v>23</v>
      </c>
      <c r="I132" s="3" t="b">
        <f t="shared" si="17"/>
        <v>1</v>
      </c>
      <c r="J132" s="2" t="str">
        <f t="shared" si="14"/>
        <v/>
      </c>
      <c r="K132" t="b">
        <f t="shared" si="16"/>
        <v>1</v>
      </c>
    </row>
    <row r="133" spans="1:11" x14ac:dyDescent="0.25">
      <c r="A133" s="1" t="s">
        <v>50</v>
      </c>
      <c r="B133" s="2">
        <v>0</v>
      </c>
      <c r="C133" s="2" t="s">
        <v>20</v>
      </c>
      <c r="D133" s="2">
        <v>8</v>
      </c>
      <c r="E133" s="2">
        <v>35171</v>
      </c>
      <c r="F133" s="2" t="b">
        <v>0</v>
      </c>
      <c r="G133" s="1">
        <f>VLOOKUP(Results_Experts!$C133,'Correct Response Lookup'!$A$2:$C$21,2)</f>
        <v>0</v>
      </c>
      <c r="H133" s="2">
        <f>VLOOKUP(Results_Experts!$C133,'Correct Response Lookup'!$A$2:$C$21,3)</f>
        <v>8</v>
      </c>
      <c r="I133" s="3" t="b">
        <f t="shared" si="17"/>
        <v>1</v>
      </c>
      <c r="J133" s="2" t="str">
        <f t="shared" si="14"/>
        <v/>
      </c>
      <c r="K133" t="b">
        <f t="shared" si="16"/>
        <v>1</v>
      </c>
    </row>
    <row r="134" spans="1:11" x14ac:dyDescent="0.25">
      <c r="A134" s="1" t="s">
        <v>50</v>
      </c>
      <c r="B134" s="2">
        <v>1</v>
      </c>
      <c r="C134" s="2" t="s">
        <v>25</v>
      </c>
      <c r="D134" s="2">
        <v>10025</v>
      </c>
      <c r="E134" s="2">
        <v>55369</v>
      </c>
      <c r="F134" s="2" t="b">
        <v>0</v>
      </c>
      <c r="G134" s="1">
        <f>VLOOKUP(Results_Experts!$C134,'Correct Response Lookup'!$A$2:$C$21,2)</f>
        <v>0</v>
      </c>
      <c r="H134" s="2" t="str">
        <f>VLOOKUP(Results_Experts!$C134,'Correct Response Lookup'!$A$2:$C$21,3)</f>
        <v>100.0 25.0</v>
      </c>
      <c r="I134" s="3" t="b">
        <f t="shared" si="17"/>
        <v>0</v>
      </c>
      <c r="J134" s="2" t="str">
        <f t="shared" si="14"/>
        <v/>
      </c>
      <c r="K134" t="b">
        <v>1</v>
      </c>
    </row>
    <row r="135" spans="1:11" x14ac:dyDescent="0.25">
      <c r="A135" s="1" t="s">
        <v>50</v>
      </c>
      <c r="B135" s="2">
        <v>2</v>
      </c>
      <c r="C135" s="2" t="s">
        <v>24</v>
      </c>
      <c r="D135" s="2">
        <v>23</v>
      </c>
      <c r="E135" s="2">
        <v>26102</v>
      </c>
      <c r="F135" s="2" t="b">
        <v>0</v>
      </c>
      <c r="G135" s="1">
        <f>VLOOKUP(Results_Experts!$C135,'Correct Response Lookup'!$A$2:$C$21,2)</f>
        <v>0</v>
      </c>
      <c r="H135" s="2">
        <f>VLOOKUP(Results_Experts!$C135,'Correct Response Lookup'!$A$2:$C$21,3)</f>
        <v>23</v>
      </c>
      <c r="I135" s="3" t="b">
        <f t="shared" si="17"/>
        <v>1</v>
      </c>
      <c r="J135" s="2" t="str">
        <f t="shared" si="14"/>
        <v/>
      </c>
      <c r="K135" t="b">
        <f t="shared" ref="K135:K143" si="18">IF(I135,TRUE)</f>
        <v>1</v>
      </c>
    </row>
    <row r="136" spans="1:11" x14ac:dyDescent="0.25">
      <c r="A136" s="1" t="s">
        <v>50</v>
      </c>
      <c r="B136" s="2">
        <v>3</v>
      </c>
      <c r="C136" s="2" t="s">
        <v>12</v>
      </c>
      <c r="D136" s="2" t="s">
        <v>13</v>
      </c>
      <c r="E136" s="2">
        <v>45192</v>
      </c>
      <c r="F136" s="2" t="b">
        <v>0</v>
      </c>
      <c r="G136" s="1">
        <f>VLOOKUP(Results_Experts!$C136,'Correct Response Lookup'!$A$2:$C$21,2)</f>
        <v>0</v>
      </c>
      <c r="H136" s="2" t="str">
        <f>VLOOKUP(Results_Experts!$C136,'Correct Response Lookup'!$A$2:$C$21,3)</f>
        <v>positive null</v>
      </c>
      <c r="I136" s="3" t="b">
        <f t="shared" si="17"/>
        <v>1</v>
      </c>
      <c r="J136" s="2" t="str">
        <f t="shared" si="14"/>
        <v/>
      </c>
      <c r="K136" t="b">
        <f t="shared" si="18"/>
        <v>1</v>
      </c>
    </row>
    <row r="137" spans="1:11" x14ac:dyDescent="0.25">
      <c r="A137" s="1" t="s">
        <v>50</v>
      </c>
      <c r="B137" s="2">
        <v>4</v>
      </c>
      <c r="C137" s="2" t="s">
        <v>39</v>
      </c>
      <c r="D137" s="2">
        <v>15</v>
      </c>
      <c r="E137" s="2">
        <v>32111</v>
      </c>
      <c r="F137" s="2" t="b">
        <v>0</v>
      </c>
      <c r="G137" s="1">
        <f>VLOOKUP(Results_Experts!$C137,'Correct Response Lookup'!$A$2:$C$21,2)</f>
        <v>1</v>
      </c>
      <c r="H137" s="2">
        <f>VLOOKUP(Results_Experts!$C137,'Correct Response Lookup'!$A$2:$C$21,3)</f>
        <v>15</v>
      </c>
      <c r="I137" s="3" t="b">
        <f t="shared" si="17"/>
        <v>1</v>
      </c>
      <c r="J137" s="2" t="b">
        <f t="shared" si="14"/>
        <v>0</v>
      </c>
      <c r="K137" t="b">
        <f t="shared" si="18"/>
        <v>1</v>
      </c>
    </row>
    <row r="138" spans="1:11" x14ac:dyDescent="0.25">
      <c r="A138" s="1" t="s">
        <v>50</v>
      </c>
      <c r="B138" s="2">
        <v>5</v>
      </c>
      <c r="C138" s="2" t="s">
        <v>23</v>
      </c>
      <c r="D138" s="2" t="s">
        <v>11</v>
      </c>
      <c r="E138" s="2">
        <v>30751</v>
      </c>
      <c r="F138" s="2" t="b">
        <v>0</v>
      </c>
      <c r="G138" s="1">
        <f>VLOOKUP(Results_Experts!$C138,'Correct Response Lookup'!$A$2:$C$21,2)</f>
        <v>0</v>
      </c>
      <c r="H138" s="2" t="str">
        <f>VLOOKUP(Results_Experts!$C138,'Correct Response Lookup'!$A$2:$C$21,3)</f>
        <v>1,40</v>
      </c>
      <c r="I138" s="3" t="b">
        <f t="shared" si="17"/>
        <v>1</v>
      </c>
      <c r="J138" s="2" t="str">
        <f t="shared" si="14"/>
        <v/>
      </c>
      <c r="K138" t="b">
        <f t="shared" si="18"/>
        <v>1</v>
      </c>
    </row>
    <row r="139" spans="1:11" x14ac:dyDescent="0.25">
      <c r="A139" s="1" t="s">
        <v>50</v>
      </c>
      <c r="B139" s="2">
        <v>6</v>
      </c>
      <c r="C139" s="2" t="s">
        <v>22</v>
      </c>
      <c r="D139" s="2">
        <v>26</v>
      </c>
      <c r="E139" s="2">
        <v>18872</v>
      </c>
      <c r="F139" s="2" t="b">
        <v>0</v>
      </c>
      <c r="G139" s="1">
        <f>VLOOKUP(Results_Experts!$C139,'Correct Response Lookup'!$A$2:$C$21,2)</f>
        <v>0</v>
      </c>
      <c r="H139" s="2">
        <f>VLOOKUP(Results_Experts!$C139,'Correct Response Lookup'!$A$2:$C$21,3)</f>
        <v>26</v>
      </c>
      <c r="I139" s="3" t="b">
        <f t="shared" si="17"/>
        <v>1</v>
      </c>
      <c r="J139" s="2" t="str">
        <f t="shared" si="14"/>
        <v/>
      </c>
      <c r="K139" t="b">
        <f t="shared" si="18"/>
        <v>1</v>
      </c>
    </row>
    <row r="140" spans="1:11" x14ac:dyDescent="0.25">
      <c r="A140" s="1" t="s">
        <v>50</v>
      </c>
      <c r="B140" s="2">
        <v>7</v>
      </c>
      <c r="C140" s="2" t="s">
        <v>18</v>
      </c>
      <c r="D140" s="2" t="s">
        <v>19</v>
      </c>
      <c r="E140" s="2">
        <v>53852</v>
      </c>
      <c r="F140" s="2" t="b">
        <v>0</v>
      </c>
      <c r="G140" s="1">
        <f>VLOOKUP(Results_Experts!$C140,'Correct Response Lookup'!$A$2:$C$21,2)</f>
        <v>0</v>
      </c>
      <c r="H140" s="2" t="str">
        <f>VLOOKUP(Results_Experts!$C140,'Correct Response Lookup'!$A$2:$C$21,3)</f>
        <v>No</v>
      </c>
      <c r="I140" s="3" t="b">
        <f t="shared" si="17"/>
        <v>1</v>
      </c>
      <c r="J140" s="2" t="str">
        <f t="shared" si="14"/>
        <v/>
      </c>
      <c r="K140" t="b">
        <f t="shared" si="18"/>
        <v>1</v>
      </c>
    </row>
    <row r="141" spans="1:11" x14ac:dyDescent="0.25">
      <c r="A141" s="1" t="s">
        <v>50</v>
      </c>
      <c r="B141" s="2">
        <v>8</v>
      </c>
      <c r="C141" s="2" t="s">
        <v>6</v>
      </c>
      <c r="D141" s="2">
        <v>7543</v>
      </c>
      <c r="E141" s="2">
        <v>158542</v>
      </c>
      <c r="F141" s="2" t="b">
        <v>0</v>
      </c>
      <c r="G141" s="1">
        <f>VLOOKUP(Results_Experts!$C141,'Correct Response Lookup'!$A$2:$C$21,2)</f>
        <v>0</v>
      </c>
      <c r="H141" s="2">
        <f>VLOOKUP(Results_Experts!$C141,'Correct Response Lookup'!$A$2:$C$21,3)</f>
        <v>7543</v>
      </c>
      <c r="I141" s="3" t="b">
        <f t="shared" si="17"/>
        <v>1</v>
      </c>
      <c r="J141" s="2" t="str">
        <f t="shared" si="14"/>
        <v/>
      </c>
      <c r="K141" t="b">
        <f t="shared" si="18"/>
        <v>1</v>
      </c>
    </row>
    <row r="142" spans="1:11" x14ac:dyDescent="0.25">
      <c r="A142" s="1" t="s">
        <v>50</v>
      </c>
      <c r="B142" s="2">
        <v>9</v>
      </c>
      <c r="C142" s="2" t="s">
        <v>16</v>
      </c>
      <c r="D142" s="2">
        <v>10</v>
      </c>
      <c r="E142" s="2">
        <v>43623</v>
      </c>
      <c r="F142" s="2" t="b">
        <v>0</v>
      </c>
      <c r="G142" s="1">
        <f>VLOOKUP(Results_Experts!$C142,'Correct Response Lookup'!$A$2:$C$21,2)</f>
        <v>0</v>
      </c>
      <c r="H142" s="2">
        <f>VLOOKUP(Results_Experts!$C142,'Correct Response Lookup'!$A$2:$C$21,3)</f>
        <v>10</v>
      </c>
      <c r="I142" s="3" t="b">
        <f t="shared" si="17"/>
        <v>1</v>
      </c>
      <c r="J142" s="2" t="str">
        <f t="shared" si="14"/>
        <v/>
      </c>
      <c r="K142" t="b">
        <f t="shared" si="18"/>
        <v>1</v>
      </c>
    </row>
    <row r="143" spans="1:11" x14ac:dyDescent="0.25">
      <c r="A143" s="1" t="s">
        <v>51</v>
      </c>
      <c r="B143" s="2">
        <v>0</v>
      </c>
      <c r="C143" s="2" t="s">
        <v>22</v>
      </c>
      <c r="D143" s="2">
        <v>26</v>
      </c>
      <c r="E143" s="2">
        <v>20119</v>
      </c>
      <c r="F143" s="2" t="b">
        <v>0</v>
      </c>
      <c r="G143" s="1">
        <f>VLOOKUP(Results_Experts!$C143,'Correct Response Lookup'!$A$2:$C$21,2)</f>
        <v>0</v>
      </c>
      <c r="H143" s="2">
        <f>VLOOKUP(Results_Experts!$C143,'Correct Response Lookup'!$A$2:$C$21,3)</f>
        <v>26</v>
      </c>
      <c r="I143" s="3" t="b">
        <f t="shared" si="17"/>
        <v>1</v>
      </c>
      <c r="J143" s="2" t="str">
        <f t="shared" si="14"/>
        <v/>
      </c>
      <c r="K143" t="b">
        <f t="shared" si="18"/>
        <v>1</v>
      </c>
    </row>
    <row r="144" spans="1:11" x14ac:dyDescent="0.25">
      <c r="A144" s="1" t="s">
        <v>51</v>
      </c>
      <c r="B144" s="2">
        <v>1</v>
      </c>
      <c r="C144" s="2" t="s">
        <v>10</v>
      </c>
      <c r="D144" s="2" t="s">
        <v>34</v>
      </c>
      <c r="E144" s="2">
        <v>31136</v>
      </c>
      <c r="F144" s="2" t="b">
        <v>0</v>
      </c>
      <c r="G144" s="1">
        <f>VLOOKUP(Results_Experts!$C144,'Correct Response Lookup'!$A$2:$C$21,2)</f>
        <v>0</v>
      </c>
      <c r="H144" s="2" t="str">
        <f>VLOOKUP(Results_Experts!$C144,'Correct Response Lookup'!$A$2:$C$21,3)</f>
        <v>1,40</v>
      </c>
      <c r="I144" s="3" t="b">
        <f t="shared" si="17"/>
        <v>0</v>
      </c>
      <c r="J144" s="2" t="str">
        <f t="shared" si="14"/>
        <v/>
      </c>
      <c r="K144" s="10" t="b">
        <v>1</v>
      </c>
    </row>
    <row r="145" spans="1:11" x14ac:dyDescent="0.25">
      <c r="A145" s="1" t="s">
        <v>51</v>
      </c>
      <c r="B145" s="2">
        <v>2</v>
      </c>
      <c r="C145" s="2" t="s">
        <v>8</v>
      </c>
      <c r="D145" s="2">
        <v>23</v>
      </c>
      <c r="E145" s="2">
        <v>36802</v>
      </c>
      <c r="F145" s="2" t="b">
        <v>0</v>
      </c>
      <c r="G145" s="1">
        <f>VLOOKUP(Results_Experts!$C145,'Correct Response Lookup'!$A$2:$C$21,2)</f>
        <v>0</v>
      </c>
      <c r="H145" s="2">
        <f>VLOOKUP(Results_Experts!$C145,'Correct Response Lookup'!$A$2:$C$21,3)</f>
        <v>23</v>
      </c>
      <c r="I145" s="3" t="b">
        <f t="shared" si="17"/>
        <v>1</v>
      </c>
      <c r="J145" s="2" t="str">
        <f t="shared" si="14"/>
        <v/>
      </c>
      <c r="K145" t="b">
        <f t="shared" ref="K145:K151" si="19">IF(I145,TRUE)</f>
        <v>1</v>
      </c>
    </row>
    <row r="146" spans="1:11" x14ac:dyDescent="0.25">
      <c r="A146" s="1" t="s">
        <v>51</v>
      </c>
      <c r="B146" s="2">
        <v>3</v>
      </c>
      <c r="C146" s="2" t="s">
        <v>6</v>
      </c>
      <c r="D146" s="2">
        <v>7543</v>
      </c>
      <c r="E146" s="2">
        <v>127534</v>
      </c>
      <c r="F146" s="2" t="b">
        <v>0</v>
      </c>
      <c r="G146" s="1">
        <f>VLOOKUP(Results_Experts!$C146,'Correct Response Lookup'!$A$2:$C$21,2)</f>
        <v>0</v>
      </c>
      <c r="H146" s="2">
        <f>VLOOKUP(Results_Experts!$C146,'Correct Response Lookup'!$A$2:$C$21,3)</f>
        <v>7543</v>
      </c>
      <c r="I146" s="3" t="b">
        <f t="shared" si="17"/>
        <v>1</v>
      </c>
      <c r="J146" s="2" t="str">
        <f t="shared" si="14"/>
        <v/>
      </c>
      <c r="K146" t="b">
        <f t="shared" si="19"/>
        <v>1</v>
      </c>
    </row>
    <row r="147" spans="1:11" x14ac:dyDescent="0.25">
      <c r="A147" s="1" t="s">
        <v>51</v>
      </c>
      <c r="B147" s="2">
        <v>4</v>
      </c>
      <c r="C147" s="2" t="s">
        <v>16</v>
      </c>
      <c r="D147" s="2">
        <v>10</v>
      </c>
      <c r="E147" s="2">
        <v>40002</v>
      </c>
      <c r="F147" s="2" t="b">
        <v>0</v>
      </c>
      <c r="G147" s="1">
        <f>VLOOKUP(Results_Experts!$C147,'Correct Response Lookup'!$A$2:$C$21,2)</f>
        <v>0</v>
      </c>
      <c r="H147" s="2">
        <f>VLOOKUP(Results_Experts!$C147,'Correct Response Lookup'!$A$2:$C$21,3)</f>
        <v>10</v>
      </c>
      <c r="I147" s="3" t="b">
        <f t="shared" si="17"/>
        <v>1</v>
      </c>
      <c r="J147" s="2" t="str">
        <f t="shared" si="14"/>
        <v/>
      </c>
      <c r="K147" t="b">
        <f t="shared" si="19"/>
        <v>1</v>
      </c>
    </row>
    <row r="148" spans="1:11" x14ac:dyDescent="0.25">
      <c r="A148" s="1" t="s">
        <v>51</v>
      </c>
      <c r="B148" s="2">
        <v>5</v>
      </c>
      <c r="C148" s="2" t="s">
        <v>12</v>
      </c>
      <c r="D148" s="2" t="s">
        <v>13</v>
      </c>
      <c r="E148" s="2">
        <v>36421</v>
      </c>
      <c r="F148" s="2" t="b">
        <v>0</v>
      </c>
      <c r="G148" s="1">
        <f>VLOOKUP(Results_Experts!$C148,'Correct Response Lookup'!$A$2:$C$21,2)</f>
        <v>0</v>
      </c>
      <c r="H148" s="2" t="str">
        <f>VLOOKUP(Results_Experts!$C148,'Correct Response Lookup'!$A$2:$C$21,3)</f>
        <v>positive null</v>
      </c>
      <c r="I148" s="3" t="b">
        <f t="shared" si="17"/>
        <v>1</v>
      </c>
      <c r="J148" s="2" t="str">
        <f t="shared" ref="J148:J179" si="20">IF(G148,FALSE,"")</f>
        <v/>
      </c>
      <c r="K148" t="b">
        <f t="shared" si="19"/>
        <v>1</v>
      </c>
    </row>
    <row r="149" spans="1:11" x14ac:dyDescent="0.25">
      <c r="A149" s="1" t="s">
        <v>51</v>
      </c>
      <c r="B149" s="2">
        <v>6</v>
      </c>
      <c r="C149" s="2" t="s">
        <v>35</v>
      </c>
      <c r="D149" s="2" t="s">
        <v>19</v>
      </c>
      <c r="E149" s="2">
        <v>144466</v>
      </c>
      <c r="F149" s="2" t="b">
        <v>0</v>
      </c>
      <c r="G149" s="1">
        <f>VLOOKUP(Results_Experts!$C149,'Correct Response Lookup'!$A$2:$C$21,2)</f>
        <v>0</v>
      </c>
      <c r="H149" s="2" t="str">
        <f>VLOOKUP(Results_Experts!$C149,'Correct Response Lookup'!$A$2:$C$21,3)</f>
        <v>No</v>
      </c>
      <c r="I149" s="3" t="b">
        <f t="shared" si="17"/>
        <v>1</v>
      </c>
      <c r="J149" s="2" t="str">
        <f t="shared" si="20"/>
        <v/>
      </c>
      <c r="K149" t="b">
        <f t="shared" si="19"/>
        <v>1</v>
      </c>
    </row>
    <row r="150" spans="1:11" x14ac:dyDescent="0.25">
      <c r="A150" s="1" t="s">
        <v>51</v>
      </c>
      <c r="B150" s="2">
        <v>7</v>
      </c>
      <c r="C150" s="2" t="s">
        <v>20</v>
      </c>
      <c r="D150" s="2">
        <v>8</v>
      </c>
      <c r="E150" s="2">
        <v>55703</v>
      </c>
      <c r="F150" s="2" t="b">
        <v>0</v>
      </c>
      <c r="G150" s="1">
        <f>VLOOKUP(Results_Experts!$C150,'Correct Response Lookup'!$A$2:$C$21,2)</f>
        <v>0</v>
      </c>
      <c r="H150" s="2">
        <f>VLOOKUP(Results_Experts!$C150,'Correct Response Lookup'!$A$2:$C$21,3)</f>
        <v>8</v>
      </c>
      <c r="I150" s="3" t="b">
        <f t="shared" si="17"/>
        <v>1</v>
      </c>
      <c r="J150" s="2" t="str">
        <f t="shared" si="20"/>
        <v/>
      </c>
      <c r="K150" t="b">
        <f t="shared" si="19"/>
        <v>1</v>
      </c>
    </row>
    <row r="151" spans="1:11" x14ac:dyDescent="0.25">
      <c r="A151" s="1" t="s">
        <v>51</v>
      </c>
      <c r="B151" s="2">
        <v>8</v>
      </c>
      <c r="C151" s="2" t="s">
        <v>17</v>
      </c>
      <c r="D151" s="2">
        <v>15</v>
      </c>
      <c r="E151" s="2">
        <v>26882</v>
      </c>
      <c r="F151" s="2" t="b">
        <v>0</v>
      </c>
      <c r="G151" s="1">
        <f>VLOOKUP(Results_Experts!$C151,'Correct Response Lookup'!$A$2:$C$21,2)</f>
        <v>0</v>
      </c>
      <c r="H151" s="2">
        <f>VLOOKUP(Results_Experts!$C151,'Correct Response Lookup'!$A$2:$C$21,3)</f>
        <v>15</v>
      </c>
      <c r="I151" s="3" t="b">
        <f t="shared" si="17"/>
        <v>1</v>
      </c>
      <c r="J151" s="2" t="str">
        <f t="shared" si="20"/>
        <v/>
      </c>
      <c r="K151" t="b">
        <f t="shared" si="19"/>
        <v>1</v>
      </c>
    </row>
    <row r="152" spans="1:11" x14ac:dyDescent="0.25">
      <c r="A152" s="1" t="s">
        <v>51</v>
      </c>
      <c r="B152" s="2">
        <v>9</v>
      </c>
      <c r="C152" s="2" t="s">
        <v>25</v>
      </c>
      <c r="D152" s="2">
        <v>10025</v>
      </c>
      <c r="E152" s="2">
        <v>65300</v>
      </c>
      <c r="F152" s="2" t="b">
        <v>0</v>
      </c>
      <c r="G152" s="1">
        <f>VLOOKUP(Results_Experts!$C152,'Correct Response Lookup'!$A$2:$C$21,2)</f>
        <v>0</v>
      </c>
      <c r="H152" s="2" t="str">
        <f>VLOOKUP(Results_Experts!$C152,'Correct Response Lookup'!$A$2:$C$21,3)</f>
        <v>100.0 25.0</v>
      </c>
      <c r="I152" s="3" t="b">
        <f t="shared" si="17"/>
        <v>0</v>
      </c>
      <c r="J152" s="2" t="str">
        <f t="shared" si="20"/>
        <v/>
      </c>
      <c r="K152" s="10" t="b">
        <v>1</v>
      </c>
    </row>
    <row r="153" spans="1:11" x14ac:dyDescent="0.25">
      <c r="A153" s="1" t="s">
        <v>52</v>
      </c>
      <c r="B153" s="2">
        <v>0</v>
      </c>
      <c r="C153" s="2" t="s">
        <v>35</v>
      </c>
      <c r="D153" s="2" t="s">
        <v>19</v>
      </c>
      <c r="E153" s="2">
        <v>55567</v>
      </c>
      <c r="F153" s="2" t="b">
        <v>0</v>
      </c>
      <c r="G153" s="1">
        <f>VLOOKUP(Results_Experts!$C153,'Correct Response Lookup'!$A$2:$C$21,2)</f>
        <v>0</v>
      </c>
      <c r="H153" s="2" t="str">
        <f>VLOOKUP(Results_Experts!$C153,'Correct Response Lookup'!$A$2:$C$21,3)</f>
        <v>No</v>
      </c>
      <c r="I153" s="3" t="b">
        <f t="shared" si="17"/>
        <v>1</v>
      </c>
      <c r="J153" s="2" t="str">
        <f t="shared" si="20"/>
        <v/>
      </c>
      <c r="K153" t="b">
        <f t="shared" ref="K153:K158" si="21">IF(I153,TRUE)</f>
        <v>1</v>
      </c>
    </row>
    <row r="154" spans="1:11" x14ac:dyDescent="0.25">
      <c r="A154" s="1" t="s">
        <v>52</v>
      </c>
      <c r="B154" s="2">
        <v>1</v>
      </c>
      <c r="C154" s="2" t="s">
        <v>16</v>
      </c>
      <c r="D154" s="2">
        <v>10</v>
      </c>
      <c r="E154" s="2">
        <v>40842</v>
      </c>
      <c r="F154" s="2" t="b">
        <v>0</v>
      </c>
      <c r="G154" s="1">
        <f>VLOOKUP(Results_Experts!$C154,'Correct Response Lookup'!$A$2:$C$21,2)</f>
        <v>0</v>
      </c>
      <c r="H154" s="2">
        <f>VLOOKUP(Results_Experts!$C154,'Correct Response Lookup'!$A$2:$C$21,3)</f>
        <v>10</v>
      </c>
      <c r="I154" s="3" t="b">
        <f t="shared" si="17"/>
        <v>1</v>
      </c>
      <c r="J154" s="2" t="str">
        <f t="shared" si="20"/>
        <v/>
      </c>
      <c r="K154" t="b">
        <f t="shared" si="21"/>
        <v>1</v>
      </c>
    </row>
    <row r="155" spans="1:11" x14ac:dyDescent="0.25">
      <c r="A155" s="1" t="s">
        <v>52</v>
      </c>
      <c r="B155" s="2">
        <v>2</v>
      </c>
      <c r="C155" s="2" t="s">
        <v>8</v>
      </c>
      <c r="D155" s="2">
        <v>23</v>
      </c>
      <c r="E155" s="2">
        <v>38514</v>
      </c>
      <c r="F155" s="2" t="b">
        <v>0</v>
      </c>
      <c r="G155" s="1">
        <f>VLOOKUP(Results_Experts!$C155,'Correct Response Lookup'!$A$2:$C$21,2)</f>
        <v>0</v>
      </c>
      <c r="H155" s="2">
        <f>VLOOKUP(Results_Experts!$C155,'Correct Response Lookup'!$A$2:$C$21,3)</f>
        <v>23</v>
      </c>
      <c r="I155" s="3" t="b">
        <f t="shared" si="17"/>
        <v>1</v>
      </c>
      <c r="J155" s="2" t="str">
        <f t="shared" si="20"/>
        <v/>
      </c>
      <c r="K155" t="b">
        <f t="shared" si="21"/>
        <v>1</v>
      </c>
    </row>
    <row r="156" spans="1:11" x14ac:dyDescent="0.25">
      <c r="A156" s="1" t="s">
        <v>52</v>
      </c>
      <c r="B156" s="2">
        <v>3</v>
      </c>
      <c r="C156" s="2" t="s">
        <v>6</v>
      </c>
      <c r="D156" s="2">
        <v>3457</v>
      </c>
      <c r="E156" s="2">
        <v>142464</v>
      </c>
      <c r="F156" s="2" t="b">
        <v>0</v>
      </c>
      <c r="G156" s="1">
        <f>VLOOKUP(Results_Experts!$C156,'Correct Response Lookup'!$A$2:$C$21,2)</f>
        <v>0</v>
      </c>
      <c r="H156" s="2">
        <f>VLOOKUP(Results_Experts!$C156,'Correct Response Lookup'!$A$2:$C$21,3)</f>
        <v>7543</v>
      </c>
      <c r="I156" s="3" t="b">
        <f t="shared" si="17"/>
        <v>0</v>
      </c>
      <c r="J156" s="2" t="str">
        <f t="shared" si="20"/>
        <v/>
      </c>
      <c r="K156" t="b">
        <f t="shared" si="21"/>
        <v>0</v>
      </c>
    </row>
    <row r="157" spans="1:11" x14ac:dyDescent="0.25">
      <c r="A157" s="1" t="s">
        <v>52</v>
      </c>
      <c r="B157" s="2">
        <v>4</v>
      </c>
      <c r="C157" s="2" t="s">
        <v>20</v>
      </c>
      <c r="D157" s="2">
        <v>8</v>
      </c>
      <c r="E157" s="2">
        <v>57548</v>
      </c>
      <c r="F157" s="2" t="b">
        <v>0</v>
      </c>
      <c r="G157" s="1">
        <f>VLOOKUP(Results_Experts!$C157,'Correct Response Lookup'!$A$2:$C$21,2)</f>
        <v>0</v>
      </c>
      <c r="H157" s="2">
        <f>VLOOKUP(Results_Experts!$C157,'Correct Response Lookup'!$A$2:$C$21,3)</f>
        <v>8</v>
      </c>
      <c r="I157" s="3" t="b">
        <f t="shared" si="17"/>
        <v>1</v>
      </c>
      <c r="J157" s="2" t="str">
        <f t="shared" si="20"/>
        <v/>
      </c>
      <c r="K157" t="b">
        <f t="shared" si="21"/>
        <v>1</v>
      </c>
    </row>
    <row r="158" spans="1:11" x14ac:dyDescent="0.25">
      <c r="A158" s="1" t="s">
        <v>52</v>
      </c>
      <c r="B158" s="2">
        <v>5</v>
      </c>
      <c r="C158" s="2" t="s">
        <v>10</v>
      </c>
      <c r="D158" s="2" t="s">
        <v>11</v>
      </c>
      <c r="E158" s="2">
        <v>86133</v>
      </c>
      <c r="F158" s="2" t="b">
        <v>0</v>
      </c>
      <c r="G158" s="1">
        <f>VLOOKUP(Results_Experts!$C158,'Correct Response Lookup'!$A$2:$C$21,2)</f>
        <v>0</v>
      </c>
      <c r="H158" s="2" t="str">
        <f>VLOOKUP(Results_Experts!$C158,'Correct Response Lookup'!$A$2:$C$21,3)</f>
        <v>1,40</v>
      </c>
      <c r="I158" s="3" t="b">
        <f t="shared" si="17"/>
        <v>1</v>
      </c>
      <c r="J158" s="2" t="str">
        <f t="shared" si="20"/>
        <v/>
      </c>
      <c r="K158" t="b">
        <f t="shared" si="21"/>
        <v>1</v>
      </c>
    </row>
    <row r="159" spans="1:11" x14ac:dyDescent="0.25">
      <c r="A159" s="1" t="s">
        <v>52</v>
      </c>
      <c r="B159" s="2">
        <v>6</v>
      </c>
      <c r="C159" s="2" t="s">
        <v>25</v>
      </c>
      <c r="D159" s="2">
        <v>10025</v>
      </c>
      <c r="E159" s="2">
        <v>84210</v>
      </c>
      <c r="F159" s="2" t="b">
        <v>0</v>
      </c>
      <c r="G159" s="1">
        <f>VLOOKUP(Results_Experts!$C159,'Correct Response Lookup'!$A$2:$C$21,2)</f>
        <v>0</v>
      </c>
      <c r="H159" s="2" t="str">
        <f>VLOOKUP(Results_Experts!$C159,'Correct Response Lookup'!$A$2:$C$21,3)</f>
        <v>100.0 25.0</v>
      </c>
      <c r="I159" s="3" t="b">
        <f t="shared" si="17"/>
        <v>0</v>
      </c>
      <c r="J159" s="2" t="str">
        <f t="shared" si="20"/>
        <v/>
      </c>
      <c r="K159" s="10" t="b">
        <v>1</v>
      </c>
    </row>
    <row r="160" spans="1:11" x14ac:dyDescent="0.25">
      <c r="A160" s="1" t="s">
        <v>52</v>
      </c>
      <c r="B160" s="2">
        <v>7</v>
      </c>
      <c r="C160" s="2" t="s">
        <v>17</v>
      </c>
      <c r="D160" s="2">
        <v>15</v>
      </c>
      <c r="E160" s="2">
        <v>38350</v>
      </c>
      <c r="F160" s="2" t="b">
        <v>0</v>
      </c>
      <c r="G160" s="1">
        <f>VLOOKUP(Results_Experts!$C160,'Correct Response Lookup'!$A$2:$C$21,2)</f>
        <v>0</v>
      </c>
      <c r="H160" s="2">
        <f>VLOOKUP(Results_Experts!$C160,'Correct Response Lookup'!$A$2:$C$21,3)</f>
        <v>15</v>
      </c>
      <c r="I160" s="3" t="b">
        <f t="shared" si="17"/>
        <v>1</v>
      </c>
      <c r="J160" s="2" t="str">
        <f t="shared" si="20"/>
        <v/>
      </c>
      <c r="K160" t="b">
        <f t="shared" ref="K160:K165" si="22">IF(I160,TRUE)</f>
        <v>1</v>
      </c>
    </row>
    <row r="161" spans="1:11" x14ac:dyDescent="0.25">
      <c r="A161" s="1" t="s">
        <v>52</v>
      </c>
      <c r="B161" s="2">
        <v>8</v>
      </c>
      <c r="C161" s="2" t="s">
        <v>22</v>
      </c>
      <c r="D161" s="2">
        <v>26</v>
      </c>
      <c r="E161" s="2">
        <v>33149</v>
      </c>
      <c r="F161" s="2" t="b">
        <v>0</v>
      </c>
      <c r="G161" s="1">
        <f>VLOOKUP(Results_Experts!$C161,'Correct Response Lookup'!$A$2:$C$21,2)</f>
        <v>0</v>
      </c>
      <c r="H161" s="2">
        <f>VLOOKUP(Results_Experts!$C161,'Correct Response Lookup'!$A$2:$C$21,3)</f>
        <v>26</v>
      </c>
      <c r="I161" s="3" t="b">
        <f t="shared" si="17"/>
        <v>1</v>
      </c>
      <c r="J161" s="2" t="str">
        <f t="shared" si="20"/>
        <v/>
      </c>
      <c r="K161" t="b">
        <f t="shared" si="22"/>
        <v>1</v>
      </c>
    </row>
    <row r="162" spans="1:11" x14ac:dyDescent="0.25">
      <c r="A162" s="1" t="s">
        <v>52</v>
      </c>
      <c r="B162" s="2">
        <v>9</v>
      </c>
      <c r="C162" s="2" t="s">
        <v>12</v>
      </c>
      <c r="D162" s="2" t="s">
        <v>13</v>
      </c>
      <c r="E162" s="2">
        <v>64064</v>
      </c>
      <c r="F162" s="2" t="b">
        <v>0</v>
      </c>
      <c r="G162" s="1">
        <f>VLOOKUP(Results_Experts!$C162,'Correct Response Lookup'!$A$2:$C$21,2)</f>
        <v>0</v>
      </c>
      <c r="H162" s="2" t="str">
        <f>VLOOKUP(Results_Experts!$C162,'Correct Response Lookup'!$A$2:$C$21,3)</f>
        <v>positive null</v>
      </c>
      <c r="I162" s="3" t="b">
        <f t="shared" si="17"/>
        <v>1</v>
      </c>
      <c r="J162" s="2" t="str">
        <f t="shared" si="20"/>
        <v/>
      </c>
      <c r="K162" t="b">
        <f t="shared" si="22"/>
        <v>1</v>
      </c>
    </row>
    <row r="163" spans="1:11" x14ac:dyDescent="0.25">
      <c r="A163" s="1" t="s">
        <v>53</v>
      </c>
      <c r="B163" s="2">
        <v>0</v>
      </c>
      <c r="C163" s="2" t="s">
        <v>15</v>
      </c>
      <c r="D163" s="2">
        <v>26</v>
      </c>
      <c r="E163" s="2">
        <v>41224</v>
      </c>
      <c r="F163" s="2" t="b">
        <v>0</v>
      </c>
      <c r="G163" s="1">
        <f>VLOOKUP(Results_Experts!$C163,'Correct Response Lookup'!$A$2:$C$21,2)</f>
        <v>0</v>
      </c>
      <c r="H163" s="2">
        <f>VLOOKUP(Results_Experts!$C163,'Correct Response Lookup'!$A$2:$C$21,3)</f>
        <v>26</v>
      </c>
      <c r="I163" s="3" t="b">
        <f t="shared" ref="I163:I192" si="23">EXACT($D163,$H163)</f>
        <v>1</v>
      </c>
      <c r="J163" s="2" t="str">
        <f t="shared" si="20"/>
        <v/>
      </c>
      <c r="K163" t="b">
        <f t="shared" si="22"/>
        <v>1</v>
      </c>
    </row>
    <row r="164" spans="1:11" x14ac:dyDescent="0.25">
      <c r="A164" s="1" t="s">
        <v>53</v>
      </c>
      <c r="B164" s="2">
        <v>1</v>
      </c>
      <c r="C164" s="2" t="s">
        <v>12</v>
      </c>
      <c r="D164" s="2" t="s">
        <v>13</v>
      </c>
      <c r="E164" s="2">
        <v>38183</v>
      </c>
      <c r="F164" s="2" t="b">
        <v>0</v>
      </c>
      <c r="G164" s="1">
        <f>VLOOKUP(Results_Experts!$C164,'Correct Response Lookup'!$A$2:$C$21,2)</f>
        <v>0</v>
      </c>
      <c r="H164" s="2" t="str">
        <f>VLOOKUP(Results_Experts!$C164,'Correct Response Lookup'!$A$2:$C$21,3)</f>
        <v>positive null</v>
      </c>
      <c r="I164" s="3" t="b">
        <f t="shared" si="23"/>
        <v>1</v>
      </c>
      <c r="J164" s="2" t="str">
        <f t="shared" si="20"/>
        <v/>
      </c>
      <c r="K164" t="b">
        <f t="shared" si="22"/>
        <v>1</v>
      </c>
    </row>
    <row r="165" spans="1:11" x14ac:dyDescent="0.25">
      <c r="A165" s="1" t="s">
        <v>53</v>
      </c>
      <c r="B165" s="2">
        <v>2</v>
      </c>
      <c r="C165" s="2" t="s">
        <v>16</v>
      </c>
      <c r="D165" s="2">
        <v>10</v>
      </c>
      <c r="E165" s="2">
        <v>42915</v>
      </c>
      <c r="F165" s="2" t="b">
        <v>0</v>
      </c>
      <c r="G165" s="1">
        <f>VLOOKUP(Results_Experts!$C165,'Correct Response Lookup'!$A$2:$C$21,2)</f>
        <v>0</v>
      </c>
      <c r="H165" s="2">
        <f>VLOOKUP(Results_Experts!$C165,'Correct Response Lookup'!$A$2:$C$21,3)</f>
        <v>10</v>
      </c>
      <c r="I165" s="3" t="b">
        <f t="shared" si="23"/>
        <v>1</v>
      </c>
      <c r="J165" s="2" t="str">
        <f t="shared" si="20"/>
        <v/>
      </c>
      <c r="K165" t="b">
        <f t="shared" si="22"/>
        <v>1</v>
      </c>
    </row>
    <row r="166" spans="1:11" x14ac:dyDescent="0.25">
      <c r="A166" s="1" t="s">
        <v>53</v>
      </c>
      <c r="B166" s="2">
        <v>3</v>
      </c>
      <c r="C166" s="2" t="s">
        <v>9</v>
      </c>
      <c r="D166" s="2">
        <v>10025</v>
      </c>
      <c r="E166" s="2">
        <v>53535</v>
      </c>
      <c r="F166" s="2" t="b">
        <v>0</v>
      </c>
      <c r="G166" s="1">
        <f>VLOOKUP(Results_Experts!$C166,'Correct Response Lookup'!$A$2:$C$21,2)</f>
        <v>0</v>
      </c>
      <c r="H166" s="2" t="str">
        <f>VLOOKUP(Results_Experts!$C166,'Correct Response Lookup'!$A$2:$C$21,3)</f>
        <v>100.0 25.0</v>
      </c>
      <c r="I166" s="3" t="b">
        <f t="shared" si="23"/>
        <v>0</v>
      </c>
      <c r="J166" s="2" t="str">
        <f t="shared" si="20"/>
        <v/>
      </c>
      <c r="K166" s="10" t="b">
        <v>1</v>
      </c>
    </row>
    <row r="167" spans="1:11" x14ac:dyDescent="0.25">
      <c r="A167" s="1" t="s">
        <v>53</v>
      </c>
      <c r="B167" s="2">
        <v>4</v>
      </c>
      <c r="C167" s="2" t="s">
        <v>26</v>
      </c>
      <c r="D167" s="2">
        <v>7543</v>
      </c>
      <c r="E167" s="2">
        <v>219293</v>
      </c>
      <c r="F167" s="2" t="b">
        <v>0</v>
      </c>
      <c r="G167" s="1">
        <f>VLOOKUP(Results_Experts!$C167,'Correct Response Lookup'!$A$2:$C$21,2)</f>
        <v>0</v>
      </c>
      <c r="H167" s="2">
        <f>VLOOKUP(Results_Experts!$C167,'Correct Response Lookup'!$A$2:$C$21,3)</f>
        <v>7543</v>
      </c>
      <c r="I167" s="3" t="b">
        <f t="shared" si="23"/>
        <v>1</v>
      </c>
      <c r="J167" s="2" t="str">
        <f t="shared" si="20"/>
        <v/>
      </c>
      <c r="K167" t="b">
        <f>IF(I167,TRUE)</f>
        <v>1</v>
      </c>
    </row>
    <row r="168" spans="1:11" x14ac:dyDescent="0.25">
      <c r="A168" s="1" t="s">
        <v>53</v>
      </c>
      <c r="B168" s="2">
        <v>5</v>
      </c>
      <c r="C168" s="2" t="s">
        <v>18</v>
      </c>
      <c r="D168" s="2" t="s">
        <v>54</v>
      </c>
      <c r="E168" s="2">
        <v>58359</v>
      </c>
      <c r="F168" s="2" t="b">
        <v>0</v>
      </c>
      <c r="G168" s="1">
        <f>VLOOKUP(Results_Experts!$C168,'Correct Response Lookup'!$A$2:$C$21,2)</f>
        <v>0</v>
      </c>
      <c r="H168" s="2" t="str">
        <f>VLOOKUP(Results_Experts!$C168,'Correct Response Lookup'!$A$2:$C$21,3)</f>
        <v>No</v>
      </c>
      <c r="I168" s="3" t="b">
        <f t="shared" si="23"/>
        <v>0</v>
      </c>
      <c r="J168" s="2" t="str">
        <f t="shared" si="20"/>
        <v/>
      </c>
      <c r="K168" t="b">
        <f>IF(I168,TRUE)</f>
        <v>0</v>
      </c>
    </row>
    <row r="169" spans="1:11" x14ac:dyDescent="0.25">
      <c r="A169" s="1" t="s">
        <v>53</v>
      </c>
      <c r="B169" s="2">
        <v>6</v>
      </c>
      <c r="C169" s="2" t="s">
        <v>20</v>
      </c>
      <c r="D169" s="2">
        <v>12</v>
      </c>
      <c r="E169" s="2">
        <v>34123</v>
      </c>
      <c r="F169" s="2" t="b">
        <v>0</v>
      </c>
      <c r="G169" s="1">
        <f>VLOOKUP(Results_Experts!$C169,'Correct Response Lookup'!$A$2:$C$21,2)</f>
        <v>0</v>
      </c>
      <c r="H169" s="2">
        <f>VLOOKUP(Results_Experts!$C169,'Correct Response Lookup'!$A$2:$C$21,3)</f>
        <v>8</v>
      </c>
      <c r="I169" s="3" t="b">
        <f t="shared" si="23"/>
        <v>0</v>
      </c>
      <c r="J169" s="2" t="str">
        <f t="shared" si="20"/>
        <v/>
      </c>
      <c r="K169" t="b">
        <f>IF(I169,TRUE)</f>
        <v>0</v>
      </c>
    </row>
    <row r="170" spans="1:11" x14ac:dyDescent="0.25">
      <c r="A170" s="1" t="s">
        <v>53</v>
      </c>
      <c r="B170" s="2">
        <v>7</v>
      </c>
      <c r="C170" s="2" t="s">
        <v>39</v>
      </c>
      <c r="D170" s="2">
        <v>15</v>
      </c>
      <c r="E170" s="2">
        <v>19104</v>
      </c>
      <c r="F170" s="2" t="b">
        <v>0</v>
      </c>
      <c r="G170" s="1">
        <f>VLOOKUP(Results_Experts!$C170,'Correct Response Lookup'!$A$2:$C$21,2)</f>
        <v>1</v>
      </c>
      <c r="H170" s="2">
        <f>VLOOKUP(Results_Experts!$C170,'Correct Response Lookup'!$A$2:$C$21,3)</f>
        <v>15</v>
      </c>
      <c r="I170" s="3" t="b">
        <f t="shared" si="23"/>
        <v>1</v>
      </c>
      <c r="J170" s="2" t="b">
        <f t="shared" si="20"/>
        <v>0</v>
      </c>
      <c r="K170" t="b">
        <f>IF(I170,TRUE)</f>
        <v>1</v>
      </c>
    </row>
    <row r="171" spans="1:11" x14ac:dyDescent="0.25">
      <c r="A171" s="1" t="s">
        <v>53</v>
      </c>
      <c r="B171" s="2">
        <v>8</v>
      </c>
      <c r="C171" s="2" t="s">
        <v>23</v>
      </c>
      <c r="D171" s="2" t="s">
        <v>34</v>
      </c>
      <c r="E171" s="2">
        <v>21447</v>
      </c>
      <c r="F171" s="2" t="b">
        <v>0</v>
      </c>
      <c r="G171" s="1">
        <f>VLOOKUP(Results_Experts!$C171,'Correct Response Lookup'!$A$2:$C$21,2)</f>
        <v>0</v>
      </c>
      <c r="H171" s="2" t="str">
        <f>VLOOKUP(Results_Experts!$C171,'Correct Response Lookup'!$A$2:$C$21,3)</f>
        <v>1,40</v>
      </c>
      <c r="I171" s="3" t="b">
        <f t="shared" si="23"/>
        <v>0</v>
      </c>
      <c r="J171" s="2" t="str">
        <f t="shared" si="20"/>
        <v/>
      </c>
      <c r="K171" s="10" t="b">
        <v>1</v>
      </c>
    </row>
    <row r="172" spans="1:11" x14ac:dyDescent="0.25">
      <c r="A172" s="1" t="s">
        <v>53</v>
      </c>
      <c r="B172" s="2">
        <v>9</v>
      </c>
      <c r="C172" s="2" t="s">
        <v>8</v>
      </c>
      <c r="D172" s="2">
        <v>23</v>
      </c>
      <c r="E172" s="2">
        <v>21684</v>
      </c>
      <c r="F172" s="2" t="b">
        <v>0</v>
      </c>
      <c r="G172" s="1">
        <f>VLOOKUP(Results_Experts!$C172,'Correct Response Lookup'!$A$2:$C$21,2)</f>
        <v>0</v>
      </c>
      <c r="H172" s="2">
        <f>VLOOKUP(Results_Experts!$C172,'Correct Response Lookup'!$A$2:$C$21,3)</f>
        <v>23</v>
      </c>
      <c r="I172" s="3" t="b">
        <f t="shared" si="23"/>
        <v>1</v>
      </c>
      <c r="J172" s="2" t="str">
        <f t="shared" si="20"/>
        <v/>
      </c>
      <c r="K172" t="b">
        <f>IF(I172,TRUE)</f>
        <v>1</v>
      </c>
    </row>
    <row r="173" spans="1:11" x14ac:dyDescent="0.25">
      <c r="A173" s="1" t="s">
        <v>55</v>
      </c>
      <c r="B173" s="2">
        <v>0</v>
      </c>
      <c r="C173" s="2" t="s">
        <v>26</v>
      </c>
      <c r="D173" s="2">
        <v>7543</v>
      </c>
      <c r="E173" s="2">
        <v>153974</v>
      </c>
      <c r="F173" s="2" t="b">
        <v>0</v>
      </c>
      <c r="G173" s="1">
        <f>VLOOKUP(Results_Experts!$C173,'Correct Response Lookup'!$A$2:$C$21,2)</f>
        <v>0</v>
      </c>
      <c r="H173" s="2">
        <f>VLOOKUP(Results_Experts!$C173,'Correct Response Lookup'!$A$2:$C$21,3)</f>
        <v>7543</v>
      </c>
      <c r="I173" s="3" t="b">
        <f t="shared" si="23"/>
        <v>1</v>
      </c>
      <c r="J173" s="2" t="str">
        <f t="shared" si="20"/>
        <v/>
      </c>
      <c r="K173" t="b">
        <f>IF(I173,TRUE)</f>
        <v>1</v>
      </c>
    </row>
    <row r="174" spans="1:11" x14ac:dyDescent="0.25">
      <c r="A174" s="1" t="s">
        <v>55</v>
      </c>
      <c r="B174" s="2">
        <v>1</v>
      </c>
      <c r="C174" s="2" t="s">
        <v>9</v>
      </c>
      <c r="D174" s="2">
        <v>10025</v>
      </c>
      <c r="E174" s="2">
        <v>93816</v>
      </c>
      <c r="F174" s="2" t="b">
        <v>0</v>
      </c>
      <c r="G174" s="1">
        <f>VLOOKUP(Results_Experts!$C174,'Correct Response Lookup'!$A$2:$C$21,2)</f>
        <v>0</v>
      </c>
      <c r="H174" s="2" t="str">
        <f>VLOOKUP(Results_Experts!$C174,'Correct Response Lookup'!$A$2:$C$21,3)</f>
        <v>100.0 25.0</v>
      </c>
      <c r="I174" s="3" t="b">
        <f t="shared" si="23"/>
        <v>0</v>
      </c>
      <c r="J174" s="2" t="str">
        <f t="shared" si="20"/>
        <v/>
      </c>
      <c r="K174" s="10" t="b">
        <v>1</v>
      </c>
    </row>
    <row r="175" spans="1:11" x14ac:dyDescent="0.25">
      <c r="A175" s="1" t="s">
        <v>55</v>
      </c>
      <c r="B175" s="2">
        <v>2</v>
      </c>
      <c r="C175" s="2" t="s">
        <v>12</v>
      </c>
      <c r="D175" s="2" t="s">
        <v>13</v>
      </c>
      <c r="E175" s="2">
        <v>60338</v>
      </c>
      <c r="F175" s="2" t="b">
        <v>0</v>
      </c>
      <c r="G175" s="1">
        <f>VLOOKUP(Results_Experts!$C175,'Correct Response Lookup'!$A$2:$C$21,2)</f>
        <v>0</v>
      </c>
      <c r="H175" s="2" t="str">
        <f>VLOOKUP(Results_Experts!$C175,'Correct Response Lookup'!$A$2:$C$21,3)</f>
        <v>positive null</v>
      </c>
      <c r="I175" s="3" t="b">
        <f t="shared" si="23"/>
        <v>1</v>
      </c>
      <c r="J175" s="2" t="str">
        <f t="shared" si="20"/>
        <v/>
      </c>
      <c r="K175" t="b">
        <f t="shared" ref="K175:K182" si="24">IF(I175,TRUE)</f>
        <v>1</v>
      </c>
    </row>
    <row r="176" spans="1:11" x14ac:dyDescent="0.25">
      <c r="A176" s="1" t="s">
        <v>55</v>
      </c>
      <c r="B176" s="2">
        <v>3</v>
      </c>
      <c r="C176" s="2" t="s">
        <v>16</v>
      </c>
      <c r="D176" s="2">
        <v>10</v>
      </c>
      <c r="E176" s="2">
        <v>52409</v>
      </c>
      <c r="F176" s="2" t="b">
        <v>0</v>
      </c>
      <c r="G176" s="1">
        <f>VLOOKUP(Results_Experts!$C176,'Correct Response Lookup'!$A$2:$C$21,2)</f>
        <v>0</v>
      </c>
      <c r="H176" s="2">
        <f>VLOOKUP(Results_Experts!$C176,'Correct Response Lookup'!$A$2:$C$21,3)</f>
        <v>10</v>
      </c>
      <c r="I176" s="3" t="b">
        <f t="shared" si="23"/>
        <v>1</v>
      </c>
      <c r="J176" s="2" t="str">
        <f t="shared" si="20"/>
        <v/>
      </c>
      <c r="K176" t="b">
        <f t="shared" si="24"/>
        <v>1</v>
      </c>
    </row>
    <row r="177" spans="1:13" x14ac:dyDescent="0.25">
      <c r="A177" s="1" t="s">
        <v>55</v>
      </c>
      <c r="B177" s="2">
        <v>4</v>
      </c>
      <c r="C177" s="2" t="s">
        <v>35</v>
      </c>
      <c r="D177" s="2" t="s">
        <v>56</v>
      </c>
      <c r="E177" s="2">
        <v>98407</v>
      </c>
      <c r="F177" s="2" t="b">
        <v>0</v>
      </c>
      <c r="G177" s="1">
        <f>VLOOKUP(Results_Experts!$C177,'Correct Response Lookup'!$A$2:$C$21,2)</f>
        <v>0</v>
      </c>
      <c r="H177" s="2" t="str">
        <f>VLOOKUP(Results_Experts!$C177,'Correct Response Lookup'!$A$2:$C$21,3)</f>
        <v>No</v>
      </c>
      <c r="I177" s="3" t="b">
        <f t="shared" si="23"/>
        <v>0</v>
      </c>
      <c r="J177" s="2" t="str">
        <f t="shared" si="20"/>
        <v/>
      </c>
      <c r="K177" t="b">
        <f t="shared" si="24"/>
        <v>0</v>
      </c>
    </row>
    <row r="178" spans="1:13" x14ac:dyDescent="0.25">
      <c r="A178" s="1" t="s">
        <v>55</v>
      </c>
      <c r="B178" s="2">
        <v>5</v>
      </c>
      <c r="C178" s="2" t="s">
        <v>22</v>
      </c>
      <c r="D178" s="2">
        <v>26</v>
      </c>
      <c r="E178" s="2">
        <v>17934</v>
      </c>
      <c r="F178" s="2" t="b">
        <v>0</v>
      </c>
      <c r="G178" s="1">
        <f>VLOOKUP(Results_Experts!$C178,'Correct Response Lookup'!$A$2:$C$21,2)</f>
        <v>0</v>
      </c>
      <c r="H178" s="2">
        <f>VLOOKUP(Results_Experts!$C178,'Correct Response Lookup'!$A$2:$C$21,3)</f>
        <v>26</v>
      </c>
      <c r="I178" s="3" t="b">
        <f t="shared" si="23"/>
        <v>1</v>
      </c>
      <c r="J178" s="2" t="str">
        <f t="shared" si="20"/>
        <v/>
      </c>
      <c r="K178" t="b">
        <f t="shared" si="24"/>
        <v>1</v>
      </c>
    </row>
    <row r="179" spans="1:13" x14ac:dyDescent="0.25">
      <c r="A179" s="1" t="s">
        <v>55</v>
      </c>
      <c r="B179" s="2">
        <v>6</v>
      </c>
      <c r="C179" s="2" t="s">
        <v>23</v>
      </c>
      <c r="D179" s="2" t="s">
        <v>11</v>
      </c>
      <c r="E179" s="2">
        <v>32682</v>
      </c>
      <c r="F179" s="2" t="b">
        <v>0</v>
      </c>
      <c r="G179" s="1">
        <f>VLOOKUP(Results_Experts!$C179,'Correct Response Lookup'!$A$2:$C$21,2)</f>
        <v>0</v>
      </c>
      <c r="H179" s="2" t="str">
        <f>VLOOKUP(Results_Experts!$C179,'Correct Response Lookup'!$A$2:$C$21,3)</f>
        <v>1,40</v>
      </c>
      <c r="I179" s="3" t="b">
        <f t="shared" si="23"/>
        <v>1</v>
      </c>
      <c r="J179" s="2" t="str">
        <f t="shared" si="20"/>
        <v/>
      </c>
      <c r="K179" t="b">
        <f t="shared" si="24"/>
        <v>1</v>
      </c>
    </row>
    <row r="180" spans="1:13" x14ac:dyDescent="0.25">
      <c r="A180" s="1" t="s">
        <v>55</v>
      </c>
      <c r="B180" s="2">
        <v>7</v>
      </c>
      <c r="C180" s="2" t="s">
        <v>20</v>
      </c>
      <c r="D180" s="2">
        <v>8</v>
      </c>
      <c r="E180" s="2">
        <v>41458</v>
      </c>
      <c r="F180" s="2" t="b">
        <v>0</v>
      </c>
      <c r="G180" s="1">
        <f>VLOOKUP(Results_Experts!$C180,'Correct Response Lookup'!$A$2:$C$21,2)</f>
        <v>0</v>
      </c>
      <c r="H180" s="2">
        <f>VLOOKUP(Results_Experts!$C180,'Correct Response Lookup'!$A$2:$C$21,3)</f>
        <v>8</v>
      </c>
      <c r="I180" s="3" t="b">
        <f t="shared" si="23"/>
        <v>1</v>
      </c>
      <c r="J180" s="2" t="str">
        <f t="shared" ref="J180:J192" si="25">IF(G180,FALSE,"")</f>
        <v/>
      </c>
      <c r="K180" t="b">
        <f t="shared" si="24"/>
        <v>1</v>
      </c>
    </row>
    <row r="181" spans="1:13" x14ac:dyDescent="0.25">
      <c r="A181" s="1" t="s">
        <v>55</v>
      </c>
      <c r="B181" s="2">
        <v>8</v>
      </c>
      <c r="C181" s="2" t="s">
        <v>8</v>
      </c>
      <c r="D181" s="2">
        <v>23</v>
      </c>
      <c r="E181" s="2">
        <v>30253</v>
      </c>
      <c r="F181" s="2" t="b">
        <v>0</v>
      </c>
      <c r="G181" s="1">
        <f>VLOOKUP(Results_Experts!$C181,'Correct Response Lookup'!$A$2:$C$21,2)</f>
        <v>0</v>
      </c>
      <c r="H181" s="2">
        <f>VLOOKUP(Results_Experts!$C181,'Correct Response Lookup'!$A$2:$C$21,3)</f>
        <v>23</v>
      </c>
      <c r="I181" s="3" t="b">
        <f t="shared" si="23"/>
        <v>1</v>
      </c>
      <c r="J181" s="2" t="str">
        <f t="shared" si="25"/>
        <v/>
      </c>
      <c r="K181" t="b">
        <f t="shared" si="24"/>
        <v>1</v>
      </c>
    </row>
    <row r="182" spans="1:13" x14ac:dyDescent="0.25">
      <c r="A182" s="1" t="s">
        <v>55</v>
      </c>
      <c r="B182" s="2">
        <v>9</v>
      </c>
      <c r="C182" s="2" t="s">
        <v>39</v>
      </c>
      <c r="D182" s="2">
        <v>15</v>
      </c>
      <c r="E182" s="2">
        <v>49004</v>
      </c>
      <c r="F182" s="2" t="b">
        <v>0</v>
      </c>
      <c r="G182" s="1">
        <f>VLOOKUP(Results_Experts!$C182,'Correct Response Lookup'!$A$2:$C$21,2)</f>
        <v>1</v>
      </c>
      <c r="H182" s="2">
        <f>VLOOKUP(Results_Experts!$C182,'Correct Response Lookup'!$A$2:$C$21,3)</f>
        <v>15</v>
      </c>
      <c r="I182" s="3" t="b">
        <f t="shared" si="23"/>
        <v>1</v>
      </c>
      <c r="J182" s="2" t="b">
        <f t="shared" si="25"/>
        <v>0</v>
      </c>
      <c r="K182" t="b">
        <f t="shared" si="24"/>
        <v>1</v>
      </c>
    </row>
    <row r="183" spans="1:13" x14ac:dyDescent="0.25">
      <c r="A183" s="1" t="s">
        <v>68</v>
      </c>
      <c r="B183" s="1">
        <v>0</v>
      </c>
      <c r="C183" s="2" t="s">
        <v>10</v>
      </c>
      <c r="D183" s="2" t="s">
        <v>11</v>
      </c>
      <c r="E183" s="2">
        <v>31021</v>
      </c>
      <c r="F183" s="2" t="b">
        <v>0</v>
      </c>
      <c r="G183" s="1">
        <f>VLOOKUP(Results_Experts!$C183,'Correct Response Lookup'!$A$2:$C$21,2)</f>
        <v>0</v>
      </c>
      <c r="H183" s="2" t="str">
        <f>VLOOKUP(Results_Experts!$C183,'Correct Response Lookup'!$A$2:$C$21,3)</f>
        <v>1,40</v>
      </c>
      <c r="I183" s="3" t="b">
        <f t="shared" si="23"/>
        <v>1</v>
      </c>
      <c r="J183" s="2" t="str">
        <f t="shared" si="25"/>
        <v/>
      </c>
      <c r="K183" t="b">
        <f t="shared" ref="K183:K192" si="26">IF(I183,TRUE)</f>
        <v>1</v>
      </c>
    </row>
    <row r="184" spans="1:13" x14ac:dyDescent="0.25">
      <c r="A184" s="1" t="s">
        <v>68</v>
      </c>
      <c r="B184" s="1">
        <v>1</v>
      </c>
      <c r="C184" s="2" t="s">
        <v>22</v>
      </c>
      <c r="D184" s="2">
        <v>26</v>
      </c>
      <c r="E184" s="2">
        <v>22148</v>
      </c>
      <c r="F184" s="2" t="b">
        <v>0</v>
      </c>
      <c r="G184" s="1">
        <f>VLOOKUP(Results_Experts!$C184,'Correct Response Lookup'!$A$2:$C$21,2)</f>
        <v>0</v>
      </c>
      <c r="H184" s="2">
        <f>VLOOKUP(Results_Experts!$C184,'Correct Response Lookup'!$A$2:$C$21,3)</f>
        <v>26</v>
      </c>
      <c r="I184" s="3" t="b">
        <f t="shared" si="23"/>
        <v>1</v>
      </c>
      <c r="J184" s="2" t="str">
        <f t="shared" si="25"/>
        <v/>
      </c>
      <c r="K184" t="b">
        <f t="shared" si="26"/>
        <v>1</v>
      </c>
      <c r="M184" s="2"/>
    </row>
    <row r="185" spans="1:13" x14ac:dyDescent="0.25">
      <c r="A185" s="1" t="s">
        <v>68</v>
      </c>
      <c r="B185" s="1">
        <v>2</v>
      </c>
      <c r="C185" s="2" t="s">
        <v>6</v>
      </c>
      <c r="D185" s="2">
        <v>3457</v>
      </c>
      <c r="E185" s="2">
        <v>163094</v>
      </c>
      <c r="F185" s="2" t="b">
        <v>0</v>
      </c>
      <c r="G185" s="1">
        <f>VLOOKUP(Results_Experts!$C185,'Correct Response Lookup'!$A$2:$C$21,2)</f>
        <v>0</v>
      </c>
      <c r="H185" s="2">
        <f>VLOOKUP(Results_Experts!$C185,'Correct Response Lookup'!$A$2:$C$21,3)</f>
        <v>7543</v>
      </c>
      <c r="I185" s="3" t="b">
        <f t="shared" si="23"/>
        <v>0</v>
      </c>
      <c r="J185" s="2" t="str">
        <f t="shared" si="25"/>
        <v/>
      </c>
      <c r="K185" t="b">
        <f t="shared" si="26"/>
        <v>0</v>
      </c>
      <c r="M185" s="2"/>
    </row>
    <row r="186" spans="1:13" x14ac:dyDescent="0.25">
      <c r="A186" s="1" t="s">
        <v>68</v>
      </c>
      <c r="B186" s="1">
        <v>3</v>
      </c>
      <c r="C186" s="2" t="s">
        <v>31</v>
      </c>
      <c r="D186" s="2">
        <v>10</v>
      </c>
      <c r="E186" s="2">
        <v>72996</v>
      </c>
      <c r="F186" s="2" t="b">
        <v>0</v>
      </c>
      <c r="G186" s="1">
        <f>VLOOKUP(Results_Experts!$C186,'Correct Response Lookup'!$A$2:$C$21,2)</f>
        <v>0</v>
      </c>
      <c r="H186" s="2">
        <f>VLOOKUP(Results_Experts!$C186,'Correct Response Lookup'!$A$2:$C$21,3)</f>
        <v>10</v>
      </c>
      <c r="I186" s="3" t="b">
        <f t="shared" si="23"/>
        <v>1</v>
      </c>
      <c r="J186" s="2" t="str">
        <f t="shared" si="25"/>
        <v/>
      </c>
      <c r="K186" t="b">
        <f t="shared" si="26"/>
        <v>1</v>
      </c>
    </row>
    <row r="187" spans="1:13" x14ac:dyDescent="0.25">
      <c r="A187" s="1" t="s">
        <v>68</v>
      </c>
      <c r="B187" s="1">
        <v>4</v>
      </c>
      <c r="C187" s="2" t="s">
        <v>9</v>
      </c>
      <c r="D187" s="2">
        <v>10025</v>
      </c>
      <c r="E187" s="2">
        <v>47913</v>
      </c>
      <c r="F187" s="2" t="b">
        <v>0</v>
      </c>
      <c r="G187" s="1">
        <f>VLOOKUP(Results_Experts!$C187,'Correct Response Lookup'!$A$2:$C$21,2)</f>
        <v>0</v>
      </c>
      <c r="H187" s="2" t="str">
        <f>VLOOKUP(Results_Experts!$C187,'Correct Response Lookup'!$A$2:$C$21,3)</f>
        <v>100.0 25.0</v>
      </c>
      <c r="I187" s="3" t="b">
        <f t="shared" si="23"/>
        <v>0</v>
      </c>
      <c r="J187" s="2" t="str">
        <f t="shared" si="25"/>
        <v/>
      </c>
      <c r="K187" s="10" t="b">
        <v>1</v>
      </c>
    </row>
    <row r="188" spans="1:13" x14ac:dyDescent="0.25">
      <c r="A188" s="1" t="s">
        <v>68</v>
      </c>
      <c r="B188" s="1">
        <v>5</v>
      </c>
      <c r="C188" s="2" t="s">
        <v>35</v>
      </c>
      <c r="D188" s="2" t="s">
        <v>19</v>
      </c>
      <c r="E188" s="2">
        <v>57919</v>
      </c>
      <c r="F188" s="2" t="b">
        <v>0</v>
      </c>
      <c r="G188" s="1">
        <f>VLOOKUP(Results_Experts!$C188,'Correct Response Lookup'!$A$2:$C$21,2)</f>
        <v>0</v>
      </c>
      <c r="H188" s="2" t="str">
        <f>VLOOKUP(Results_Experts!$C188,'Correct Response Lookup'!$A$2:$C$21,3)</f>
        <v>No</v>
      </c>
      <c r="I188" s="3" t="b">
        <f t="shared" si="23"/>
        <v>1</v>
      </c>
      <c r="J188" s="2" t="str">
        <f t="shared" si="25"/>
        <v/>
      </c>
      <c r="K188" t="b">
        <f t="shared" si="26"/>
        <v>1</v>
      </c>
    </row>
    <row r="189" spans="1:13" x14ac:dyDescent="0.25">
      <c r="A189" s="1" t="s">
        <v>68</v>
      </c>
      <c r="B189" s="1">
        <v>6</v>
      </c>
      <c r="C189" s="2" t="s">
        <v>17</v>
      </c>
      <c r="D189" s="2">
        <v>15</v>
      </c>
      <c r="E189" s="2">
        <v>24229</v>
      </c>
      <c r="F189" s="2" t="b">
        <v>0</v>
      </c>
      <c r="G189" s="1">
        <f>VLOOKUP(Results_Experts!$C189,'Correct Response Lookup'!$A$2:$C$21,2)</f>
        <v>0</v>
      </c>
      <c r="H189" s="2">
        <f>VLOOKUP(Results_Experts!$C189,'Correct Response Lookup'!$A$2:$C$21,3)</f>
        <v>15</v>
      </c>
      <c r="I189" s="3" t="b">
        <f t="shared" si="23"/>
        <v>1</v>
      </c>
      <c r="J189" s="2" t="str">
        <f t="shared" si="25"/>
        <v/>
      </c>
      <c r="K189" t="b">
        <f t="shared" si="26"/>
        <v>1</v>
      </c>
    </row>
    <row r="190" spans="1:13" x14ac:dyDescent="0.25">
      <c r="A190" s="1" t="s">
        <v>68</v>
      </c>
      <c r="B190" s="1">
        <v>7</v>
      </c>
      <c r="C190" s="2" t="s">
        <v>12</v>
      </c>
      <c r="D190" s="2" t="s">
        <v>13</v>
      </c>
      <c r="E190" s="2">
        <v>47060</v>
      </c>
      <c r="F190" s="2" t="b">
        <v>0</v>
      </c>
      <c r="G190" s="1">
        <f>VLOOKUP(Results_Experts!$C190,'Correct Response Lookup'!$A$2:$C$21,2)</f>
        <v>0</v>
      </c>
      <c r="H190" s="2" t="str">
        <f>VLOOKUP(Results_Experts!$C190,'Correct Response Lookup'!$A$2:$C$21,3)</f>
        <v>positive null</v>
      </c>
      <c r="I190" s="3" t="b">
        <f t="shared" si="23"/>
        <v>1</v>
      </c>
      <c r="J190" s="2" t="str">
        <f t="shared" si="25"/>
        <v/>
      </c>
      <c r="K190" t="b">
        <f t="shared" si="26"/>
        <v>1</v>
      </c>
    </row>
    <row r="191" spans="1:13" x14ac:dyDescent="0.25">
      <c r="A191" s="1" t="s">
        <v>68</v>
      </c>
      <c r="B191" s="1">
        <v>8</v>
      </c>
      <c r="C191" s="2" t="s">
        <v>8</v>
      </c>
      <c r="D191" s="2">
        <v>23</v>
      </c>
      <c r="E191" s="2">
        <v>29577</v>
      </c>
      <c r="F191" s="2" t="b">
        <v>0</v>
      </c>
      <c r="G191" s="1">
        <f>VLOOKUP(Results_Experts!$C191,'Correct Response Lookup'!$A$2:$C$21,2)</f>
        <v>0</v>
      </c>
      <c r="H191" s="2">
        <f>VLOOKUP(Results_Experts!$C191,'Correct Response Lookup'!$A$2:$C$21,3)</f>
        <v>23</v>
      </c>
      <c r="I191" s="3" t="b">
        <f t="shared" si="23"/>
        <v>1</v>
      </c>
      <c r="J191" s="2" t="str">
        <f t="shared" si="25"/>
        <v/>
      </c>
      <c r="K191" t="b">
        <f t="shared" si="26"/>
        <v>1</v>
      </c>
    </row>
    <row r="192" spans="1:13" x14ac:dyDescent="0.25">
      <c r="A192" s="1" t="s">
        <v>68</v>
      </c>
      <c r="B192" s="1">
        <v>9</v>
      </c>
      <c r="C192" s="2" t="s">
        <v>20</v>
      </c>
      <c r="D192" s="2">
        <v>8</v>
      </c>
      <c r="E192" s="2">
        <v>46215</v>
      </c>
      <c r="F192" s="2" t="b">
        <v>0</v>
      </c>
      <c r="G192" s="1">
        <f>VLOOKUP(Results_Experts!$C192,'Correct Response Lookup'!$A$2:$C$21,2)</f>
        <v>0</v>
      </c>
      <c r="H192" s="2">
        <f>VLOOKUP(Results_Experts!$C192,'Correct Response Lookup'!$A$2:$C$21,3)</f>
        <v>8</v>
      </c>
      <c r="I192" s="3" t="b">
        <f t="shared" si="23"/>
        <v>1</v>
      </c>
      <c r="J192" s="2" t="str">
        <f t="shared" si="25"/>
        <v/>
      </c>
      <c r="K192" t="b">
        <f t="shared" si="26"/>
        <v>1</v>
      </c>
    </row>
    <row r="194" spans="4:13" x14ac:dyDescent="0.25">
      <c r="D194" s="19" t="s">
        <v>98</v>
      </c>
      <c r="E194" s="18">
        <f>AVERAGE(E3:E192)</f>
        <v>65402.678947368418</v>
      </c>
      <c r="F194" s="17">
        <f>E194/1000</f>
        <v>65.402678947368415</v>
      </c>
    </row>
    <row r="195" spans="4:13" x14ac:dyDescent="0.25">
      <c r="D195" s="19" t="s">
        <v>99</v>
      </c>
      <c r="E195" s="18">
        <f>STDEV(E3:E192)</f>
        <v>49437.659360068814</v>
      </c>
      <c r="F195" s="17">
        <f>E195/1000</f>
        <v>49.437659360068814</v>
      </c>
      <c r="K195" s="2" t="s">
        <v>65</v>
      </c>
      <c r="L195" s="2">
        <f>COUNTIF(K3:K192,TRUE)</f>
        <v>173</v>
      </c>
      <c r="M195" s="12">
        <f>L195/(L195+L196)</f>
        <v>0.91052631578947374</v>
      </c>
    </row>
    <row r="196" spans="4:13" x14ac:dyDescent="0.25">
      <c r="K196" s="2" t="s">
        <v>66</v>
      </c>
      <c r="L196" s="2">
        <f>COUNTIF(K3:K192,FALSE)</f>
        <v>17</v>
      </c>
      <c r="M196" s="12">
        <f>L196/(L195+L196)</f>
        <v>8.9473684210526316E-2</v>
      </c>
    </row>
    <row r="198" spans="4:13" x14ac:dyDescent="0.25">
      <c r="K198" t="s">
        <v>69</v>
      </c>
      <c r="L198">
        <f>COUNTIF(J3:J192,TRUE)</f>
        <v>2</v>
      </c>
      <c r="M198" s="12">
        <f>L198/(L198+L199)</f>
        <v>0.2857142857142857</v>
      </c>
    </row>
    <row r="199" spans="4:13" x14ac:dyDescent="0.25">
      <c r="K199" t="s">
        <v>70</v>
      </c>
      <c r="L199">
        <f>COUNTIF(J3:J192,FALSE)</f>
        <v>5</v>
      </c>
      <c r="M199" s="12">
        <f>L199/(L198+L199)</f>
        <v>0.7142857142857143</v>
      </c>
    </row>
  </sheetData>
  <autoFilter ref="A2:K192"/>
  <mergeCells count="3">
    <mergeCell ref="A1:F1"/>
    <mergeCell ref="H1:I1"/>
    <mergeCell ref="J1:K1"/>
  </mergeCells>
  <conditionalFormatting sqref="I3:J192">
    <cfRule type="cellIs" dxfId="5" priority="1" operator="equal">
      <formula>FALSE</formula>
    </cfRule>
    <cfRule type="cellIs" dxfId="4" priority="2" operator="equal">
      <formula>TRUE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9"/>
  <sheetViews>
    <sheetView topLeftCell="A106" workbookViewId="0">
      <selection activeCell="D148" sqref="D148"/>
    </sheetView>
  </sheetViews>
  <sheetFormatPr baseColWidth="10" defaultColWidth="9.140625" defaultRowHeight="15" x14ac:dyDescent="0.25"/>
  <cols>
    <col min="1" max="1" width="20.140625" customWidth="1"/>
    <col min="4" max="4" width="17.7109375" customWidth="1"/>
    <col min="5" max="5" width="9.5703125" bestFit="1" customWidth="1"/>
    <col min="6" max="6" width="9.28515625" bestFit="1" customWidth="1"/>
    <col min="7" max="7" width="12.28515625" style="1" customWidth="1"/>
    <col min="8" max="8" width="17.85546875" style="2" customWidth="1"/>
    <col min="9" max="9" width="17.85546875" style="3" customWidth="1"/>
    <col min="10" max="10" width="14.28515625" customWidth="1"/>
    <col min="11" max="11" width="20.28515625" customWidth="1"/>
  </cols>
  <sheetData>
    <row r="1" spans="1:11" x14ac:dyDescent="0.25">
      <c r="A1" s="20" t="s">
        <v>59</v>
      </c>
      <c r="B1" s="21"/>
      <c r="C1" s="21"/>
      <c r="D1" s="21"/>
      <c r="E1" s="21"/>
      <c r="F1" s="21"/>
      <c r="G1" s="9"/>
      <c r="H1" s="21" t="s">
        <v>60</v>
      </c>
      <c r="I1" s="22"/>
      <c r="J1" s="23" t="s">
        <v>63</v>
      </c>
      <c r="K1" s="24"/>
    </row>
    <row r="2" spans="1:11" x14ac:dyDescent="0.25">
      <c r="A2" s="5" t="s">
        <v>5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4</v>
      </c>
      <c r="G2" s="5" t="s">
        <v>57</v>
      </c>
      <c r="H2" s="6" t="s">
        <v>61</v>
      </c>
      <c r="I2" s="7" t="s">
        <v>62</v>
      </c>
      <c r="J2" s="6" t="s">
        <v>67</v>
      </c>
      <c r="K2" s="8" t="s">
        <v>64</v>
      </c>
    </row>
    <row r="3" spans="1:11" x14ac:dyDescent="0.25">
      <c r="A3" t="s">
        <v>71</v>
      </c>
      <c r="B3">
        <v>0</v>
      </c>
      <c r="C3" t="s">
        <v>22</v>
      </c>
      <c r="D3">
        <v>26</v>
      </c>
      <c r="E3">
        <v>25503</v>
      </c>
      <c r="F3" t="b">
        <v>0</v>
      </c>
      <c r="G3" s="1">
        <f>VLOOKUP(Results_Novices!$C3,'Correct Response Lookup'!$A$2:$C$21,2)</f>
        <v>0</v>
      </c>
      <c r="H3" s="2">
        <f>VLOOKUP(Results_Novices!$C3,'Correct Response Lookup'!$A$2:$C$21,3)</f>
        <v>26</v>
      </c>
      <c r="I3" s="3" t="b">
        <f>EXACT($D3,$H3)</f>
        <v>1</v>
      </c>
      <c r="J3" s="2" t="str">
        <f>IF(G3,FALSE,"")</f>
        <v/>
      </c>
      <c r="K3" t="b">
        <f>IF(I3,TRUE)</f>
        <v>1</v>
      </c>
    </row>
    <row r="4" spans="1:11" x14ac:dyDescent="0.25">
      <c r="A4" t="s">
        <v>71</v>
      </c>
      <c r="B4">
        <v>1</v>
      </c>
      <c r="C4" t="s">
        <v>12</v>
      </c>
      <c r="D4" t="s">
        <v>72</v>
      </c>
      <c r="E4">
        <v>74953</v>
      </c>
      <c r="F4" t="b">
        <v>0</v>
      </c>
      <c r="G4" s="1">
        <f>VLOOKUP(Results_Novices!$C4,'Correct Response Lookup'!$A$2:$C$21,2)</f>
        <v>0</v>
      </c>
      <c r="H4" s="2" t="str">
        <f>VLOOKUP(Results_Novices!$C4,'Correct Response Lookup'!$A$2:$C$21,3)</f>
        <v>positive null</v>
      </c>
      <c r="I4" s="3" t="b">
        <f t="shared" ref="I4:I67" si="0">EXACT($D4,$H4)</f>
        <v>0</v>
      </c>
      <c r="J4" s="2" t="str">
        <f t="shared" ref="J4:J67" si="1">IF(G4,FALSE,"")</f>
        <v/>
      </c>
      <c r="K4" s="10" t="b">
        <v>1</v>
      </c>
    </row>
    <row r="5" spans="1:11" x14ac:dyDescent="0.25">
      <c r="A5" t="s">
        <v>71</v>
      </c>
      <c r="B5">
        <v>2</v>
      </c>
      <c r="C5" t="s">
        <v>16</v>
      </c>
      <c r="D5">
        <v>10</v>
      </c>
      <c r="E5">
        <v>140855</v>
      </c>
      <c r="F5" t="b">
        <v>0</v>
      </c>
      <c r="G5" s="1">
        <f>VLOOKUP(Results_Novices!$C5,'Correct Response Lookup'!$A$2:$C$21,2)</f>
        <v>0</v>
      </c>
      <c r="H5" s="2">
        <f>VLOOKUP(Results_Novices!$C5,'Correct Response Lookup'!$A$2:$C$21,3)</f>
        <v>10</v>
      </c>
      <c r="I5" s="3" t="b">
        <f t="shared" si="0"/>
        <v>1</v>
      </c>
      <c r="J5" s="2" t="str">
        <f t="shared" si="1"/>
        <v/>
      </c>
      <c r="K5" t="b">
        <f t="shared" ref="K5:K67" si="2">IF(I5,TRUE)</f>
        <v>1</v>
      </c>
    </row>
    <row r="6" spans="1:11" x14ac:dyDescent="0.25">
      <c r="A6" t="s">
        <v>71</v>
      </c>
      <c r="B6">
        <v>3</v>
      </c>
      <c r="C6" t="s">
        <v>9</v>
      </c>
      <c r="D6" t="s">
        <v>28</v>
      </c>
      <c r="E6">
        <v>57104</v>
      </c>
      <c r="F6" t="b">
        <v>0</v>
      </c>
      <c r="G6" s="1">
        <f>VLOOKUP(Results_Novices!$C6,'Correct Response Lookup'!$A$2:$C$21,2)</f>
        <v>0</v>
      </c>
      <c r="H6" s="2" t="str">
        <f>VLOOKUP(Results_Novices!$C6,'Correct Response Lookup'!$A$2:$C$21,3)</f>
        <v>100.0 25.0</v>
      </c>
      <c r="I6" s="3" t="b">
        <f t="shared" si="0"/>
        <v>0</v>
      </c>
      <c r="J6" s="2" t="str">
        <f t="shared" si="1"/>
        <v/>
      </c>
      <c r="K6" s="10" t="b">
        <v>1</v>
      </c>
    </row>
    <row r="7" spans="1:11" x14ac:dyDescent="0.25">
      <c r="A7" t="s">
        <v>71</v>
      </c>
      <c r="B7">
        <v>4</v>
      </c>
      <c r="C7" t="s">
        <v>39</v>
      </c>
      <c r="D7" t="s">
        <v>57</v>
      </c>
      <c r="E7">
        <v>229320</v>
      </c>
      <c r="F7" t="b">
        <v>0</v>
      </c>
      <c r="G7" s="1">
        <f>VLOOKUP(Results_Novices!$C7,'Correct Response Lookup'!$A$2:$C$21,2)</f>
        <v>1</v>
      </c>
      <c r="H7" s="2">
        <f>VLOOKUP(Results_Novices!$C7,'Correct Response Lookup'!$A$2:$C$21,3)</f>
        <v>15</v>
      </c>
      <c r="I7" s="3" t="b">
        <f t="shared" si="0"/>
        <v>0</v>
      </c>
      <c r="J7" s="10" t="b">
        <v>1</v>
      </c>
      <c r="K7" s="10" t="b">
        <v>1</v>
      </c>
    </row>
    <row r="8" spans="1:11" x14ac:dyDescent="0.25">
      <c r="A8" t="s">
        <v>71</v>
      </c>
      <c r="B8">
        <v>5</v>
      </c>
      <c r="C8" t="s">
        <v>6</v>
      </c>
      <c r="D8" t="s">
        <v>73</v>
      </c>
      <c r="E8">
        <v>290539</v>
      </c>
      <c r="F8" t="b">
        <v>0</v>
      </c>
      <c r="G8" s="1">
        <f>VLOOKUP(Results_Novices!$C8,'Correct Response Lookup'!$A$2:$C$21,2)</f>
        <v>0</v>
      </c>
      <c r="H8" s="2">
        <f>VLOOKUP(Results_Novices!$C8,'Correct Response Lookup'!$A$2:$C$21,3)</f>
        <v>7543</v>
      </c>
      <c r="I8" s="3" t="b">
        <f t="shared" si="0"/>
        <v>0</v>
      </c>
      <c r="J8" s="2" t="str">
        <f t="shared" si="1"/>
        <v/>
      </c>
      <c r="K8" t="b">
        <f t="shared" si="2"/>
        <v>0</v>
      </c>
    </row>
    <row r="9" spans="1:11" x14ac:dyDescent="0.25">
      <c r="A9" t="s">
        <v>71</v>
      </c>
      <c r="B9">
        <v>6</v>
      </c>
      <c r="C9" t="s">
        <v>18</v>
      </c>
      <c r="D9" t="s">
        <v>19</v>
      </c>
      <c r="E9">
        <v>131482</v>
      </c>
      <c r="F9" t="b">
        <v>0</v>
      </c>
      <c r="G9" s="1">
        <f>VLOOKUP(Results_Novices!$C9,'Correct Response Lookup'!$A$2:$C$21,2)</f>
        <v>0</v>
      </c>
      <c r="H9" s="2" t="str">
        <f>VLOOKUP(Results_Novices!$C9,'Correct Response Lookup'!$A$2:$C$21,3)</f>
        <v>No</v>
      </c>
      <c r="I9" s="3" t="b">
        <f t="shared" si="0"/>
        <v>1</v>
      </c>
      <c r="J9" s="2" t="str">
        <f t="shared" si="1"/>
        <v/>
      </c>
      <c r="K9" t="b">
        <f t="shared" si="2"/>
        <v>1</v>
      </c>
    </row>
    <row r="10" spans="1:11" x14ac:dyDescent="0.25">
      <c r="A10" t="s">
        <v>71</v>
      </c>
      <c r="B10">
        <v>7</v>
      </c>
      <c r="C10" t="s">
        <v>23</v>
      </c>
      <c r="D10" t="s">
        <v>11</v>
      </c>
      <c r="E10">
        <v>34427</v>
      </c>
      <c r="F10" t="b">
        <v>0</v>
      </c>
      <c r="G10" s="1">
        <f>VLOOKUP(Results_Novices!$C10,'Correct Response Lookup'!$A$2:$C$21,2)</f>
        <v>0</v>
      </c>
      <c r="H10" s="2" t="str">
        <f>VLOOKUP(Results_Novices!$C10,'Correct Response Lookup'!$A$2:$C$21,3)</f>
        <v>1,40</v>
      </c>
      <c r="I10" s="3" t="b">
        <f t="shared" si="0"/>
        <v>1</v>
      </c>
      <c r="J10" s="2" t="str">
        <f t="shared" si="1"/>
        <v/>
      </c>
      <c r="K10" t="b">
        <f t="shared" si="2"/>
        <v>1</v>
      </c>
    </row>
    <row r="11" spans="1:11" x14ac:dyDescent="0.25">
      <c r="A11" t="s">
        <v>71</v>
      </c>
      <c r="B11">
        <v>8</v>
      </c>
      <c r="C11" t="s">
        <v>14</v>
      </c>
      <c r="D11">
        <v>8</v>
      </c>
      <c r="E11">
        <v>103834</v>
      </c>
      <c r="F11" t="b">
        <v>0</v>
      </c>
      <c r="G11" s="1">
        <f>VLOOKUP(Results_Novices!$C11,'Correct Response Lookup'!$A$2:$C$21,2)</f>
        <v>0</v>
      </c>
      <c r="H11" s="2">
        <f>VLOOKUP(Results_Novices!$C11,'Correct Response Lookup'!$A$2:$C$21,3)</f>
        <v>8</v>
      </c>
      <c r="I11" s="3" t="b">
        <f t="shared" si="0"/>
        <v>1</v>
      </c>
      <c r="J11" s="2" t="str">
        <f t="shared" si="1"/>
        <v/>
      </c>
      <c r="K11" t="b">
        <f t="shared" si="2"/>
        <v>1</v>
      </c>
    </row>
    <row r="12" spans="1:11" x14ac:dyDescent="0.25">
      <c r="A12" t="s">
        <v>71</v>
      </c>
      <c r="B12">
        <v>9</v>
      </c>
      <c r="C12" t="s">
        <v>24</v>
      </c>
      <c r="D12">
        <v>13</v>
      </c>
      <c r="E12">
        <v>47250</v>
      </c>
      <c r="F12" t="b">
        <v>0</v>
      </c>
      <c r="G12" s="1">
        <f>VLOOKUP(Results_Novices!$C12,'Correct Response Lookup'!$A$2:$C$21,2)</f>
        <v>0</v>
      </c>
      <c r="H12" s="2">
        <f>VLOOKUP(Results_Novices!$C12,'Correct Response Lookup'!$A$2:$C$21,3)</f>
        <v>23</v>
      </c>
      <c r="I12" s="3" t="b">
        <f t="shared" si="0"/>
        <v>0</v>
      </c>
      <c r="J12" s="2" t="str">
        <f t="shared" si="1"/>
        <v/>
      </c>
      <c r="K12" t="b">
        <f t="shared" si="2"/>
        <v>0</v>
      </c>
    </row>
    <row r="13" spans="1:11" x14ac:dyDescent="0.25">
      <c r="A13" t="s">
        <v>74</v>
      </c>
      <c r="B13">
        <v>0</v>
      </c>
      <c r="C13" t="s">
        <v>25</v>
      </c>
      <c r="D13" t="s">
        <v>28</v>
      </c>
      <c r="E13">
        <v>82808</v>
      </c>
      <c r="F13" t="b">
        <v>0</v>
      </c>
      <c r="G13" s="1">
        <f>VLOOKUP(Results_Novices!$C13,'Correct Response Lookup'!$A$2:$C$21,2)</f>
        <v>0</v>
      </c>
      <c r="H13" s="2" t="str">
        <f>VLOOKUP(Results_Novices!$C13,'Correct Response Lookup'!$A$2:$C$21,3)</f>
        <v>100.0 25.0</v>
      </c>
      <c r="I13" s="3" t="b">
        <f t="shared" si="0"/>
        <v>0</v>
      </c>
      <c r="J13" s="2" t="str">
        <f t="shared" si="1"/>
        <v/>
      </c>
      <c r="K13" s="10" t="b">
        <v>1</v>
      </c>
    </row>
    <row r="14" spans="1:11" x14ac:dyDescent="0.25">
      <c r="A14" t="s">
        <v>74</v>
      </c>
      <c r="B14">
        <v>1</v>
      </c>
      <c r="C14" t="s">
        <v>16</v>
      </c>
      <c r="D14">
        <v>10</v>
      </c>
      <c r="E14">
        <v>59583</v>
      </c>
      <c r="F14" t="b">
        <v>0</v>
      </c>
      <c r="G14" s="1">
        <f>VLOOKUP(Results_Novices!$C14,'Correct Response Lookup'!$A$2:$C$21,2)</f>
        <v>0</v>
      </c>
      <c r="H14" s="2">
        <f>VLOOKUP(Results_Novices!$C14,'Correct Response Lookup'!$A$2:$C$21,3)</f>
        <v>10</v>
      </c>
      <c r="I14" s="3" t="b">
        <f t="shared" si="0"/>
        <v>1</v>
      </c>
      <c r="J14" s="2" t="str">
        <f t="shared" si="1"/>
        <v/>
      </c>
      <c r="K14" t="b">
        <f t="shared" si="2"/>
        <v>1</v>
      </c>
    </row>
    <row r="15" spans="1:11" x14ac:dyDescent="0.25">
      <c r="A15" t="s">
        <v>74</v>
      </c>
      <c r="B15">
        <v>2</v>
      </c>
      <c r="C15" t="s">
        <v>23</v>
      </c>
      <c r="D15" t="s">
        <v>34</v>
      </c>
      <c r="E15">
        <v>56110</v>
      </c>
      <c r="F15" t="b">
        <v>0</v>
      </c>
      <c r="G15" s="1">
        <f>VLOOKUP(Results_Novices!$C15,'Correct Response Lookup'!$A$2:$C$21,2)</f>
        <v>0</v>
      </c>
      <c r="H15" s="2" t="str">
        <f>VLOOKUP(Results_Novices!$C15,'Correct Response Lookup'!$A$2:$C$21,3)</f>
        <v>1,40</v>
      </c>
      <c r="I15" s="3" t="b">
        <f t="shared" si="0"/>
        <v>0</v>
      </c>
      <c r="J15" s="2" t="str">
        <f t="shared" si="1"/>
        <v/>
      </c>
      <c r="K15" s="10" t="b">
        <v>1</v>
      </c>
    </row>
    <row r="16" spans="1:11" x14ac:dyDescent="0.25">
      <c r="A16" t="s">
        <v>74</v>
      </c>
      <c r="B16">
        <v>3</v>
      </c>
      <c r="C16" t="s">
        <v>22</v>
      </c>
      <c r="D16">
        <v>26</v>
      </c>
      <c r="E16">
        <v>20534</v>
      </c>
      <c r="F16" t="b">
        <v>0</v>
      </c>
      <c r="G16" s="1">
        <f>VLOOKUP(Results_Novices!$C16,'Correct Response Lookup'!$A$2:$C$21,2)</f>
        <v>0</v>
      </c>
      <c r="H16" s="2">
        <f>VLOOKUP(Results_Novices!$C16,'Correct Response Lookup'!$A$2:$C$21,3)</f>
        <v>26</v>
      </c>
      <c r="I16" s="3" t="b">
        <f t="shared" si="0"/>
        <v>1</v>
      </c>
      <c r="J16" s="2" t="str">
        <f t="shared" si="1"/>
        <v/>
      </c>
      <c r="K16" t="b">
        <f t="shared" si="2"/>
        <v>1</v>
      </c>
    </row>
    <row r="17" spans="1:11" x14ac:dyDescent="0.25">
      <c r="A17" t="s">
        <v>74</v>
      </c>
      <c r="B17">
        <v>4</v>
      </c>
      <c r="C17" t="s">
        <v>20</v>
      </c>
      <c r="D17">
        <v>16</v>
      </c>
      <c r="E17">
        <v>93079</v>
      </c>
      <c r="F17" t="b">
        <v>0</v>
      </c>
      <c r="G17" s="1">
        <f>VLOOKUP(Results_Novices!$C17,'Correct Response Lookup'!$A$2:$C$21,2)</f>
        <v>0</v>
      </c>
      <c r="H17" s="2">
        <f>VLOOKUP(Results_Novices!$C17,'Correct Response Lookup'!$A$2:$C$21,3)</f>
        <v>8</v>
      </c>
      <c r="I17" s="3" t="b">
        <f t="shared" si="0"/>
        <v>0</v>
      </c>
      <c r="J17" s="2" t="str">
        <f t="shared" si="1"/>
        <v/>
      </c>
      <c r="K17" t="b">
        <f t="shared" si="2"/>
        <v>0</v>
      </c>
    </row>
    <row r="18" spans="1:11" x14ac:dyDescent="0.25">
      <c r="A18" t="s">
        <v>74</v>
      </c>
      <c r="B18">
        <v>5</v>
      </c>
      <c r="C18" t="s">
        <v>17</v>
      </c>
      <c r="D18">
        <v>15</v>
      </c>
      <c r="E18">
        <v>35278</v>
      </c>
      <c r="F18" t="b">
        <v>0</v>
      </c>
      <c r="G18" s="1">
        <f>VLOOKUP(Results_Novices!$C18,'Correct Response Lookup'!$A$2:$C$21,2)</f>
        <v>0</v>
      </c>
      <c r="H18" s="2">
        <f>VLOOKUP(Results_Novices!$C18,'Correct Response Lookup'!$A$2:$C$21,3)</f>
        <v>15</v>
      </c>
      <c r="I18" s="3" t="b">
        <f t="shared" si="0"/>
        <v>1</v>
      </c>
      <c r="J18" s="2" t="str">
        <f t="shared" si="1"/>
        <v/>
      </c>
      <c r="K18" t="b">
        <f t="shared" si="2"/>
        <v>1</v>
      </c>
    </row>
    <row r="19" spans="1:11" x14ac:dyDescent="0.25">
      <c r="A19" t="s">
        <v>74</v>
      </c>
      <c r="B19">
        <v>6</v>
      </c>
      <c r="C19" t="s">
        <v>32</v>
      </c>
      <c r="D19" t="s">
        <v>13</v>
      </c>
      <c r="E19">
        <v>74220</v>
      </c>
      <c r="F19" t="b">
        <v>0</v>
      </c>
      <c r="G19" s="1">
        <f>VLOOKUP(Results_Novices!$C19,'Correct Response Lookup'!$A$2:$C$21,2)</f>
        <v>1</v>
      </c>
      <c r="H19" s="2" t="str">
        <f>VLOOKUP(Results_Novices!$C19,'Correct Response Lookup'!$A$2:$C$21,3)</f>
        <v>positive null</v>
      </c>
      <c r="I19" s="3" t="b">
        <f t="shared" si="0"/>
        <v>1</v>
      </c>
      <c r="J19" s="2" t="b">
        <f t="shared" si="1"/>
        <v>0</v>
      </c>
      <c r="K19" t="b">
        <v>0</v>
      </c>
    </row>
    <row r="20" spans="1:11" x14ac:dyDescent="0.25">
      <c r="A20" t="s">
        <v>74</v>
      </c>
      <c r="B20">
        <v>7</v>
      </c>
      <c r="C20" t="s">
        <v>18</v>
      </c>
      <c r="D20" t="s">
        <v>19</v>
      </c>
      <c r="E20">
        <v>126226</v>
      </c>
      <c r="F20" t="b">
        <v>0</v>
      </c>
      <c r="G20" s="1">
        <f>VLOOKUP(Results_Novices!$C20,'Correct Response Lookup'!$A$2:$C$21,2)</f>
        <v>0</v>
      </c>
      <c r="H20" s="2" t="str">
        <f>VLOOKUP(Results_Novices!$C20,'Correct Response Lookup'!$A$2:$C$21,3)</f>
        <v>No</v>
      </c>
      <c r="I20" s="3" t="b">
        <f t="shared" si="0"/>
        <v>1</v>
      </c>
      <c r="J20" s="2" t="str">
        <f t="shared" si="1"/>
        <v/>
      </c>
      <c r="K20" t="b">
        <f t="shared" si="2"/>
        <v>1</v>
      </c>
    </row>
    <row r="21" spans="1:11" x14ac:dyDescent="0.25">
      <c r="A21" t="s">
        <v>74</v>
      </c>
      <c r="B21">
        <v>8</v>
      </c>
      <c r="C21" t="s">
        <v>6</v>
      </c>
      <c r="D21" t="s">
        <v>40</v>
      </c>
      <c r="E21">
        <v>163419</v>
      </c>
      <c r="F21" t="b">
        <v>0</v>
      </c>
      <c r="G21" s="1">
        <f>VLOOKUP(Results_Novices!$C21,'Correct Response Lookup'!$A$2:$C$21,2)</f>
        <v>0</v>
      </c>
      <c r="H21" s="2">
        <f>VLOOKUP(Results_Novices!$C21,'Correct Response Lookup'!$A$2:$C$21,3)</f>
        <v>7543</v>
      </c>
      <c r="I21" s="3" t="b">
        <f t="shared" si="0"/>
        <v>0</v>
      </c>
      <c r="J21" s="2" t="str">
        <f t="shared" si="1"/>
        <v/>
      </c>
      <c r="K21" s="10" t="b">
        <v>1</v>
      </c>
    </row>
    <row r="22" spans="1:11" x14ac:dyDescent="0.25">
      <c r="A22" t="s">
        <v>74</v>
      </c>
      <c r="B22">
        <v>9</v>
      </c>
      <c r="C22" t="s">
        <v>24</v>
      </c>
      <c r="D22">
        <v>23</v>
      </c>
      <c r="E22">
        <v>42507</v>
      </c>
      <c r="F22" t="b">
        <v>0</v>
      </c>
      <c r="G22" s="1">
        <f>VLOOKUP(Results_Novices!$C22,'Correct Response Lookup'!$A$2:$C$21,2)</f>
        <v>0</v>
      </c>
      <c r="H22" s="2">
        <f>VLOOKUP(Results_Novices!$C22,'Correct Response Lookup'!$A$2:$C$21,3)</f>
        <v>23</v>
      </c>
      <c r="I22" s="3" t="b">
        <f t="shared" si="0"/>
        <v>1</v>
      </c>
      <c r="J22" s="2" t="str">
        <f t="shared" si="1"/>
        <v/>
      </c>
      <c r="K22" t="b">
        <f t="shared" si="2"/>
        <v>1</v>
      </c>
    </row>
    <row r="23" spans="1:11" x14ac:dyDescent="0.25">
      <c r="A23" t="s">
        <v>75</v>
      </c>
      <c r="B23">
        <v>0</v>
      </c>
      <c r="C23" t="s">
        <v>8</v>
      </c>
      <c r="D23">
        <v>23</v>
      </c>
      <c r="E23">
        <v>47048</v>
      </c>
      <c r="F23" t="b">
        <v>0</v>
      </c>
      <c r="G23" s="1">
        <f>VLOOKUP(Results_Novices!$C23,'Correct Response Lookup'!$A$2:$C$21,2)</f>
        <v>0</v>
      </c>
      <c r="H23" s="2">
        <f>VLOOKUP(Results_Novices!$C23,'Correct Response Lookup'!$A$2:$C$21,3)</f>
        <v>23</v>
      </c>
      <c r="I23" s="3" t="b">
        <f t="shared" si="0"/>
        <v>1</v>
      </c>
      <c r="J23" s="2" t="str">
        <f t="shared" si="1"/>
        <v/>
      </c>
      <c r="K23" t="b">
        <f t="shared" si="2"/>
        <v>1</v>
      </c>
    </row>
    <row r="24" spans="1:11" x14ac:dyDescent="0.25">
      <c r="A24" s="13" t="s">
        <v>75</v>
      </c>
      <c r="B24">
        <v>1</v>
      </c>
      <c r="C24" t="s">
        <v>39</v>
      </c>
      <c r="D24" t="s">
        <v>76</v>
      </c>
      <c r="E24">
        <v>235608</v>
      </c>
      <c r="F24" t="b">
        <v>0</v>
      </c>
      <c r="G24" s="1">
        <f>VLOOKUP(Results_Novices!$C24,'Correct Response Lookup'!$A$2:$C$21,2)</f>
        <v>1</v>
      </c>
      <c r="H24" s="2">
        <f>VLOOKUP(Results_Novices!$C24,'Correct Response Lookup'!$A$2:$C$21,3)</f>
        <v>15</v>
      </c>
      <c r="I24" s="3" t="b">
        <f t="shared" si="0"/>
        <v>0</v>
      </c>
      <c r="J24" s="10" t="b">
        <v>1</v>
      </c>
      <c r="K24" s="10" t="b">
        <v>1</v>
      </c>
    </row>
    <row r="25" spans="1:11" x14ac:dyDescent="0.25">
      <c r="A25" s="13" t="s">
        <v>75</v>
      </c>
      <c r="B25">
        <v>2</v>
      </c>
      <c r="C25" t="s">
        <v>6</v>
      </c>
      <c r="D25" t="s">
        <v>77</v>
      </c>
      <c r="E25">
        <v>150173</v>
      </c>
      <c r="F25" t="b">
        <v>0</v>
      </c>
      <c r="G25" s="1">
        <f>VLOOKUP(Results_Novices!$C25,'Correct Response Lookup'!$A$2:$C$21,2)</f>
        <v>0</v>
      </c>
      <c r="H25" s="2">
        <f>VLOOKUP(Results_Novices!$C25,'Correct Response Lookup'!$A$2:$C$21,3)</f>
        <v>7543</v>
      </c>
      <c r="I25" s="3" t="b">
        <f t="shared" si="0"/>
        <v>0</v>
      </c>
      <c r="J25" s="2" t="str">
        <f t="shared" si="1"/>
        <v/>
      </c>
      <c r="K25" t="b">
        <f t="shared" si="2"/>
        <v>0</v>
      </c>
    </row>
    <row r="26" spans="1:11" x14ac:dyDescent="0.25">
      <c r="A26" s="13" t="s">
        <v>75</v>
      </c>
      <c r="B26">
        <v>3</v>
      </c>
      <c r="C26" t="s">
        <v>35</v>
      </c>
      <c r="D26" t="s">
        <v>78</v>
      </c>
      <c r="E26">
        <v>155326</v>
      </c>
      <c r="F26" t="b">
        <v>0</v>
      </c>
      <c r="G26" s="1">
        <f>VLOOKUP(Results_Novices!$C26,'Correct Response Lookup'!$A$2:$C$21,2)</f>
        <v>0</v>
      </c>
      <c r="H26" s="2" t="str">
        <f>VLOOKUP(Results_Novices!$C26,'Correct Response Lookup'!$A$2:$C$21,3)</f>
        <v>No</v>
      </c>
      <c r="I26" s="3" t="b">
        <f t="shared" si="0"/>
        <v>0</v>
      </c>
      <c r="J26" s="10" t="b">
        <v>1</v>
      </c>
      <c r="K26" s="10" t="b">
        <v>1</v>
      </c>
    </row>
    <row r="27" spans="1:11" x14ac:dyDescent="0.25">
      <c r="A27" t="s">
        <v>75</v>
      </c>
      <c r="B27">
        <v>4</v>
      </c>
      <c r="C27" t="s">
        <v>10</v>
      </c>
      <c r="D27" t="s">
        <v>11</v>
      </c>
      <c r="E27">
        <v>90172</v>
      </c>
      <c r="F27" t="b">
        <v>0</v>
      </c>
      <c r="G27" s="1">
        <f>VLOOKUP(Results_Novices!$C27,'Correct Response Lookup'!$A$2:$C$21,2)</f>
        <v>0</v>
      </c>
      <c r="H27" s="2" t="str">
        <f>VLOOKUP(Results_Novices!$C27,'Correct Response Lookup'!$A$2:$C$21,3)</f>
        <v>1,40</v>
      </c>
      <c r="I27" s="3" t="b">
        <f t="shared" si="0"/>
        <v>1</v>
      </c>
      <c r="J27" s="2" t="str">
        <f t="shared" si="1"/>
        <v/>
      </c>
      <c r="K27" t="b">
        <f t="shared" si="2"/>
        <v>1</v>
      </c>
    </row>
    <row r="28" spans="1:11" x14ac:dyDescent="0.25">
      <c r="A28" t="s">
        <v>75</v>
      </c>
      <c r="B28">
        <v>5</v>
      </c>
      <c r="C28" t="s">
        <v>12</v>
      </c>
      <c r="D28" t="s">
        <v>79</v>
      </c>
      <c r="E28">
        <v>134639</v>
      </c>
      <c r="F28" t="b">
        <v>0</v>
      </c>
      <c r="G28" s="1">
        <f>VLOOKUP(Results_Novices!$C28,'Correct Response Lookup'!$A$2:$C$21,2)</f>
        <v>0</v>
      </c>
      <c r="H28" s="2" t="str">
        <f>VLOOKUP(Results_Novices!$C28,'Correct Response Lookup'!$A$2:$C$21,3)</f>
        <v>positive null</v>
      </c>
      <c r="I28" s="3" t="b">
        <f t="shared" si="0"/>
        <v>0</v>
      </c>
      <c r="J28" s="2" t="str">
        <f t="shared" si="1"/>
        <v/>
      </c>
      <c r="K28" s="10" t="b">
        <v>1</v>
      </c>
    </row>
    <row r="29" spans="1:11" x14ac:dyDescent="0.25">
      <c r="A29" t="s">
        <v>75</v>
      </c>
      <c r="B29">
        <v>6</v>
      </c>
      <c r="C29" t="s">
        <v>20</v>
      </c>
      <c r="D29">
        <v>8</v>
      </c>
      <c r="E29">
        <v>159664</v>
      </c>
      <c r="F29" t="b">
        <v>0</v>
      </c>
      <c r="G29" s="1">
        <f>VLOOKUP(Results_Novices!$C29,'Correct Response Lookup'!$A$2:$C$21,2)</f>
        <v>0</v>
      </c>
      <c r="H29" s="2">
        <f>VLOOKUP(Results_Novices!$C29,'Correct Response Lookup'!$A$2:$C$21,3)</f>
        <v>8</v>
      </c>
      <c r="I29" s="3" t="b">
        <f t="shared" si="0"/>
        <v>1</v>
      </c>
      <c r="J29" s="2" t="str">
        <f t="shared" si="1"/>
        <v/>
      </c>
      <c r="K29" t="b">
        <f t="shared" si="2"/>
        <v>1</v>
      </c>
    </row>
    <row r="30" spans="1:11" x14ac:dyDescent="0.25">
      <c r="A30" t="s">
        <v>75</v>
      </c>
      <c r="B30">
        <v>7</v>
      </c>
      <c r="C30" t="s">
        <v>16</v>
      </c>
      <c r="D30">
        <v>10</v>
      </c>
      <c r="E30">
        <v>78298</v>
      </c>
      <c r="F30" t="b">
        <v>0</v>
      </c>
      <c r="G30" s="1">
        <f>VLOOKUP(Results_Novices!$C30,'Correct Response Lookup'!$A$2:$C$21,2)</f>
        <v>0</v>
      </c>
      <c r="H30" s="2">
        <f>VLOOKUP(Results_Novices!$C30,'Correct Response Lookup'!$A$2:$C$21,3)</f>
        <v>10</v>
      </c>
      <c r="I30" s="3" t="b">
        <f t="shared" si="0"/>
        <v>1</v>
      </c>
      <c r="J30" s="2" t="str">
        <f t="shared" si="1"/>
        <v/>
      </c>
      <c r="K30" t="b">
        <f t="shared" si="2"/>
        <v>1</v>
      </c>
    </row>
    <row r="31" spans="1:11" x14ac:dyDescent="0.25">
      <c r="A31" t="s">
        <v>75</v>
      </c>
      <c r="B31">
        <v>8</v>
      </c>
      <c r="C31" t="s">
        <v>9</v>
      </c>
      <c r="D31" t="s">
        <v>80</v>
      </c>
      <c r="E31">
        <v>173062</v>
      </c>
      <c r="F31" t="b">
        <v>0</v>
      </c>
      <c r="G31" s="1">
        <f>VLOOKUP(Results_Novices!$C31,'Correct Response Lookup'!$A$2:$C$21,2)</f>
        <v>0</v>
      </c>
      <c r="H31" s="2" t="str">
        <f>VLOOKUP(Results_Novices!$C31,'Correct Response Lookup'!$A$2:$C$21,3)</f>
        <v>100.0 25.0</v>
      </c>
      <c r="I31" s="3" t="b">
        <f t="shared" si="0"/>
        <v>0</v>
      </c>
      <c r="J31" s="2" t="str">
        <f t="shared" si="1"/>
        <v/>
      </c>
      <c r="K31" s="10" t="b">
        <v>1</v>
      </c>
    </row>
    <row r="32" spans="1:11" x14ac:dyDescent="0.25">
      <c r="A32" t="s">
        <v>75</v>
      </c>
      <c r="B32">
        <v>9</v>
      </c>
      <c r="C32" t="s">
        <v>22</v>
      </c>
      <c r="D32">
        <v>25</v>
      </c>
      <c r="E32">
        <v>61359</v>
      </c>
      <c r="F32" t="b">
        <v>0</v>
      </c>
      <c r="G32" s="1">
        <f>VLOOKUP(Results_Novices!$C32,'Correct Response Lookup'!$A$2:$C$21,2)</f>
        <v>0</v>
      </c>
      <c r="H32" s="2">
        <f>VLOOKUP(Results_Novices!$C32,'Correct Response Lookup'!$A$2:$C$21,3)</f>
        <v>26</v>
      </c>
      <c r="I32" s="3" t="b">
        <f t="shared" si="0"/>
        <v>0</v>
      </c>
      <c r="J32" s="2" t="str">
        <f t="shared" si="1"/>
        <v/>
      </c>
      <c r="K32" t="b">
        <f t="shared" si="2"/>
        <v>0</v>
      </c>
    </row>
    <row r="33" spans="1:11" x14ac:dyDescent="0.25">
      <c r="A33" t="s">
        <v>81</v>
      </c>
      <c r="B33">
        <v>0</v>
      </c>
      <c r="C33" t="s">
        <v>6</v>
      </c>
      <c r="D33">
        <v>7543</v>
      </c>
      <c r="E33">
        <v>170469</v>
      </c>
      <c r="F33" t="b">
        <v>0</v>
      </c>
      <c r="G33" s="1">
        <f>VLOOKUP(Results_Novices!$C33,'Correct Response Lookup'!$A$2:$C$21,2)</f>
        <v>0</v>
      </c>
      <c r="H33" s="2">
        <f>VLOOKUP(Results_Novices!$C33,'Correct Response Lookup'!$A$2:$C$21,3)</f>
        <v>7543</v>
      </c>
      <c r="I33" s="3" t="b">
        <f t="shared" si="0"/>
        <v>1</v>
      </c>
      <c r="J33" s="2" t="str">
        <f t="shared" si="1"/>
        <v/>
      </c>
      <c r="K33" t="b">
        <f t="shared" si="2"/>
        <v>1</v>
      </c>
    </row>
    <row r="34" spans="1:11" x14ac:dyDescent="0.25">
      <c r="A34" t="s">
        <v>81</v>
      </c>
      <c r="B34">
        <v>1</v>
      </c>
      <c r="C34" t="s">
        <v>31</v>
      </c>
      <c r="D34">
        <v>10</v>
      </c>
      <c r="E34">
        <v>118299</v>
      </c>
      <c r="F34" t="b">
        <v>0</v>
      </c>
      <c r="G34" s="1">
        <f>VLOOKUP(Results_Novices!$C34,'Correct Response Lookup'!$A$2:$C$21,2)</f>
        <v>0</v>
      </c>
      <c r="H34" s="2">
        <f>VLOOKUP(Results_Novices!$C34,'Correct Response Lookup'!$A$2:$C$21,3)</f>
        <v>10</v>
      </c>
      <c r="I34" s="3" t="b">
        <f t="shared" si="0"/>
        <v>1</v>
      </c>
      <c r="J34" s="2" t="str">
        <f t="shared" si="1"/>
        <v/>
      </c>
      <c r="K34" t="b">
        <f t="shared" si="2"/>
        <v>1</v>
      </c>
    </row>
    <row r="35" spans="1:11" x14ac:dyDescent="0.25">
      <c r="A35" t="s">
        <v>81</v>
      </c>
      <c r="B35">
        <v>2</v>
      </c>
      <c r="C35" t="s">
        <v>12</v>
      </c>
      <c r="D35" t="s">
        <v>13</v>
      </c>
      <c r="E35">
        <v>72856</v>
      </c>
      <c r="F35" t="b">
        <v>0</v>
      </c>
      <c r="G35" s="1">
        <f>VLOOKUP(Results_Novices!$C35,'Correct Response Lookup'!$A$2:$C$21,2)</f>
        <v>0</v>
      </c>
      <c r="H35" s="2" t="str">
        <f>VLOOKUP(Results_Novices!$C35,'Correct Response Lookup'!$A$2:$C$21,3)</f>
        <v>positive null</v>
      </c>
      <c r="I35" s="3" t="b">
        <f t="shared" si="0"/>
        <v>1</v>
      </c>
      <c r="J35" s="2" t="str">
        <f t="shared" si="1"/>
        <v/>
      </c>
      <c r="K35" t="b">
        <f t="shared" si="2"/>
        <v>1</v>
      </c>
    </row>
    <row r="36" spans="1:11" x14ac:dyDescent="0.25">
      <c r="A36" t="s">
        <v>81</v>
      </c>
      <c r="B36">
        <v>3</v>
      </c>
      <c r="C36" t="s">
        <v>20</v>
      </c>
      <c r="D36">
        <v>8</v>
      </c>
      <c r="E36">
        <v>76584</v>
      </c>
      <c r="F36" t="b">
        <v>0</v>
      </c>
      <c r="G36" s="1">
        <f>VLOOKUP(Results_Novices!$C36,'Correct Response Lookup'!$A$2:$C$21,2)</f>
        <v>0</v>
      </c>
      <c r="H36" s="2">
        <f>VLOOKUP(Results_Novices!$C36,'Correct Response Lookup'!$A$2:$C$21,3)</f>
        <v>8</v>
      </c>
      <c r="I36" s="3" t="b">
        <f t="shared" si="0"/>
        <v>1</v>
      </c>
      <c r="J36" s="2" t="str">
        <f t="shared" si="1"/>
        <v/>
      </c>
      <c r="K36" t="b">
        <f t="shared" si="2"/>
        <v>1</v>
      </c>
    </row>
    <row r="37" spans="1:11" x14ac:dyDescent="0.25">
      <c r="A37" t="s">
        <v>81</v>
      </c>
      <c r="B37">
        <v>4</v>
      </c>
      <c r="C37" t="s">
        <v>9</v>
      </c>
      <c r="D37">
        <v>10025</v>
      </c>
      <c r="E37">
        <v>96306</v>
      </c>
      <c r="F37" t="b">
        <v>0</v>
      </c>
      <c r="G37" s="1">
        <f>VLOOKUP(Results_Novices!$C37,'Correct Response Lookup'!$A$2:$C$21,2)</f>
        <v>0</v>
      </c>
      <c r="H37" s="2" t="str">
        <f>VLOOKUP(Results_Novices!$C37,'Correct Response Lookup'!$A$2:$C$21,3)</f>
        <v>100.0 25.0</v>
      </c>
      <c r="I37" s="3" t="b">
        <f t="shared" si="0"/>
        <v>0</v>
      </c>
      <c r="J37" s="2" t="str">
        <f t="shared" si="1"/>
        <v/>
      </c>
      <c r="K37" s="10" t="b">
        <v>1</v>
      </c>
    </row>
    <row r="38" spans="1:11" x14ac:dyDescent="0.25">
      <c r="A38" t="s">
        <v>81</v>
      </c>
      <c r="B38">
        <v>5</v>
      </c>
      <c r="C38" t="s">
        <v>15</v>
      </c>
      <c r="D38">
        <v>26</v>
      </c>
      <c r="E38">
        <v>32991</v>
      </c>
      <c r="F38" t="b">
        <v>0</v>
      </c>
      <c r="G38" s="1">
        <f>VLOOKUP(Results_Novices!$C38,'Correct Response Lookup'!$A$2:$C$21,2)</f>
        <v>0</v>
      </c>
      <c r="H38" s="2">
        <f>VLOOKUP(Results_Novices!$C38,'Correct Response Lookup'!$A$2:$C$21,3)</f>
        <v>26</v>
      </c>
      <c r="I38" s="3" t="b">
        <f t="shared" si="0"/>
        <v>1</v>
      </c>
      <c r="J38" s="2" t="str">
        <f t="shared" si="1"/>
        <v/>
      </c>
      <c r="K38" t="b">
        <f t="shared" si="2"/>
        <v>1</v>
      </c>
    </row>
    <row r="39" spans="1:11" x14ac:dyDescent="0.25">
      <c r="A39" t="s">
        <v>81</v>
      </c>
      <c r="B39">
        <v>6</v>
      </c>
      <c r="C39" t="s">
        <v>18</v>
      </c>
      <c r="D39" t="s">
        <v>19</v>
      </c>
      <c r="E39">
        <v>54388</v>
      </c>
      <c r="F39" t="b">
        <v>0</v>
      </c>
      <c r="G39" s="1">
        <f>VLOOKUP(Results_Novices!$C39,'Correct Response Lookup'!$A$2:$C$21,2)</f>
        <v>0</v>
      </c>
      <c r="H39" s="2" t="str">
        <f>VLOOKUP(Results_Novices!$C39,'Correct Response Lookup'!$A$2:$C$21,3)</f>
        <v>No</v>
      </c>
      <c r="I39" s="3" t="b">
        <f t="shared" si="0"/>
        <v>1</v>
      </c>
      <c r="J39" s="2" t="str">
        <f t="shared" si="1"/>
        <v/>
      </c>
      <c r="K39" t="b">
        <f t="shared" si="2"/>
        <v>1</v>
      </c>
    </row>
    <row r="40" spans="1:11" x14ac:dyDescent="0.25">
      <c r="A40" t="s">
        <v>81</v>
      </c>
      <c r="B40">
        <v>7</v>
      </c>
      <c r="C40" t="s">
        <v>23</v>
      </c>
      <c r="D40" t="s">
        <v>11</v>
      </c>
      <c r="E40">
        <v>30596</v>
      </c>
      <c r="F40" t="b">
        <v>0</v>
      </c>
      <c r="G40" s="1">
        <f>VLOOKUP(Results_Novices!$C40,'Correct Response Lookup'!$A$2:$C$21,2)</f>
        <v>0</v>
      </c>
      <c r="H40" s="2" t="str">
        <f>VLOOKUP(Results_Novices!$C40,'Correct Response Lookup'!$A$2:$C$21,3)</f>
        <v>1,40</v>
      </c>
      <c r="I40" s="3" t="b">
        <f t="shared" si="0"/>
        <v>1</v>
      </c>
      <c r="J40" s="2" t="str">
        <f t="shared" si="1"/>
        <v/>
      </c>
      <c r="K40" t="b">
        <f t="shared" si="2"/>
        <v>1</v>
      </c>
    </row>
    <row r="41" spans="1:11" x14ac:dyDescent="0.25">
      <c r="A41" t="s">
        <v>81</v>
      </c>
      <c r="B41">
        <v>8</v>
      </c>
      <c r="C41" t="s">
        <v>17</v>
      </c>
      <c r="D41">
        <v>15</v>
      </c>
      <c r="E41">
        <v>12724</v>
      </c>
      <c r="F41" t="b">
        <v>0</v>
      </c>
      <c r="G41" s="1">
        <f>VLOOKUP(Results_Novices!$C41,'Correct Response Lookup'!$A$2:$C$21,2)</f>
        <v>0</v>
      </c>
      <c r="H41" s="2">
        <f>VLOOKUP(Results_Novices!$C41,'Correct Response Lookup'!$A$2:$C$21,3)</f>
        <v>15</v>
      </c>
      <c r="I41" s="3" t="b">
        <f t="shared" si="0"/>
        <v>1</v>
      </c>
      <c r="J41" s="2" t="str">
        <f t="shared" si="1"/>
        <v/>
      </c>
      <c r="K41" t="b">
        <f t="shared" si="2"/>
        <v>1</v>
      </c>
    </row>
    <row r="42" spans="1:11" x14ac:dyDescent="0.25">
      <c r="A42" t="s">
        <v>81</v>
      </c>
      <c r="B42">
        <v>9</v>
      </c>
      <c r="C42" t="s">
        <v>24</v>
      </c>
      <c r="D42">
        <v>23</v>
      </c>
      <c r="E42">
        <v>27510</v>
      </c>
      <c r="F42" t="b">
        <v>0</v>
      </c>
      <c r="G42" s="1">
        <f>VLOOKUP(Results_Novices!$C42,'Correct Response Lookup'!$A$2:$C$21,2)</f>
        <v>0</v>
      </c>
      <c r="H42" s="2">
        <f>VLOOKUP(Results_Novices!$C42,'Correct Response Lookup'!$A$2:$C$21,3)</f>
        <v>23</v>
      </c>
      <c r="I42" s="3" t="b">
        <f t="shared" si="0"/>
        <v>1</v>
      </c>
      <c r="J42" s="2" t="str">
        <f t="shared" si="1"/>
        <v/>
      </c>
      <c r="K42" t="b">
        <f t="shared" si="2"/>
        <v>1</v>
      </c>
    </row>
    <row r="43" spans="1:11" x14ac:dyDescent="0.25">
      <c r="A43" t="s">
        <v>83</v>
      </c>
      <c r="B43">
        <v>0</v>
      </c>
      <c r="C43" t="s">
        <v>9</v>
      </c>
      <c r="D43" t="s">
        <v>82</v>
      </c>
      <c r="E43">
        <v>81376</v>
      </c>
      <c r="F43" t="b">
        <v>0</v>
      </c>
      <c r="G43" s="1">
        <f>VLOOKUP(Results_Novices!$C43,'Correct Response Lookup'!$A$2:$C$21,2)</f>
        <v>0</v>
      </c>
      <c r="H43" s="2" t="str">
        <f>VLOOKUP(Results_Novices!$C43,'Correct Response Lookup'!$A$2:$C$21,3)</f>
        <v>100.0 25.0</v>
      </c>
      <c r="I43" s="3" t="b">
        <f t="shared" si="0"/>
        <v>0</v>
      </c>
      <c r="J43" s="2" t="str">
        <f t="shared" si="1"/>
        <v/>
      </c>
      <c r="K43" s="10" t="b">
        <v>1</v>
      </c>
    </row>
    <row r="44" spans="1:11" x14ac:dyDescent="0.25">
      <c r="A44" t="s">
        <v>83</v>
      </c>
      <c r="B44">
        <v>1</v>
      </c>
      <c r="C44" t="s">
        <v>22</v>
      </c>
      <c r="D44">
        <v>26</v>
      </c>
      <c r="E44">
        <v>22377</v>
      </c>
      <c r="F44" t="b">
        <v>0</v>
      </c>
      <c r="G44" s="1">
        <f>VLOOKUP(Results_Novices!$C44,'Correct Response Lookup'!$A$2:$C$21,2)</f>
        <v>0</v>
      </c>
      <c r="H44" s="2">
        <f>VLOOKUP(Results_Novices!$C44,'Correct Response Lookup'!$A$2:$C$21,3)</f>
        <v>26</v>
      </c>
      <c r="I44" s="3" t="b">
        <f t="shared" si="0"/>
        <v>1</v>
      </c>
      <c r="J44" s="2" t="str">
        <f t="shared" si="1"/>
        <v/>
      </c>
      <c r="K44" t="b">
        <f t="shared" si="2"/>
        <v>1</v>
      </c>
    </row>
    <row r="45" spans="1:11" x14ac:dyDescent="0.25">
      <c r="A45" t="s">
        <v>83</v>
      </c>
      <c r="B45">
        <v>2</v>
      </c>
      <c r="C45" t="s">
        <v>39</v>
      </c>
      <c r="D45" t="s">
        <v>84</v>
      </c>
      <c r="E45">
        <v>189028</v>
      </c>
      <c r="F45" t="b">
        <v>0</v>
      </c>
      <c r="G45" s="1">
        <f>VLOOKUP(Results_Novices!$C45,'Correct Response Lookup'!$A$2:$C$21,2)</f>
        <v>1</v>
      </c>
      <c r="H45" s="2">
        <f>VLOOKUP(Results_Novices!$C45,'Correct Response Lookup'!$A$2:$C$21,3)</f>
        <v>15</v>
      </c>
      <c r="I45" s="3" t="b">
        <f t="shared" si="0"/>
        <v>0</v>
      </c>
      <c r="J45" s="10" t="b">
        <v>1</v>
      </c>
      <c r="K45" s="10" t="b">
        <v>1</v>
      </c>
    </row>
    <row r="46" spans="1:11" x14ac:dyDescent="0.25">
      <c r="A46" t="s">
        <v>83</v>
      </c>
      <c r="B46">
        <v>3</v>
      </c>
      <c r="C46" t="s">
        <v>31</v>
      </c>
      <c r="D46">
        <v>10</v>
      </c>
      <c r="E46">
        <v>75209</v>
      </c>
      <c r="F46" t="b">
        <v>0</v>
      </c>
      <c r="G46" s="1">
        <f>VLOOKUP(Results_Novices!$C46,'Correct Response Lookup'!$A$2:$C$21,2)</f>
        <v>0</v>
      </c>
      <c r="H46" s="2">
        <f>VLOOKUP(Results_Novices!$C46,'Correct Response Lookup'!$A$2:$C$21,3)</f>
        <v>10</v>
      </c>
      <c r="I46" s="3" t="b">
        <f t="shared" si="0"/>
        <v>1</v>
      </c>
      <c r="J46" s="2" t="str">
        <f t="shared" si="1"/>
        <v/>
      </c>
      <c r="K46" t="b">
        <f t="shared" si="2"/>
        <v>1</v>
      </c>
    </row>
    <row r="47" spans="1:11" x14ac:dyDescent="0.25">
      <c r="A47" t="s">
        <v>83</v>
      </c>
      <c r="B47">
        <v>4</v>
      </c>
      <c r="C47" t="s">
        <v>23</v>
      </c>
      <c r="D47" t="s">
        <v>11</v>
      </c>
      <c r="E47">
        <v>43831</v>
      </c>
      <c r="F47" t="b">
        <v>0</v>
      </c>
      <c r="G47" s="1">
        <f>VLOOKUP(Results_Novices!$C47,'Correct Response Lookup'!$A$2:$C$21,2)</f>
        <v>0</v>
      </c>
      <c r="H47" s="2" t="str">
        <f>VLOOKUP(Results_Novices!$C47,'Correct Response Lookup'!$A$2:$C$21,3)</f>
        <v>1,40</v>
      </c>
      <c r="I47" s="3" t="b">
        <f t="shared" si="0"/>
        <v>1</v>
      </c>
      <c r="J47" s="2" t="str">
        <f t="shared" si="1"/>
        <v/>
      </c>
      <c r="K47" t="b">
        <f t="shared" si="2"/>
        <v>1</v>
      </c>
    </row>
    <row r="48" spans="1:11" x14ac:dyDescent="0.25">
      <c r="A48" t="s">
        <v>83</v>
      </c>
      <c r="B48">
        <v>5</v>
      </c>
      <c r="C48" t="s">
        <v>18</v>
      </c>
      <c r="D48" t="s">
        <v>19</v>
      </c>
      <c r="E48">
        <v>55542</v>
      </c>
      <c r="F48" t="b">
        <v>0</v>
      </c>
      <c r="G48" s="1">
        <f>VLOOKUP(Results_Novices!$C48,'Correct Response Lookup'!$A$2:$C$21,2)</f>
        <v>0</v>
      </c>
      <c r="H48" s="2" t="str">
        <f>VLOOKUP(Results_Novices!$C48,'Correct Response Lookup'!$A$2:$C$21,3)</f>
        <v>No</v>
      </c>
      <c r="I48" s="3" t="b">
        <f t="shared" si="0"/>
        <v>1</v>
      </c>
      <c r="J48" s="2" t="str">
        <f t="shared" si="1"/>
        <v/>
      </c>
      <c r="K48" t="b">
        <f t="shared" si="2"/>
        <v>1</v>
      </c>
    </row>
    <row r="49" spans="1:13" x14ac:dyDescent="0.25">
      <c r="A49" t="s">
        <v>83</v>
      </c>
      <c r="B49">
        <v>6</v>
      </c>
      <c r="C49" t="s">
        <v>8</v>
      </c>
      <c r="D49">
        <v>23</v>
      </c>
      <c r="E49">
        <v>23584</v>
      </c>
      <c r="F49" t="b">
        <v>0</v>
      </c>
      <c r="G49" s="1">
        <f>VLOOKUP(Results_Novices!$C49,'Correct Response Lookup'!$A$2:$C$21,2)</f>
        <v>0</v>
      </c>
      <c r="H49" s="2">
        <f>VLOOKUP(Results_Novices!$C49,'Correct Response Lookup'!$A$2:$C$21,3)</f>
        <v>23</v>
      </c>
      <c r="I49" s="3" t="b">
        <f t="shared" si="0"/>
        <v>1</v>
      </c>
      <c r="J49" s="2" t="str">
        <f t="shared" si="1"/>
        <v/>
      </c>
      <c r="K49" t="b">
        <f t="shared" si="2"/>
        <v>1</v>
      </c>
    </row>
    <row r="50" spans="1:13" x14ac:dyDescent="0.25">
      <c r="A50" t="s">
        <v>83</v>
      </c>
      <c r="B50">
        <v>7</v>
      </c>
      <c r="C50" t="s">
        <v>14</v>
      </c>
      <c r="D50">
        <v>8</v>
      </c>
      <c r="E50">
        <v>49702</v>
      </c>
      <c r="F50" t="b">
        <v>0</v>
      </c>
      <c r="G50" s="1">
        <f>VLOOKUP(Results_Novices!$C50,'Correct Response Lookup'!$A$2:$C$21,2)</f>
        <v>0</v>
      </c>
      <c r="H50" s="2">
        <f>VLOOKUP(Results_Novices!$C50,'Correct Response Lookup'!$A$2:$C$21,3)</f>
        <v>8</v>
      </c>
      <c r="I50" s="3" t="b">
        <f t="shared" si="0"/>
        <v>1</v>
      </c>
      <c r="J50" s="2" t="str">
        <f t="shared" si="1"/>
        <v/>
      </c>
      <c r="K50" t="b">
        <f t="shared" si="2"/>
        <v>1</v>
      </c>
    </row>
    <row r="51" spans="1:13" x14ac:dyDescent="0.25">
      <c r="A51" t="s">
        <v>83</v>
      </c>
      <c r="B51">
        <v>8</v>
      </c>
      <c r="C51" t="s">
        <v>6</v>
      </c>
      <c r="D51" t="s">
        <v>85</v>
      </c>
      <c r="E51">
        <v>78236</v>
      </c>
      <c r="F51" t="b">
        <v>0</v>
      </c>
      <c r="G51" s="1">
        <f>VLOOKUP(Results_Novices!$C51,'Correct Response Lookup'!$A$2:$C$21,2)</f>
        <v>0</v>
      </c>
      <c r="H51" s="2">
        <f>VLOOKUP(Results_Novices!$C51,'Correct Response Lookup'!$A$2:$C$21,3)</f>
        <v>7543</v>
      </c>
      <c r="I51" s="3" t="b">
        <f t="shared" si="0"/>
        <v>0</v>
      </c>
      <c r="J51" s="2" t="str">
        <f t="shared" si="1"/>
        <v/>
      </c>
      <c r="K51" t="b">
        <f t="shared" si="2"/>
        <v>0</v>
      </c>
    </row>
    <row r="52" spans="1:13" x14ac:dyDescent="0.25">
      <c r="A52" t="s">
        <v>83</v>
      </c>
      <c r="B52">
        <v>9</v>
      </c>
      <c r="C52" t="s">
        <v>12</v>
      </c>
      <c r="D52" t="s">
        <v>13</v>
      </c>
      <c r="E52">
        <v>51162</v>
      </c>
      <c r="F52" t="b">
        <v>0</v>
      </c>
      <c r="G52" s="1">
        <f>VLOOKUP(Results_Novices!$C52,'Correct Response Lookup'!$A$2:$C$21,2)</f>
        <v>0</v>
      </c>
      <c r="H52" s="2" t="str">
        <f>VLOOKUP(Results_Novices!$C52,'Correct Response Lookup'!$A$2:$C$21,3)</f>
        <v>positive null</v>
      </c>
      <c r="I52" s="3" t="b">
        <f t="shared" si="0"/>
        <v>1</v>
      </c>
      <c r="J52" s="2" t="str">
        <f t="shared" si="1"/>
        <v/>
      </c>
      <c r="K52" t="b">
        <f t="shared" si="2"/>
        <v>1</v>
      </c>
    </row>
    <row r="53" spans="1:13" x14ac:dyDescent="0.25">
      <c r="A53" t="s">
        <v>86</v>
      </c>
      <c r="B53">
        <v>0</v>
      </c>
      <c r="C53" t="s">
        <v>20</v>
      </c>
      <c r="D53">
        <v>8</v>
      </c>
      <c r="E53">
        <v>41675</v>
      </c>
      <c r="F53" t="b">
        <v>0</v>
      </c>
      <c r="G53" s="1">
        <f>VLOOKUP(Results_Novices!$C53,'Correct Response Lookup'!$A$2:$C$21,2)</f>
        <v>0</v>
      </c>
      <c r="H53" s="2">
        <f>VLOOKUP(Results_Novices!$C53,'Correct Response Lookup'!$A$2:$C$21,3)</f>
        <v>8</v>
      </c>
      <c r="I53" s="3" t="b">
        <f t="shared" si="0"/>
        <v>1</v>
      </c>
      <c r="J53" s="2" t="str">
        <f t="shared" si="1"/>
        <v/>
      </c>
      <c r="K53" t="b">
        <f t="shared" si="2"/>
        <v>1</v>
      </c>
    </row>
    <row r="54" spans="1:13" x14ac:dyDescent="0.25">
      <c r="A54" t="s">
        <v>86</v>
      </c>
      <c r="B54">
        <v>1</v>
      </c>
      <c r="C54" t="s">
        <v>16</v>
      </c>
      <c r="D54">
        <v>10</v>
      </c>
      <c r="E54">
        <v>58913</v>
      </c>
      <c r="F54" t="b">
        <v>0</v>
      </c>
      <c r="G54" s="1">
        <f>VLOOKUP(Results_Novices!$C54,'Correct Response Lookup'!$A$2:$C$21,2)</f>
        <v>0</v>
      </c>
      <c r="H54" s="2">
        <f>VLOOKUP(Results_Novices!$C54,'Correct Response Lookup'!$A$2:$C$21,3)</f>
        <v>10</v>
      </c>
      <c r="I54" s="3" t="b">
        <f t="shared" si="0"/>
        <v>1</v>
      </c>
      <c r="J54" s="2" t="str">
        <f t="shared" si="1"/>
        <v/>
      </c>
      <c r="K54" t="b">
        <f t="shared" si="2"/>
        <v>1</v>
      </c>
    </row>
    <row r="55" spans="1:13" x14ac:dyDescent="0.25">
      <c r="A55" t="s">
        <v>86</v>
      </c>
      <c r="B55">
        <v>2</v>
      </c>
      <c r="C55" t="s">
        <v>10</v>
      </c>
      <c r="D55" t="s">
        <v>11</v>
      </c>
      <c r="E55">
        <v>34226</v>
      </c>
      <c r="F55" t="b">
        <v>0</v>
      </c>
      <c r="G55" s="1">
        <f>VLOOKUP(Results_Novices!$C55,'Correct Response Lookup'!$A$2:$C$21,2)</f>
        <v>0</v>
      </c>
      <c r="H55" s="2" t="str">
        <f>VLOOKUP(Results_Novices!$C55,'Correct Response Lookup'!$A$2:$C$21,3)</f>
        <v>1,40</v>
      </c>
      <c r="I55" s="3" t="b">
        <f t="shared" si="0"/>
        <v>1</v>
      </c>
      <c r="J55" s="2" t="str">
        <f t="shared" si="1"/>
        <v/>
      </c>
      <c r="K55" t="b">
        <f t="shared" si="2"/>
        <v>1</v>
      </c>
    </row>
    <row r="56" spans="1:13" x14ac:dyDescent="0.25">
      <c r="A56" t="s">
        <v>86</v>
      </c>
      <c r="B56">
        <v>3</v>
      </c>
      <c r="C56" t="s">
        <v>9</v>
      </c>
      <c r="D56" t="s">
        <v>28</v>
      </c>
      <c r="E56">
        <v>91352</v>
      </c>
      <c r="F56" t="b">
        <v>0</v>
      </c>
      <c r="G56" s="1">
        <f>VLOOKUP(Results_Novices!$C56,'Correct Response Lookup'!$A$2:$C$21,2)</f>
        <v>0</v>
      </c>
      <c r="H56" s="2" t="str">
        <f>VLOOKUP(Results_Novices!$C56,'Correct Response Lookup'!$A$2:$C$21,3)</f>
        <v>100.0 25.0</v>
      </c>
      <c r="I56" s="3" t="b">
        <f t="shared" si="0"/>
        <v>0</v>
      </c>
      <c r="J56" s="2" t="str">
        <f t="shared" si="1"/>
        <v/>
      </c>
      <c r="K56" s="10" t="b">
        <v>1</v>
      </c>
    </row>
    <row r="57" spans="1:13" x14ac:dyDescent="0.25">
      <c r="A57" t="s">
        <v>86</v>
      </c>
      <c r="B57">
        <v>4</v>
      </c>
      <c r="C57" t="s">
        <v>17</v>
      </c>
      <c r="D57">
        <v>15</v>
      </c>
      <c r="E57">
        <v>17383</v>
      </c>
      <c r="F57" t="b">
        <v>0</v>
      </c>
      <c r="G57" s="1">
        <f>VLOOKUP(Results_Novices!$C57,'Correct Response Lookup'!$A$2:$C$21,2)</f>
        <v>0</v>
      </c>
      <c r="H57" s="2">
        <f>VLOOKUP(Results_Novices!$C57,'Correct Response Lookup'!$A$2:$C$21,3)</f>
        <v>15</v>
      </c>
      <c r="I57" s="3" t="b">
        <f t="shared" si="0"/>
        <v>1</v>
      </c>
      <c r="J57" s="2" t="str">
        <f t="shared" si="1"/>
        <v/>
      </c>
      <c r="K57" t="b">
        <f t="shared" si="2"/>
        <v>1</v>
      </c>
    </row>
    <row r="58" spans="1:13" ht="13.5" customHeight="1" x14ac:dyDescent="0.35">
      <c r="A58" t="s">
        <v>86</v>
      </c>
      <c r="B58">
        <v>5</v>
      </c>
      <c r="C58" t="s">
        <v>32</v>
      </c>
      <c r="D58" t="s">
        <v>41</v>
      </c>
      <c r="E58">
        <v>124320</v>
      </c>
      <c r="F58" t="b">
        <v>0</v>
      </c>
      <c r="G58" s="1">
        <f>VLOOKUP(Results_Novices!$C58,'Correct Response Lookup'!$A$2:$C$21,2)</f>
        <v>1</v>
      </c>
      <c r="H58" s="2" t="str">
        <f>VLOOKUP(Results_Novices!$C58,'Correct Response Lookup'!$A$2:$C$21,3)</f>
        <v>positive null</v>
      </c>
      <c r="I58" s="3" t="b">
        <f t="shared" si="0"/>
        <v>0</v>
      </c>
      <c r="J58" s="2" t="b">
        <f t="shared" si="1"/>
        <v>0</v>
      </c>
      <c r="K58" t="b">
        <v>1</v>
      </c>
      <c r="M58" s="14"/>
    </row>
    <row r="59" spans="1:13" x14ac:dyDescent="0.25">
      <c r="A59" t="s">
        <v>86</v>
      </c>
      <c r="B59">
        <v>6</v>
      </c>
      <c r="C59" t="s">
        <v>15</v>
      </c>
      <c r="D59">
        <v>26</v>
      </c>
      <c r="E59">
        <v>76130</v>
      </c>
      <c r="F59" t="b">
        <v>0</v>
      </c>
      <c r="G59" s="1">
        <f>VLOOKUP(Results_Novices!$C59,'Correct Response Lookup'!$A$2:$C$21,2)</f>
        <v>0</v>
      </c>
      <c r="H59" s="2">
        <f>VLOOKUP(Results_Novices!$C59,'Correct Response Lookup'!$A$2:$C$21,3)</f>
        <v>26</v>
      </c>
      <c r="I59" s="3" t="b">
        <f t="shared" si="0"/>
        <v>1</v>
      </c>
      <c r="J59" s="2" t="str">
        <f t="shared" si="1"/>
        <v/>
      </c>
      <c r="K59" t="b">
        <f t="shared" si="2"/>
        <v>1</v>
      </c>
    </row>
    <row r="60" spans="1:13" x14ac:dyDescent="0.25">
      <c r="A60" t="s">
        <v>87</v>
      </c>
      <c r="B60">
        <v>0</v>
      </c>
      <c r="C60" t="s">
        <v>22</v>
      </c>
      <c r="D60">
        <v>26</v>
      </c>
      <c r="E60">
        <v>25799</v>
      </c>
      <c r="F60" t="b">
        <v>0</v>
      </c>
      <c r="G60" s="1">
        <f>VLOOKUP(Results_Novices!$C60,'Correct Response Lookup'!$A$2:$C$21,2)</f>
        <v>0</v>
      </c>
      <c r="H60" s="2">
        <f>VLOOKUP(Results_Novices!$C60,'Correct Response Lookup'!$A$2:$C$21,3)</f>
        <v>26</v>
      </c>
      <c r="I60" s="3" t="b">
        <f t="shared" si="0"/>
        <v>1</v>
      </c>
      <c r="J60" s="2" t="str">
        <f t="shared" si="1"/>
        <v/>
      </c>
      <c r="K60" t="b">
        <f t="shared" si="2"/>
        <v>1</v>
      </c>
    </row>
    <row r="61" spans="1:13" x14ac:dyDescent="0.25">
      <c r="A61" t="s">
        <v>87</v>
      </c>
      <c r="B61">
        <v>1</v>
      </c>
      <c r="C61" t="s">
        <v>14</v>
      </c>
      <c r="D61">
        <v>8</v>
      </c>
      <c r="E61">
        <v>109144</v>
      </c>
      <c r="F61" t="b">
        <v>0</v>
      </c>
      <c r="G61" s="1">
        <f>VLOOKUP(Results_Novices!$C61,'Correct Response Lookup'!$A$2:$C$21,2)</f>
        <v>0</v>
      </c>
      <c r="H61" s="2">
        <f>VLOOKUP(Results_Novices!$C61,'Correct Response Lookup'!$A$2:$C$21,3)</f>
        <v>8</v>
      </c>
      <c r="I61" s="3" t="b">
        <f t="shared" si="0"/>
        <v>1</v>
      </c>
      <c r="J61" s="2" t="str">
        <f t="shared" si="1"/>
        <v/>
      </c>
      <c r="K61" t="b">
        <f t="shared" si="2"/>
        <v>1</v>
      </c>
    </row>
    <row r="62" spans="1:13" x14ac:dyDescent="0.25">
      <c r="A62" t="s">
        <v>87</v>
      </c>
      <c r="B62">
        <v>2</v>
      </c>
      <c r="C62" t="s">
        <v>10</v>
      </c>
      <c r="D62" t="s">
        <v>11</v>
      </c>
      <c r="E62">
        <v>56265</v>
      </c>
      <c r="F62" t="b">
        <v>0</v>
      </c>
      <c r="G62" s="1">
        <f>VLOOKUP(Results_Novices!$C62,'Correct Response Lookup'!$A$2:$C$21,2)</f>
        <v>0</v>
      </c>
      <c r="H62" s="2" t="str">
        <f>VLOOKUP(Results_Novices!$C62,'Correct Response Lookup'!$A$2:$C$21,3)</f>
        <v>1,40</v>
      </c>
      <c r="I62" s="3" t="b">
        <f t="shared" si="0"/>
        <v>1</v>
      </c>
      <c r="J62" s="2" t="str">
        <f t="shared" si="1"/>
        <v/>
      </c>
      <c r="K62" t="b">
        <f t="shared" si="2"/>
        <v>1</v>
      </c>
    </row>
    <row r="63" spans="1:13" x14ac:dyDescent="0.25">
      <c r="A63" t="s">
        <v>87</v>
      </c>
      <c r="B63">
        <v>3</v>
      </c>
      <c r="C63" t="s">
        <v>9</v>
      </c>
      <c r="D63" t="s">
        <v>28</v>
      </c>
      <c r="E63">
        <v>108286</v>
      </c>
      <c r="F63" t="b">
        <v>0</v>
      </c>
      <c r="G63" s="1">
        <f>VLOOKUP(Results_Novices!$C63,'Correct Response Lookup'!$A$2:$C$21,2)</f>
        <v>0</v>
      </c>
      <c r="H63" s="2" t="str">
        <f>VLOOKUP(Results_Novices!$C63,'Correct Response Lookup'!$A$2:$C$21,3)</f>
        <v>100.0 25.0</v>
      </c>
      <c r="I63" s="3" t="b">
        <f t="shared" si="0"/>
        <v>0</v>
      </c>
      <c r="J63" s="2" t="str">
        <f t="shared" si="1"/>
        <v/>
      </c>
      <c r="K63" s="10" t="b">
        <v>1</v>
      </c>
    </row>
    <row r="64" spans="1:13" x14ac:dyDescent="0.25">
      <c r="A64" t="s">
        <v>87</v>
      </c>
      <c r="B64">
        <v>4</v>
      </c>
      <c r="C64" t="s">
        <v>16</v>
      </c>
      <c r="D64">
        <v>10</v>
      </c>
      <c r="E64">
        <v>90649</v>
      </c>
      <c r="F64" t="b">
        <v>0</v>
      </c>
      <c r="G64" s="1">
        <f>VLOOKUP(Results_Novices!$C64,'Correct Response Lookup'!$A$2:$C$21,2)</f>
        <v>0</v>
      </c>
      <c r="H64" s="2">
        <f>VLOOKUP(Results_Novices!$C64,'Correct Response Lookup'!$A$2:$C$21,3)</f>
        <v>10</v>
      </c>
      <c r="I64" s="3" t="b">
        <f t="shared" si="0"/>
        <v>1</v>
      </c>
      <c r="J64" s="2" t="str">
        <f t="shared" si="1"/>
        <v/>
      </c>
      <c r="K64" t="b">
        <f t="shared" si="2"/>
        <v>1</v>
      </c>
    </row>
    <row r="65" spans="1:11" x14ac:dyDescent="0.25">
      <c r="A65" t="s">
        <v>87</v>
      </c>
      <c r="B65">
        <v>5</v>
      </c>
      <c r="C65" t="s">
        <v>17</v>
      </c>
      <c r="D65">
        <v>15</v>
      </c>
      <c r="E65">
        <v>34789</v>
      </c>
      <c r="F65" t="b">
        <v>0</v>
      </c>
      <c r="G65" s="1">
        <f>VLOOKUP(Results_Novices!$C65,'Correct Response Lookup'!$A$2:$C$21,2)</f>
        <v>0</v>
      </c>
      <c r="H65" s="2">
        <f>VLOOKUP(Results_Novices!$C65,'Correct Response Lookup'!$A$2:$C$21,3)</f>
        <v>15</v>
      </c>
      <c r="I65" s="3" t="b">
        <f t="shared" si="0"/>
        <v>1</v>
      </c>
      <c r="J65" s="2" t="str">
        <f t="shared" si="1"/>
        <v/>
      </c>
      <c r="K65" t="b">
        <f t="shared" si="2"/>
        <v>1</v>
      </c>
    </row>
    <row r="66" spans="1:11" x14ac:dyDescent="0.25">
      <c r="A66" t="s">
        <v>87</v>
      </c>
      <c r="B66">
        <v>6</v>
      </c>
      <c r="C66" t="s">
        <v>32</v>
      </c>
      <c r="D66" t="s">
        <v>88</v>
      </c>
      <c r="E66">
        <v>121685</v>
      </c>
      <c r="F66" t="b">
        <v>0</v>
      </c>
      <c r="G66" s="1">
        <f>VLOOKUP(Results_Novices!$C66,'Correct Response Lookup'!$A$2:$C$21,2)</f>
        <v>1</v>
      </c>
      <c r="H66" s="2" t="str">
        <f>VLOOKUP(Results_Novices!$C66,'Correct Response Lookup'!$A$2:$C$21,3)</f>
        <v>positive null</v>
      </c>
      <c r="I66" s="3" t="b">
        <f t="shared" si="0"/>
        <v>0</v>
      </c>
      <c r="J66" s="2" t="b">
        <f t="shared" si="1"/>
        <v>0</v>
      </c>
      <c r="K66" s="10" t="b">
        <v>0</v>
      </c>
    </row>
    <row r="67" spans="1:11" x14ac:dyDescent="0.25">
      <c r="A67" t="s">
        <v>89</v>
      </c>
      <c r="B67">
        <v>0</v>
      </c>
      <c r="C67" t="s">
        <v>6</v>
      </c>
      <c r="D67">
        <v>3457</v>
      </c>
      <c r="E67">
        <v>171876</v>
      </c>
      <c r="F67" t="b">
        <v>0</v>
      </c>
      <c r="G67" s="1">
        <f>VLOOKUP(Results_Novices!$C67,'Correct Response Lookup'!$A$2:$C$21,2)</f>
        <v>0</v>
      </c>
      <c r="H67" s="2">
        <f>VLOOKUP(Results_Novices!$C67,'Correct Response Lookup'!$A$2:$C$21,3)</f>
        <v>7543</v>
      </c>
      <c r="I67" s="3" t="b">
        <f t="shared" si="0"/>
        <v>0</v>
      </c>
      <c r="J67" s="2" t="str">
        <f t="shared" si="1"/>
        <v/>
      </c>
      <c r="K67" t="b">
        <f t="shared" si="2"/>
        <v>0</v>
      </c>
    </row>
    <row r="68" spans="1:11" x14ac:dyDescent="0.25">
      <c r="A68" t="s">
        <v>89</v>
      </c>
      <c r="B68">
        <v>1</v>
      </c>
      <c r="C68" t="s">
        <v>31</v>
      </c>
      <c r="D68">
        <v>10</v>
      </c>
      <c r="E68">
        <v>99959</v>
      </c>
      <c r="F68" t="b">
        <v>0</v>
      </c>
      <c r="G68" s="1">
        <f>VLOOKUP(Results_Novices!$C68,'Correct Response Lookup'!$A$2:$C$21,2)</f>
        <v>0</v>
      </c>
      <c r="H68" s="2">
        <f>VLOOKUP(Results_Novices!$C68,'Correct Response Lookup'!$A$2:$C$21,3)</f>
        <v>10</v>
      </c>
      <c r="I68" s="3" t="b">
        <f t="shared" ref="I68:I113" si="3">EXACT($D68,$H68)</f>
        <v>1</v>
      </c>
      <c r="J68" s="2" t="str">
        <f t="shared" ref="J68:J103" si="4">IF(G68,FALSE,"")</f>
        <v/>
      </c>
      <c r="K68" t="b">
        <f t="shared" ref="K68:K103" si="5">IF(I68,TRUE)</f>
        <v>1</v>
      </c>
    </row>
    <row r="69" spans="1:11" x14ac:dyDescent="0.25">
      <c r="A69" t="s">
        <v>89</v>
      </c>
      <c r="B69">
        <v>2</v>
      </c>
      <c r="C69" t="s">
        <v>12</v>
      </c>
      <c r="D69" t="s">
        <v>13</v>
      </c>
      <c r="E69">
        <v>95652</v>
      </c>
      <c r="F69" t="b">
        <v>0</v>
      </c>
      <c r="G69" s="1">
        <f>VLOOKUP(Results_Novices!$C69,'Correct Response Lookup'!$A$2:$C$21,2)</f>
        <v>0</v>
      </c>
      <c r="H69" s="2" t="str">
        <f>VLOOKUP(Results_Novices!$C69,'Correct Response Lookup'!$A$2:$C$21,3)</f>
        <v>positive null</v>
      </c>
      <c r="I69" s="3" t="b">
        <f t="shared" si="3"/>
        <v>1</v>
      </c>
      <c r="J69" s="2" t="str">
        <f t="shared" si="4"/>
        <v/>
      </c>
      <c r="K69" t="b">
        <f t="shared" si="5"/>
        <v>1</v>
      </c>
    </row>
    <row r="70" spans="1:11" x14ac:dyDescent="0.25">
      <c r="A70" t="s">
        <v>89</v>
      </c>
      <c r="B70">
        <v>3</v>
      </c>
      <c r="C70" t="s">
        <v>39</v>
      </c>
      <c r="D70" t="s">
        <v>90</v>
      </c>
      <c r="E70">
        <v>227186</v>
      </c>
      <c r="F70" t="b">
        <v>0</v>
      </c>
      <c r="G70" s="1">
        <f>VLOOKUP(Results_Novices!$C70,'Correct Response Lookup'!$A$2:$C$21,2)</f>
        <v>1</v>
      </c>
      <c r="H70" s="2">
        <f>VLOOKUP(Results_Novices!$C70,'Correct Response Lookup'!$A$2:$C$21,3)</f>
        <v>15</v>
      </c>
      <c r="I70" s="3" t="b">
        <f t="shared" si="3"/>
        <v>0</v>
      </c>
      <c r="J70" s="10" t="b">
        <v>1</v>
      </c>
      <c r="K70" s="10" t="b">
        <v>1</v>
      </c>
    </row>
    <row r="71" spans="1:11" x14ac:dyDescent="0.25">
      <c r="A71" t="s">
        <v>89</v>
      </c>
      <c r="B71">
        <v>4</v>
      </c>
      <c r="C71" t="s">
        <v>22</v>
      </c>
      <c r="D71">
        <v>26</v>
      </c>
      <c r="E71">
        <v>29885</v>
      </c>
      <c r="F71" t="b">
        <v>0</v>
      </c>
      <c r="G71" s="1">
        <f>VLOOKUP(Results_Novices!$C71,'Correct Response Lookup'!$A$2:$C$21,2)</f>
        <v>0</v>
      </c>
      <c r="H71" s="2">
        <f>VLOOKUP(Results_Novices!$C71,'Correct Response Lookup'!$A$2:$C$21,3)</f>
        <v>26</v>
      </c>
      <c r="I71" s="3" t="b">
        <f t="shared" si="3"/>
        <v>1</v>
      </c>
      <c r="J71" s="2" t="str">
        <f t="shared" si="4"/>
        <v/>
      </c>
      <c r="K71" t="b">
        <f t="shared" si="5"/>
        <v>1</v>
      </c>
    </row>
    <row r="72" spans="1:11" x14ac:dyDescent="0.25">
      <c r="A72" t="s">
        <v>89</v>
      </c>
      <c r="B72">
        <v>5</v>
      </c>
      <c r="C72" t="s">
        <v>8</v>
      </c>
      <c r="D72">
        <v>23</v>
      </c>
      <c r="E72">
        <v>42462</v>
      </c>
      <c r="F72" t="b">
        <v>0</v>
      </c>
      <c r="G72" s="1">
        <f>VLOOKUP(Results_Novices!$C72,'Correct Response Lookup'!$A$2:$C$21,2)</f>
        <v>0</v>
      </c>
      <c r="H72" s="2">
        <f>VLOOKUP(Results_Novices!$C72,'Correct Response Lookup'!$A$2:$C$21,3)</f>
        <v>23</v>
      </c>
      <c r="I72" s="3" t="b">
        <f t="shared" si="3"/>
        <v>1</v>
      </c>
      <c r="J72" s="2" t="str">
        <f t="shared" si="4"/>
        <v/>
      </c>
      <c r="K72" t="b">
        <f t="shared" si="5"/>
        <v>1</v>
      </c>
    </row>
    <row r="73" spans="1:11" x14ac:dyDescent="0.25">
      <c r="A73" t="s">
        <v>89</v>
      </c>
      <c r="B73">
        <v>6</v>
      </c>
      <c r="C73" t="s">
        <v>20</v>
      </c>
      <c r="D73">
        <v>8</v>
      </c>
      <c r="E73">
        <v>88120</v>
      </c>
      <c r="F73" t="b">
        <v>0</v>
      </c>
      <c r="G73" s="1">
        <f>VLOOKUP(Results_Novices!$C73,'Correct Response Lookup'!$A$2:$C$21,2)</f>
        <v>0</v>
      </c>
      <c r="H73" s="2">
        <f>VLOOKUP(Results_Novices!$C73,'Correct Response Lookup'!$A$2:$C$21,3)</f>
        <v>8</v>
      </c>
      <c r="I73" s="3" t="b">
        <f t="shared" si="3"/>
        <v>1</v>
      </c>
      <c r="J73" s="2" t="str">
        <f t="shared" si="4"/>
        <v/>
      </c>
      <c r="K73" t="b">
        <f t="shared" si="5"/>
        <v>1</v>
      </c>
    </row>
    <row r="74" spans="1:11" x14ac:dyDescent="0.25">
      <c r="A74" t="s">
        <v>89</v>
      </c>
      <c r="B74">
        <v>7</v>
      </c>
      <c r="C74" t="s">
        <v>23</v>
      </c>
      <c r="D74" t="s">
        <v>11</v>
      </c>
      <c r="E74">
        <v>27891</v>
      </c>
      <c r="F74" t="b">
        <v>0</v>
      </c>
      <c r="G74" s="1">
        <f>VLOOKUP(Results_Novices!$C74,'Correct Response Lookup'!$A$2:$C$21,2)</f>
        <v>0</v>
      </c>
      <c r="H74" s="2" t="str">
        <f>VLOOKUP(Results_Novices!$C74,'Correct Response Lookup'!$A$2:$C$21,3)</f>
        <v>1,40</v>
      </c>
      <c r="I74" s="3" t="b">
        <f t="shared" si="3"/>
        <v>1</v>
      </c>
      <c r="J74" s="2" t="str">
        <f t="shared" si="4"/>
        <v/>
      </c>
      <c r="K74" t="b">
        <f t="shared" si="5"/>
        <v>1</v>
      </c>
    </row>
    <row r="75" spans="1:11" x14ac:dyDescent="0.25">
      <c r="A75" t="s">
        <v>89</v>
      </c>
      <c r="B75">
        <v>8</v>
      </c>
      <c r="C75" t="s">
        <v>25</v>
      </c>
      <c r="D75" t="s">
        <v>28</v>
      </c>
      <c r="E75">
        <v>78115</v>
      </c>
      <c r="F75" t="b">
        <v>0</v>
      </c>
      <c r="G75" s="1">
        <f>VLOOKUP(Results_Novices!$C75,'Correct Response Lookup'!$A$2:$C$21,2)</f>
        <v>0</v>
      </c>
      <c r="H75" s="2" t="str">
        <f>VLOOKUP(Results_Novices!$C75,'Correct Response Lookup'!$A$2:$C$21,3)</f>
        <v>100.0 25.0</v>
      </c>
      <c r="I75" s="3" t="b">
        <f t="shared" si="3"/>
        <v>0</v>
      </c>
      <c r="J75" s="2" t="str">
        <f t="shared" si="4"/>
        <v/>
      </c>
      <c r="K75" s="10" t="b">
        <v>1</v>
      </c>
    </row>
    <row r="76" spans="1:11" x14ac:dyDescent="0.25">
      <c r="A76" t="s">
        <v>89</v>
      </c>
      <c r="B76">
        <v>9</v>
      </c>
      <c r="C76" t="s">
        <v>18</v>
      </c>
      <c r="D76" t="s">
        <v>19</v>
      </c>
      <c r="E76">
        <v>85115</v>
      </c>
      <c r="F76" t="b">
        <v>0</v>
      </c>
      <c r="G76" s="1">
        <f>VLOOKUP(Results_Novices!$C76,'Correct Response Lookup'!$A$2:$C$21,2)</f>
        <v>0</v>
      </c>
      <c r="H76" s="2" t="str">
        <f>VLOOKUP(Results_Novices!$C76,'Correct Response Lookup'!$A$2:$C$21,3)</f>
        <v>No</v>
      </c>
      <c r="I76" s="3" t="b">
        <f t="shared" si="3"/>
        <v>1</v>
      </c>
      <c r="J76" s="2" t="str">
        <f t="shared" si="4"/>
        <v/>
      </c>
      <c r="K76" t="b">
        <f t="shared" si="5"/>
        <v>1</v>
      </c>
    </row>
    <row r="77" spans="1:11" x14ac:dyDescent="0.25">
      <c r="A77" t="s">
        <v>91</v>
      </c>
      <c r="B77">
        <v>0</v>
      </c>
      <c r="C77" t="s">
        <v>22</v>
      </c>
      <c r="D77">
        <v>26</v>
      </c>
      <c r="E77">
        <v>30212</v>
      </c>
      <c r="F77" t="b">
        <v>0</v>
      </c>
      <c r="G77" s="1">
        <f>VLOOKUP(Results_Novices!$C77,'Correct Response Lookup'!$A$2:$C$21,2)</f>
        <v>0</v>
      </c>
      <c r="H77" s="2">
        <f>VLOOKUP(Results_Novices!$C77,'Correct Response Lookup'!$A$2:$C$21,3)</f>
        <v>26</v>
      </c>
      <c r="I77" s="3" t="b">
        <f t="shared" si="3"/>
        <v>1</v>
      </c>
      <c r="J77" s="2" t="str">
        <f t="shared" si="4"/>
        <v/>
      </c>
      <c r="K77" t="b">
        <f t="shared" si="5"/>
        <v>1</v>
      </c>
    </row>
    <row r="78" spans="1:11" x14ac:dyDescent="0.25">
      <c r="A78" t="s">
        <v>91</v>
      </c>
      <c r="B78">
        <v>1</v>
      </c>
      <c r="C78" t="s">
        <v>20</v>
      </c>
      <c r="D78">
        <v>8</v>
      </c>
      <c r="E78">
        <v>85993</v>
      </c>
      <c r="F78" t="b">
        <v>0</v>
      </c>
      <c r="G78" s="1">
        <f>VLOOKUP(Results_Novices!$C78,'Correct Response Lookup'!$A$2:$C$21,2)</f>
        <v>0</v>
      </c>
      <c r="H78" s="2">
        <f>VLOOKUP(Results_Novices!$C78,'Correct Response Lookup'!$A$2:$C$21,3)</f>
        <v>8</v>
      </c>
      <c r="I78" s="3" t="b">
        <f t="shared" si="3"/>
        <v>1</v>
      </c>
      <c r="J78" s="2" t="str">
        <f t="shared" si="4"/>
        <v/>
      </c>
      <c r="K78" t="b">
        <f t="shared" si="5"/>
        <v>1</v>
      </c>
    </row>
    <row r="79" spans="1:11" x14ac:dyDescent="0.25">
      <c r="A79" t="s">
        <v>91</v>
      </c>
      <c r="B79">
        <v>2</v>
      </c>
      <c r="C79" t="s">
        <v>16</v>
      </c>
      <c r="D79">
        <v>10</v>
      </c>
      <c r="E79">
        <v>67062</v>
      </c>
      <c r="F79" t="b">
        <v>0</v>
      </c>
      <c r="G79" s="1">
        <f>VLOOKUP(Results_Novices!$C79,'Correct Response Lookup'!$A$2:$C$21,2)</f>
        <v>0</v>
      </c>
      <c r="H79" s="2">
        <f>VLOOKUP(Results_Novices!$C79,'Correct Response Lookup'!$A$2:$C$21,3)</f>
        <v>10</v>
      </c>
      <c r="I79" s="3" t="b">
        <f t="shared" si="3"/>
        <v>1</v>
      </c>
      <c r="J79" s="2" t="str">
        <f t="shared" si="4"/>
        <v/>
      </c>
      <c r="K79" t="b">
        <f t="shared" si="5"/>
        <v>1</v>
      </c>
    </row>
    <row r="80" spans="1:11" x14ac:dyDescent="0.25">
      <c r="A80" t="s">
        <v>91</v>
      </c>
      <c r="B80">
        <v>3</v>
      </c>
      <c r="C80" t="s">
        <v>9</v>
      </c>
      <c r="D80" t="s">
        <v>92</v>
      </c>
      <c r="E80">
        <v>91355</v>
      </c>
      <c r="F80" t="b">
        <v>0</v>
      </c>
      <c r="G80" s="1">
        <f>VLOOKUP(Results_Novices!$C80,'Correct Response Lookup'!$A$2:$C$21,2)</f>
        <v>0</v>
      </c>
      <c r="H80" s="2" t="str">
        <f>VLOOKUP(Results_Novices!$C80,'Correct Response Lookup'!$A$2:$C$21,3)</f>
        <v>100.0 25.0</v>
      </c>
      <c r="I80" s="3" t="b">
        <f t="shared" si="3"/>
        <v>0</v>
      </c>
      <c r="J80" s="2" t="str">
        <f t="shared" si="4"/>
        <v/>
      </c>
      <c r="K80" s="10" t="b">
        <v>1</v>
      </c>
    </row>
    <row r="81" spans="1:11" x14ac:dyDescent="0.25">
      <c r="A81" t="s">
        <v>91</v>
      </c>
      <c r="B81">
        <v>4</v>
      </c>
      <c r="C81" t="s">
        <v>32</v>
      </c>
      <c r="D81" t="s">
        <v>93</v>
      </c>
      <c r="E81">
        <v>108325</v>
      </c>
      <c r="F81" t="b">
        <v>0</v>
      </c>
      <c r="G81" s="1">
        <f>VLOOKUP(Results_Novices!$C81,'Correct Response Lookup'!$A$2:$C$21,2)</f>
        <v>1</v>
      </c>
      <c r="H81" s="2" t="str">
        <f>VLOOKUP(Results_Novices!$C81,'Correct Response Lookup'!$A$2:$C$21,3)</f>
        <v>positive null</v>
      </c>
      <c r="I81" s="3" t="b">
        <f t="shared" si="3"/>
        <v>0</v>
      </c>
      <c r="J81" s="10" t="b">
        <v>1</v>
      </c>
      <c r="K81" s="10" t="b">
        <v>1</v>
      </c>
    </row>
    <row r="82" spans="1:11" x14ac:dyDescent="0.25">
      <c r="A82" t="s">
        <v>91</v>
      </c>
      <c r="B82">
        <v>5</v>
      </c>
      <c r="C82" t="s">
        <v>10</v>
      </c>
      <c r="D82" t="s">
        <v>11</v>
      </c>
      <c r="E82">
        <v>68637</v>
      </c>
      <c r="F82" t="b">
        <v>0</v>
      </c>
      <c r="G82" s="1">
        <f>VLOOKUP(Results_Novices!$C82,'Correct Response Lookup'!$A$2:$C$21,2)</f>
        <v>0</v>
      </c>
      <c r="H82" s="2" t="str">
        <f>VLOOKUP(Results_Novices!$C82,'Correct Response Lookup'!$A$2:$C$21,3)</f>
        <v>1,40</v>
      </c>
      <c r="I82" s="3" t="b">
        <f t="shared" si="3"/>
        <v>1</v>
      </c>
      <c r="J82" s="2" t="str">
        <f t="shared" si="4"/>
        <v/>
      </c>
      <c r="K82" t="b">
        <f t="shared" si="5"/>
        <v>1</v>
      </c>
    </row>
    <row r="83" spans="1:11" x14ac:dyDescent="0.25">
      <c r="A83" t="s">
        <v>91</v>
      </c>
      <c r="B83">
        <v>6</v>
      </c>
      <c r="C83" t="s">
        <v>39</v>
      </c>
      <c r="D83">
        <v>15</v>
      </c>
      <c r="E83">
        <v>50362</v>
      </c>
      <c r="F83" t="b">
        <v>0</v>
      </c>
      <c r="G83" s="1">
        <f>VLOOKUP(Results_Novices!$C83,'Correct Response Lookup'!$A$2:$C$21,2)</f>
        <v>1</v>
      </c>
      <c r="H83" s="2">
        <f>VLOOKUP(Results_Novices!$C83,'Correct Response Lookup'!$A$2:$C$21,3)</f>
        <v>15</v>
      </c>
      <c r="I83" s="3" t="b">
        <f t="shared" si="3"/>
        <v>1</v>
      </c>
      <c r="J83" s="2" t="b">
        <f t="shared" si="4"/>
        <v>0</v>
      </c>
      <c r="K83" t="b">
        <v>0</v>
      </c>
    </row>
    <row r="84" spans="1:11" x14ac:dyDescent="0.25">
      <c r="A84" t="s">
        <v>94</v>
      </c>
      <c r="B84">
        <v>0</v>
      </c>
      <c r="C84" t="s">
        <v>31</v>
      </c>
      <c r="D84">
        <v>10</v>
      </c>
      <c r="E84">
        <v>126743</v>
      </c>
      <c r="F84" t="b">
        <v>0</v>
      </c>
      <c r="G84" s="1">
        <f>VLOOKUP(Results_Novices!$C84,'Correct Response Lookup'!$A$2:$C$21,2)</f>
        <v>0</v>
      </c>
      <c r="H84" s="2">
        <f>VLOOKUP(Results_Novices!$C84,'Correct Response Lookup'!$A$2:$C$21,3)</f>
        <v>10</v>
      </c>
      <c r="I84" s="3" t="b">
        <f t="shared" si="3"/>
        <v>1</v>
      </c>
      <c r="J84" s="2" t="str">
        <f t="shared" si="4"/>
        <v/>
      </c>
      <c r="K84" t="b">
        <f t="shared" si="5"/>
        <v>1</v>
      </c>
    </row>
    <row r="85" spans="1:11" x14ac:dyDescent="0.25">
      <c r="A85" t="s">
        <v>94</v>
      </c>
      <c r="B85">
        <v>1</v>
      </c>
      <c r="C85" t="s">
        <v>23</v>
      </c>
      <c r="D85" t="s">
        <v>11</v>
      </c>
      <c r="E85">
        <v>52030</v>
      </c>
      <c r="F85" t="b">
        <v>0</v>
      </c>
      <c r="G85" s="1">
        <f>VLOOKUP(Results_Novices!$C85,'Correct Response Lookup'!$A$2:$C$21,2)</f>
        <v>0</v>
      </c>
      <c r="H85" s="2" t="str">
        <f>VLOOKUP(Results_Novices!$C85,'Correct Response Lookup'!$A$2:$C$21,3)</f>
        <v>1,40</v>
      </c>
      <c r="I85" s="3" t="b">
        <f t="shared" si="3"/>
        <v>1</v>
      </c>
      <c r="J85" s="2" t="str">
        <f t="shared" si="4"/>
        <v/>
      </c>
      <c r="K85" t="b">
        <f t="shared" si="5"/>
        <v>1</v>
      </c>
    </row>
    <row r="86" spans="1:11" x14ac:dyDescent="0.25">
      <c r="A86" t="s">
        <v>94</v>
      </c>
      <c r="B86">
        <v>2</v>
      </c>
      <c r="C86" t="s">
        <v>15</v>
      </c>
      <c r="D86">
        <v>25</v>
      </c>
      <c r="E86">
        <v>83282</v>
      </c>
      <c r="F86" t="b">
        <v>0</v>
      </c>
      <c r="G86" s="1">
        <f>VLOOKUP(Results_Novices!$C86,'Correct Response Lookup'!$A$2:$C$21,2)</f>
        <v>0</v>
      </c>
      <c r="H86" s="2">
        <f>VLOOKUP(Results_Novices!$C86,'Correct Response Lookup'!$A$2:$C$21,3)</f>
        <v>26</v>
      </c>
      <c r="I86" s="3" t="b">
        <f t="shared" si="3"/>
        <v>0</v>
      </c>
      <c r="J86" s="2" t="str">
        <f t="shared" si="4"/>
        <v/>
      </c>
      <c r="K86" t="b">
        <f t="shared" si="5"/>
        <v>0</v>
      </c>
    </row>
    <row r="87" spans="1:11" x14ac:dyDescent="0.25">
      <c r="A87" t="s">
        <v>94</v>
      </c>
      <c r="B87">
        <v>3</v>
      </c>
      <c r="C87" t="s">
        <v>35</v>
      </c>
      <c r="D87" t="s">
        <v>19</v>
      </c>
      <c r="E87">
        <v>146774</v>
      </c>
      <c r="F87" t="b">
        <v>0</v>
      </c>
      <c r="G87" s="1">
        <f>VLOOKUP(Results_Novices!$C87,'Correct Response Lookup'!$A$2:$C$21,2)</f>
        <v>0</v>
      </c>
      <c r="H87" s="2" t="str">
        <f>VLOOKUP(Results_Novices!$C87,'Correct Response Lookup'!$A$2:$C$21,3)</f>
        <v>No</v>
      </c>
      <c r="I87" s="3" t="b">
        <f t="shared" si="3"/>
        <v>1</v>
      </c>
      <c r="J87" s="2" t="str">
        <f t="shared" si="4"/>
        <v/>
      </c>
      <c r="K87" t="b">
        <f t="shared" si="5"/>
        <v>1</v>
      </c>
    </row>
    <row r="88" spans="1:11" x14ac:dyDescent="0.25">
      <c r="A88" t="s">
        <v>94</v>
      </c>
      <c r="B88">
        <v>4</v>
      </c>
      <c r="C88" t="s">
        <v>6</v>
      </c>
      <c r="D88">
        <v>3457</v>
      </c>
      <c r="E88">
        <v>279737</v>
      </c>
      <c r="F88" t="b">
        <v>0</v>
      </c>
      <c r="G88" s="1">
        <f>VLOOKUP(Results_Novices!$C88,'Correct Response Lookup'!$A$2:$C$21,2)</f>
        <v>0</v>
      </c>
      <c r="H88" s="2">
        <f>VLOOKUP(Results_Novices!$C88,'Correct Response Lookup'!$A$2:$C$21,3)</f>
        <v>7543</v>
      </c>
      <c r="I88" s="3" t="b">
        <f t="shared" si="3"/>
        <v>0</v>
      </c>
      <c r="J88" s="2" t="str">
        <f t="shared" si="4"/>
        <v/>
      </c>
      <c r="K88" t="b">
        <f t="shared" si="5"/>
        <v>0</v>
      </c>
    </row>
    <row r="89" spans="1:11" x14ac:dyDescent="0.25">
      <c r="A89" t="s">
        <v>94</v>
      </c>
      <c r="B89">
        <v>5</v>
      </c>
      <c r="C89" t="s">
        <v>20</v>
      </c>
      <c r="D89">
        <v>8</v>
      </c>
      <c r="E89">
        <v>69219</v>
      </c>
      <c r="F89" t="b">
        <v>0</v>
      </c>
      <c r="G89" s="1">
        <f>VLOOKUP(Results_Novices!$C89,'Correct Response Lookup'!$A$2:$C$21,2)</f>
        <v>0</v>
      </c>
      <c r="H89" s="2">
        <f>VLOOKUP(Results_Novices!$C89,'Correct Response Lookup'!$A$2:$C$21,3)</f>
        <v>8</v>
      </c>
      <c r="I89" s="3" t="b">
        <f t="shared" si="3"/>
        <v>1</v>
      </c>
      <c r="J89" s="2" t="str">
        <f t="shared" si="4"/>
        <v/>
      </c>
      <c r="K89" t="b">
        <f t="shared" si="5"/>
        <v>1</v>
      </c>
    </row>
    <row r="90" spans="1:11" x14ac:dyDescent="0.25">
      <c r="A90" t="s">
        <v>94</v>
      </c>
      <c r="B90">
        <v>6</v>
      </c>
      <c r="C90" t="s">
        <v>17</v>
      </c>
      <c r="D90">
        <v>15</v>
      </c>
      <c r="E90">
        <v>40374</v>
      </c>
      <c r="F90" t="b">
        <v>0</v>
      </c>
      <c r="G90" s="1">
        <f>VLOOKUP(Results_Novices!$C90,'Correct Response Lookup'!$A$2:$C$21,2)</f>
        <v>0</v>
      </c>
      <c r="H90" s="2">
        <f>VLOOKUP(Results_Novices!$C90,'Correct Response Lookup'!$A$2:$C$21,3)</f>
        <v>15</v>
      </c>
      <c r="I90" s="3" t="b">
        <f t="shared" si="3"/>
        <v>1</v>
      </c>
      <c r="J90" s="2" t="str">
        <f t="shared" si="4"/>
        <v/>
      </c>
      <c r="K90" t="b">
        <f t="shared" si="5"/>
        <v>1</v>
      </c>
    </row>
    <row r="91" spans="1:11" x14ac:dyDescent="0.25">
      <c r="A91" t="s">
        <v>94</v>
      </c>
      <c r="B91">
        <v>7</v>
      </c>
      <c r="C91" t="s">
        <v>9</v>
      </c>
      <c r="D91">
        <v>10025</v>
      </c>
      <c r="E91">
        <v>72870</v>
      </c>
      <c r="F91" t="b">
        <v>0</v>
      </c>
      <c r="G91" s="1">
        <f>VLOOKUP(Results_Novices!$C91,'Correct Response Lookup'!$A$2:$C$21,2)</f>
        <v>0</v>
      </c>
      <c r="H91" s="2" t="str">
        <f>VLOOKUP(Results_Novices!$C91,'Correct Response Lookup'!$A$2:$C$21,3)</f>
        <v>100.0 25.0</v>
      </c>
      <c r="I91" s="3" t="b">
        <f t="shared" si="3"/>
        <v>0</v>
      </c>
      <c r="J91" s="2" t="str">
        <f t="shared" si="4"/>
        <v/>
      </c>
      <c r="K91" s="10" t="b">
        <v>1</v>
      </c>
    </row>
    <row r="92" spans="1:11" x14ac:dyDescent="0.25">
      <c r="A92" t="s">
        <v>94</v>
      </c>
      <c r="B92">
        <v>8</v>
      </c>
      <c r="C92" t="s">
        <v>8</v>
      </c>
      <c r="D92">
        <v>23</v>
      </c>
      <c r="E92">
        <v>54803</v>
      </c>
      <c r="F92" t="b">
        <v>0</v>
      </c>
      <c r="G92" s="1">
        <f>VLOOKUP(Results_Novices!$C92,'Correct Response Lookup'!$A$2:$C$21,2)</f>
        <v>0</v>
      </c>
      <c r="H92" s="2">
        <f>VLOOKUP(Results_Novices!$C92,'Correct Response Lookup'!$A$2:$C$21,3)</f>
        <v>23</v>
      </c>
      <c r="I92" s="3" t="b">
        <f t="shared" si="3"/>
        <v>1</v>
      </c>
      <c r="J92" s="2" t="str">
        <f t="shared" si="4"/>
        <v/>
      </c>
      <c r="K92" t="b">
        <f t="shared" si="5"/>
        <v>1</v>
      </c>
    </row>
    <row r="93" spans="1:11" x14ac:dyDescent="0.25">
      <c r="A93" t="s">
        <v>94</v>
      </c>
      <c r="B93">
        <v>9</v>
      </c>
      <c r="C93" t="s">
        <v>12</v>
      </c>
      <c r="D93" t="s">
        <v>13</v>
      </c>
      <c r="E93">
        <v>70406</v>
      </c>
      <c r="F93" t="b">
        <v>0</v>
      </c>
      <c r="G93" s="1">
        <f>VLOOKUP(Results_Novices!$C93,'Correct Response Lookup'!$A$2:$C$21,2)</f>
        <v>0</v>
      </c>
      <c r="H93" s="2" t="str">
        <f>VLOOKUP(Results_Novices!$C93,'Correct Response Lookup'!$A$2:$C$21,3)</f>
        <v>positive null</v>
      </c>
      <c r="I93" s="3" t="b">
        <f t="shared" si="3"/>
        <v>1</v>
      </c>
      <c r="J93" s="2" t="str">
        <f t="shared" si="4"/>
        <v/>
      </c>
      <c r="K93" t="b">
        <f t="shared" si="5"/>
        <v>1</v>
      </c>
    </row>
    <row r="94" spans="1:11" x14ac:dyDescent="0.25">
      <c r="A94" t="s">
        <v>95</v>
      </c>
      <c r="B94">
        <v>0</v>
      </c>
      <c r="C94" t="s">
        <v>22</v>
      </c>
      <c r="D94">
        <v>26</v>
      </c>
      <c r="E94">
        <v>26366</v>
      </c>
      <c r="F94" t="b">
        <v>0</v>
      </c>
      <c r="G94" s="1">
        <f>VLOOKUP(Results_Novices!$C94,'Correct Response Lookup'!$A$2:$C$21,2)</f>
        <v>0</v>
      </c>
      <c r="H94" s="2">
        <f>VLOOKUP(Results_Novices!$C94,'Correct Response Lookup'!$A$2:$C$21,3)</f>
        <v>26</v>
      </c>
      <c r="I94" s="3" t="b">
        <f t="shared" si="3"/>
        <v>1</v>
      </c>
      <c r="J94" s="2" t="str">
        <f t="shared" si="4"/>
        <v/>
      </c>
      <c r="K94" t="b">
        <f t="shared" si="5"/>
        <v>1</v>
      </c>
    </row>
    <row r="95" spans="1:11" x14ac:dyDescent="0.25">
      <c r="A95" t="s">
        <v>95</v>
      </c>
      <c r="B95">
        <v>1</v>
      </c>
      <c r="C95" t="s">
        <v>10</v>
      </c>
      <c r="D95" t="s">
        <v>11</v>
      </c>
      <c r="E95">
        <v>27341</v>
      </c>
      <c r="F95" t="b">
        <v>0</v>
      </c>
      <c r="G95" s="1">
        <f>VLOOKUP(Results_Novices!$C95,'Correct Response Lookup'!$A$2:$C$21,2)</f>
        <v>0</v>
      </c>
      <c r="H95" s="2" t="str">
        <f>VLOOKUP(Results_Novices!$C95,'Correct Response Lookup'!$A$2:$C$21,3)</f>
        <v>1,40</v>
      </c>
      <c r="I95" s="3" t="b">
        <f t="shared" si="3"/>
        <v>1</v>
      </c>
      <c r="J95" s="2" t="str">
        <f t="shared" si="4"/>
        <v/>
      </c>
      <c r="K95" t="b">
        <f t="shared" si="5"/>
        <v>1</v>
      </c>
    </row>
    <row r="96" spans="1:11" x14ac:dyDescent="0.25">
      <c r="A96" t="s">
        <v>95</v>
      </c>
      <c r="B96">
        <v>2</v>
      </c>
      <c r="C96" t="s">
        <v>39</v>
      </c>
      <c r="D96" t="s">
        <v>96</v>
      </c>
      <c r="E96">
        <v>104334</v>
      </c>
      <c r="F96" t="b">
        <v>0</v>
      </c>
      <c r="G96" s="1">
        <f>VLOOKUP(Results_Novices!$C96,'Correct Response Lookup'!$A$2:$C$21,2)</f>
        <v>1</v>
      </c>
      <c r="H96" s="2">
        <f>VLOOKUP(Results_Novices!$C96,'Correct Response Lookup'!$A$2:$C$21,3)</f>
        <v>15</v>
      </c>
      <c r="I96" s="3" t="b">
        <f t="shared" si="3"/>
        <v>0</v>
      </c>
      <c r="J96" s="10" t="b">
        <v>1</v>
      </c>
      <c r="K96" s="10" t="b">
        <v>1</v>
      </c>
    </row>
    <row r="97" spans="1:11" x14ac:dyDescent="0.25">
      <c r="A97" t="s">
        <v>95</v>
      </c>
      <c r="B97">
        <v>3</v>
      </c>
      <c r="C97" t="s">
        <v>20</v>
      </c>
      <c r="D97">
        <v>12</v>
      </c>
      <c r="E97">
        <v>109902</v>
      </c>
      <c r="F97" t="b">
        <v>0</v>
      </c>
      <c r="G97" s="1">
        <f>VLOOKUP(Results_Novices!$C97,'Correct Response Lookup'!$A$2:$C$21,2)</f>
        <v>0</v>
      </c>
      <c r="H97" s="2">
        <f>VLOOKUP(Results_Novices!$C97,'Correct Response Lookup'!$A$2:$C$21,3)</f>
        <v>8</v>
      </c>
      <c r="I97" s="3" t="b">
        <f t="shared" si="3"/>
        <v>0</v>
      </c>
      <c r="J97" s="2" t="str">
        <f t="shared" si="4"/>
        <v/>
      </c>
      <c r="K97" t="b">
        <f t="shared" si="5"/>
        <v>0</v>
      </c>
    </row>
    <row r="98" spans="1:11" x14ac:dyDescent="0.25">
      <c r="A98" t="s">
        <v>95</v>
      </c>
      <c r="B98">
        <v>4</v>
      </c>
      <c r="C98" t="s">
        <v>24</v>
      </c>
      <c r="D98">
        <v>23</v>
      </c>
      <c r="E98">
        <v>53850</v>
      </c>
      <c r="F98" t="b">
        <v>0</v>
      </c>
      <c r="G98" s="1">
        <f>VLOOKUP(Results_Novices!$C98,'Correct Response Lookup'!$A$2:$C$21,2)</f>
        <v>0</v>
      </c>
      <c r="H98" s="2">
        <f>VLOOKUP(Results_Novices!$C98,'Correct Response Lookup'!$A$2:$C$21,3)</f>
        <v>23</v>
      </c>
      <c r="I98" s="3" t="b">
        <f t="shared" si="3"/>
        <v>1</v>
      </c>
      <c r="J98" s="2" t="str">
        <f t="shared" si="4"/>
        <v/>
      </c>
      <c r="K98" t="b">
        <f t="shared" si="5"/>
        <v>1</v>
      </c>
    </row>
    <row r="99" spans="1:11" x14ac:dyDescent="0.25">
      <c r="A99" t="s">
        <v>95</v>
      </c>
      <c r="B99">
        <v>5</v>
      </c>
      <c r="C99" t="s">
        <v>12</v>
      </c>
      <c r="D99" t="s">
        <v>13</v>
      </c>
      <c r="E99">
        <v>73435</v>
      </c>
      <c r="F99" t="b">
        <v>0</v>
      </c>
      <c r="G99" s="1">
        <f>VLOOKUP(Results_Novices!$C99,'Correct Response Lookup'!$A$2:$C$21,2)</f>
        <v>0</v>
      </c>
      <c r="H99" s="2" t="str">
        <f>VLOOKUP(Results_Novices!$C99,'Correct Response Lookup'!$A$2:$C$21,3)</f>
        <v>positive null</v>
      </c>
      <c r="I99" s="3" t="b">
        <f t="shared" si="3"/>
        <v>1</v>
      </c>
      <c r="J99" s="2" t="str">
        <f t="shared" si="4"/>
        <v/>
      </c>
      <c r="K99" t="b">
        <f t="shared" si="5"/>
        <v>1</v>
      </c>
    </row>
    <row r="100" spans="1:11" x14ac:dyDescent="0.25">
      <c r="A100" t="s">
        <v>95</v>
      </c>
      <c r="B100">
        <v>6</v>
      </c>
      <c r="C100" t="s">
        <v>16</v>
      </c>
      <c r="D100">
        <v>10</v>
      </c>
      <c r="E100">
        <v>107572</v>
      </c>
      <c r="F100" t="b">
        <v>0</v>
      </c>
      <c r="G100" s="1">
        <f>VLOOKUP(Results_Novices!$C100,'Correct Response Lookup'!$A$2:$C$21,2)</f>
        <v>0</v>
      </c>
      <c r="H100" s="2">
        <f>VLOOKUP(Results_Novices!$C100,'Correct Response Lookup'!$A$2:$C$21,3)</f>
        <v>10</v>
      </c>
      <c r="I100" s="3" t="b">
        <f t="shared" si="3"/>
        <v>1</v>
      </c>
      <c r="J100" s="2" t="str">
        <f t="shared" si="4"/>
        <v/>
      </c>
      <c r="K100" t="b">
        <f t="shared" si="5"/>
        <v>1</v>
      </c>
    </row>
    <row r="101" spans="1:11" x14ac:dyDescent="0.25">
      <c r="A101" t="s">
        <v>95</v>
      </c>
      <c r="B101">
        <v>7</v>
      </c>
      <c r="C101" t="s">
        <v>9</v>
      </c>
      <c r="D101">
        <v>10025</v>
      </c>
      <c r="E101">
        <v>79501</v>
      </c>
      <c r="F101" t="b">
        <v>0</v>
      </c>
      <c r="G101" s="1">
        <f>VLOOKUP(Results_Novices!$C101,'Correct Response Lookup'!$A$2:$C$21,2)</f>
        <v>0</v>
      </c>
      <c r="H101" s="2" t="str">
        <f>VLOOKUP(Results_Novices!$C101,'Correct Response Lookup'!$A$2:$C$21,3)</f>
        <v>100.0 25.0</v>
      </c>
      <c r="I101" s="3" t="b">
        <f t="shared" si="3"/>
        <v>0</v>
      </c>
      <c r="J101" s="2" t="str">
        <f t="shared" si="4"/>
        <v/>
      </c>
      <c r="K101" s="10" t="b">
        <v>1</v>
      </c>
    </row>
    <row r="102" spans="1:11" x14ac:dyDescent="0.25">
      <c r="A102" t="s">
        <v>95</v>
      </c>
      <c r="B102">
        <v>8</v>
      </c>
      <c r="C102" t="s">
        <v>18</v>
      </c>
      <c r="D102" t="s">
        <v>19</v>
      </c>
      <c r="E102">
        <v>74193</v>
      </c>
      <c r="F102" t="b">
        <v>0</v>
      </c>
      <c r="G102" s="1">
        <f>VLOOKUP(Results_Novices!$C102,'Correct Response Lookup'!$A$2:$C$21,2)</f>
        <v>0</v>
      </c>
      <c r="H102" s="2" t="str">
        <f>VLOOKUP(Results_Novices!$C102,'Correct Response Lookup'!$A$2:$C$21,3)</f>
        <v>No</v>
      </c>
      <c r="I102" s="3" t="b">
        <f t="shared" si="3"/>
        <v>1</v>
      </c>
      <c r="J102" s="2" t="str">
        <f t="shared" si="4"/>
        <v/>
      </c>
      <c r="K102" t="b">
        <f t="shared" si="5"/>
        <v>1</v>
      </c>
    </row>
    <row r="103" spans="1:11" x14ac:dyDescent="0.25">
      <c r="A103" t="s">
        <v>95</v>
      </c>
      <c r="B103">
        <v>9</v>
      </c>
      <c r="C103" t="s">
        <v>6</v>
      </c>
      <c r="D103">
        <v>3457</v>
      </c>
      <c r="E103">
        <v>105169</v>
      </c>
      <c r="F103" t="b">
        <v>0</v>
      </c>
      <c r="G103" s="1">
        <f>VLOOKUP(Results_Novices!$C103,'Correct Response Lookup'!$A$2:$C$21,2)</f>
        <v>0</v>
      </c>
      <c r="H103" s="2">
        <f>VLOOKUP(Results_Novices!$C103,'Correct Response Lookup'!$A$2:$C$21,3)</f>
        <v>7543</v>
      </c>
      <c r="I103" s="3" t="b">
        <f t="shared" si="3"/>
        <v>0</v>
      </c>
      <c r="J103" s="2" t="str">
        <f t="shared" si="4"/>
        <v/>
      </c>
      <c r="K103" t="b">
        <f t="shared" si="5"/>
        <v>0</v>
      </c>
    </row>
    <row r="104" spans="1:11" x14ac:dyDescent="0.25">
      <c r="A104" t="s">
        <v>97</v>
      </c>
      <c r="B104">
        <v>0</v>
      </c>
      <c r="C104" t="s">
        <v>23</v>
      </c>
      <c r="D104" t="s">
        <v>11</v>
      </c>
      <c r="E104">
        <v>18646</v>
      </c>
      <c r="F104" t="b">
        <v>0</v>
      </c>
      <c r="G104" s="1">
        <f>VLOOKUP(Results_Novices!$C104,'Correct Response Lookup'!$A$2:$C$21,2)</f>
        <v>0</v>
      </c>
      <c r="H104" s="2" t="str">
        <f>VLOOKUP(Results_Novices!$C104,'Correct Response Lookup'!$A$2:$C$21,3)</f>
        <v>1,40</v>
      </c>
      <c r="I104" s="3" t="b">
        <f t="shared" si="3"/>
        <v>1</v>
      </c>
      <c r="J104" s="2" t="str">
        <f t="shared" ref="J104:J113" si="6">IF(G104,FALSE,"")</f>
        <v/>
      </c>
      <c r="K104" t="b">
        <f t="shared" ref="K104:K113" si="7">IF(I104,TRUE)</f>
        <v>1</v>
      </c>
    </row>
    <row r="105" spans="1:11" x14ac:dyDescent="0.25">
      <c r="A105" t="s">
        <v>97</v>
      </c>
      <c r="B105">
        <v>1</v>
      </c>
      <c r="C105" t="s">
        <v>8</v>
      </c>
      <c r="D105">
        <v>23</v>
      </c>
      <c r="E105">
        <v>25695</v>
      </c>
      <c r="F105" t="b">
        <v>0</v>
      </c>
      <c r="G105" s="1">
        <f>VLOOKUP(Results_Novices!$C105,'Correct Response Lookup'!$A$2:$C$21,2)</f>
        <v>0</v>
      </c>
      <c r="H105" s="2">
        <f>VLOOKUP(Results_Novices!$C105,'Correct Response Lookup'!$A$2:$C$21,3)</f>
        <v>23</v>
      </c>
      <c r="I105" s="3" t="b">
        <f t="shared" si="3"/>
        <v>1</v>
      </c>
      <c r="J105" s="2" t="str">
        <f t="shared" si="6"/>
        <v/>
      </c>
      <c r="K105" t="b">
        <f t="shared" si="7"/>
        <v>1</v>
      </c>
    </row>
    <row r="106" spans="1:11" x14ac:dyDescent="0.25">
      <c r="A106" t="s">
        <v>97</v>
      </c>
      <c r="B106">
        <v>2</v>
      </c>
      <c r="C106" t="s">
        <v>31</v>
      </c>
      <c r="D106">
        <v>10</v>
      </c>
      <c r="E106">
        <v>117003</v>
      </c>
      <c r="F106" t="b">
        <v>0</v>
      </c>
      <c r="G106" s="1">
        <f>VLOOKUP(Results_Novices!$C106,'Correct Response Lookup'!$A$2:$C$21,2)</f>
        <v>0</v>
      </c>
      <c r="H106" s="2">
        <f>VLOOKUP(Results_Novices!$C106,'Correct Response Lookup'!$A$2:$C$21,3)</f>
        <v>10</v>
      </c>
      <c r="I106" s="3" t="b">
        <f t="shared" si="3"/>
        <v>1</v>
      </c>
      <c r="J106" s="2" t="str">
        <f t="shared" si="6"/>
        <v/>
      </c>
      <c r="K106" t="b">
        <f t="shared" si="7"/>
        <v>1</v>
      </c>
    </row>
    <row r="107" spans="1:11" x14ac:dyDescent="0.25">
      <c r="A107" t="s">
        <v>97</v>
      </c>
      <c r="B107">
        <v>3</v>
      </c>
      <c r="C107" t="s">
        <v>12</v>
      </c>
      <c r="D107" t="s">
        <v>13</v>
      </c>
      <c r="E107">
        <v>55436</v>
      </c>
      <c r="F107" t="b">
        <v>0</v>
      </c>
      <c r="G107" s="1">
        <f>VLOOKUP(Results_Novices!$C107,'Correct Response Lookup'!$A$2:$C$21,2)</f>
        <v>0</v>
      </c>
      <c r="H107" s="2" t="str">
        <f>VLOOKUP(Results_Novices!$C107,'Correct Response Lookup'!$A$2:$C$21,3)</f>
        <v>positive null</v>
      </c>
      <c r="I107" s="3" t="b">
        <f t="shared" si="3"/>
        <v>1</v>
      </c>
      <c r="J107" s="2" t="str">
        <f t="shared" si="6"/>
        <v/>
      </c>
      <c r="K107" t="b">
        <f t="shared" si="7"/>
        <v>1</v>
      </c>
    </row>
    <row r="108" spans="1:11" x14ac:dyDescent="0.25">
      <c r="A108" t="s">
        <v>97</v>
      </c>
      <c r="B108">
        <v>4</v>
      </c>
      <c r="C108" t="s">
        <v>22</v>
      </c>
      <c r="D108">
        <v>26</v>
      </c>
      <c r="E108">
        <v>19431</v>
      </c>
      <c r="F108" t="b">
        <v>0</v>
      </c>
      <c r="G108" s="1">
        <f>VLOOKUP(Results_Novices!$C108,'Correct Response Lookup'!$A$2:$C$21,2)</f>
        <v>0</v>
      </c>
      <c r="H108" s="2">
        <f>VLOOKUP(Results_Novices!$C108,'Correct Response Lookup'!$A$2:$C$21,3)</f>
        <v>26</v>
      </c>
      <c r="I108" s="3" t="b">
        <f t="shared" si="3"/>
        <v>1</v>
      </c>
      <c r="J108" s="2" t="str">
        <f t="shared" si="6"/>
        <v/>
      </c>
      <c r="K108" t="b">
        <f t="shared" si="7"/>
        <v>1</v>
      </c>
    </row>
    <row r="109" spans="1:11" x14ac:dyDescent="0.25">
      <c r="A109" t="s">
        <v>97</v>
      </c>
      <c r="B109">
        <v>5</v>
      </c>
      <c r="C109" t="s">
        <v>6</v>
      </c>
      <c r="D109">
        <v>3457</v>
      </c>
      <c r="E109">
        <v>57553</v>
      </c>
      <c r="F109" t="b">
        <v>0</v>
      </c>
      <c r="G109" s="1">
        <f>VLOOKUP(Results_Novices!$C109,'Correct Response Lookup'!$A$2:$C$21,2)</f>
        <v>0</v>
      </c>
      <c r="H109" s="2">
        <f>VLOOKUP(Results_Novices!$C109,'Correct Response Lookup'!$A$2:$C$21,3)</f>
        <v>7543</v>
      </c>
      <c r="I109" s="3" t="b">
        <f t="shared" si="3"/>
        <v>0</v>
      </c>
      <c r="J109" s="2" t="str">
        <f t="shared" si="6"/>
        <v/>
      </c>
      <c r="K109" t="b">
        <f t="shared" si="7"/>
        <v>0</v>
      </c>
    </row>
    <row r="110" spans="1:11" x14ac:dyDescent="0.25">
      <c r="A110" t="s">
        <v>97</v>
      </c>
      <c r="B110">
        <v>6</v>
      </c>
      <c r="C110" t="s">
        <v>18</v>
      </c>
      <c r="D110" t="s">
        <v>19</v>
      </c>
      <c r="E110">
        <v>45940</v>
      </c>
      <c r="F110" t="b">
        <v>0</v>
      </c>
      <c r="G110" s="1">
        <f>VLOOKUP(Results_Novices!$C110,'Correct Response Lookup'!$A$2:$C$21,2)</f>
        <v>0</v>
      </c>
      <c r="H110" s="2" t="str">
        <f>VLOOKUP(Results_Novices!$C110,'Correct Response Lookup'!$A$2:$C$21,3)</f>
        <v>No</v>
      </c>
      <c r="I110" s="3" t="b">
        <f t="shared" si="3"/>
        <v>1</v>
      </c>
      <c r="J110" s="2" t="str">
        <f t="shared" si="6"/>
        <v/>
      </c>
      <c r="K110" t="b">
        <f t="shared" si="7"/>
        <v>1</v>
      </c>
    </row>
    <row r="111" spans="1:11" x14ac:dyDescent="0.25">
      <c r="A111" t="s">
        <v>97</v>
      </c>
      <c r="B111">
        <v>7</v>
      </c>
      <c r="C111" t="s">
        <v>17</v>
      </c>
      <c r="D111">
        <v>15</v>
      </c>
      <c r="E111">
        <v>17987</v>
      </c>
      <c r="F111" t="b">
        <v>0</v>
      </c>
      <c r="G111" s="1">
        <f>VLOOKUP(Results_Novices!$C111,'Correct Response Lookup'!$A$2:$C$21,2)</f>
        <v>0</v>
      </c>
      <c r="H111" s="2">
        <f>VLOOKUP(Results_Novices!$C111,'Correct Response Lookup'!$A$2:$C$21,3)</f>
        <v>15</v>
      </c>
      <c r="I111" s="3" t="b">
        <f t="shared" si="3"/>
        <v>1</v>
      </c>
      <c r="J111" s="2" t="str">
        <f t="shared" si="6"/>
        <v/>
      </c>
      <c r="K111" t="b">
        <f t="shared" si="7"/>
        <v>1</v>
      </c>
    </row>
    <row r="112" spans="1:11" x14ac:dyDescent="0.25">
      <c r="A112" t="s">
        <v>97</v>
      </c>
      <c r="B112">
        <v>8</v>
      </c>
      <c r="C112" t="s">
        <v>25</v>
      </c>
      <c r="D112">
        <v>1025</v>
      </c>
      <c r="E112">
        <v>70869</v>
      </c>
      <c r="F112" t="b">
        <v>0</v>
      </c>
      <c r="G112" s="1">
        <f>VLOOKUP(Results_Novices!$C112,'Correct Response Lookup'!$A$2:$C$21,2)</f>
        <v>0</v>
      </c>
      <c r="H112" s="2" t="str">
        <f>VLOOKUP(Results_Novices!$C112,'Correct Response Lookup'!$A$2:$C$21,3)</f>
        <v>100.0 25.0</v>
      </c>
      <c r="I112" s="3" t="b">
        <f t="shared" si="3"/>
        <v>0</v>
      </c>
      <c r="J112" s="2" t="str">
        <f t="shared" si="6"/>
        <v/>
      </c>
      <c r="K112" t="b">
        <f t="shared" si="7"/>
        <v>0</v>
      </c>
    </row>
    <row r="113" spans="1:13" x14ac:dyDescent="0.25">
      <c r="A113" t="s">
        <v>97</v>
      </c>
      <c r="B113">
        <v>9</v>
      </c>
      <c r="C113" t="s">
        <v>14</v>
      </c>
      <c r="D113">
        <v>8</v>
      </c>
      <c r="E113">
        <v>51088</v>
      </c>
      <c r="F113" t="b">
        <v>0</v>
      </c>
      <c r="G113" s="1">
        <f>VLOOKUP(Results_Novices!$C113,'Correct Response Lookup'!$A$2:$C$21,2)</f>
        <v>0</v>
      </c>
      <c r="H113" s="2">
        <f>VLOOKUP(Results_Novices!$C113,'Correct Response Lookup'!$A$2:$C$21,3)</f>
        <v>8</v>
      </c>
      <c r="I113" s="3" t="b">
        <f t="shared" si="3"/>
        <v>1</v>
      </c>
      <c r="J113" s="2" t="str">
        <f t="shared" si="6"/>
        <v/>
      </c>
      <c r="K113" t="b">
        <f t="shared" si="7"/>
        <v>1</v>
      </c>
    </row>
    <row r="115" spans="1:13" x14ac:dyDescent="0.25">
      <c r="D115" s="19" t="s">
        <v>98</v>
      </c>
      <c r="E115" s="16">
        <f>AVERAGE(E3:E113)</f>
        <v>83004.702702702707</v>
      </c>
      <c r="F115" s="15">
        <f>E115/1000</f>
        <v>83.004702702702701</v>
      </c>
      <c r="K115" s="2" t="s">
        <v>65</v>
      </c>
      <c r="L115">
        <f>COUNTIF(K3:K113,TRUE)</f>
        <v>95</v>
      </c>
      <c r="M115" s="12">
        <f>L115/(L115+L116)</f>
        <v>0.85585585585585588</v>
      </c>
    </row>
    <row r="116" spans="1:13" x14ac:dyDescent="0.25">
      <c r="D116" s="19" t="s">
        <v>99</v>
      </c>
      <c r="E116" s="16">
        <f>STDEV(E3:E113)</f>
        <v>55143.568321179846</v>
      </c>
      <c r="F116" s="15">
        <f>E116/1000</f>
        <v>55.143568321179849</v>
      </c>
      <c r="K116" s="2" t="s">
        <v>66</v>
      </c>
      <c r="L116">
        <f>COUNTIF(K3:K113,FALSE)</f>
        <v>16</v>
      </c>
      <c r="M116" s="12">
        <f>L116/(L115+L116)</f>
        <v>0.14414414414414414</v>
      </c>
    </row>
    <row r="118" spans="1:13" x14ac:dyDescent="0.25">
      <c r="K118" t="s">
        <v>69</v>
      </c>
      <c r="L118">
        <f>COUNTIF(J3:J113,TRUE)</f>
        <v>7</v>
      </c>
      <c r="M118" s="12">
        <f>L118/(L118+L119)</f>
        <v>0.63636363636363635</v>
      </c>
    </row>
    <row r="119" spans="1:13" x14ac:dyDescent="0.25">
      <c r="K119" t="s">
        <v>70</v>
      </c>
      <c r="L119">
        <f>COUNTIF(J3:J113,FALSE)</f>
        <v>4</v>
      </c>
      <c r="M119" s="12">
        <f>L119/(L118+L119)</f>
        <v>0.36363636363636365</v>
      </c>
    </row>
  </sheetData>
  <autoFilter ref="A2:K113"/>
  <mergeCells count="3">
    <mergeCell ref="A1:F1"/>
    <mergeCell ref="H1:I1"/>
    <mergeCell ref="J1:K1"/>
  </mergeCells>
  <conditionalFormatting sqref="I3:I113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J3:J6 J8:J23 J25 J27:J44 J46:J69 J71:J80 J82:J95 J97:J113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G20" sqref="G20"/>
    </sheetView>
  </sheetViews>
  <sheetFormatPr baseColWidth="10" defaultColWidth="9.140625" defaultRowHeight="15" x14ac:dyDescent="0.25"/>
  <cols>
    <col min="1" max="1" width="16.140625" customWidth="1"/>
  </cols>
  <sheetData>
    <row r="1" spans="1:3" x14ac:dyDescent="0.25">
      <c r="A1" t="s">
        <v>1</v>
      </c>
      <c r="B1" t="s">
        <v>57</v>
      </c>
      <c r="C1" t="s">
        <v>2</v>
      </c>
    </row>
    <row r="2" spans="1:3" x14ac:dyDescent="0.25">
      <c r="A2" t="s">
        <v>20</v>
      </c>
      <c r="B2">
        <v>0</v>
      </c>
      <c r="C2">
        <v>8</v>
      </c>
    </row>
    <row r="3" spans="1:3" x14ac:dyDescent="0.25">
      <c r="A3" t="s">
        <v>14</v>
      </c>
      <c r="B3">
        <v>0</v>
      </c>
      <c r="C3">
        <v>8</v>
      </c>
    </row>
    <row r="4" spans="1:3" x14ac:dyDescent="0.25">
      <c r="A4" t="s">
        <v>18</v>
      </c>
      <c r="B4">
        <v>0</v>
      </c>
      <c r="C4" t="s">
        <v>19</v>
      </c>
    </row>
    <row r="5" spans="1:3" x14ac:dyDescent="0.25">
      <c r="A5" t="s">
        <v>35</v>
      </c>
      <c r="B5">
        <v>0</v>
      </c>
      <c r="C5" t="s">
        <v>19</v>
      </c>
    </row>
    <row r="6" spans="1:3" x14ac:dyDescent="0.25">
      <c r="A6" t="s">
        <v>6</v>
      </c>
      <c r="B6">
        <v>0</v>
      </c>
      <c r="C6">
        <v>7543</v>
      </c>
    </row>
    <row r="7" spans="1:3" x14ac:dyDescent="0.25">
      <c r="A7" t="s">
        <v>26</v>
      </c>
      <c r="B7">
        <v>0</v>
      </c>
      <c r="C7">
        <v>7543</v>
      </c>
    </row>
    <row r="8" spans="1:3" x14ac:dyDescent="0.25">
      <c r="A8" t="s">
        <v>23</v>
      </c>
      <c r="B8">
        <v>0</v>
      </c>
      <c r="C8" t="s">
        <v>11</v>
      </c>
    </row>
    <row r="9" spans="1:3" x14ac:dyDescent="0.25">
      <c r="A9" t="s">
        <v>10</v>
      </c>
      <c r="B9">
        <v>0</v>
      </c>
      <c r="C9" t="s">
        <v>11</v>
      </c>
    </row>
    <row r="10" spans="1:3" x14ac:dyDescent="0.25">
      <c r="A10" t="s">
        <v>9</v>
      </c>
      <c r="B10">
        <v>0</v>
      </c>
      <c r="C10" t="s">
        <v>58</v>
      </c>
    </row>
    <row r="11" spans="1:3" x14ac:dyDescent="0.25">
      <c r="A11" t="s">
        <v>25</v>
      </c>
      <c r="B11">
        <v>0</v>
      </c>
      <c r="C11" t="s">
        <v>58</v>
      </c>
    </row>
    <row r="12" spans="1:3" x14ac:dyDescent="0.25">
      <c r="A12" t="s">
        <v>12</v>
      </c>
      <c r="B12">
        <v>0</v>
      </c>
      <c r="C12" t="s">
        <v>13</v>
      </c>
    </row>
    <row r="13" spans="1:3" x14ac:dyDescent="0.25">
      <c r="A13" t="s">
        <v>32</v>
      </c>
      <c r="B13">
        <v>1</v>
      </c>
      <c r="C13" t="s">
        <v>13</v>
      </c>
    </row>
    <row r="14" spans="1:3" x14ac:dyDescent="0.25">
      <c r="A14" t="s">
        <v>17</v>
      </c>
      <c r="B14">
        <v>0</v>
      </c>
      <c r="C14">
        <v>15</v>
      </c>
    </row>
    <row r="15" spans="1:3" x14ac:dyDescent="0.25">
      <c r="A15" t="s">
        <v>39</v>
      </c>
      <c r="B15">
        <v>1</v>
      </c>
      <c r="C15">
        <v>15</v>
      </c>
    </row>
    <row r="16" spans="1:3" x14ac:dyDescent="0.25">
      <c r="A16" t="s">
        <v>22</v>
      </c>
      <c r="B16">
        <v>0</v>
      </c>
      <c r="C16">
        <v>26</v>
      </c>
    </row>
    <row r="17" spans="1:3" x14ac:dyDescent="0.25">
      <c r="A17" t="s">
        <v>15</v>
      </c>
      <c r="B17">
        <v>0</v>
      </c>
      <c r="C17">
        <v>26</v>
      </c>
    </row>
    <row r="18" spans="1:3" x14ac:dyDescent="0.25">
      <c r="A18" t="s">
        <v>8</v>
      </c>
      <c r="B18">
        <v>0</v>
      </c>
      <c r="C18">
        <v>23</v>
      </c>
    </row>
    <row r="19" spans="1:3" x14ac:dyDescent="0.25">
      <c r="A19" t="s">
        <v>24</v>
      </c>
      <c r="B19">
        <v>0</v>
      </c>
      <c r="C19">
        <v>23</v>
      </c>
    </row>
    <row r="20" spans="1:3" x14ac:dyDescent="0.25">
      <c r="A20" t="s">
        <v>16</v>
      </c>
      <c r="B20">
        <v>0</v>
      </c>
      <c r="C20">
        <v>10</v>
      </c>
    </row>
    <row r="21" spans="1:3" x14ac:dyDescent="0.25">
      <c r="A21" t="s">
        <v>31</v>
      </c>
      <c r="B21">
        <v>0</v>
      </c>
      <c r="C21">
        <v>10</v>
      </c>
    </row>
  </sheetData>
  <sortState ref="A1:A6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Results_Experts</vt:lpstr>
      <vt:lpstr>Results_Novices</vt:lpstr>
      <vt:lpstr>Correct Response 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2020-01-28T12:08:59Z</dcterms:created>
  <dcterms:modified xsi:type="dcterms:W3CDTF">2020-01-28T12:09:09Z</dcterms:modified>
</cp:coreProperties>
</file>