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y Directory\Knowledge\CVDL\NN_full\class10_NN examples\"/>
    </mc:Choice>
  </mc:AlternateContent>
  <xr:revisionPtr revIDLastSave="0" documentId="8_{0AFCADBD-F33A-4A9D-B3F6-C90091BCDB8F}" xr6:coauthVersionLast="47" xr6:coauthVersionMax="47" xr10:uidLastSave="{00000000-0000-0000-0000-000000000000}"/>
  <bookViews>
    <workbookView xWindow="-96" yWindow="-96" windowWidth="23232" windowHeight="12552" firstSheet="3" activeTab="3" xr2:uid="{00000000-000D-0000-FFFF-FFFF00000000}"/>
  </bookViews>
  <sheets>
    <sheet name="1D" sheetId="2" r:id="rId1"/>
    <sheet name="2D" sheetId="1" state="hidden" r:id="rId2"/>
    <sheet name="input" sheetId="3" r:id="rId3"/>
    <sheet name="AND gate" sheetId="5" r:id="rId4"/>
    <sheet name="Sheet1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F3" i="2"/>
  <c r="F2" i="1"/>
  <c r="F5" i="3"/>
  <c r="F3" i="1"/>
  <c r="H3" i="2"/>
  <c r="E30" i="5" a="1"/>
  <c r="E30" i="5" s="1"/>
  <c r="E4" i="5"/>
  <c r="F4" i="5" s="1"/>
  <c r="E5" i="5"/>
  <c r="F5" i="5" s="1"/>
  <c r="E6" i="5"/>
  <c r="F6" i="5" s="1"/>
  <c r="E3" i="5"/>
  <c r="F3" i="5" s="1"/>
  <c r="F14" i="1"/>
  <c r="C4" i="1"/>
  <c r="U6" i="3"/>
  <c r="U5" i="3"/>
  <c r="R6" i="3"/>
  <c r="R5" i="3"/>
  <c r="O3" i="1"/>
  <c r="O9" i="1" s="1"/>
  <c r="O15" i="1" s="1"/>
  <c r="B30" i="1" s="1"/>
  <c r="O2" i="1"/>
  <c r="O6" i="1"/>
  <c r="O5" i="1"/>
  <c r="D4" i="3"/>
  <c r="C10" i="3"/>
  <c r="O6" i="3"/>
  <c r="L6" i="3"/>
  <c r="I6" i="3"/>
  <c r="F6" i="3"/>
  <c r="O5" i="3"/>
  <c r="L5" i="3"/>
  <c r="I5" i="3"/>
  <c r="L6" i="1"/>
  <c r="L5" i="1"/>
  <c r="I6" i="1"/>
  <c r="I5" i="1"/>
  <c r="C10" i="1"/>
  <c r="J4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B5" i="2"/>
  <c r="H5" i="2" s="1"/>
  <c r="H4" i="2"/>
  <c r="D3" i="2"/>
  <c r="F6" i="1"/>
  <c r="F5" i="1"/>
  <c r="G3" i="5" l="1"/>
  <c r="C30" i="5"/>
  <c r="G6" i="5"/>
  <c r="C33" i="5"/>
  <c r="G5" i="5"/>
  <c r="C32" i="5"/>
  <c r="G4" i="5"/>
  <c r="C31" i="5"/>
  <c r="F3" i="3"/>
  <c r="F2" i="3"/>
  <c r="G3" i="2"/>
  <c r="I3" i="2" s="1"/>
  <c r="C4" i="2" s="1"/>
  <c r="D4" i="2" s="1"/>
  <c r="O8" i="1"/>
  <c r="O14" i="1" s="1"/>
  <c r="B29" i="1" s="1"/>
  <c r="C31" i="1" s="1"/>
  <c r="F9" i="1"/>
  <c r="F15" i="1" s="1"/>
  <c r="B15" i="1" s="1"/>
  <c r="F9" i="3"/>
  <c r="F15" i="3" s="1"/>
  <c r="B15" i="3" s="1"/>
  <c r="B6" i="2"/>
  <c r="B31" i="5" l="1"/>
  <c r="D31" i="5" s="1"/>
  <c r="H4" i="5"/>
  <c r="B32" i="5"/>
  <c r="D32" i="5" s="1"/>
  <c r="H5" i="5"/>
  <c r="B33" i="5"/>
  <c r="D33" i="5" s="1"/>
  <c r="H6" i="5"/>
  <c r="B30" i="5"/>
  <c r="D30" i="5" s="1"/>
  <c r="I30" i="5" s="1" a="1"/>
  <c r="H3" i="5"/>
  <c r="I8" i="5" s="1"/>
  <c r="F4" i="2"/>
  <c r="G4" i="2"/>
  <c r="I4" i="2" s="1"/>
  <c r="C5" i="2" s="1"/>
  <c r="F8" i="3"/>
  <c r="F14" i="3" s="1"/>
  <c r="B14" i="3" s="1"/>
  <c r="C16" i="3" s="1"/>
  <c r="H6" i="2"/>
  <c r="B7" i="2"/>
  <c r="D5" i="2"/>
  <c r="F8" i="1"/>
  <c r="I30" i="5" l="1"/>
  <c r="C36" i="5" s="1"/>
  <c r="C37" i="5"/>
  <c r="I3" i="3"/>
  <c r="I2" i="3"/>
  <c r="F5" i="2"/>
  <c r="G5" i="2"/>
  <c r="I5" i="2" s="1"/>
  <c r="C6" i="2" s="1"/>
  <c r="D6" i="2" s="1"/>
  <c r="B14" i="1"/>
  <c r="C16" i="1" s="1"/>
  <c r="B8" i="2"/>
  <c r="H7" i="2"/>
  <c r="F6" i="2" l="1"/>
  <c r="G6" i="2"/>
  <c r="I6" i="2" s="1"/>
  <c r="C7" i="2" s="1"/>
  <c r="D7" i="2" s="1"/>
  <c r="I3" i="1"/>
  <c r="I2" i="1"/>
  <c r="I8" i="3"/>
  <c r="I14" i="3" s="1"/>
  <c r="I9" i="3"/>
  <c r="I15" i="3" s="1"/>
  <c r="H8" i="2"/>
  <c r="B9" i="2"/>
  <c r="F7" i="2" l="1"/>
  <c r="G7" i="2"/>
  <c r="I7" i="2" s="1"/>
  <c r="C8" i="2" s="1"/>
  <c r="D8" i="2" s="1"/>
  <c r="G8" i="2" s="1"/>
  <c r="I9" i="1"/>
  <c r="I15" i="1" s="1"/>
  <c r="B20" i="1" s="1"/>
  <c r="I8" i="1"/>
  <c r="I14" i="1" s="1"/>
  <c r="B19" i="1" s="1"/>
  <c r="B20" i="3"/>
  <c r="B19" i="3"/>
  <c r="H9" i="2"/>
  <c r="B10" i="2"/>
  <c r="I8" i="2" l="1"/>
  <c r="C9" i="2" s="1"/>
  <c r="D9" i="2" s="1"/>
  <c r="F8" i="2"/>
  <c r="C21" i="1"/>
  <c r="L3" i="1" s="1"/>
  <c r="C21" i="3"/>
  <c r="B11" i="2"/>
  <c r="H10" i="2"/>
  <c r="L3" i="3" l="1"/>
  <c r="L2" i="3"/>
  <c r="F9" i="2"/>
  <c r="G9" i="2"/>
  <c r="I9" i="2" s="1"/>
  <c r="C10" i="2" s="1"/>
  <c r="L2" i="1"/>
  <c r="L9" i="1"/>
  <c r="L15" i="1" s="1"/>
  <c r="B25" i="1" s="1"/>
  <c r="L8" i="1"/>
  <c r="L14" i="1" s="1"/>
  <c r="B24" i="1" s="1"/>
  <c r="H11" i="2"/>
  <c r="B12" i="2"/>
  <c r="C26" i="1" l="1"/>
  <c r="L8" i="3"/>
  <c r="L14" i="3" s="1"/>
  <c r="L9" i="3"/>
  <c r="L15" i="3" s="1"/>
  <c r="H12" i="2"/>
  <c r="B13" i="2"/>
  <c r="D10" i="2"/>
  <c r="F10" i="2" l="1"/>
  <c r="G10" i="2"/>
  <c r="I10" i="2" s="1"/>
  <c r="C11" i="2" s="1"/>
  <c r="F19" i="3"/>
  <c r="F20" i="3"/>
  <c r="B14" i="2"/>
  <c r="H13" i="2"/>
  <c r="G21" i="3" l="1"/>
  <c r="H14" i="2"/>
  <c r="B15" i="2"/>
  <c r="D11" i="2"/>
  <c r="G11" i="2" s="1"/>
  <c r="O3" i="3" l="1"/>
  <c r="O2" i="3"/>
  <c r="I11" i="2"/>
  <c r="C12" i="2" s="1"/>
  <c r="F11" i="2"/>
  <c r="O9" i="3"/>
  <c r="O15" i="3" s="1"/>
  <c r="J20" i="3" s="1"/>
  <c r="B16" i="2"/>
  <c r="B17" i="2" s="1"/>
  <c r="H15" i="2"/>
  <c r="D12" i="2"/>
  <c r="F12" i="2" l="1"/>
  <c r="G12" i="2"/>
  <c r="O8" i="3"/>
  <c r="O14" i="3" s="1"/>
  <c r="J19" i="3" s="1"/>
  <c r="K21" i="3" s="1"/>
  <c r="H17" i="2"/>
  <c r="B18" i="2"/>
  <c r="H16" i="2"/>
  <c r="I12" i="2"/>
  <c r="C13" i="2" s="1"/>
  <c r="D13" i="2" s="1"/>
  <c r="R3" i="3" l="1"/>
  <c r="R2" i="3"/>
  <c r="F13" i="2"/>
  <c r="G13" i="2"/>
  <c r="I13" i="2" s="1"/>
  <c r="C14" i="2" s="1"/>
  <c r="D14" i="2" s="1"/>
  <c r="H18" i="2"/>
  <c r="B19" i="2"/>
  <c r="F14" i="2" l="1"/>
  <c r="G14" i="2"/>
  <c r="I14" i="2" s="1"/>
  <c r="C15" i="2" s="1"/>
  <c r="D15" i="2" s="1"/>
  <c r="H19" i="2"/>
  <c r="B20" i="2"/>
  <c r="F15" i="2" l="1"/>
  <c r="G15" i="2"/>
  <c r="B21" i="2"/>
  <c r="H20" i="2"/>
  <c r="I15" i="2"/>
  <c r="C16" i="2" s="1"/>
  <c r="D16" i="2" l="1"/>
  <c r="B22" i="2"/>
  <c r="H21" i="2"/>
  <c r="H22" i="2" l="1"/>
  <c r="B23" i="2"/>
  <c r="F16" i="2"/>
  <c r="G16" i="2"/>
  <c r="I16" i="2"/>
  <c r="C17" i="2" s="1"/>
  <c r="D17" i="2" s="1"/>
  <c r="B24" i="2" l="1"/>
  <c r="H23" i="2"/>
  <c r="F17" i="2"/>
  <c r="G17" i="2"/>
  <c r="I17" i="2" s="1"/>
  <c r="C18" i="2" s="1"/>
  <c r="H24" i="2" l="1"/>
  <c r="B25" i="2"/>
  <c r="D18" i="2"/>
  <c r="H25" i="2" l="1"/>
  <c r="B26" i="2"/>
  <c r="F18" i="2"/>
  <c r="G18" i="2"/>
  <c r="I18" i="2" s="1"/>
  <c r="C19" i="2" s="1"/>
  <c r="D19" i="2" s="1"/>
  <c r="H26" i="2" l="1"/>
  <c r="B27" i="2"/>
  <c r="F19" i="2"/>
  <c r="G19" i="2"/>
  <c r="I19" i="2"/>
  <c r="C20" i="2" s="1"/>
  <c r="D20" i="2" s="1"/>
  <c r="H27" i="2" l="1"/>
  <c r="B28" i="2"/>
  <c r="F20" i="2"/>
  <c r="G20" i="2"/>
  <c r="I20" i="2"/>
  <c r="C21" i="2" s="1"/>
  <c r="D21" i="2" s="1"/>
  <c r="B29" i="2" l="1"/>
  <c r="H28" i="2"/>
  <c r="F21" i="2"/>
  <c r="G21" i="2"/>
  <c r="I21" i="2" s="1"/>
  <c r="C22" i="2" s="1"/>
  <c r="H29" i="2" l="1"/>
  <c r="B30" i="2"/>
  <c r="D22" i="2"/>
  <c r="F22" i="2"/>
  <c r="G22" i="2"/>
  <c r="I22" i="2" s="1"/>
  <c r="C23" i="2" s="1"/>
  <c r="R9" i="3"/>
  <c r="R15" i="3" s="1"/>
  <c r="R8" i="3"/>
  <c r="R14" i="3" s="1"/>
  <c r="D23" i="2" l="1"/>
  <c r="H30" i="2"/>
  <c r="B31" i="2"/>
  <c r="N19" i="3"/>
  <c r="N20" i="3"/>
  <c r="F23" i="2" l="1"/>
  <c r="G23" i="2"/>
  <c r="I23" i="2" s="1"/>
  <c r="C24" i="2" s="1"/>
  <c r="D24" i="2" s="1"/>
  <c r="H31" i="2"/>
  <c r="B32" i="2"/>
  <c r="H32" i="2" s="1"/>
  <c r="O21" i="3"/>
  <c r="U3" i="3" l="1"/>
  <c r="U2" i="3"/>
  <c r="G24" i="2"/>
  <c r="I24" i="2" s="1"/>
  <c r="C25" i="2" s="1"/>
  <c r="D25" i="2" s="1"/>
  <c r="F24" i="2"/>
  <c r="F25" i="2" l="1"/>
  <c r="G25" i="2"/>
  <c r="I25" i="2" s="1"/>
  <c r="C26" i="2" s="1"/>
  <c r="D26" i="2" s="1"/>
  <c r="U9" i="3"/>
  <c r="U15" i="3" s="1"/>
  <c r="R20" i="3" s="1"/>
  <c r="U8" i="3"/>
  <c r="U14" i="3" s="1"/>
  <c r="R19" i="3" s="1"/>
  <c r="G26" i="2" l="1"/>
  <c r="I26" i="2" s="1"/>
  <c r="C27" i="2" s="1"/>
  <c r="D27" i="2" s="1"/>
  <c r="F26" i="2"/>
  <c r="S21" i="3"/>
  <c r="F27" i="2" l="1"/>
  <c r="G27" i="2"/>
  <c r="I27" i="2" s="1"/>
  <c r="C28" i="2" s="1"/>
  <c r="D28" i="2" s="1"/>
  <c r="F28" i="2" l="1"/>
  <c r="G28" i="2"/>
  <c r="I28" i="2" s="1"/>
  <c r="C29" i="2" s="1"/>
  <c r="D29" i="2" s="1"/>
  <c r="F29" i="2" l="1"/>
  <c r="G29" i="2"/>
  <c r="I29" i="2" s="1"/>
  <c r="C30" i="2" s="1"/>
  <c r="D30" i="2" l="1"/>
  <c r="F30" i="2" l="1"/>
  <c r="G30" i="2"/>
  <c r="I30" i="2" s="1"/>
  <c r="C31" i="2" s="1"/>
  <c r="D31" i="2" s="1"/>
  <c r="G31" i="2" l="1"/>
  <c r="I31" i="2" s="1"/>
  <c r="C32" i="2" s="1"/>
  <c r="D32" i="2" s="1"/>
  <c r="F31" i="2"/>
  <c r="F32" i="2" l="1"/>
  <c r="G32" i="2"/>
  <c r="I3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<sst xmlns="http://schemas.openxmlformats.org/spreadsheetml/2006/main" count="237" uniqueCount="95">
  <si>
    <t>Forward Propogation</t>
  </si>
  <si>
    <t>Backward Propogation</t>
  </si>
  <si>
    <t>Iteration</t>
  </si>
  <si>
    <t>Input(X)</t>
  </si>
  <si>
    <t>Weight(w)</t>
  </si>
  <si>
    <t>Output(a)</t>
  </si>
  <si>
    <t>Actual(y)</t>
  </si>
  <si>
    <t>Cost(C)</t>
  </si>
  <si>
    <t>dC/da</t>
  </si>
  <si>
    <t>da/dw</t>
  </si>
  <si>
    <t>dC/dw</t>
  </si>
  <si>
    <t>alpha(α )</t>
  </si>
  <si>
    <t> </t>
  </si>
  <si>
    <r>
      <rPr>
        <b/>
        <sz val="16"/>
        <color rgb="FF00B050"/>
        <rFont val="Calibri"/>
      </rPr>
      <t>W</t>
    </r>
    <r>
      <rPr>
        <b/>
        <sz val="12"/>
        <color rgb="FF00B050"/>
        <rFont val="Calibri"/>
      </rPr>
      <t>new</t>
    </r>
    <r>
      <rPr>
        <b/>
        <sz val="16"/>
        <color rgb="FF00B050"/>
        <rFont val="Calibri"/>
      </rPr>
      <t xml:space="preserve"> = W</t>
    </r>
    <r>
      <rPr>
        <b/>
        <sz val="12"/>
        <color rgb="FF00B050"/>
        <rFont val="Calibri"/>
      </rPr>
      <t>old</t>
    </r>
    <r>
      <rPr>
        <b/>
        <sz val="16"/>
        <color rgb="FF00B050"/>
        <rFont val="Calibri"/>
      </rPr>
      <t xml:space="preserve"> – (α * dC/dW)​</t>
    </r>
  </si>
  <si>
    <r>
      <t>C=0.5*(a-y)</t>
    </r>
    <r>
      <rPr>
        <vertAlign val="superscript"/>
        <sz val="16"/>
        <color theme="1"/>
        <rFont val="Calibri"/>
        <family val="2"/>
        <scheme val="minor"/>
      </rPr>
      <t>2</t>
    </r>
  </si>
  <si>
    <t>dC/da=(a-y)</t>
  </si>
  <si>
    <t>a=Xw</t>
  </si>
  <si>
    <t>da/dw=X</t>
  </si>
  <si>
    <t>dC/dw=</t>
  </si>
  <si>
    <t>dC/da*da/dw</t>
  </si>
  <si>
    <t>x</t>
  </si>
  <si>
    <t>Y</t>
  </si>
  <si>
    <t>w</t>
  </si>
  <si>
    <t>Input</t>
  </si>
  <si>
    <t>Weight</t>
  </si>
  <si>
    <t>output</t>
  </si>
  <si>
    <t>Iteration1</t>
  </si>
  <si>
    <t>Iteration2</t>
  </si>
  <si>
    <t>Iteration3</t>
  </si>
  <si>
    <t>Iteration4</t>
  </si>
  <si>
    <t>Y1</t>
  </si>
  <si>
    <t>C</t>
  </si>
  <si>
    <t>Y2</t>
  </si>
  <si>
    <t>dC/dy</t>
  </si>
  <si>
    <t>dy/dw1</t>
  </si>
  <si>
    <t>dy/dw2</t>
  </si>
  <si>
    <t>dC/dw1</t>
  </si>
  <si>
    <t>dC/dw2</t>
  </si>
  <si>
    <t>y~1</t>
  </si>
  <si>
    <t>y~2</t>
  </si>
  <si>
    <t>Alpha</t>
  </si>
  <si>
    <t>w1</t>
  </si>
  <si>
    <t>w2</t>
  </si>
  <si>
    <t>Iteration5</t>
  </si>
  <si>
    <t>Iteration6</t>
  </si>
  <si>
    <t>Iteration7</t>
  </si>
  <si>
    <t>da/dw1</t>
  </si>
  <si>
    <t>da/dw2</t>
  </si>
  <si>
    <r>
      <t>X</t>
    </r>
    <r>
      <rPr>
        <b/>
        <vertAlign val="subscript"/>
        <sz val="20"/>
        <color theme="1"/>
        <rFont val="Calibri"/>
        <family val="2"/>
        <scheme val="minor"/>
      </rPr>
      <t>1</t>
    </r>
  </si>
  <si>
    <r>
      <t>W</t>
    </r>
    <r>
      <rPr>
        <b/>
        <sz val="14"/>
        <color rgb="FF00B050"/>
        <rFont val="Calibri"/>
      </rPr>
      <t>new</t>
    </r>
    <r>
      <rPr>
        <b/>
        <sz val="20"/>
        <color rgb="FF00B050"/>
        <rFont val="Calibri"/>
      </rPr>
      <t xml:space="preserve"> = W</t>
    </r>
    <r>
      <rPr>
        <b/>
        <sz val="14"/>
        <color rgb="FF00B050"/>
        <rFont val="Calibri"/>
      </rPr>
      <t>old</t>
    </r>
    <r>
      <rPr>
        <b/>
        <sz val="20"/>
        <color rgb="FF00B050"/>
        <rFont val="Calibri"/>
      </rPr>
      <t xml:space="preserve"> – (α * dC/dW)​</t>
    </r>
  </si>
  <si>
    <r>
      <t>w</t>
    </r>
    <r>
      <rPr>
        <vertAlign val="subscript"/>
        <sz val="18"/>
        <color theme="1"/>
        <rFont val="Calibri"/>
        <family val="2"/>
        <scheme val="minor"/>
      </rPr>
      <t>1</t>
    </r>
  </si>
  <si>
    <r>
      <t>C=0.5*(a-y)</t>
    </r>
    <r>
      <rPr>
        <vertAlign val="superscript"/>
        <sz val="16"/>
        <color rgb="FFFF0000"/>
        <rFont val="Calibri"/>
        <family val="2"/>
        <scheme val="minor"/>
      </rPr>
      <t>2</t>
    </r>
  </si>
  <si>
    <r>
      <t>a=X</t>
    </r>
    <r>
      <rPr>
        <b/>
        <vertAlign val="subscript"/>
        <sz val="20"/>
        <color rgb="FFFF0000"/>
        <rFont val="Calibri"/>
        <family val="2"/>
        <scheme val="minor"/>
      </rPr>
      <t>1</t>
    </r>
    <r>
      <rPr>
        <b/>
        <sz val="20"/>
        <color rgb="FFFF0000"/>
        <rFont val="Calibri"/>
        <family val="2"/>
        <scheme val="minor"/>
      </rPr>
      <t>w</t>
    </r>
    <r>
      <rPr>
        <b/>
        <vertAlign val="subscript"/>
        <sz val="20"/>
        <color rgb="FFFF0000"/>
        <rFont val="Calibri"/>
        <family val="2"/>
        <scheme val="minor"/>
      </rPr>
      <t xml:space="preserve">1 </t>
    </r>
    <r>
      <rPr>
        <b/>
        <sz val="20"/>
        <color rgb="FFFF0000"/>
        <rFont val="Calibri"/>
        <family val="2"/>
        <scheme val="minor"/>
      </rPr>
      <t>+ X</t>
    </r>
    <r>
      <rPr>
        <b/>
        <vertAlign val="subscript"/>
        <sz val="20"/>
        <color rgb="FFFF0000"/>
        <rFont val="Calibri"/>
        <family val="2"/>
        <scheme val="minor"/>
      </rPr>
      <t>2</t>
    </r>
    <r>
      <rPr>
        <b/>
        <sz val="20"/>
        <color rgb="FFFF0000"/>
        <rFont val="Calibri"/>
        <family val="2"/>
        <scheme val="minor"/>
      </rPr>
      <t>W</t>
    </r>
    <r>
      <rPr>
        <b/>
        <vertAlign val="subscript"/>
        <sz val="20"/>
        <color rgb="FFFF0000"/>
        <rFont val="Calibri"/>
        <family val="2"/>
        <scheme val="minor"/>
      </rPr>
      <t>2</t>
    </r>
  </si>
  <si>
    <r>
      <t>da/dw</t>
    </r>
    <r>
      <rPr>
        <b/>
        <vertAlign val="subscript"/>
        <sz val="20"/>
        <color theme="5" tint="-0.499984740745262"/>
        <rFont val="Calibri"/>
      </rPr>
      <t>1</t>
    </r>
    <r>
      <rPr>
        <b/>
        <sz val="20"/>
        <color theme="5" tint="-0.499984740745262"/>
        <rFont val="Calibri"/>
      </rPr>
      <t>=X</t>
    </r>
    <r>
      <rPr>
        <b/>
        <vertAlign val="subscript"/>
        <sz val="20"/>
        <color theme="5" tint="-0.499984740745262"/>
        <rFont val="Calibri"/>
      </rPr>
      <t>1</t>
    </r>
  </si>
  <si>
    <r>
      <t>da/dw</t>
    </r>
    <r>
      <rPr>
        <b/>
        <vertAlign val="subscript"/>
        <sz val="20"/>
        <color theme="5" tint="-0.499984740745262"/>
        <rFont val="Calibri"/>
        <family val="2"/>
        <scheme val="minor"/>
      </rPr>
      <t>2</t>
    </r>
    <r>
      <rPr>
        <b/>
        <sz val="20"/>
        <color theme="5" tint="-0.499984740745262"/>
        <rFont val="Calibri"/>
        <family val="2"/>
        <scheme val="minor"/>
      </rPr>
      <t>=X</t>
    </r>
    <r>
      <rPr>
        <b/>
        <vertAlign val="subscript"/>
        <sz val="20"/>
        <color theme="5" tint="-0.499984740745262"/>
        <rFont val="Calibri"/>
        <family val="2"/>
        <scheme val="minor"/>
      </rPr>
      <t>2</t>
    </r>
  </si>
  <si>
    <r>
      <rPr>
        <b/>
        <sz val="20"/>
        <color rgb="FF002060"/>
        <rFont val="Calibri"/>
      </rPr>
      <t>dC/da*da/dw</t>
    </r>
    <r>
      <rPr>
        <b/>
        <sz val="14"/>
        <color rgb="FF002060"/>
        <rFont val="Calibri"/>
      </rPr>
      <t>1</t>
    </r>
    <r>
      <rPr>
        <b/>
        <sz val="20"/>
        <color rgb="FF002060"/>
        <rFont val="Calibri"/>
      </rPr>
      <t>=dC/dw</t>
    </r>
    <r>
      <rPr>
        <b/>
        <sz val="14"/>
        <color rgb="FF002060"/>
        <rFont val="Calibri"/>
      </rPr>
      <t>1</t>
    </r>
  </si>
  <si>
    <r>
      <t>w</t>
    </r>
    <r>
      <rPr>
        <vertAlign val="subscript"/>
        <sz val="18"/>
        <color theme="1"/>
        <rFont val="Calibri"/>
        <family val="2"/>
        <scheme val="minor"/>
      </rPr>
      <t>2</t>
    </r>
  </si>
  <si>
    <r>
      <rPr>
        <b/>
        <sz val="20"/>
        <color rgb="FF002060"/>
        <rFont val="Calibri"/>
      </rPr>
      <t>dC/da*da/dw</t>
    </r>
    <r>
      <rPr>
        <b/>
        <sz val="14"/>
        <color rgb="FF002060"/>
        <rFont val="Calibri"/>
      </rPr>
      <t>2</t>
    </r>
    <r>
      <rPr>
        <b/>
        <sz val="20"/>
        <color rgb="FF002060"/>
        <rFont val="Calibri"/>
      </rPr>
      <t>=dC/dw</t>
    </r>
    <r>
      <rPr>
        <b/>
        <sz val="14"/>
        <color rgb="FF002060"/>
        <rFont val="Calibri"/>
      </rPr>
      <t>2</t>
    </r>
  </si>
  <si>
    <r>
      <t>X</t>
    </r>
    <r>
      <rPr>
        <b/>
        <vertAlign val="subscript"/>
        <sz val="20"/>
        <color theme="1"/>
        <rFont val="Calibri"/>
        <family val="2"/>
        <scheme val="minor"/>
      </rPr>
      <t>2</t>
    </r>
  </si>
  <si>
    <t>X1</t>
  </si>
  <si>
    <t>X2</t>
  </si>
  <si>
    <t>y</t>
  </si>
  <si>
    <t>Z</t>
  </si>
  <si>
    <t>a</t>
  </si>
  <si>
    <t>Error</t>
  </si>
  <si>
    <t>Error_Square</t>
  </si>
  <si>
    <r>
      <rPr>
        <sz val="11"/>
        <color rgb="FF000000"/>
        <rFont val="Calibri"/>
      </rPr>
      <t>(X</t>
    </r>
    <r>
      <rPr>
        <sz val="9"/>
        <color rgb="FF000000"/>
        <rFont val="Calibri"/>
      </rPr>
      <t>1</t>
    </r>
    <r>
      <rPr>
        <sz val="11"/>
        <color rgb="FF000000"/>
        <rFont val="Calibri"/>
      </rPr>
      <t>*W</t>
    </r>
    <r>
      <rPr>
        <sz val="9"/>
        <color rgb="FF000000"/>
        <rFont val="Calibri"/>
      </rPr>
      <t>1</t>
    </r>
    <r>
      <rPr>
        <sz val="11"/>
        <color rgb="FF000000"/>
        <rFont val="Calibri"/>
      </rPr>
      <t>+X</t>
    </r>
    <r>
      <rPr>
        <sz val="9"/>
        <color rgb="FF000000"/>
        <rFont val="Calibri"/>
      </rPr>
      <t>2</t>
    </r>
    <r>
      <rPr>
        <sz val="11"/>
        <color rgb="FF000000"/>
        <rFont val="Calibri"/>
      </rPr>
      <t>*W</t>
    </r>
    <r>
      <rPr>
        <sz val="9"/>
        <color rgb="FF000000"/>
        <rFont val="Calibri"/>
      </rPr>
      <t>2</t>
    </r>
    <r>
      <rPr>
        <sz val="11"/>
        <color rgb="FF000000"/>
        <rFont val="Calibri"/>
      </rPr>
      <t>)+b</t>
    </r>
  </si>
  <si>
    <t>sig(Z)</t>
  </si>
  <si>
    <t>a-y</t>
  </si>
  <si>
    <r>
      <t>(a-y)</t>
    </r>
    <r>
      <rPr>
        <vertAlign val="superscript"/>
        <sz val="10"/>
        <color theme="1"/>
        <rFont val="Calibri"/>
        <family val="2"/>
        <scheme val="minor"/>
      </rPr>
      <t>2</t>
    </r>
  </si>
  <si>
    <r>
      <rPr>
        <sz val="18"/>
        <color rgb="FF000000"/>
        <rFont val="Calibri"/>
      </rPr>
      <t>w</t>
    </r>
    <r>
      <rPr>
        <vertAlign val="subscript"/>
        <sz val="18"/>
        <color rgb="FF000000"/>
        <rFont val="Calibri"/>
      </rPr>
      <t>1  =0.1</t>
    </r>
  </si>
  <si>
    <t>b=0.3</t>
  </si>
  <si>
    <t>0.5*SUM(Error_Square)</t>
  </si>
  <si>
    <t>Cost</t>
  </si>
  <si>
    <r>
      <t>W</t>
    </r>
    <r>
      <rPr>
        <vertAlign val="subscript"/>
        <sz val="11"/>
        <color theme="1"/>
        <rFont val="Calibri"/>
        <family val="2"/>
        <scheme val="minor"/>
      </rPr>
      <t>1</t>
    </r>
  </si>
  <si>
    <r>
      <t>W</t>
    </r>
    <r>
      <rPr>
        <vertAlign val="subscript"/>
        <sz val="11"/>
        <color theme="1"/>
        <rFont val="Calibri"/>
        <family val="2"/>
        <scheme val="minor"/>
      </rPr>
      <t>2</t>
    </r>
  </si>
  <si>
    <t>b</t>
  </si>
  <si>
    <r>
      <rPr>
        <sz val="18"/>
        <color rgb="FF000000"/>
        <rFont val="Calibri"/>
      </rPr>
      <t>w</t>
    </r>
    <r>
      <rPr>
        <vertAlign val="subscript"/>
        <sz val="18"/>
        <color rgb="FF000000"/>
        <rFont val="Calibri"/>
      </rPr>
      <t>2=0.2</t>
    </r>
  </si>
  <si>
    <t>4*1</t>
  </si>
  <si>
    <t>2*4</t>
  </si>
  <si>
    <t>2*1</t>
  </si>
  <si>
    <t>da/dZ</t>
  </si>
  <si>
    <t>Deriv</t>
  </si>
  <si>
    <t xml:space="preserve">dZ_dw </t>
  </si>
  <si>
    <t xml:space="preserve">α </t>
  </si>
  <si>
    <t>sig(Z)*(1-sig(Z))</t>
  </si>
  <si>
    <t>dZ/dw</t>
  </si>
  <si>
    <t>X</t>
  </si>
  <si>
    <t>dC/da*da/dZ*dZ/dw</t>
  </si>
  <si>
    <r>
      <t>W</t>
    </r>
    <r>
      <rPr>
        <vertAlign val="subscript"/>
        <sz val="11"/>
        <color theme="1"/>
        <rFont val="Calibri"/>
        <family val="2"/>
        <scheme val="minor"/>
      </rPr>
      <t>new</t>
    </r>
  </si>
  <si>
    <r>
      <t>W</t>
    </r>
    <r>
      <rPr>
        <vertAlign val="subscript"/>
        <sz val="11"/>
        <color theme="1"/>
        <rFont val="Calibri"/>
        <family val="2"/>
        <scheme val="minor"/>
      </rPr>
      <t>old </t>
    </r>
    <r>
      <rPr>
        <sz val="11"/>
        <color theme="1"/>
        <rFont val="Calibri"/>
        <family val="2"/>
        <scheme val="minor"/>
      </rPr>
      <t>– (α * dC/dW)</t>
    </r>
  </si>
  <si>
    <r>
      <t xml:space="preserve">W1 </t>
    </r>
    <r>
      <rPr>
        <vertAlign val="subscript"/>
        <sz val="11"/>
        <color theme="1"/>
        <rFont val="Calibri"/>
        <family val="2"/>
        <scheme val="minor"/>
      </rPr>
      <t>new</t>
    </r>
  </si>
  <si>
    <r>
      <t xml:space="preserve">W2 </t>
    </r>
    <r>
      <rPr>
        <vertAlign val="subscript"/>
        <sz val="11"/>
        <color theme="1"/>
        <rFont val="Calibri"/>
        <family val="2"/>
        <scheme val="minor"/>
      </rPr>
      <t>new</t>
    </r>
  </si>
  <si>
    <t xml:space="preserve"> locksmith</t>
  </si>
  <si>
    <t>Carpenter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</si>
</sst>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rgb="FF00206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rgb="FF7030A0"/>
      <name val="Calibri"/>
      <family val="2"/>
      <scheme val="minor"/>
    </font>
    <font>
      <b/>
      <vertAlign val="subscript"/>
      <sz val="20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24"/>
      <color theme="5"/>
      <name val="Calibri"/>
      <family val="2"/>
      <scheme val="minor"/>
    </font>
    <font>
      <b/>
      <sz val="20"/>
      <color rgb="FF00B050"/>
      <name val="Calibri"/>
      <family val="2"/>
      <scheme val="minor"/>
    </font>
    <font>
      <sz val="13.5"/>
      <color rgb="FF00B050"/>
      <name val="Times New Roman"/>
      <charset val="1"/>
    </font>
    <font>
      <b/>
      <sz val="16"/>
      <color rgb="FF00B050"/>
      <name val="Calibri"/>
    </font>
    <font>
      <b/>
      <sz val="12"/>
      <color rgb="FF00B050"/>
      <name val="Calibri"/>
    </font>
    <font>
      <b/>
      <sz val="11"/>
      <color rgb="FF00B050"/>
      <name val="Calibri"/>
    </font>
    <font>
      <b/>
      <sz val="20"/>
      <color rgb="FF00B050"/>
      <name val="Calibri"/>
    </font>
    <font>
      <b/>
      <sz val="14"/>
      <color rgb="FF00B050"/>
      <name val="Calibri"/>
    </font>
    <font>
      <sz val="11"/>
      <color rgb="FF00B05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vertAlign val="superscript"/>
      <sz val="16"/>
      <color rgb="FFFF0000"/>
      <name val="Calibri"/>
      <family val="2"/>
      <scheme val="minor"/>
    </font>
    <font>
      <b/>
      <vertAlign val="subscript"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5" tint="-0.499984740745262"/>
      <name val="Calibri"/>
      <family val="2"/>
      <scheme val="minor"/>
    </font>
    <font>
      <b/>
      <sz val="20"/>
      <color theme="5" tint="-0.499984740745262"/>
      <name val="Calibri"/>
    </font>
    <font>
      <b/>
      <vertAlign val="subscript"/>
      <sz val="20"/>
      <color theme="5" tint="-0.499984740745262"/>
      <name val="Calibri"/>
    </font>
    <font>
      <b/>
      <vertAlign val="subscript"/>
      <sz val="20"/>
      <color theme="5" tint="-0.499984740745262"/>
      <name val="Calibri"/>
      <family val="2"/>
      <scheme val="minor"/>
    </font>
    <font>
      <b/>
      <sz val="20"/>
      <color rgb="FF002060"/>
      <name val="Calibri"/>
    </font>
    <font>
      <b/>
      <sz val="14"/>
      <color rgb="FF002060"/>
      <name val="Calibri"/>
    </font>
    <font>
      <sz val="18"/>
      <color theme="1"/>
      <name val="Calibri"/>
      <family val="2"/>
      <scheme val="minor"/>
    </font>
    <font>
      <vertAlign val="subscript"/>
      <sz val="18"/>
      <color theme="1"/>
      <name val="Calibri"/>
      <family val="2"/>
      <scheme val="minor"/>
    </font>
    <font>
      <sz val="11"/>
      <color rgb="FF000000"/>
      <name val="Calibri"/>
    </font>
    <font>
      <sz val="9"/>
      <color rgb="FF000000"/>
      <name val="Calibri"/>
    </font>
    <font>
      <b/>
      <sz val="36"/>
      <color rgb="FF000000"/>
      <name val="Calibri"/>
    </font>
    <font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rgb="FF000000"/>
      <name val="Calibri"/>
    </font>
    <font>
      <vertAlign val="subscript"/>
      <sz val="18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/>
    <xf numFmtId="0" fontId="0" fillId="0" borderId="1" xfId="0" applyBorder="1"/>
    <xf numFmtId="164" fontId="0" fillId="0" borderId="0" xfId="0" applyNumberFormat="1"/>
    <xf numFmtId="164" fontId="0" fillId="0" borderId="1" xfId="0" applyNumberFormat="1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/>
    <xf numFmtId="0" fontId="5" fillId="2" borderId="1" xfId="0" applyFont="1" applyFill="1" applyBorder="1"/>
    <xf numFmtId="0" fontId="6" fillId="0" borderId="0" xfId="0" applyFont="1"/>
    <xf numFmtId="0" fontId="3" fillId="3" borderId="1" xfId="0" applyFont="1" applyFill="1" applyBorder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8" fillId="0" borderId="0" xfId="0" applyFont="1"/>
    <xf numFmtId="164" fontId="0" fillId="0" borderId="1" xfId="0" applyNumberFormat="1" applyBorder="1" applyAlignment="1">
      <alignment horizontal="center" vertical="center"/>
    </xf>
    <xf numFmtId="0" fontId="19" fillId="0" borderId="0" xfId="0" applyFont="1"/>
    <xf numFmtId="0" fontId="21" fillId="0" borderId="0" xfId="0" applyFont="1"/>
    <xf numFmtId="0" fontId="22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30" fillId="0" borderId="0" xfId="0" applyFont="1"/>
    <xf numFmtId="0" fontId="32" fillId="0" borderId="0" xfId="0" applyFont="1"/>
    <xf numFmtId="0" fontId="34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7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2591468235145"/>
          <c:y val="0.20481751824817518"/>
          <c:w val="0.8735251467060593"/>
          <c:h val="0.70662643446941398"/>
        </c:manualLayout>
      </c:layout>
      <c:lineChart>
        <c:grouping val="standard"/>
        <c:varyColors val="0"/>
        <c:ser>
          <c:idx val="0"/>
          <c:order val="0"/>
          <c:tx>
            <c:strRef>
              <c:f>'1D'!$F$2</c:f>
              <c:strCache>
                <c:ptCount val="1"/>
                <c:pt idx="0">
                  <c:v>Cost(C)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'1D'!$F$3:$F$16</c:f>
              <c:numCache>
                <c:formatCode>General</c:formatCode>
                <c:ptCount val="14"/>
                <c:pt idx="0">
                  <c:v>1012.5</c:v>
                </c:pt>
                <c:pt idx="1">
                  <c:v>608.1328125</c:v>
                </c:pt>
                <c:pt idx="2">
                  <c:v>365.25977050781256</c:v>
                </c:pt>
                <c:pt idx="3">
                  <c:v>219.38414966125495</c:v>
                </c:pt>
                <c:pt idx="4">
                  <c:v>131.76760489029115</c:v>
                </c:pt>
                <c:pt idx="5">
                  <c:v>79.142917687231161</c:v>
                </c:pt>
                <c:pt idx="6">
                  <c:v>47.535214935893215</c:v>
                </c:pt>
                <c:pt idx="7">
                  <c:v>28.550838470870861</c:v>
                </c:pt>
                <c:pt idx="8">
                  <c:v>17.148347356566791</c:v>
                </c:pt>
                <c:pt idx="9">
                  <c:v>10.299726131037998</c:v>
                </c:pt>
                <c:pt idx="10">
                  <c:v>6.1862730074547159</c:v>
                </c:pt>
                <c:pt idx="11">
                  <c:v>3.7156302251024549</c:v>
                </c:pt>
                <c:pt idx="12">
                  <c:v>2.2317004039521868</c:v>
                </c:pt>
                <c:pt idx="13">
                  <c:v>1.3404150551237728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3-4B08-A0F5-01B93A14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063407"/>
        <c:axId val="439062159"/>
      </c:lineChart>
      <c:catAx>
        <c:axId val="439063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62159"/>
        <c:crosses val="autoZero"/>
        <c:auto val="1"/>
        <c:lblAlgn val="ctr"/>
        <c:lblOffset val="100"/>
        <c:noMultiLvlLbl val="0"/>
      </c:catAx>
      <c:valAx>
        <c:axId val="43906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6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'1D'!$I$2</c:f>
              <c:strCache>
                <c:ptCount val="1"/>
                <c:pt idx="0">
                  <c:v>dC/dw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'1D'!$I$3:$I$16</c:f>
              <c:numCache>
                <c:formatCode>General</c:formatCode>
                <c:ptCount val="14"/>
                <c:pt idx="0">
                  <c:v>675</c:v>
                </c:pt>
                <c:pt idx="1">
                  <c:v>523.125</c:v>
                </c:pt>
                <c:pt idx="2">
                  <c:v>405.42187500000006</c:v>
                </c:pt>
                <c:pt idx="3">
                  <c:v>314.20195312500005</c:v>
                </c:pt>
                <c:pt idx="4">
                  <c:v>243.50651367187496</c:v>
                </c:pt>
                <c:pt idx="5">
                  <c:v>188.71754809570314</c:v>
                </c:pt>
                <c:pt idx="6">
                  <c:v>146.25609977416991</c:v>
                </c:pt>
                <c:pt idx="7">
                  <c:v>113.34847732498169</c:v>
                </c:pt>
                <c:pt idx="8">
                  <c:v>87.845069926860759</c:v>
                </c:pt>
                <c:pt idx="9">
                  <c:v>68.079929193317312</c:v>
                </c:pt>
                <c:pt idx="10">
                  <c:v>52.761945124820997</c:v>
                </c:pt>
                <c:pt idx="11">
                  <c:v>40.890507471736086</c:v>
                </c:pt>
                <c:pt idx="12">
                  <c:v>31.690143290595643</c:v>
                </c:pt>
                <c:pt idx="13">
                  <c:v>24.559861050211538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6-4FA6-B4C9-81E1AFC6F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73983"/>
        <c:axId val="554275647"/>
      </c:lineChart>
      <c:catAx>
        <c:axId val="554273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75647"/>
        <c:crosses val="autoZero"/>
        <c:auto val="1"/>
        <c:lblAlgn val="ctr"/>
        <c:lblOffset val="100"/>
        <c:noMultiLvlLbl val="0"/>
      </c:catAx>
      <c:valAx>
        <c:axId val="55427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7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mp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388620</xdr:colOff>
      <xdr:row>1</xdr:row>
      <xdr:rowOff>41910</xdr:rowOff>
    </xdr:from>
    <xdr:to>
      <xdr:col>21</xdr:col>
      <xdr:colOff>335280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A948D-14B4-669C-D82E-08AC79FE9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400050</xdr:colOff>
      <xdr:row>16</xdr:row>
      <xdr:rowOff>114300</xdr:rowOff>
    </xdr:from>
    <xdr:to>
      <xdr:col>21</xdr:col>
      <xdr:colOff>323850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73F33-1EAA-67D0-5E6F-56C1FBF5404E}"/>
            </a:ext>
            <a:ext uri="{147F2762-F138-4A5C-976F-8EAC2B608ADB}">
              <a16:predDERef xmlns:a16="http://schemas.microsoft.com/office/drawing/2014/main" pred="{28DA948D-14B4-669C-D82E-08AC79FE9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619125</xdr:colOff>
      <xdr:row>42</xdr:row>
      <xdr:rowOff>266700</xdr:rowOff>
    </xdr:from>
    <xdr:to>
      <xdr:col>3</xdr:col>
      <xdr:colOff>457200</xdr:colOff>
      <xdr:row>45</xdr:row>
      <xdr:rowOff>161925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44213231-31F4-D7DF-4034-2BCAED5BB65A}"/>
            </a:ext>
            <a:ext uri="{147F2762-F138-4A5C-976F-8EAC2B608ADB}">
              <a16:predDERef xmlns:a16="http://schemas.microsoft.com/office/drawing/2014/main" pred="{47F73F33-1EAA-67D0-5E6F-56C1FBF5404E}"/>
            </a:ext>
          </a:extLst>
        </xdr:cNvPr>
        <xdr:cNvSpPr/>
      </xdr:nvSpPr>
      <xdr:spPr>
        <a:xfrm>
          <a:off x="2324100" y="8829675"/>
          <a:ext cx="828675" cy="6572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2600">
              <a:solidFill>
                <a:schemeClr val="lt1"/>
              </a:solidFill>
              <a:latin typeface="+mn-lt"/>
              <a:ea typeface="+mn-lt"/>
              <a:cs typeface="+mn-lt"/>
            </a:rPr>
            <a:t>15</a:t>
          </a:r>
        </a:p>
      </xdr:txBody>
    </xdr:sp>
    <xdr:clientData/>
  </xdr:twoCellAnchor>
  <xdr:twoCellAnchor>
    <xdr:from>
      <xdr:col>3</xdr:col>
      <xdr:colOff>457200</xdr:colOff>
      <xdr:row>43</xdr:row>
      <xdr:rowOff>177165</xdr:rowOff>
    </xdr:from>
    <xdr:to>
      <xdr:col>6</xdr:col>
      <xdr:colOff>320040</xdr:colOff>
      <xdr:row>44</xdr:row>
      <xdr:rowOff>14288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5D0CDA1-BD70-81BA-A853-5C4891AA7AF4}"/>
            </a:ext>
            <a:ext uri="{147F2762-F138-4A5C-976F-8EAC2B608ADB}">
              <a16:predDERef xmlns:a16="http://schemas.microsoft.com/office/drawing/2014/main" pred="{44213231-31F4-D7DF-4034-2BCAED5BB65A}"/>
            </a:ext>
          </a:extLst>
        </xdr:cNvPr>
        <xdr:cNvCxnSpPr>
          <a:cxnSpLocks/>
          <a:stCxn id="4" idx="6"/>
          <a:endCxn id="7" idx="2"/>
          <a:extLst>
            <a:ext uri="{5F17804C-33F3-41E3-A699-7DCFA2EF7971}">
              <a16:cxnDERefs xmlns:a16="http://schemas.microsoft.com/office/drawing/2014/main" st="{44213231-31F4-D7DF-4034-2BCAED5BB65A}" end="{B6737225-49FF-4A55-B437-D53D19B92EFD}"/>
            </a:ext>
          </a:extLst>
        </xdr:cNvCxnSpPr>
      </xdr:nvCxnSpPr>
      <xdr:spPr>
        <a:xfrm flipV="1">
          <a:off x="3152775" y="9140190"/>
          <a:ext cx="2205990" cy="180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320040</xdr:colOff>
      <xdr:row>42</xdr:row>
      <xdr:rowOff>240030</xdr:rowOff>
    </xdr:from>
    <xdr:to>
      <xdr:col>7</xdr:col>
      <xdr:colOff>274320</xdr:colOff>
      <xdr:row>45</xdr:row>
      <xdr:rowOff>152400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B6737225-49FF-4A55-B437-D53D19B92EFD}"/>
            </a:ext>
            <a:ext uri="{147F2762-F138-4A5C-976F-8EAC2B608ADB}">
              <a16:predDERef xmlns:a16="http://schemas.microsoft.com/office/drawing/2014/main" pred="{95D0CDA1-BD70-81BA-A853-5C4891AA7AF4}"/>
            </a:ext>
          </a:extLst>
        </xdr:cNvPr>
        <xdr:cNvSpPr/>
      </xdr:nvSpPr>
      <xdr:spPr>
        <a:xfrm>
          <a:off x="5358765" y="8803005"/>
          <a:ext cx="735330" cy="674370"/>
        </a:xfrm>
        <a:prstGeom prst="flowChartConnector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lt"/>
              <a:cs typeface="+mn-lt"/>
            </a:rPr>
            <a:t>75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161854</xdr:colOff>
      <xdr:row>1</xdr:row>
      <xdr:rowOff>141600</xdr:rowOff>
    </xdr:from>
    <xdr:to>
      <xdr:col>23</xdr:col>
      <xdr:colOff>585616</xdr:colOff>
      <xdr:row>12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06CE41-5C06-F0EE-C845-EBB18B96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454" y="324480"/>
          <a:ext cx="4690962" cy="2022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32</xdr:row>
      <xdr:rowOff>180975</xdr:rowOff>
    </xdr:from>
    <xdr:to>
      <xdr:col>2</xdr:col>
      <xdr:colOff>104775</xdr:colOff>
      <xdr:row>34</xdr:row>
      <xdr:rowOff>66675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id="{B6C4A12B-3FED-4167-9E1F-B7FE7A82D266}"/>
            </a:ext>
            <a:ext uri="{147F2762-F138-4A5C-976F-8EAC2B608ADB}">
              <a16:predDERef xmlns:a16="http://schemas.microsoft.com/office/drawing/2014/main" pred="{4B5EE53D-7AAB-410B-9CBC-311A9AD09890}"/>
            </a:ext>
          </a:extLst>
        </xdr:cNvPr>
        <xdr:cNvSpPr/>
      </xdr:nvSpPr>
      <xdr:spPr>
        <a:xfrm>
          <a:off x="723900" y="4905375"/>
          <a:ext cx="600075" cy="5429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800">
              <a:solidFill>
                <a:schemeClr val="lt1"/>
              </a:solidFill>
              <a:latin typeface="+mn-lt"/>
              <a:ea typeface="+mn-lt"/>
              <a:cs typeface="+mn-lt"/>
            </a:rPr>
            <a:t>8</a:t>
          </a:r>
        </a:p>
      </xdr:txBody>
    </xdr:sp>
    <xdr:clientData/>
  </xdr:twoCellAnchor>
  <xdr:twoCellAnchor>
    <xdr:from>
      <xdr:col>2</xdr:col>
      <xdr:colOff>104775</xdr:colOff>
      <xdr:row>33</xdr:row>
      <xdr:rowOff>128588</xdr:rowOff>
    </xdr:from>
    <xdr:to>
      <xdr:col>4</xdr:col>
      <xdr:colOff>552450</xdr:colOff>
      <xdr:row>33</xdr:row>
      <xdr:rowOff>271463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DC5D06B-FA0B-4CD8-868F-EAC57CBF3EA9}"/>
            </a:ext>
            <a:ext uri="{147F2762-F138-4A5C-976F-8EAC2B608ADB}">
              <a16:predDERef xmlns:a16="http://schemas.microsoft.com/office/drawing/2014/main" pred="{B6C4A12B-3FED-4167-9E1F-B7FE7A82D266}"/>
            </a:ext>
          </a:extLst>
        </xdr:cNvPr>
        <xdr:cNvCxnSpPr>
          <a:stCxn id="3" idx="6"/>
          <a:endCxn id="5" idx="2"/>
          <a:extLst>
            <a:ext uri="{5F17804C-33F3-41E3-A699-7DCFA2EF7971}">
              <a16:cxnDERefs xmlns:a16="http://schemas.microsoft.com/office/drawing/2014/main" st="{B6C4A12B-3FED-4167-9E1F-B7FE7A82D266}" end="{F26012C1-769F-4E78-B118-750ECE7C2ECF}"/>
            </a:ext>
          </a:extLst>
        </xdr:cNvCxnSpPr>
      </xdr:nvCxnSpPr>
      <xdr:spPr>
        <a:xfrm>
          <a:off x="1323975" y="5176838"/>
          <a:ext cx="1666875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32</xdr:row>
      <xdr:rowOff>276225</xdr:rowOff>
    </xdr:from>
    <xdr:to>
      <xdr:col>6</xdr:col>
      <xdr:colOff>47625</xdr:colOff>
      <xdr:row>34</xdr:row>
      <xdr:rowOff>257175</xdr:rowOff>
    </xdr:to>
    <xdr:sp macro="" textlink="">
      <xdr:nvSpPr>
        <xdr:cNvPr id="5" name="Flowchart: Connector 4">
          <a:extLst>
            <a:ext uri="{FF2B5EF4-FFF2-40B4-BE49-F238E27FC236}">
              <a16:creationId xmlns:a16="http://schemas.microsoft.com/office/drawing/2014/main" id="{F26012C1-769F-4E78-B118-750ECE7C2ECF}"/>
            </a:ext>
            <a:ext uri="{147F2762-F138-4A5C-976F-8EAC2B608ADB}">
              <a16:predDERef xmlns:a16="http://schemas.microsoft.com/office/drawing/2014/main" pred="{BDC5D06B-FA0B-4CD8-868F-EAC57CBF3EA9}"/>
            </a:ext>
          </a:extLst>
        </xdr:cNvPr>
        <xdr:cNvSpPr/>
      </xdr:nvSpPr>
      <xdr:spPr>
        <a:xfrm>
          <a:off x="2990850" y="5000625"/>
          <a:ext cx="714375" cy="638175"/>
        </a:xfrm>
        <a:prstGeom prst="flowChartConnector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800">
              <a:solidFill>
                <a:schemeClr val="lt1"/>
              </a:solidFill>
              <a:latin typeface="+mn-lt"/>
              <a:ea typeface="+mn-lt"/>
              <a:cs typeface="+mn-lt"/>
            </a:rPr>
            <a:t>64</a:t>
          </a:r>
        </a:p>
      </xdr:txBody>
    </xdr:sp>
    <xdr:clientData/>
  </xdr:twoCellAnchor>
  <xdr:twoCellAnchor>
    <xdr:from>
      <xdr:col>1</xdr:col>
      <xdr:colOff>104775</xdr:colOff>
      <xdr:row>37</xdr:row>
      <xdr:rowOff>114300</xdr:rowOff>
    </xdr:from>
    <xdr:to>
      <xdr:col>2</xdr:col>
      <xdr:colOff>57150</xdr:colOff>
      <xdr:row>39</xdr:row>
      <xdr:rowOff>114300</xdr:rowOff>
    </xdr:to>
    <xdr:sp macro="" textlink="">
      <xdr:nvSpPr>
        <xdr:cNvPr id="6" name="Flowchart: Connector 5">
          <a:extLst>
            <a:ext uri="{FF2B5EF4-FFF2-40B4-BE49-F238E27FC236}">
              <a16:creationId xmlns:a16="http://schemas.microsoft.com/office/drawing/2014/main" id="{CAC2E898-88EF-47D5-8E61-5447FDACBC83}"/>
            </a:ext>
            <a:ext uri="{147F2762-F138-4A5C-976F-8EAC2B608ADB}">
              <a16:predDERef xmlns:a16="http://schemas.microsoft.com/office/drawing/2014/main" pred="{F26012C1-769F-4E78-B118-750ECE7C2ECF}"/>
            </a:ext>
          </a:extLst>
        </xdr:cNvPr>
        <xdr:cNvSpPr/>
      </xdr:nvSpPr>
      <xdr:spPr>
        <a:xfrm>
          <a:off x="714375" y="6238875"/>
          <a:ext cx="561975" cy="5429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800">
              <a:solidFill>
                <a:schemeClr val="lt1"/>
              </a:solidFill>
              <a:latin typeface="+mn-lt"/>
              <a:ea typeface="+mn-lt"/>
              <a:cs typeface="+mn-lt"/>
            </a:rPr>
            <a:t>5</a:t>
          </a:r>
        </a:p>
      </xdr:txBody>
    </xdr:sp>
    <xdr:clientData/>
  </xdr:twoCellAnchor>
  <xdr:twoCellAnchor>
    <xdr:from>
      <xdr:col>2</xdr:col>
      <xdr:colOff>57150</xdr:colOff>
      <xdr:row>34</xdr:row>
      <xdr:rowOff>91440</xdr:rowOff>
    </xdr:from>
    <xdr:to>
      <xdr:col>4</xdr:col>
      <xdr:colOff>605790</xdr:colOff>
      <xdr:row>38</xdr:row>
      <xdr:rowOff>52388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22C3D96-BEAC-4AFD-BB87-943B84BF0E28}"/>
            </a:ext>
            <a:ext uri="{147F2762-F138-4A5C-976F-8EAC2B608ADB}">
              <a16:predDERef xmlns:a16="http://schemas.microsoft.com/office/drawing/2014/main" pred="{CAC2E898-88EF-47D5-8E61-5447FDACBC83}"/>
            </a:ext>
          </a:extLst>
        </xdr:cNvPr>
        <xdr:cNvCxnSpPr>
          <a:stCxn id="6" idx="6"/>
          <a:extLst>
            <a:ext uri="{5F17804C-33F3-41E3-A699-7DCFA2EF7971}">
              <a16:cxnDERefs xmlns:a16="http://schemas.microsoft.com/office/drawing/2014/main" st="{CAC2E898-88EF-47D5-8E61-5447FDACBC83}" end="{00000000-0000-0000-0000-000000000000}"/>
            </a:ext>
          </a:extLst>
        </xdr:cNvCxnSpPr>
      </xdr:nvCxnSpPr>
      <xdr:spPr>
        <a:xfrm flipV="1">
          <a:off x="1276350" y="5473065"/>
          <a:ext cx="1767840" cy="1037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-1905</xdr:colOff>
      <xdr:row>10</xdr:row>
      <xdr:rowOff>22860</xdr:rowOff>
    </xdr:from>
    <xdr:to>
      <xdr:col>2</xdr:col>
      <xdr:colOff>546735</xdr:colOff>
      <xdr:row>11</xdr:row>
      <xdr:rowOff>137160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0C6B68E-2BE8-41BA-E58F-CF0A3EFEC490}"/>
            </a:ext>
            <a:ext uri="{147F2762-F138-4A5C-976F-8EAC2B608ADB}">
              <a16:predDERef xmlns:a16="http://schemas.microsoft.com/office/drawing/2014/main" pred="{322C3D96-BEAC-4AFD-BB87-943B84BF0E28}"/>
            </a:ext>
          </a:extLst>
        </xdr:cNvPr>
        <xdr:cNvSpPr/>
      </xdr:nvSpPr>
      <xdr:spPr>
        <a:xfrm>
          <a:off x="-1905" y="1832610"/>
          <a:ext cx="1767840" cy="2952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Forward Propogation</a:t>
          </a:r>
        </a:p>
      </xdr:txBody>
    </xdr:sp>
    <xdr:clientData/>
  </xdr:twoCellAnchor>
  <xdr:twoCellAnchor>
    <xdr:from>
      <xdr:col>6</xdr:col>
      <xdr:colOff>57150</xdr:colOff>
      <xdr:row>2</xdr:row>
      <xdr:rowOff>66675</xdr:rowOff>
    </xdr:from>
    <xdr:to>
      <xdr:col>6</xdr:col>
      <xdr:colOff>361950</xdr:colOff>
      <xdr:row>11</xdr:row>
      <xdr:rowOff>133350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5E670C3-F1C7-4576-9584-0BC035F68973}"/>
            </a:ext>
            <a:ext uri="{147F2762-F138-4A5C-976F-8EAC2B608ADB}">
              <a16:predDERef xmlns:a16="http://schemas.microsoft.com/office/drawing/2014/main" pred="{A0C6B68E-2BE8-41BA-E58F-CF0A3EFEC490}"/>
            </a:ext>
          </a:extLst>
        </xdr:cNvPr>
        <xdr:cNvSpPr/>
      </xdr:nvSpPr>
      <xdr:spPr>
        <a:xfrm rot="16200000">
          <a:off x="3019425" y="1123950"/>
          <a:ext cx="1695450" cy="3048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rgbClr val="002060"/>
              </a:solidFill>
              <a:latin typeface="+mn-lt"/>
              <a:ea typeface="+mn-lt"/>
              <a:cs typeface="+mn-lt"/>
            </a:rPr>
            <a:t>Backward Propogation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</xdr:colOff>
      <xdr:row>9</xdr:row>
      <xdr:rowOff>15240</xdr:rowOff>
    </xdr:from>
    <xdr:to>
      <xdr:col>8</xdr:col>
      <xdr:colOff>3810</xdr:colOff>
      <xdr:row>12</xdr:row>
      <xdr:rowOff>72390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4FA760DC-6D8D-FF48-B396-D86AC0472214}"/>
            </a:ext>
          </a:extLst>
        </xdr:cNvPr>
        <xdr:cNvSpPr/>
      </xdr:nvSpPr>
      <xdr:spPr>
        <a:xfrm rot="5400000">
          <a:off x="3648075" y="584835"/>
          <a:ext cx="605790" cy="27584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1905</xdr:colOff>
      <xdr:row>10</xdr:row>
      <xdr:rowOff>36195</xdr:rowOff>
    </xdr:from>
    <xdr:to>
      <xdr:col>7</xdr:col>
      <xdr:colOff>455295</xdr:colOff>
      <xdr:row>11</xdr:row>
      <xdr:rowOff>209550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1DD3790-1AE0-F1C9-F770-6F58142121AC}"/>
            </a:ext>
            <a:ext uri="{147F2762-F138-4A5C-976F-8EAC2B608ADB}">
              <a16:predDERef xmlns:a16="http://schemas.microsoft.com/office/drawing/2014/main" pred="{4FA760DC-6D8D-FF48-B396-D86AC0472214}"/>
            </a:ext>
          </a:extLst>
        </xdr:cNvPr>
        <xdr:cNvSpPr/>
      </xdr:nvSpPr>
      <xdr:spPr>
        <a:xfrm>
          <a:off x="2440305" y="2693670"/>
          <a:ext cx="2282190" cy="46863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Forward propogation</a:t>
          </a:r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6</xdr:col>
      <xdr:colOff>198120</xdr:colOff>
      <xdr:row>41</xdr:row>
      <xdr:rowOff>57150</xdr:rowOff>
    </xdr:to>
    <xdr:sp macro="" textlink="">
      <xdr:nvSpPr>
        <xdr:cNvPr id="6" name="Arrow: Up 5">
          <a:extLst>
            <a:ext uri="{FF2B5EF4-FFF2-40B4-BE49-F238E27FC236}">
              <a16:creationId xmlns:a16="http://schemas.microsoft.com/office/drawing/2014/main" id="{8E31F5F7-98A1-4164-BB6A-9B2D4CA8BB5A}"/>
            </a:ext>
          </a:extLst>
        </xdr:cNvPr>
        <xdr:cNvSpPr/>
      </xdr:nvSpPr>
      <xdr:spPr>
        <a:xfrm rot="5400000">
          <a:off x="2356485" y="5873115"/>
          <a:ext cx="605790" cy="27584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19050</xdr:colOff>
      <xdr:row>38</xdr:row>
      <xdr:rowOff>125730</xdr:rowOff>
    </xdr:from>
    <xdr:to>
      <xdr:col>5</xdr:col>
      <xdr:colOff>472440</xdr:colOff>
      <xdr:row>40</xdr:row>
      <xdr:rowOff>3810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D8A7C49-5DE7-40A2-B61A-DE60E2167D73}"/>
            </a:ext>
            <a:ext uri="{147F2762-F138-4A5C-976F-8EAC2B608ADB}">
              <a16:predDERef xmlns:a16="http://schemas.microsoft.com/office/drawing/2014/main" pred="{8E31F5F7-98A1-4164-BB6A-9B2D4CA8BB5A}"/>
            </a:ext>
          </a:extLst>
        </xdr:cNvPr>
        <xdr:cNvSpPr/>
      </xdr:nvSpPr>
      <xdr:spPr>
        <a:xfrm>
          <a:off x="1299210" y="7075170"/>
          <a:ext cx="2373630" cy="24384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Back propogation</a:t>
          </a:r>
        </a:p>
      </xdr:txBody>
    </xdr:sp>
    <xdr:clientData/>
  </xdr:twoCellAnchor>
  <xdr:twoCellAnchor>
    <xdr:from>
      <xdr:col>15</xdr:col>
      <xdr:colOff>114300</xdr:colOff>
      <xdr:row>4</xdr:row>
      <xdr:rowOff>180975</xdr:rowOff>
    </xdr:from>
    <xdr:to>
      <xdr:col>16</xdr:col>
      <xdr:colOff>104775</xdr:colOff>
      <xdr:row>6</xdr:row>
      <xdr:rowOff>66675</xdr:rowOff>
    </xdr:to>
    <xdr:sp macro="" textlink="">
      <xdr:nvSpPr>
        <xdr:cNvPr id="13" name="Flowchart: Connector 2">
          <a:extLst>
            <a:ext uri="{FF2B5EF4-FFF2-40B4-BE49-F238E27FC236}">
              <a16:creationId xmlns:a16="http://schemas.microsoft.com/office/drawing/2014/main" id="{71E85E2B-5D9A-4201-A106-E40AD68F1556}"/>
            </a:ext>
            <a:ext uri="{147F2762-F138-4A5C-976F-8EAC2B608ADB}">
              <a16:predDERef xmlns:a16="http://schemas.microsoft.com/office/drawing/2014/main" pred="{ED8A7C49-5DE7-40A2-B61A-DE60E2167D73}"/>
            </a:ext>
          </a:extLst>
        </xdr:cNvPr>
        <xdr:cNvSpPr/>
      </xdr:nvSpPr>
      <xdr:spPr>
        <a:xfrm>
          <a:off x="723900" y="6191250"/>
          <a:ext cx="600075" cy="55245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800">
              <a:solidFill>
                <a:schemeClr val="lt1"/>
              </a:solidFill>
              <a:latin typeface="+mn-lt"/>
              <a:ea typeface="+mn-lt"/>
              <a:cs typeface="+mn-lt"/>
            </a:rPr>
            <a:t>0</a:t>
          </a:r>
        </a:p>
      </xdr:txBody>
    </xdr:sp>
    <xdr:clientData/>
  </xdr:twoCellAnchor>
  <xdr:twoCellAnchor>
    <xdr:from>
      <xdr:col>16</xdr:col>
      <xdr:colOff>104775</xdr:colOff>
      <xdr:row>5</xdr:row>
      <xdr:rowOff>128588</xdr:rowOff>
    </xdr:from>
    <xdr:to>
      <xdr:col>18</xdr:col>
      <xdr:colOff>552450</xdr:colOff>
      <xdr:row>5</xdr:row>
      <xdr:rowOff>271463</xdr:rowOff>
    </xdr:to>
    <xdr:cxnSp macro="">
      <xdr:nvCxnSpPr>
        <xdr:cNvPr id="14" name="Straight Arrow Connector 3">
          <a:extLst>
            <a:ext uri="{FF2B5EF4-FFF2-40B4-BE49-F238E27FC236}">
              <a16:creationId xmlns:a16="http://schemas.microsoft.com/office/drawing/2014/main" id="{68DE2306-03A1-456D-B444-B08803214B9D}"/>
            </a:ext>
            <a:ext uri="{147F2762-F138-4A5C-976F-8EAC2B608ADB}">
              <a16:predDERef xmlns:a16="http://schemas.microsoft.com/office/drawing/2014/main" pred="{71E85E2B-5D9A-4201-A106-E40AD68F1556}"/>
            </a:ext>
          </a:extLst>
        </xdr:cNvPr>
        <xdr:cNvCxnSpPr>
          <a:stCxn id="13" idx="6"/>
          <a:endCxn id="15" idx="2"/>
          <a:extLst>
            <a:ext uri="{5F17804C-33F3-41E3-A699-7DCFA2EF7971}">
              <a16:cxnDERefs xmlns:a16="http://schemas.microsoft.com/office/drawing/2014/main" st="{71E85E2B-5D9A-4201-A106-E40AD68F1556}" end="{8603D551-1ABC-4EB9-8643-630B767EE84C}"/>
            </a:ext>
          </a:extLst>
        </xdr:cNvCxnSpPr>
      </xdr:nvCxnSpPr>
      <xdr:spPr>
        <a:xfrm>
          <a:off x="1323975" y="6472238"/>
          <a:ext cx="1666875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552450</xdr:colOff>
      <xdr:row>4</xdr:row>
      <xdr:rowOff>276225</xdr:rowOff>
    </xdr:from>
    <xdr:to>
      <xdr:col>20</xdr:col>
      <xdr:colOff>47625</xdr:colOff>
      <xdr:row>6</xdr:row>
      <xdr:rowOff>257175</xdr:rowOff>
    </xdr:to>
    <xdr:sp macro="" textlink="">
      <xdr:nvSpPr>
        <xdr:cNvPr id="15" name="Flowchart: Connector 4">
          <a:extLst>
            <a:ext uri="{FF2B5EF4-FFF2-40B4-BE49-F238E27FC236}">
              <a16:creationId xmlns:a16="http://schemas.microsoft.com/office/drawing/2014/main" id="{8603D551-1ABC-4EB9-8643-630B767EE84C}"/>
            </a:ext>
            <a:ext uri="{147F2762-F138-4A5C-976F-8EAC2B608ADB}">
              <a16:predDERef xmlns:a16="http://schemas.microsoft.com/office/drawing/2014/main" pred="{68DE2306-03A1-456D-B444-B08803214B9D}"/>
            </a:ext>
          </a:extLst>
        </xdr:cNvPr>
        <xdr:cNvSpPr/>
      </xdr:nvSpPr>
      <xdr:spPr>
        <a:xfrm>
          <a:off x="2990850" y="6286500"/>
          <a:ext cx="714375" cy="647700"/>
        </a:xfrm>
        <a:prstGeom prst="flowChartConnector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800">
              <a:solidFill>
                <a:schemeClr val="lt1"/>
              </a:solidFill>
              <a:latin typeface="+mn-lt"/>
              <a:ea typeface="+mn-lt"/>
              <a:cs typeface="+mn-lt"/>
            </a:rPr>
            <a:t>0</a:t>
          </a:r>
        </a:p>
      </xdr:txBody>
    </xdr:sp>
    <xdr:clientData/>
  </xdr:twoCellAnchor>
  <xdr:twoCellAnchor>
    <xdr:from>
      <xdr:col>15</xdr:col>
      <xdr:colOff>104775</xdr:colOff>
      <xdr:row>9</xdr:row>
      <xdr:rowOff>114300</xdr:rowOff>
    </xdr:from>
    <xdr:to>
      <xdr:col>16</xdr:col>
      <xdr:colOff>57150</xdr:colOff>
      <xdr:row>11</xdr:row>
      <xdr:rowOff>114300</xdr:rowOff>
    </xdr:to>
    <xdr:sp macro="" textlink="">
      <xdr:nvSpPr>
        <xdr:cNvPr id="16" name="Flowchart: Connector 5">
          <a:extLst>
            <a:ext uri="{FF2B5EF4-FFF2-40B4-BE49-F238E27FC236}">
              <a16:creationId xmlns:a16="http://schemas.microsoft.com/office/drawing/2014/main" id="{C82D962B-4863-4E24-B822-B580C4D623F3}"/>
            </a:ext>
            <a:ext uri="{147F2762-F138-4A5C-976F-8EAC2B608ADB}">
              <a16:predDERef xmlns:a16="http://schemas.microsoft.com/office/drawing/2014/main" pred="{8603D551-1ABC-4EB9-8643-630B767EE84C}"/>
            </a:ext>
          </a:extLst>
        </xdr:cNvPr>
        <xdr:cNvSpPr/>
      </xdr:nvSpPr>
      <xdr:spPr>
        <a:xfrm>
          <a:off x="714375" y="7715250"/>
          <a:ext cx="561975" cy="66675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800">
              <a:solidFill>
                <a:schemeClr val="lt1"/>
              </a:solidFill>
              <a:latin typeface="+mn-lt"/>
              <a:ea typeface="+mn-lt"/>
              <a:cs typeface="+mn-lt"/>
            </a:rPr>
            <a:t>1</a:t>
          </a:r>
        </a:p>
      </xdr:txBody>
    </xdr:sp>
    <xdr:clientData/>
  </xdr:twoCellAnchor>
  <xdr:twoCellAnchor>
    <xdr:from>
      <xdr:col>16</xdr:col>
      <xdr:colOff>57150</xdr:colOff>
      <xdr:row>6</xdr:row>
      <xdr:rowOff>91440</xdr:rowOff>
    </xdr:from>
    <xdr:to>
      <xdr:col>18</xdr:col>
      <xdr:colOff>605790</xdr:colOff>
      <xdr:row>10</xdr:row>
      <xdr:rowOff>52388</xdr:rowOff>
    </xdr:to>
    <xdr:cxnSp macro="">
      <xdr:nvCxnSpPr>
        <xdr:cNvPr id="17" name="Straight Arrow Connector 6">
          <a:extLst>
            <a:ext uri="{FF2B5EF4-FFF2-40B4-BE49-F238E27FC236}">
              <a16:creationId xmlns:a16="http://schemas.microsoft.com/office/drawing/2014/main" id="{C74E40E5-7F44-4210-A45D-B8875A2A33BE}"/>
            </a:ext>
            <a:ext uri="{147F2762-F138-4A5C-976F-8EAC2B608ADB}">
              <a16:predDERef xmlns:a16="http://schemas.microsoft.com/office/drawing/2014/main" pred="{C82D962B-4863-4E24-B822-B580C4D623F3}"/>
            </a:ext>
          </a:extLst>
        </xdr:cNvPr>
        <xdr:cNvCxnSpPr>
          <a:stCxn id="16" idx="6"/>
          <a:extLst>
            <a:ext uri="{5F17804C-33F3-41E3-A699-7DCFA2EF7971}">
              <a16:cxnDERefs xmlns:a16="http://schemas.microsoft.com/office/drawing/2014/main" st="{C82D962B-4863-4E24-B822-B580C4D623F3}" end="{00000000-0000-0000-0000-000000000000}"/>
            </a:ext>
          </a:extLst>
        </xdr:cNvCxnSpPr>
      </xdr:nvCxnSpPr>
      <xdr:spPr>
        <a:xfrm flipV="1">
          <a:off x="1276350" y="6768465"/>
          <a:ext cx="1767840" cy="12182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304800</xdr:colOff>
      <xdr:row>6</xdr:row>
      <xdr:rowOff>9525</xdr:rowOff>
    </xdr:from>
    <xdr:to>
      <xdr:col>36</xdr:col>
      <xdr:colOff>514350</xdr:colOff>
      <xdr:row>21</xdr:row>
      <xdr:rowOff>561975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68D3C1-4B5A-4FF3-8F62-42302F35CB9F}"/>
            </a:ext>
            <a:ext uri="{147F2762-F138-4A5C-976F-8EAC2B608ADB}">
              <a16:predDERef xmlns:a16="http://schemas.microsoft.com/office/drawing/2014/main" pred="{ED8A7C49-5DE7-40A2-B61A-DE60E2167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54400" y="1152525"/>
          <a:ext cx="6305550" cy="661035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11</xdr:row>
      <xdr:rowOff>133350</xdr:rowOff>
    </xdr:from>
    <xdr:to>
      <xdr:col>11</xdr:col>
      <xdr:colOff>476250</xdr:colOff>
      <xdr:row>16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34C067-3CBA-DB70-3EC8-D4E6C20201AE}"/>
            </a:ext>
            <a:ext uri="{147F2762-F138-4A5C-976F-8EAC2B608ADB}">
              <a16:predDERef xmlns:a16="http://schemas.microsoft.com/office/drawing/2014/main" pred="{3D68D3C1-4B5A-4FF3-8F62-42302F35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3325" y="2228850"/>
          <a:ext cx="3438525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17</xdr:row>
      <xdr:rowOff>47625</xdr:rowOff>
    </xdr:from>
    <xdr:to>
      <xdr:col>11</xdr:col>
      <xdr:colOff>485775</xdr:colOff>
      <xdr:row>20</xdr:row>
      <xdr:rowOff>581025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9DFEEA-5936-D1CC-3CE3-870462DF5882}"/>
            </a:ext>
            <a:ext uri="{147F2762-F138-4A5C-976F-8EAC2B608ADB}">
              <a16:predDERef xmlns:a16="http://schemas.microsoft.com/office/drawing/2014/main" pred="{3D34C067-3CBA-DB70-3EC8-D4E6C2020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0" y="4886325"/>
          <a:ext cx="3476625" cy="2305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E77F-6D4A-4F4C-A3F4-E8F1206F9150}">
  <dimension ref="A1:M43"/>
  <sheetViews>
    <sheetView showGridLines="0" workbookViewId="0">
      <pane ySplit="2" topLeftCell="K3" activePane="bottomLeft" state="frozen"/>
      <selection pane="bottomLeft" activeCell="L5" sqref="L5"/>
    </sheetView>
  </sheetViews>
  <sheetFormatPr defaultRowHeight="14.45"/>
  <cols>
    <col min="1" max="1" width="13.85546875" bestFit="1" customWidth="1"/>
    <col min="2" max="2" width="11.7109375" bestFit="1" customWidth="1"/>
    <col min="3" max="3" width="14.85546875" bestFit="1" customWidth="1"/>
    <col min="4" max="4" width="14" bestFit="1" customWidth="1"/>
    <col min="5" max="5" width="14" customWidth="1"/>
    <col min="6" max="7" width="11.7109375" bestFit="1" customWidth="1"/>
    <col min="8" max="8" width="9.7109375" bestFit="1" customWidth="1"/>
    <col min="9" max="9" width="17.85546875" customWidth="1"/>
    <col min="10" max="10" width="14.28515625" bestFit="1" customWidth="1"/>
    <col min="12" max="12" width="20" customWidth="1"/>
    <col min="13" max="13" width="22.85546875" customWidth="1"/>
  </cols>
  <sheetData>
    <row r="1" spans="1:13" ht="28.15">
      <c r="B1" s="31" t="s">
        <v>0</v>
      </c>
      <c r="C1" s="31"/>
      <c r="D1" s="31"/>
      <c r="E1" s="31"/>
      <c r="F1" s="31"/>
      <c r="G1" s="32" t="s">
        <v>1</v>
      </c>
      <c r="H1" s="32"/>
      <c r="I1" s="32"/>
    </row>
    <row r="2" spans="1:13" ht="23.1">
      <c r="A2" s="10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10" t="s">
        <v>10</v>
      </c>
      <c r="J2" s="10" t="s">
        <v>11</v>
      </c>
      <c r="K2" s="5"/>
    </row>
    <row r="3" spans="1:13" ht="17.25">
      <c r="A3" s="7">
        <v>1</v>
      </c>
      <c r="B3" s="7">
        <v>15</v>
      </c>
      <c r="C3" s="17">
        <v>8</v>
      </c>
      <c r="D3" s="7">
        <f>B3*C3</f>
        <v>120</v>
      </c>
      <c r="E3" s="7">
        <v>75</v>
      </c>
      <c r="F3" s="7">
        <f>0.5*(D3-E3)^2</f>
        <v>1012.5</v>
      </c>
      <c r="G3" s="7">
        <f>(D3-E3)</f>
        <v>45</v>
      </c>
      <c r="H3" s="7">
        <f>B3</f>
        <v>15</v>
      </c>
      <c r="I3" s="7">
        <f>G3*H3</f>
        <v>675</v>
      </c>
      <c r="J3" s="7">
        <v>1E-3</v>
      </c>
      <c r="L3" s="15" t="s">
        <v>12</v>
      </c>
    </row>
    <row r="4" spans="1:13" ht="15">
      <c r="A4" s="7">
        <v>2</v>
      </c>
      <c r="B4" s="7">
        <v>15</v>
      </c>
      <c r="C4" s="17">
        <f>C3-J3*I3</f>
        <v>7.3250000000000002</v>
      </c>
      <c r="D4" s="7">
        <f>C4*B4</f>
        <v>109.875</v>
      </c>
      <c r="E4" s="7">
        <f>E3</f>
        <v>75</v>
      </c>
      <c r="F4" s="7">
        <f t="shared" ref="F4:F22" si="0">0.5*(D4-E4)^2</f>
        <v>608.1328125</v>
      </c>
      <c r="G4" s="7">
        <f t="shared" ref="G4:G22" si="1">(D4-E4)</f>
        <v>34.875</v>
      </c>
      <c r="H4" s="7">
        <f>B4</f>
        <v>15</v>
      </c>
      <c r="I4" s="7">
        <f>G4*H4</f>
        <v>523.125</v>
      </c>
      <c r="J4" s="7">
        <f>J3</f>
        <v>1E-3</v>
      </c>
    </row>
    <row r="5" spans="1:13" ht="21">
      <c r="A5" s="7">
        <v>3</v>
      </c>
      <c r="B5" s="7">
        <f>B4</f>
        <v>15</v>
      </c>
      <c r="C5" s="17">
        <f>C4-J4*I4</f>
        <v>6.8018749999999999</v>
      </c>
      <c r="D5" s="7">
        <f>C5*B5</f>
        <v>102.028125</v>
      </c>
      <c r="E5" s="7">
        <f>E4</f>
        <v>75</v>
      </c>
      <c r="F5" s="7">
        <f t="shared" si="0"/>
        <v>365.25977050781256</v>
      </c>
      <c r="G5" s="7">
        <f t="shared" si="1"/>
        <v>27.028125000000003</v>
      </c>
      <c r="H5" s="7">
        <f>B5</f>
        <v>15</v>
      </c>
      <c r="I5" s="7">
        <f>G5*H5</f>
        <v>405.42187500000006</v>
      </c>
      <c r="J5" s="7">
        <f>J4</f>
        <v>1E-3</v>
      </c>
      <c r="L5" s="16" t="s">
        <v>13</v>
      </c>
    </row>
    <row r="6" spans="1:13" ht="15">
      <c r="A6" s="7">
        <v>4</v>
      </c>
      <c r="B6" s="7">
        <f t="shared" ref="B6:B11" si="2">B5</f>
        <v>15</v>
      </c>
      <c r="C6" s="17">
        <f t="shared" ref="C6:C11" si="3">C5-J5*I5</f>
        <v>6.3964531249999999</v>
      </c>
      <c r="D6" s="7">
        <f t="shared" ref="D6:D11" si="4">C6*B6</f>
        <v>95.946796875000004</v>
      </c>
      <c r="E6" s="7">
        <f t="shared" ref="E6:E11" si="5">E5</f>
        <v>75</v>
      </c>
      <c r="F6" s="7">
        <f t="shared" si="0"/>
        <v>219.38414966125495</v>
      </c>
      <c r="G6" s="7">
        <f t="shared" si="1"/>
        <v>20.946796875000004</v>
      </c>
      <c r="H6" s="7">
        <f t="shared" ref="H6:H11" si="6">B6</f>
        <v>15</v>
      </c>
      <c r="I6" s="7">
        <f t="shared" ref="I6:I11" si="7">G6*H6</f>
        <v>314.20195312500005</v>
      </c>
      <c r="J6" s="7">
        <f t="shared" ref="J6:J11" si="8">J5</f>
        <v>1E-3</v>
      </c>
    </row>
    <row r="7" spans="1:13" ht="15">
      <c r="A7" s="7">
        <v>5</v>
      </c>
      <c r="B7" s="7">
        <f t="shared" si="2"/>
        <v>15</v>
      </c>
      <c r="C7" s="17">
        <f t="shared" si="3"/>
        <v>6.0822511718749999</v>
      </c>
      <c r="D7" s="7">
        <f t="shared" si="4"/>
        <v>91.233767578124997</v>
      </c>
      <c r="E7" s="7">
        <f t="shared" si="5"/>
        <v>75</v>
      </c>
      <c r="F7" s="7">
        <f t="shared" si="0"/>
        <v>131.76760489029115</v>
      </c>
      <c r="G7" s="7">
        <f t="shared" si="1"/>
        <v>16.233767578124997</v>
      </c>
      <c r="H7" s="7">
        <f t="shared" si="6"/>
        <v>15</v>
      </c>
      <c r="I7" s="7">
        <f t="shared" si="7"/>
        <v>243.50651367187496</v>
      </c>
      <c r="J7" s="7">
        <f t="shared" si="8"/>
        <v>1E-3</v>
      </c>
    </row>
    <row r="8" spans="1:13" ht="26.25">
      <c r="A8" s="7">
        <v>6</v>
      </c>
      <c r="B8" s="7">
        <f t="shared" si="2"/>
        <v>15</v>
      </c>
      <c r="C8" s="17">
        <f t="shared" si="3"/>
        <v>5.838744658203125</v>
      </c>
      <c r="D8" s="7">
        <f t="shared" si="4"/>
        <v>87.581169873046875</v>
      </c>
      <c r="E8" s="7">
        <f t="shared" si="5"/>
        <v>75</v>
      </c>
      <c r="F8" s="7">
        <f t="shared" si="0"/>
        <v>79.142917687231161</v>
      </c>
      <c r="G8" s="7">
        <f t="shared" si="1"/>
        <v>12.581169873046875</v>
      </c>
      <c r="H8" s="7">
        <f t="shared" si="6"/>
        <v>15</v>
      </c>
      <c r="I8" s="7">
        <f t="shared" si="7"/>
        <v>188.71754809570314</v>
      </c>
      <c r="J8" s="7">
        <f t="shared" si="8"/>
        <v>1E-3</v>
      </c>
      <c r="L8" s="9" t="s">
        <v>14</v>
      </c>
      <c r="M8" s="9" t="s">
        <v>15</v>
      </c>
    </row>
    <row r="9" spans="1:13" ht="26.25">
      <c r="A9" s="7">
        <v>7</v>
      </c>
      <c r="B9" s="7">
        <f t="shared" si="2"/>
        <v>15</v>
      </c>
      <c r="C9" s="17">
        <f t="shared" si="3"/>
        <v>5.6500271101074215</v>
      </c>
      <c r="D9" s="7">
        <f t="shared" si="4"/>
        <v>84.750406651611328</v>
      </c>
      <c r="E9" s="7">
        <f t="shared" si="5"/>
        <v>75</v>
      </c>
      <c r="F9" s="7">
        <f t="shared" si="0"/>
        <v>47.535214935893215</v>
      </c>
      <c r="G9" s="7">
        <f t="shared" si="1"/>
        <v>9.7504066516113284</v>
      </c>
      <c r="H9" s="7">
        <f t="shared" si="6"/>
        <v>15</v>
      </c>
      <c r="I9" s="7">
        <f t="shared" si="7"/>
        <v>146.25609977416991</v>
      </c>
      <c r="J9" s="7">
        <f t="shared" si="8"/>
        <v>1E-3</v>
      </c>
      <c r="L9" s="9" t="s">
        <v>16</v>
      </c>
      <c r="M9" s="9" t="s">
        <v>17</v>
      </c>
    </row>
    <row r="10" spans="1:13" ht="15">
      <c r="A10" s="7">
        <v>8</v>
      </c>
      <c r="B10" s="7">
        <f t="shared" si="2"/>
        <v>15</v>
      </c>
      <c r="C10" s="17">
        <f t="shared" si="3"/>
        <v>5.503771010333252</v>
      </c>
      <c r="D10" s="7">
        <f t="shared" si="4"/>
        <v>82.556565154998779</v>
      </c>
      <c r="E10" s="7">
        <f t="shared" si="5"/>
        <v>75</v>
      </c>
      <c r="F10" s="7">
        <f t="shared" si="0"/>
        <v>28.550838470870861</v>
      </c>
      <c r="G10" s="7">
        <f t="shared" si="1"/>
        <v>7.5565651549987791</v>
      </c>
      <c r="H10" s="7">
        <f t="shared" si="6"/>
        <v>15</v>
      </c>
      <c r="I10" s="7">
        <f t="shared" si="7"/>
        <v>113.34847732498169</v>
      </c>
      <c r="J10" s="7">
        <f t="shared" si="8"/>
        <v>1E-3</v>
      </c>
    </row>
    <row r="11" spans="1:13" ht="15">
      <c r="A11" s="7">
        <v>9</v>
      </c>
      <c r="B11" s="7">
        <f t="shared" si="2"/>
        <v>15</v>
      </c>
      <c r="C11" s="17">
        <f t="shared" si="3"/>
        <v>5.3904225330082705</v>
      </c>
      <c r="D11" s="7">
        <f t="shared" si="4"/>
        <v>80.856337995124051</v>
      </c>
      <c r="E11" s="7">
        <f t="shared" si="5"/>
        <v>75</v>
      </c>
      <c r="F11" s="7">
        <f t="shared" si="0"/>
        <v>17.148347356566791</v>
      </c>
      <c r="G11" s="7">
        <f t="shared" si="1"/>
        <v>5.8563379951240506</v>
      </c>
      <c r="H11" s="7">
        <f t="shared" si="6"/>
        <v>15</v>
      </c>
      <c r="I11" s="7">
        <f t="shared" si="7"/>
        <v>87.845069926860759</v>
      </c>
      <c r="J11" s="7">
        <f t="shared" si="8"/>
        <v>1E-3</v>
      </c>
    </row>
    <row r="12" spans="1:13" ht="27.4" customHeight="1">
      <c r="A12" s="7">
        <v>10</v>
      </c>
      <c r="B12" s="7">
        <f>B11</f>
        <v>15</v>
      </c>
      <c r="C12" s="17">
        <f>C11-J11*I11</f>
        <v>5.30257746308141</v>
      </c>
      <c r="D12" s="7">
        <f>C12*B12</f>
        <v>79.538661946221154</v>
      </c>
      <c r="E12" s="7">
        <f>E11</f>
        <v>75</v>
      </c>
      <c r="F12" s="7">
        <f t="shared" si="0"/>
        <v>10.299726131037998</v>
      </c>
      <c r="G12" s="7">
        <f t="shared" si="1"/>
        <v>4.5386619462211542</v>
      </c>
      <c r="H12" s="7">
        <f>B12</f>
        <v>15</v>
      </c>
      <c r="I12" s="7">
        <f>G12*H12</f>
        <v>68.079929193317312</v>
      </c>
      <c r="J12" s="7">
        <f>J11</f>
        <v>1E-3</v>
      </c>
      <c r="L12" s="11" t="s">
        <v>18</v>
      </c>
      <c r="M12" s="11" t="s">
        <v>19</v>
      </c>
    </row>
    <row r="13" spans="1:13" ht="15">
      <c r="A13" s="7">
        <v>11</v>
      </c>
      <c r="B13" s="7">
        <f t="shared" ref="B13:B16" si="9">B12</f>
        <v>15</v>
      </c>
      <c r="C13" s="17">
        <f t="shared" ref="C13:C16" si="10">C12-J12*I12</f>
        <v>5.234497533888093</v>
      </c>
      <c r="D13" s="7">
        <f t="shared" ref="D13:D16" si="11">C13*B13</f>
        <v>78.5174630083214</v>
      </c>
      <c r="E13" s="7">
        <f t="shared" ref="E13:E16" si="12">E12</f>
        <v>75</v>
      </c>
      <c r="F13" s="7">
        <f t="shared" si="0"/>
        <v>6.1862730074547159</v>
      </c>
      <c r="G13" s="7">
        <f t="shared" si="1"/>
        <v>3.5174630083213998</v>
      </c>
      <c r="H13" s="7">
        <f t="shared" ref="H13:H16" si="13">B13</f>
        <v>15</v>
      </c>
      <c r="I13" s="7">
        <f t="shared" ref="I13:I16" si="14">G13*H13</f>
        <v>52.761945124820997</v>
      </c>
      <c r="J13" s="7">
        <f t="shared" ref="J13:J16" si="15">J12</f>
        <v>1E-3</v>
      </c>
    </row>
    <row r="14" spans="1:13" ht="15">
      <c r="A14" s="7">
        <v>12</v>
      </c>
      <c r="B14" s="7">
        <f t="shared" si="9"/>
        <v>15</v>
      </c>
      <c r="C14" s="17">
        <f t="shared" si="10"/>
        <v>5.1817355887632717</v>
      </c>
      <c r="D14" s="7">
        <f t="shared" si="11"/>
        <v>77.726033831449072</v>
      </c>
      <c r="E14" s="7">
        <f t="shared" si="12"/>
        <v>75</v>
      </c>
      <c r="F14" s="7">
        <f t="shared" si="0"/>
        <v>3.7156302251024549</v>
      </c>
      <c r="G14" s="7">
        <f t="shared" si="1"/>
        <v>2.7260338314490724</v>
      </c>
      <c r="H14" s="7">
        <f t="shared" si="13"/>
        <v>15</v>
      </c>
      <c r="I14" s="7">
        <f t="shared" si="14"/>
        <v>40.890507471736086</v>
      </c>
      <c r="J14" s="7">
        <f t="shared" si="15"/>
        <v>1E-3</v>
      </c>
    </row>
    <row r="15" spans="1:13" ht="15">
      <c r="A15" s="7">
        <v>13</v>
      </c>
      <c r="B15" s="7">
        <f t="shared" si="9"/>
        <v>15</v>
      </c>
      <c r="C15" s="17">
        <f t="shared" si="10"/>
        <v>5.1408450812915358</v>
      </c>
      <c r="D15" s="7">
        <f t="shared" si="11"/>
        <v>77.112676219373043</v>
      </c>
      <c r="E15" s="7">
        <f t="shared" si="12"/>
        <v>75</v>
      </c>
      <c r="F15" s="7">
        <f t="shared" si="0"/>
        <v>2.2317004039521868</v>
      </c>
      <c r="G15" s="7">
        <f t="shared" si="1"/>
        <v>2.1126762193730428</v>
      </c>
      <c r="H15" s="7">
        <f t="shared" si="13"/>
        <v>15</v>
      </c>
      <c r="I15" s="7">
        <f t="shared" si="14"/>
        <v>31.690143290595643</v>
      </c>
      <c r="J15" s="7">
        <f t="shared" si="15"/>
        <v>1E-3</v>
      </c>
    </row>
    <row r="16" spans="1:13" ht="15">
      <c r="A16" s="7">
        <v>14</v>
      </c>
      <c r="B16" s="7">
        <f t="shared" si="9"/>
        <v>15</v>
      </c>
      <c r="C16" s="17">
        <f t="shared" si="10"/>
        <v>5.1091549380009402</v>
      </c>
      <c r="D16" s="7">
        <f t="shared" si="11"/>
        <v>76.637324070014103</v>
      </c>
      <c r="E16" s="7">
        <f t="shared" si="12"/>
        <v>75</v>
      </c>
      <c r="F16" s="7">
        <f t="shared" si="0"/>
        <v>1.3404150551237728</v>
      </c>
      <c r="G16" s="7">
        <f t="shared" si="1"/>
        <v>1.6373240700141025</v>
      </c>
      <c r="H16" s="7">
        <f t="shared" si="13"/>
        <v>15</v>
      </c>
      <c r="I16" s="7">
        <f t="shared" si="14"/>
        <v>24.559861050211538</v>
      </c>
      <c r="J16" s="7">
        <f t="shared" si="15"/>
        <v>1E-3</v>
      </c>
    </row>
    <row r="17" spans="1:10" ht="15">
      <c r="A17" s="7">
        <v>15</v>
      </c>
      <c r="B17" s="7">
        <f t="shared" ref="B17:B19" si="16">B16</f>
        <v>15</v>
      </c>
      <c r="C17" s="17">
        <f t="shared" ref="C17:C19" si="17">C16-J16*I16</f>
        <v>5.0845950769507287</v>
      </c>
      <c r="D17" s="7">
        <f t="shared" ref="D17:D19" si="18">C17*B17</f>
        <v>76.268926154260924</v>
      </c>
      <c r="E17" s="7">
        <f t="shared" ref="E17:E19" si="19">E16</f>
        <v>75</v>
      </c>
      <c r="F17" s="7">
        <f t="shared" si="0"/>
        <v>0.80508679248370973</v>
      </c>
      <c r="G17" s="7">
        <f t="shared" si="1"/>
        <v>1.2689261542609245</v>
      </c>
      <c r="H17" s="7">
        <f t="shared" ref="H17:H19" si="20">B17</f>
        <v>15</v>
      </c>
      <c r="I17" s="7">
        <f t="shared" ref="I17:I19" si="21">G17*H17</f>
        <v>19.033892313913867</v>
      </c>
      <c r="J17" s="7">
        <f t="shared" ref="J17:J19" si="22">J16</f>
        <v>1E-3</v>
      </c>
    </row>
    <row r="18" spans="1:10" ht="15">
      <c r="A18" s="7">
        <v>16</v>
      </c>
      <c r="B18" s="7">
        <f t="shared" si="16"/>
        <v>15</v>
      </c>
      <c r="C18" s="17">
        <f t="shared" si="17"/>
        <v>5.0655611846368149</v>
      </c>
      <c r="D18" s="7">
        <f t="shared" si="18"/>
        <v>75.983417769552219</v>
      </c>
      <c r="E18" s="7">
        <f t="shared" si="19"/>
        <v>75</v>
      </c>
      <c r="F18" s="7">
        <f t="shared" si="0"/>
        <v>0.48355525473553029</v>
      </c>
      <c r="G18" s="7">
        <f t="shared" si="1"/>
        <v>0.9834177695522186</v>
      </c>
      <c r="H18" s="7">
        <f t="shared" si="20"/>
        <v>15</v>
      </c>
      <c r="I18" s="7">
        <f t="shared" si="21"/>
        <v>14.751266543283279</v>
      </c>
      <c r="J18" s="7">
        <f t="shared" si="22"/>
        <v>1E-3</v>
      </c>
    </row>
    <row r="19" spans="1:10" ht="15">
      <c r="A19" s="7">
        <v>17</v>
      </c>
      <c r="B19" s="7">
        <f t="shared" si="16"/>
        <v>15</v>
      </c>
      <c r="C19" s="17">
        <f t="shared" si="17"/>
        <v>5.050809918093532</v>
      </c>
      <c r="D19" s="7">
        <f t="shared" si="18"/>
        <v>75.762148771402977</v>
      </c>
      <c r="E19" s="7">
        <f t="shared" si="19"/>
        <v>75</v>
      </c>
      <c r="F19" s="7">
        <f t="shared" si="0"/>
        <v>0.29043537487553356</v>
      </c>
      <c r="G19" s="7">
        <f t="shared" si="1"/>
        <v>0.76214877140297688</v>
      </c>
      <c r="H19" s="7">
        <f t="shared" si="20"/>
        <v>15</v>
      </c>
      <c r="I19" s="7">
        <f t="shared" si="21"/>
        <v>11.432231571044653</v>
      </c>
      <c r="J19" s="7">
        <f t="shared" si="22"/>
        <v>1E-3</v>
      </c>
    </row>
    <row r="20" spans="1:10" ht="15">
      <c r="A20" s="7">
        <v>18</v>
      </c>
      <c r="B20" s="7">
        <f t="shared" ref="B20:B32" si="23">B19</f>
        <v>15</v>
      </c>
      <c r="C20" s="17">
        <f t="shared" ref="C20:C22" si="24">C19-J19*I19</f>
        <v>5.0393776865224877</v>
      </c>
      <c r="D20" s="7">
        <f t="shared" ref="D20:D22" si="25">C20*B20</f>
        <v>75.590665297837319</v>
      </c>
      <c r="E20" s="7">
        <f t="shared" ref="E20:E32" si="26">E19</f>
        <v>75</v>
      </c>
      <c r="F20" s="7">
        <f t="shared" si="0"/>
        <v>0.17444274703462426</v>
      </c>
      <c r="G20" s="7">
        <f t="shared" si="1"/>
        <v>0.5906652978373188</v>
      </c>
      <c r="H20" s="7">
        <f t="shared" ref="H20:H22" si="27">B20</f>
        <v>15</v>
      </c>
      <c r="I20" s="7">
        <f t="shared" ref="I20:I22" si="28">G20*H20</f>
        <v>8.8599794675597821</v>
      </c>
      <c r="J20" s="7">
        <f t="shared" ref="J20:J32" si="29">J19</f>
        <v>1E-3</v>
      </c>
    </row>
    <row r="21" spans="1:10" ht="15">
      <c r="A21" s="7">
        <v>19</v>
      </c>
      <c r="B21" s="7">
        <f t="shared" si="23"/>
        <v>15</v>
      </c>
      <c r="C21" s="17">
        <f t="shared" si="24"/>
        <v>5.0305177070549281</v>
      </c>
      <c r="D21" s="7">
        <f t="shared" si="25"/>
        <v>75.457765605823923</v>
      </c>
      <c r="E21" s="7">
        <f t="shared" si="26"/>
        <v>75</v>
      </c>
      <c r="F21" s="7">
        <f t="shared" si="0"/>
        <v>0.10477467493767152</v>
      </c>
      <c r="G21" s="7">
        <f t="shared" si="1"/>
        <v>0.45776560582392278</v>
      </c>
      <c r="H21" s="7">
        <f t="shared" si="27"/>
        <v>15</v>
      </c>
      <c r="I21" s="7">
        <f t="shared" si="28"/>
        <v>6.8664840873588417</v>
      </c>
      <c r="J21" s="7">
        <f t="shared" si="29"/>
        <v>1E-3</v>
      </c>
    </row>
    <row r="22" spans="1:10" ht="15">
      <c r="A22" s="7">
        <v>20</v>
      </c>
      <c r="B22" s="7">
        <f t="shared" si="23"/>
        <v>15</v>
      </c>
      <c r="C22" s="17">
        <f t="shared" si="24"/>
        <v>5.0236512229675689</v>
      </c>
      <c r="D22" s="7">
        <f t="shared" si="25"/>
        <v>75.354768344513531</v>
      </c>
      <c r="E22" s="7">
        <f t="shared" si="26"/>
        <v>75</v>
      </c>
      <c r="F22" s="7">
        <f t="shared" si="0"/>
        <v>6.293028913443556E-2</v>
      </c>
      <c r="G22" s="7">
        <f t="shared" si="1"/>
        <v>0.35476834451353056</v>
      </c>
      <c r="H22" s="7">
        <f t="shared" si="27"/>
        <v>15</v>
      </c>
      <c r="I22" s="7">
        <f t="shared" si="28"/>
        <v>5.3215251677029585</v>
      </c>
      <c r="J22" s="7">
        <f t="shared" si="29"/>
        <v>1E-3</v>
      </c>
    </row>
    <row r="23" spans="1:10" ht="15">
      <c r="A23" s="7">
        <v>21</v>
      </c>
      <c r="B23" s="7">
        <f t="shared" si="23"/>
        <v>15</v>
      </c>
      <c r="C23" s="17">
        <f t="shared" ref="C23:C30" si="30">C22-J22*I22</f>
        <v>5.0183296977998664</v>
      </c>
      <c r="D23" s="7">
        <f t="shared" ref="D23:D30" si="31">C23*B23</f>
        <v>75.274945466997991</v>
      </c>
      <c r="E23" s="7">
        <f t="shared" si="26"/>
        <v>75</v>
      </c>
      <c r="F23" s="7">
        <f t="shared" ref="F23:F30" si="32">0.5*(D23-E23)^2</f>
        <v>3.7797504911371724E-2</v>
      </c>
      <c r="G23" s="7">
        <f t="shared" ref="G23:G30" si="33">(D23-E23)</f>
        <v>0.27494546699799116</v>
      </c>
      <c r="H23" s="7">
        <f t="shared" ref="H23:H30" si="34">B23</f>
        <v>15</v>
      </c>
      <c r="I23" s="7">
        <f t="shared" ref="I23:I30" si="35">G23*H23</f>
        <v>4.1241820049698674</v>
      </c>
      <c r="J23" s="7">
        <f t="shared" si="29"/>
        <v>1E-3</v>
      </c>
    </row>
    <row r="24" spans="1:10" ht="15">
      <c r="A24" s="7">
        <v>22</v>
      </c>
      <c r="B24" s="7">
        <f t="shared" si="23"/>
        <v>15</v>
      </c>
      <c r="C24" s="17">
        <f t="shared" si="30"/>
        <v>5.0142055157948962</v>
      </c>
      <c r="D24" s="7">
        <f t="shared" si="31"/>
        <v>75.21308273692344</v>
      </c>
      <c r="E24" s="7">
        <f t="shared" si="26"/>
        <v>75</v>
      </c>
      <c r="F24" s="7">
        <f t="shared" si="32"/>
        <v>2.2702126387391885E-2</v>
      </c>
      <c r="G24" s="7">
        <f t="shared" si="33"/>
        <v>0.2130827369234396</v>
      </c>
      <c r="H24" s="7">
        <f t="shared" si="34"/>
        <v>15</v>
      </c>
      <c r="I24" s="7">
        <f t="shared" si="35"/>
        <v>3.196241053851594</v>
      </c>
      <c r="J24" s="7">
        <f t="shared" si="29"/>
        <v>1E-3</v>
      </c>
    </row>
    <row r="25" spans="1:10" ht="15">
      <c r="A25" s="7">
        <v>23</v>
      </c>
      <c r="B25" s="7">
        <f t="shared" si="23"/>
        <v>15</v>
      </c>
      <c r="C25" s="17">
        <f t="shared" si="30"/>
        <v>5.0110092747410446</v>
      </c>
      <c r="D25" s="7">
        <f t="shared" si="31"/>
        <v>75.165139121115672</v>
      </c>
      <c r="E25" s="7">
        <f t="shared" si="26"/>
        <v>75</v>
      </c>
      <c r="F25" s="7">
        <f t="shared" si="32"/>
        <v>1.3635464661428306E-2</v>
      </c>
      <c r="G25" s="7">
        <f t="shared" si="33"/>
        <v>0.16513912111567208</v>
      </c>
      <c r="H25" s="7">
        <f t="shared" si="34"/>
        <v>15</v>
      </c>
      <c r="I25" s="7">
        <f t="shared" si="35"/>
        <v>2.4770868167350812</v>
      </c>
      <c r="J25" s="7">
        <f t="shared" si="29"/>
        <v>1E-3</v>
      </c>
    </row>
    <row r="26" spans="1:10" ht="15">
      <c r="A26" s="7">
        <v>24</v>
      </c>
      <c r="B26" s="7">
        <f t="shared" si="23"/>
        <v>15</v>
      </c>
      <c r="C26" s="17">
        <f t="shared" si="30"/>
        <v>5.0085321879243097</v>
      </c>
      <c r="D26" s="7">
        <f t="shared" si="31"/>
        <v>75.127982818864638</v>
      </c>
      <c r="E26" s="7">
        <f t="shared" si="26"/>
        <v>75</v>
      </c>
      <c r="F26" s="7">
        <f t="shared" si="32"/>
        <v>8.1898009622693307E-3</v>
      </c>
      <c r="G26" s="7">
        <f t="shared" si="33"/>
        <v>0.12798281886463769</v>
      </c>
      <c r="H26" s="7">
        <f t="shared" si="34"/>
        <v>15</v>
      </c>
      <c r="I26" s="7">
        <f t="shared" si="35"/>
        <v>1.9197422829695654</v>
      </c>
      <c r="J26" s="7">
        <f t="shared" si="29"/>
        <v>1E-3</v>
      </c>
    </row>
    <row r="27" spans="1:10" ht="15">
      <c r="A27" s="7">
        <v>25</v>
      </c>
      <c r="B27" s="7">
        <f t="shared" si="23"/>
        <v>15</v>
      </c>
      <c r="C27" s="17">
        <f t="shared" si="30"/>
        <v>5.0066124456413403</v>
      </c>
      <c r="D27" s="7">
        <f t="shared" si="31"/>
        <v>75.099186684620108</v>
      </c>
      <c r="E27" s="7">
        <f t="shared" si="26"/>
        <v>75</v>
      </c>
      <c r="F27" s="7">
        <f t="shared" si="32"/>
        <v>4.9189992029643557E-3</v>
      </c>
      <c r="G27" s="7">
        <f t="shared" si="33"/>
        <v>9.9186684620107712E-2</v>
      </c>
      <c r="H27" s="7">
        <f t="shared" si="34"/>
        <v>15</v>
      </c>
      <c r="I27" s="7">
        <f t="shared" si="35"/>
        <v>1.4878002693016157</v>
      </c>
      <c r="J27" s="7">
        <f t="shared" si="29"/>
        <v>1E-3</v>
      </c>
    </row>
    <row r="28" spans="1:10" ht="15">
      <c r="A28" s="7">
        <v>26</v>
      </c>
      <c r="B28" s="7">
        <f t="shared" si="23"/>
        <v>15</v>
      </c>
      <c r="C28" s="17">
        <f t="shared" si="30"/>
        <v>5.0051246453720388</v>
      </c>
      <c r="D28" s="7">
        <f t="shared" si="31"/>
        <v>75.076869680580586</v>
      </c>
      <c r="E28" s="7">
        <f t="shared" si="26"/>
        <v>75</v>
      </c>
      <c r="F28" s="7">
        <f t="shared" si="32"/>
        <v>2.9544738962806573E-3</v>
      </c>
      <c r="G28" s="7">
        <f t="shared" si="33"/>
        <v>7.6869680580585964E-2</v>
      </c>
      <c r="H28" s="7">
        <f t="shared" si="34"/>
        <v>15</v>
      </c>
      <c r="I28" s="7">
        <f t="shared" si="35"/>
        <v>1.1530452087087895</v>
      </c>
      <c r="J28" s="7">
        <f t="shared" si="29"/>
        <v>1E-3</v>
      </c>
    </row>
    <row r="29" spans="1:10" ht="15">
      <c r="A29" s="7">
        <v>27</v>
      </c>
      <c r="B29" s="7">
        <f t="shared" si="23"/>
        <v>15</v>
      </c>
      <c r="C29" s="17">
        <f t="shared" si="30"/>
        <v>5.0039716001633296</v>
      </c>
      <c r="D29" s="7">
        <f t="shared" si="31"/>
        <v>75.059574002449949</v>
      </c>
      <c r="E29" s="7">
        <f t="shared" si="26"/>
        <v>75</v>
      </c>
      <c r="F29" s="7">
        <f t="shared" si="32"/>
        <v>1.7745308839532735E-3</v>
      </c>
      <c r="G29" s="7">
        <f t="shared" si="33"/>
        <v>5.9574002449949148E-2</v>
      </c>
      <c r="H29" s="7">
        <f t="shared" si="34"/>
        <v>15</v>
      </c>
      <c r="I29" s="7">
        <f t="shared" si="35"/>
        <v>0.89361003674923722</v>
      </c>
      <c r="J29" s="7">
        <f t="shared" si="29"/>
        <v>1E-3</v>
      </c>
    </row>
    <row r="30" spans="1:10" ht="15">
      <c r="A30" s="7">
        <v>28</v>
      </c>
      <c r="B30" s="7">
        <f t="shared" si="23"/>
        <v>15</v>
      </c>
      <c r="C30" s="17">
        <f t="shared" si="30"/>
        <v>5.0030779901265801</v>
      </c>
      <c r="D30" s="7">
        <f t="shared" si="31"/>
        <v>75.046169851898696</v>
      </c>
      <c r="E30" s="7">
        <f t="shared" si="26"/>
        <v>75</v>
      </c>
      <c r="F30" s="7">
        <f t="shared" si="32"/>
        <v>1.0658276121737788E-3</v>
      </c>
      <c r="G30" s="7">
        <f t="shared" si="33"/>
        <v>4.6169851898696379E-2</v>
      </c>
      <c r="H30" s="7">
        <f t="shared" si="34"/>
        <v>15</v>
      </c>
      <c r="I30" s="7">
        <f t="shared" si="35"/>
        <v>0.69254777848044569</v>
      </c>
      <c r="J30" s="7">
        <f t="shared" si="29"/>
        <v>1E-3</v>
      </c>
    </row>
    <row r="31" spans="1:10" ht="15">
      <c r="A31" s="7">
        <v>29</v>
      </c>
      <c r="B31" s="7">
        <f t="shared" si="23"/>
        <v>15</v>
      </c>
      <c r="C31" s="17">
        <f t="shared" ref="C31:C32" si="36">C30-J30*I30</f>
        <v>5.0023854423480998</v>
      </c>
      <c r="D31" s="7">
        <f t="shared" ref="D31:D32" si="37">C31*B31</f>
        <v>75.035781635221497</v>
      </c>
      <c r="E31" s="7">
        <f t="shared" si="26"/>
        <v>75</v>
      </c>
      <c r="F31" s="7">
        <f t="shared" ref="F31:F32" si="38">0.5*(D31-E31)^2</f>
        <v>6.4016270956213019E-4</v>
      </c>
      <c r="G31" s="7">
        <f t="shared" ref="G31:G32" si="39">(D31-E31)</f>
        <v>3.5781635221496799E-2</v>
      </c>
      <c r="H31" s="7">
        <f t="shared" ref="H31:H32" si="40">B31</f>
        <v>15</v>
      </c>
      <c r="I31" s="7">
        <f t="shared" ref="I31:I32" si="41">G31*H31</f>
        <v>0.53672452832245199</v>
      </c>
      <c r="J31" s="7">
        <f t="shared" si="29"/>
        <v>1E-3</v>
      </c>
    </row>
    <row r="32" spans="1:10" ht="15">
      <c r="A32" s="7">
        <v>30</v>
      </c>
      <c r="B32" s="7">
        <f t="shared" si="23"/>
        <v>15</v>
      </c>
      <c r="C32" s="17">
        <f t="shared" si="36"/>
        <v>5.0018487178197777</v>
      </c>
      <c r="D32" s="7">
        <f t="shared" si="37"/>
        <v>75.02773076729666</v>
      </c>
      <c r="E32" s="7">
        <f t="shared" si="26"/>
        <v>75</v>
      </c>
      <c r="F32" s="7">
        <f t="shared" si="38"/>
        <v>3.8449772743075444E-4</v>
      </c>
      <c r="G32" s="7">
        <f t="shared" si="39"/>
        <v>2.7730767296660019E-2</v>
      </c>
      <c r="H32" s="7">
        <f t="shared" si="40"/>
        <v>15</v>
      </c>
      <c r="I32" s="7">
        <f t="shared" si="41"/>
        <v>0.41596150944990029</v>
      </c>
      <c r="J32" s="7">
        <f t="shared" si="29"/>
        <v>1E-3</v>
      </c>
    </row>
    <row r="33" spans="4:8" ht="15"/>
    <row r="34" spans="4:8" ht="15"/>
    <row r="35" spans="4:8" ht="15"/>
    <row r="36" spans="4:8" ht="15"/>
    <row r="37" spans="4:8" ht="15"/>
    <row r="38" spans="4:8" ht="15"/>
    <row r="39" spans="4:8" ht="15"/>
    <row r="40" spans="4:8" ht="15"/>
    <row r="41" spans="4:8" ht="15"/>
    <row r="42" spans="4:8" ht="26.25">
      <c r="D42" s="9" t="s">
        <v>20</v>
      </c>
      <c r="H42" s="14" t="s">
        <v>21</v>
      </c>
    </row>
    <row r="43" spans="4:8" ht="31.5">
      <c r="F43" s="13" t="s">
        <v>22</v>
      </c>
    </row>
  </sheetData>
  <mergeCells count="2">
    <mergeCell ref="B1:F1"/>
    <mergeCell ref="G1:I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"/>
  <sheetViews>
    <sheetView workbookViewId="0">
      <selection activeCell="F2" sqref="F2"/>
    </sheetView>
  </sheetViews>
  <sheetFormatPr defaultRowHeight="14.45"/>
  <cols>
    <col min="2" max="2" width="8.85546875" customWidth="1"/>
    <col min="9" max="9" width="8.85546875" customWidth="1"/>
    <col min="15" max="15" width="12" bestFit="1" customWidth="1"/>
  </cols>
  <sheetData>
    <row r="1" spans="1:15">
      <c r="A1" s="1" t="s">
        <v>23</v>
      </c>
      <c r="B1" s="1" t="s">
        <v>24</v>
      </c>
      <c r="C1" s="1" t="s">
        <v>25</v>
      </c>
      <c r="E1" s="33" t="s">
        <v>26</v>
      </c>
      <c r="F1" s="33"/>
      <c r="H1" s="33" t="s">
        <v>27</v>
      </c>
      <c r="I1" s="33"/>
      <c r="K1" s="33" t="s">
        <v>28</v>
      </c>
      <c r="L1" s="33"/>
      <c r="N1" s="33" t="s">
        <v>29</v>
      </c>
      <c r="O1" s="33"/>
    </row>
    <row r="2" spans="1:15">
      <c r="A2" s="2">
        <v>1.5</v>
      </c>
      <c r="B2" s="2">
        <v>0.1</v>
      </c>
      <c r="C2" s="2"/>
      <c r="D2" t="s">
        <v>30</v>
      </c>
      <c r="E2" t="s">
        <v>31</v>
      </c>
      <c r="F2">
        <f>(C10-$D$4)^2</f>
        <v>8.1224999999999987</v>
      </c>
      <c r="H2" t="s">
        <v>31</v>
      </c>
      <c r="I2">
        <f>(C16-$D$4)^2</f>
        <v>7.3305562499999963E-2</v>
      </c>
      <c r="K2" t="s">
        <v>31</v>
      </c>
      <c r="L2">
        <f>(C21-$D$4)^2</f>
        <v>6.6158270156249578E-4</v>
      </c>
      <c r="N2" t="s">
        <v>31</v>
      </c>
      <c r="O2">
        <f>(C26-$D$4)^2</f>
        <v>5.9707838816017576E-6</v>
      </c>
    </row>
    <row r="3" spans="1:15">
      <c r="A3" s="2">
        <v>-4</v>
      </c>
      <c r="B3" s="2">
        <v>0.05</v>
      </c>
      <c r="C3" s="2"/>
      <c r="D3" t="s">
        <v>32</v>
      </c>
      <c r="E3" t="s">
        <v>33</v>
      </c>
      <c r="F3">
        <f>2*(C10-$D$4)</f>
        <v>-5.6999999999999993</v>
      </c>
      <c r="H3" t="s">
        <v>33</v>
      </c>
      <c r="I3">
        <f>2*(C16-$D$4)</f>
        <v>0.54149999999999987</v>
      </c>
      <c r="K3" t="s">
        <v>33</v>
      </c>
      <c r="L3">
        <f>2*(C21-$D$4)</f>
        <v>-5.1442499999999836E-2</v>
      </c>
      <c r="N3" t="s">
        <v>33</v>
      </c>
      <c r="O3">
        <f>2*(C26-$D$4)</f>
        <v>4.8870375000000799E-3</v>
      </c>
    </row>
    <row r="4" spans="1:15">
      <c r="A4" s="2"/>
      <c r="B4" s="2"/>
      <c r="C4" s="2">
        <f>A2*B2+B3*A3</f>
        <v>-4.9999999999999989E-2</v>
      </c>
      <c r="D4">
        <v>0.5</v>
      </c>
    </row>
    <row r="5" spans="1:15">
      <c r="E5" t="s">
        <v>34</v>
      </c>
      <c r="F5">
        <f>$A$2</f>
        <v>1.5</v>
      </c>
      <c r="H5" t="s">
        <v>34</v>
      </c>
      <c r="I5">
        <f>$A$2</f>
        <v>1.5</v>
      </c>
      <c r="K5" t="s">
        <v>34</v>
      </c>
      <c r="L5">
        <f>$A$2</f>
        <v>1.5</v>
      </c>
      <c r="N5" t="s">
        <v>34</v>
      </c>
      <c r="O5">
        <f>$A$2</f>
        <v>1.5</v>
      </c>
    </row>
    <row r="6" spans="1:15">
      <c r="E6" t="s">
        <v>35</v>
      </c>
      <c r="F6">
        <f>$A$3</f>
        <v>-4</v>
      </c>
      <c r="H6" t="s">
        <v>35</v>
      </c>
      <c r="I6">
        <f>$A$3</f>
        <v>-4</v>
      </c>
      <c r="K6" t="s">
        <v>35</v>
      </c>
      <c r="L6">
        <f>$A$3</f>
        <v>-4</v>
      </c>
      <c r="N6" t="s">
        <v>35</v>
      </c>
      <c r="O6">
        <f>$A$3</f>
        <v>-4</v>
      </c>
    </row>
    <row r="7" spans="1:15">
      <c r="A7" s="1" t="s">
        <v>23</v>
      </c>
      <c r="B7" s="1" t="s">
        <v>24</v>
      </c>
      <c r="C7" s="1" t="s">
        <v>25</v>
      </c>
    </row>
    <row r="8" spans="1:15">
      <c r="A8" s="2">
        <v>1.5</v>
      </c>
      <c r="B8" s="2">
        <v>0.3</v>
      </c>
      <c r="C8" s="2"/>
      <c r="E8" t="s">
        <v>36</v>
      </c>
      <c r="F8">
        <f>F3*F5</f>
        <v>-8.5499999999999989</v>
      </c>
      <c r="H8" t="s">
        <v>36</v>
      </c>
      <c r="I8">
        <f>I3*I5</f>
        <v>0.81224999999999981</v>
      </c>
      <c r="K8" t="s">
        <v>36</v>
      </c>
      <c r="L8">
        <f>L3*L5</f>
        <v>-7.7163749999999753E-2</v>
      </c>
      <c r="N8" t="s">
        <v>36</v>
      </c>
      <c r="O8">
        <f>O3*O5</f>
        <v>7.3305562500001198E-3</v>
      </c>
    </row>
    <row r="9" spans="1:15">
      <c r="A9" s="2">
        <v>-4</v>
      </c>
      <c r="B9" s="2">
        <v>0.7</v>
      </c>
      <c r="C9" s="2"/>
      <c r="E9" t="s">
        <v>37</v>
      </c>
      <c r="F9">
        <f>F3*F6</f>
        <v>22.799999999999997</v>
      </c>
      <c r="H9" t="s">
        <v>37</v>
      </c>
      <c r="I9">
        <f>I3*I6</f>
        <v>-2.1659999999999995</v>
      </c>
      <c r="K9" t="s">
        <v>37</v>
      </c>
      <c r="L9">
        <f>L3*L6</f>
        <v>0.20576999999999934</v>
      </c>
      <c r="N9" t="s">
        <v>37</v>
      </c>
      <c r="O9">
        <f>O3*O6</f>
        <v>-1.9548150000000319E-2</v>
      </c>
    </row>
    <row r="10" spans="1:15">
      <c r="A10" s="2"/>
      <c r="B10" s="2"/>
      <c r="C10" s="2">
        <f>A8*B8+B9*A9</f>
        <v>-2.3499999999999996</v>
      </c>
    </row>
    <row r="11" spans="1:15">
      <c r="D11" t="s">
        <v>38</v>
      </c>
    </row>
    <row r="12" spans="1:15">
      <c r="D12" t="s">
        <v>39</v>
      </c>
      <c r="E12" t="s">
        <v>40</v>
      </c>
      <c r="F12">
        <v>0.03</v>
      </c>
      <c r="H12" t="s">
        <v>40</v>
      </c>
      <c r="I12">
        <v>0.03</v>
      </c>
      <c r="K12" t="s">
        <v>40</v>
      </c>
      <c r="L12">
        <v>0.03</v>
      </c>
      <c r="N12" t="s">
        <v>40</v>
      </c>
      <c r="O12">
        <v>0.03</v>
      </c>
    </row>
    <row r="13" spans="1:15">
      <c r="A13" s="1" t="s">
        <v>23</v>
      </c>
      <c r="B13" s="1" t="s">
        <v>24</v>
      </c>
      <c r="C13" s="1" t="s">
        <v>25</v>
      </c>
    </row>
    <row r="14" spans="1:15">
      <c r="A14" s="2">
        <v>1.5</v>
      </c>
      <c r="B14" s="2">
        <f>F14</f>
        <v>0.55649999999999999</v>
      </c>
      <c r="C14" s="2"/>
      <c r="E14" t="s">
        <v>41</v>
      </c>
      <c r="F14">
        <f>B8-F12*F8</f>
        <v>0.55649999999999999</v>
      </c>
      <c r="H14" t="s">
        <v>41</v>
      </c>
      <c r="I14">
        <f>F14-I12*I8</f>
        <v>0.53213250000000001</v>
      </c>
      <c r="K14" t="s">
        <v>41</v>
      </c>
      <c r="L14">
        <f>I14-L12*L8</f>
        <v>0.53444741250000005</v>
      </c>
      <c r="N14" t="s">
        <v>41</v>
      </c>
      <c r="O14">
        <f>L14-O12*O8</f>
        <v>0.53422749581250006</v>
      </c>
    </row>
    <row r="15" spans="1:15">
      <c r="A15" s="2">
        <v>-4</v>
      </c>
      <c r="B15" s="2">
        <f>F15</f>
        <v>1.6000000000000014E-2</v>
      </c>
      <c r="C15" s="2"/>
      <c r="E15" t="s">
        <v>42</v>
      </c>
      <c r="F15" s="3">
        <f>B9-F12*F9</f>
        <v>1.6000000000000014E-2</v>
      </c>
      <c r="H15" t="s">
        <v>42</v>
      </c>
      <c r="I15" s="3">
        <f>F15-I12*I9</f>
        <v>8.0979999999999996E-2</v>
      </c>
      <c r="K15" t="s">
        <v>42</v>
      </c>
      <c r="L15" s="3">
        <f>I15-L12*L9</f>
        <v>7.4806900000000009E-2</v>
      </c>
      <c r="N15" t="s">
        <v>42</v>
      </c>
      <c r="O15" s="3">
        <f>L15-O12*O9</f>
        <v>7.5393344500000015E-2</v>
      </c>
    </row>
    <row r="16" spans="1:15">
      <c r="A16" s="2"/>
      <c r="B16" s="2"/>
      <c r="C16" s="2">
        <f>A14*B14+B15*A15</f>
        <v>0.77074999999999994</v>
      </c>
    </row>
    <row r="18" spans="1:3">
      <c r="A18" s="1" t="s">
        <v>23</v>
      </c>
      <c r="B18" s="1" t="s">
        <v>24</v>
      </c>
      <c r="C18" s="1" t="s">
        <v>25</v>
      </c>
    </row>
    <row r="19" spans="1:3">
      <c r="A19" s="2">
        <v>1.5</v>
      </c>
      <c r="B19" s="2">
        <f>I14</f>
        <v>0.53213250000000001</v>
      </c>
      <c r="C19" s="2"/>
    </row>
    <row r="20" spans="1:3">
      <c r="A20" s="2">
        <v>-4</v>
      </c>
      <c r="B20" s="4">
        <f>I15</f>
        <v>8.0979999999999996E-2</v>
      </c>
      <c r="C20" s="2"/>
    </row>
    <row r="21" spans="1:3">
      <c r="A21" s="2"/>
      <c r="B21" s="2"/>
      <c r="C21" s="2">
        <f>A19*B19+B20*A20</f>
        <v>0.47427875000000008</v>
      </c>
    </row>
    <row r="23" spans="1:3">
      <c r="A23" s="1" t="s">
        <v>23</v>
      </c>
      <c r="B23" s="1" t="s">
        <v>24</v>
      </c>
      <c r="C23" s="1" t="s">
        <v>25</v>
      </c>
    </row>
    <row r="24" spans="1:3">
      <c r="A24" s="2">
        <v>1.5</v>
      </c>
      <c r="B24" s="2">
        <f>L14</f>
        <v>0.53444741250000005</v>
      </c>
      <c r="C24" s="2"/>
    </row>
    <row r="25" spans="1:3">
      <c r="A25" s="2">
        <v>-4</v>
      </c>
      <c r="B25" s="2">
        <f>L15</f>
        <v>7.4806900000000009E-2</v>
      </c>
      <c r="C25" s="2"/>
    </row>
    <row r="26" spans="1:3">
      <c r="A26" s="2"/>
      <c r="B26" s="2"/>
      <c r="C26" s="2">
        <f>A24*B24+B25*A25</f>
        <v>0.50244351875000004</v>
      </c>
    </row>
    <row r="28" spans="1:3">
      <c r="A28" s="1" t="s">
        <v>23</v>
      </c>
      <c r="B28" s="1" t="s">
        <v>24</v>
      </c>
      <c r="C28" s="1" t="s">
        <v>25</v>
      </c>
    </row>
    <row r="29" spans="1:3">
      <c r="A29" s="2">
        <v>1.5</v>
      </c>
      <c r="B29" s="2">
        <f>O14</f>
        <v>0.53422749581250006</v>
      </c>
      <c r="C29" s="2"/>
    </row>
    <row r="30" spans="1:3">
      <c r="A30" s="2">
        <v>-4</v>
      </c>
      <c r="B30" s="2">
        <f>O15</f>
        <v>7.5393344500000015E-2</v>
      </c>
      <c r="C30" s="2"/>
    </row>
    <row r="31" spans="1:3">
      <c r="A31" s="2"/>
      <c r="B31" s="2"/>
      <c r="C31" s="2">
        <f>A29*B29+B30*A30</f>
        <v>0.49976786571875009</v>
      </c>
    </row>
  </sheetData>
  <mergeCells count="4">
    <mergeCell ref="E1:F1"/>
    <mergeCell ref="H1:I1"/>
    <mergeCell ref="K1:L1"/>
    <mergeCell ref="N1:O1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92EE-240B-4D19-9B1C-31D5E25623DE}">
  <dimension ref="A1:U43"/>
  <sheetViews>
    <sheetView showGridLines="0" topLeftCell="A30" workbookViewId="0">
      <selection activeCell="A30" sqref="A30:I52"/>
    </sheetView>
  </sheetViews>
  <sheetFormatPr defaultRowHeight="14.45"/>
  <cols>
    <col min="10" max="10" width="23.42578125" bestFit="1" customWidth="1"/>
    <col min="11" max="11" width="21" customWidth="1"/>
    <col min="12" max="12" width="13.140625" customWidth="1"/>
    <col min="15" max="15" width="12" bestFit="1" customWidth="1"/>
  </cols>
  <sheetData>
    <row r="1" spans="1:21">
      <c r="A1" s="12" t="s">
        <v>23</v>
      </c>
      <c r="B1" s="12" t="s">
        <v>24</v>
      </c>
      <c r="C1" s="12" t="s">
        <v>25</v>
      </c>
      <c r="E1" s="34" t="s">
        <v>26</v>
      </c>
      <c r="F1" s="34"/>
      <c r="H1" s="34" t="s">
        <v>27</v>
      </c>
      <c r="I1" s="34"/>
      <c r="K1" s="34" t="s">
        <v>28</v>
      </c>
      <c r="L1" s="34"/>
      <c r="N1" s="34" t="s">
        <v>43</v>
      </c>
      <c r="O1" s="34"/>
      <c r="Q1" s="34" t="s">
        <v>44</v>
      </c>
      <c r="R1" s="34"/>
      <c r="T1" s="34" t="s">
        <v>45</v>
      </c>
      <c r="U1" s="34"/>
    </row>
    <row r="2" spans="1:21">
      <c r="A2" s="12">
        <v>8</v>
      </c>
      <c r="B2" s="12">
        <v>3</v>
      </c>
      <c r="C2" s="12"/>
      <c r="D2" t="s">
        <v>30</v>
      </c>
      <c r="E2" s="2" t="s">
        <v>31</v>
      </c>
      <c r="F2" s="2">
        <f>0.5*(C10-$D$4)^2</f>
        <v>55.125</v>
      </c>
      <c r="H2" s="2" t="s">
        <v>31</v>
      </c>
      <c r="I2" s="2">
        <f>0.5*(C16-$D$4)^2</f>
        <v>16.979878125000003</v>
      </c>
      <c r="K2" s="2" t="s">
        <v>31</v>
      </c>
      <c r="L2" s="2">
        <f>0.5*(C21-$D$4)^2</f>
        <v>5.2302269594531241</v>
      </c>
      <c r="N2" s="2" t="s">
        <v>31</v>
      </c>
      <c r="O2" s="2">
        <f>0.5*(G21-$D$4)^2</f>
        <v>1.6110406591855446</v>
      </c>
      <c r="Q2" s="2" t="s">
        <v>31</v>
      </c>
      <c r="R2" s="2">
        <f>0.5*(K21-$D$4)^2</f>
        <v>0.49624079904562801</v>
      </c>
      <c r="T2" s="2" t="s">
        <v>31</v>
      </c>
      <c r="U2" s="2">
        <f>0.5*(O21-$D$4)^2</f>
        <v>0.1528545721260281</v>
      </c>
    </row>
    <row r="3" spans="1:21">
      <c r="A3" s="12">
        <v>5</v>
      </c>
      <c r="B3" s="12">
        <v>8</v>
      </c>
      <c r="C3" s="12"/>
      <c r="D3" t="s">
        <v>32</v>
      </c>
      <c r="E3" s="2" t="s">
        <v>8</v>
      </c>
      <c r="F3" s="2">
        <f>(C10-$D$4)</f>
        <v>-10.5</v>
      </c>
      <c r="H3" s="2" t="s">
        <v>33</v>
      </c>
      <c r="I3" s="2">
        <f>(C16-$D$4)</f>
        <v>-5.8275000000000006</v>
      </c>
      <c r="K3" s="2" t="s">
        <v>33</v>
      </c>
      <c r="L3" s="2">
        <f>(C21-$D$4)</f>
        <v>-3.2342624999999998</v>
      </c>
      <c r="N3" s="2" t="s">
        <v>33</v>
      </c>
      <c r="O3" s="2">
        <f>(G21-$D$4)</f>
        <v>-1.7950156874999976</v>
      </c>
      <c r="Q3" s="2" t="s">
        <v>33</v>
      </c>
      <c r="R3" s="2">
        <f>(K21-$D$4)</f>
        <v>-0.99623370656249932</v>
      </c>
      <c r="T3" s="2" t="s">
        <v>33</v>
      </c>
      <c r="U3" s="2">
        <f>(O21-$D$4)</f>
        <v>-0.55290970714218446</v>
      </c>
    </row>
    <row r="4" spans="1:21">
      <c r="A4" s="12"/>
      <c r="B4" s="12"/>
      <c r="C4" s="12">
        <f>A2*B2+B3*A3</f>
        <v>64</v>
      </c>
      <c r="D4">
        <f>C4</f>
        <v>64</v>
      </c>
      <c r="E4" s="2"/>
      <c r="F4" s="2"/>
      <c r="H4" s="2"/>
      <c r="I4" s="2"/>
      <c r="K4" s="2"/>
      <c r="L4" s="2"/>
      <c r="N4" s="2"/>
      <c r="O4" s="2"/>
      <c r="Q4" s="2"/>
      <c r="R4" s="2"/>
      <c r="T4" s="2"/>
      <c r="U4" s="2"/>
    </row>
    <row r="5" spans="1:21">
      <c r="E5" s="2" t="s">
        <v>46</v>
      </c>
      <c r="F5" s="2">
        <f>$A$2</f>
        <v>8</v>
      </c>
      <c r="H5" s="2" t="s">
        <v>34</v>
      </c>
      <c r="I5" s="2">
        <f>$A$2</f>
        <v>8</v>
      </c>
      <c r="K5" s="2" t="s">
        <v>34</v>
      </c>
      <c r="L5" s="2">
        <f>$A$2</f>
        <v>8</v>
      </c>
      <c r="N5" s="2" t="s">
        <v>34</v>
      </c>
      <c r="O5" s="2">
        <f>$A$2</f>
        <v>8</v>
      </c>
      <c r="Q5" s="2" t="s">
        <v>34</v>
      </c>
      <c r="R5" s="2">
        <f>$A$2</f>
        <v>8</v>
      </c>
      <c r="T5" s="2" t="s">
        <v>34</v>
      </c>
      <c r="U5" s="2">
        <f>$A$2</f>
        <v>8</v>
      </c>
    </row>
    <row r="6" spans="1:21">
      <c r="E6" s="2" t="s">
        <v>47</v>
      </c>
      <c r="F6" s="2">
        <f>$A$3</f>
        <v>5</v>
      </c>
      <c r="H6" s="2" t="s">
        <v>35</v>
      </c>
      <c r="I6" s="2">
        <f>$A$3</f>
        <v>5</v>
      </c>
      <c r="K6" s="2" t="s">
        <v>35</v>
      </c>
      <c r="L6" s="2">
        <f>$A$3</f>
        <v>5</v>
      </c>
      <c r="N6" s="2" t="s">
        <v>35</v>
      </c>
      <c r="O6" s="2">
        <f>$A$3</f>
        <v>5</v>
      </c>
      <c r="Q6" s="2" t="s">
        <v>35</v>
      </c>
      <c r="R6" s="2">
        <f>$A$3</f>
        <v>5</v>
      </c>
      <c r="T6" s="2" t="s">
        <v>35</v>
      </c>
      <c r="U6" s="2">
        <f>$A$3</f>
        <v>5</v>
      </c>
    </row>
    <row r="7" spans="1:21">
      <c r="A7" s="1" t="s">
        <v>23</v>
      </c>
      <c r="B7" s="1" t="s">
        <v>24</v>
      </c>
      <c r="C7" s="1" t="s">
        <v>25</v>
      </c>
      <c r="E7" s="2"/>
      <c r="F7" s="2"/>
      <c r="H7" s="2"/>
      <c r="I7" s="2"/>
      <c r="K7" s="2"/>
      <c r="L7" s="2"/>
      <c r="N7" s="2"/>
      <c r="O7" s="2"/>
      <c r="Q7" s="2"/>
      <c r="R7" s="2"/>
      <c r="T7" s="2"/>
      <c r="U7" s="2"/>
    </row>
    <row r="8" spans="1:21">
      <c r="A8" s="2">
        <v>8</v>
      </c>
      <c r="B8" s="2">
        <v>2</v>
      </c>
      <c r="C8" s="2"/>
      <c r="E8" s="2" t="s">
        <v>36</v>
      </c>
      <c r="F8" s="2">
        <f>F3*F5</f>
        <v>-84</v>
      </c>
      <c r="H8" s="2" t="s">
        <v>36</v>
      </c>
      <c r="I8" s="2">
        <f>I3*I5</f>
        <v>-46.620000000000005</v>
      </c>
      <c r="K8" s="2" t="s">
        <v>36</v>
      </c>
      <c r="L8" s="2">
        <f>L3*L5</f>
        <v>-25.874099999999999</v>
      </c>
      <c r="N8" s="2" t="s">
        <v>36</v>
      </c>
      <c r="O8" s="2">
        <f>O3*O5</f>
        <v>-14.360125499999981</v>
      </c>
      <c r="Q8" s="2" t="s">
        <v>36</v>
      </c>
      <c r="R8" s="2">
        <f>R3*R5</f>
        <v>-7.9698696524999946</v>
      </c>
      <c r="T8" s="2" t="s">
        <v>36</v>
      </c>
      <c r="U8" s="2">
        <f>U3*U5</f>
        <v>-4.4232776571374757</v>
      </c>
    </row>
    <row r="9" spans="1:21">
      <c r="A9" s="2">
        <v>5</v>
      </c>
      <c r="B9" s="2">
        <v>7.5</v>
      </c>
      <c r="C9" s="2"/>
      <c r="E9" s="2" t="s">
        <v>37</v>
      </c>
      <c r="F9" s="2">
        <f>F3*F6</f>
        <v>-52.5</v>
      </c>
      <c r="H9" s="2" t="s">
        <v>37</v>
      </c>
      <c r="I9" s="2">
        <f>I3*I6</f>
        <v>-29.137500000000003</v>
      </c>
      <c r="K9" s="2" t="s">
        <v>37</v>
      </c>
      <c r="L9" s="2">
        <f>L3*L6</f>
        <v>-16.171312499999999</v>
      </c>
      <c r="N9" s="2" t="s">
        <v>37</v>
      </c>
      <c r="O9" s="2">
        <f>O3*O6</f>
        <v>-8.9750784374999881</v>
      </c>
      <c r="Q9" s="2" t="s">
        <v>37</v>
      </c>
      <c r="R9" s="2">
        <f>R3*R6</f>
        <v>-4.9811685328124966</v>
      </c>
      <c r="T9" s="2" t="s">
        <v>37</v>
      </c>
      <c r="U9" s="2">
        <f>U3*U6</f>
        <v>-2.7645485357109223</v>
      </c>
    </row>
    <row r="10" spans="1:21">
      <c r="A10" s="2"/>
      <c r="B10" s="2"/>
      <c r="C10" s="2">
        <f>A8*B8+B9*A9</f>
        <v>53.5</v>
      </c>
      <c r="E10" s="2"/>
      <c r="F10" s="2"/>
      <c r="H10" s="2"/>
      <c r="I10" s="2"/>
      <c r="K10" s="2"/>
      <c r="L10" s="2"/>
      <c r="N10" s="2"/>
      <c r="O10" s="2"/>
      <c r="Q10" s="2"/>
      <c r="R10" s="2"/>
      <c r="T10" s="2"/>
      <c r="U10" s="2"/>
    </row>
    <row r="11" spans="1:21">
      <c r="D11" t="s">
        <v>38</v>
      </c>
      <c r="E11" s="2"/>
      <c r="F11" s="2"/>
      <c r="H11" s="2"/>
      <c r="I11" s="2"/>
      <c r="K11" s="2"/>
      <c r="L11" s="2"/>
      <c r="N11" s="2"/>
      <c r="O11" s="2"/>
      <c r="Q11" s="2"/>
      <c r="R11" s="2"/>
      <c r="T11" s="2"/>
      <c r="U11" s="2"/>
    </row>
    <row r="12" spans="1:21">
      <c r="D12" t="s">
        <v>39</v>
      </c>
      <c r="E12" s="2" t="s">
        <v>40</v>
      </c>
      <c r="F12" s="2">
        <v>5.0000000000000001E-3</v>
      </c>
      <c r="H12" s="2" t="s">
        <v>40</v>
      </c>
      <c r="I12" s="2">
        <v>5.0000000000000001E-3</v>
      </c>
      <c r="K12" s="2" t="s">
        <v>40</v>
      </c>
      <c r="L12" s="2">
        <v>5.0000000000000001E-3</v>
      </c>
      <c r="N12" s="2" t="s">
        <v>40</v>
      </c>
      <c r="O12" s="2">
        <v>5.0000000000000001E-3</v>
      </c>
      <c r="Q12" s="2" t="s">
        <v>40</v>
      </c>
      <c r="R12" s="2">
        <v>5.0000000000000001E-3</v>
      </c>
      <c r="T12" s="2" t="s">
        <v>40</v>
      </c>
      <c r="U12" s="2">
        <v>5.0000000000000001E-3</v>
      </c>
    </row>
    <row r="13" spans="1:21">
      <c r="A13" s="1" t="s">
        <v>23</v>
      </c>
      <c r="B13" s="1" t="s">
        <v>24</v>
      </c>
      <c r="C13" s="1" t="s">
        <v>25</v>
      </c>
      <c r="E13" s="2"/>
      <c r="F13" s="2"/>
      <c r="H13" s="2"/>
      <c r="I13" s="2"/>
      <c r="K13" s="2"/>
      <c r="L13" s="2"/>
      <c r="N13" s="2"/>
      <c r="O13" s="2"/>
      <c r="Q13" s="2"/>
      <c r="R13" s="2"/>
      <c r="T13" s="2"/>
      <c r="U13" s="2"/>
    </row>
    <row r="14" spans="1:21">
      <c r="A14" s="2">
        <v>8</v>
      </c>
      <c r="B14" s="2">
        <f>F14</f>
        <v>2.42</v>
      </c>
      <c r="C14" s="2"/>
      <c r="E14" s="2" t="s">
        <v>41</v>
      </c>
      <c r="F14" s="2">
        <f>B8-F12*F8</f>
        <v>2.42</v>
      </c>
      <c r="H14" s="2" t="s">
        <v>41</v>
      </c>
      <c r="I14" s="2">
        <f>F14-I12*I8</f>
        <v>2.6530999999999998</v>
      </c>
      <c r="K14" s="2" t="s">
        <v>41</v>
      </c>
      <c r="L14" s="2">
        <f>I14-L12*L8</f>
        <v>2.7824704999999996</v>
      </c>
      <c r="N14" s="2" t="s">
        <v>41</v>
      </c>
      <c r="O14" s="2">
        <f>L14-O12*O8</f>
        <v>2.8542711274999997</v>
      </c>
      <c r="Q14" s="2" t="s">
        <v>41</v>
      </c>
      <c r="R14" s="2">
        <f>O14-R12*R8</f>
        <v>2.8941204757624996</v>
      </c>
      <c r="T14" s="2" t="s">
        <v>41</v>
      </c>
      <c r="U14" s="2">
        <f>R14-U12*U8</f>
        <v>2.9162368640481868</v>
      </c>
    </row>
    <row r="15" spans="1:21">
      <c r="A15" s="2">
        <v>5</v>
      </c>
      <c r="B15" s="2">
        <f>F15</f>
        <v>7.7625000000000002</v>
      </c>
      <c r="C15" s="2"/>
      <c r="E15" s="2" t="s">
        <v>42</v>
      </c>
      <c r="F15" s="4">
        <f>B9-F12*F9</f>
        <v>7.7625000000000002</v>
      </c>
      <c r="H15" s="2" t="s">
        <v>42</v>
      </c>
      <c r="I15" s="4">
        <f>F15-I12*I9</f>
        <v>7.9081875000000004</v>
      </c>
      <c r="K15" s="2" t="s">
        <v>42</v>
      </c>
      <c r="L15" s="4">
        <f>I15-L12*L9</f>
        <v>7.9890440625000005</v>
      </c>
      <c r="N15" s="2" t="s">
        <v>42</v>
      </c>
      <c r="O15" s="4">
        <f>L15-O12*O9</f>
        <v>8.033919454687501</v>
      </c>
      <c r="Q15" s="2" t="s">
        <v>42</v>
      </c>
      <c r="R15" s="4">
        <f>O15-R12*R9</f>
        <v>8.0588252973515644</v>
      </c>
      <c r="T15" s="2" t="s">
        <v>42</v>
      </c>
      <c r="U15" s="4">
        <f>R15-U12*U9</f>
        <v>8.0726480400301188</v>
      </c>
    </row>
    <row r="16" spans="1:21">
      <c r="A16" s="2"/>
      <c r="B16" s="2"/>
      <c r="C16" s="2">
        <f>A14*B14+B15*A15</f>
        <v>58.172499999999999</v>
      </c>
    </row>
    <row r="18" spans="1:19">
      <c r="A18" s="1" t="s">
        <v>23</v>
      </c>
      <c r="B18" s="1" t="s">
        <v>24</v>
      </c>
      <c r="C18" s="1" t="s">
        <v>25</v>
      </c>
      <c r="E18" s="1" t="s">
        <v>23</v>
      </c>
      <c r="F18" s="1" t="s">
        <v>24</v>
      </c>
      <c r="G18" s="1" t="s">
        <v>25</v>
      </c>
      <c r="I18" s="1" t="s">
        <v>23</v>
      </c>
      <c r="J18" s="1" t="s">
        <v>24</v>
      </c>
      <c r="K18" s="1" t="s">
        <v>25</v>
      </c>
      <c r="M18" s="1" t="s">
        <v>23</v>
      </c>
      <c r="N18" s="1" t="s">
        <v>24</v>
      </c>
      <c r="O18" s="1" t="s">
        <v>25</v>
      </c>
      <c r="Q18" s="1" t="s">
        <v>23</v>
      </c>
      <c r="R18" s="1" t="s">
        <v>24</v>
      </c>
      <c r="S18" s="1" t="s">
        <v>25</v>
      </c>
    </row>
    <row r="19" spans="1:19">
      <c r="A19" s="2">
        <v>8</v>
      </c>
      <c r="B19" s="2">
        <f>I14</f>
        <v>2.6530999999999998</v>
      </c>
      <c r="C19" s="2"/>
      <c r="E19" s="2">
        <v>8</v>
      </c>
      <c r="F19" s="2">
        <f>L14</f>
        <v>2.7824704999999996</v>
      </c>
      <c r="G19" s="2"/>
      <c r="I19" s="2">
        <v>8</v>
      </c>
      <c r="J19" s="2">
        <f>O14</f>
        <v>2.8542711274999997</v>
      </c>
      <c r="K19" s="2"/>
      <c r="M19" s="2">
        <v>8</v>
      </c>
      <c r="N19" s="2">
        <f>R14</f>
        <v>2.8941204757624996</v>
      </c>
      <c r="O19" s="2"/>
      <c r="Q19" s="2">
        <v>8</v>
      </c>
      <c r="R19" s="2">
        <f>U14</f>
        <v>2.9162368640481868</v>
      </c>
      <c r="S19" s="2"/>
    </row>
    <row r="20" spans="1:19">
      <c r="A20" s="2">
        <v>5</v>
      </c>
      <c r="B20" s="4">
        <f>I15</f>
        <v>7.9081875000000004</v>
      </c>
      <c r="C20" s="2"/>
      <c r="E20" s="2">
        <v>5</v>
      </c>
      <c r="F20" s="2">
        <f>L15</f>
        <v>7.9890440625000005</v>
      </c>
      <c r="G20" s="2"/>
      <c r="I20" s="2">
        <v>5</v>
      </c>
      <c r="J20" s="2">
        <f>O15</f>
        <v>8.033919454687501</v>
      </c>
      <c r="K20" s="2"/>
      <c r="M20" s="2">
        <v>5</v>
      </c>
      <c r="N20" s="2">
        <f>R15</f>
        <v>8.0588252973515644</v>
      </c>
      <c r="O20" s="2"/>
      <c r="Q20" s="2">
        <v>5</v>
      </c>
      <c r="R20" s="2">
        <f>U15</f>
        <v>8.0726480400301188</v>
      </c>
      <c r="S20" s="2"/>
    </row>
    <row r="21" spans="1:19">
      <c r="A21" s="2"/>
      <c r="B21" s="2"/>
      <c r="C21" s="2">
        <f>A19*B19+B20*A20</f>
        <v>60.7657375</v>
      </c>
      <c r="E21" s="2"/>
      <c r="F21" s="2"/>
      <c r="G21" s="2">
        <f>E19*F19+F20*E20</f>
        <v>62.204984312500002</v>
      </c>
      <c r="I21" s="2"/>
      <c r="J21" s="2"/>
      <c r="K21" s="2">
        <f>I19*J19+J20*I20</f>
        <v>63.003766293437501</v>
      </c>
      <c r="M21" s="2"/>
      <c r="N21" s="2"/>
      <c r="O21" s="2">
        <f>M19*N19+N20*M20</f>
        <v>63.447090292857816</v>
      </c>
      <c r="Q21" s="2"/>
      <c r="R21" s="2"/>
      <c r="S21" s="2">
        <f>Q19*R19+R20*Q20</f>
        <v>63.693135112536083</v>
      </c>
    </row>
    <row r="25" spans="1:19" ht="15"/>
    <row r="26" spans="1:19" ht="15"/>
    <row r="27" spans="1:19" ht="15"/>
    <row r="28" spans="1:19" ht="15"/>
    <row r="29" spans="1:19" ht="15"/>
    <row r="30" spans="1:19" ht="15"/>
    <row r="31" spans="1:19" ht="15"/>
    <row r="32" spans="1:19" ht="26.25">
      <c r="B32" s="9" t="s">
        <v>48</v>
      </c>
      <c r="F32" s="9" t="s">
        <v>21</v>
      </c>
      <c r="J32" s="18" t="s">
        <v>49</v>
      </c>
      <c r="K32" s="19"/>
    </row>
    <row r="33" spans="2:13" ht="26.25">
      <c r="B33" s="25"/>
      <c r="C33" s="25"/>
      <c r="D33" s="25" t="s">
        <v>50</v>
      </c>
      <c r="E33" s="25"/>
      <c r="F33" s="25"/>
      <c r="J33" s="20" t="s">
        <v>51</v>
      </c>
      <c r="K33" s="22" t="s">
        <v>15</v>
      </c>
    </row>
    <row r="34" spans="2:13" ht="26.25">
      <c r="B34" s="25"/>
      <c r="C34" s="25"/>
      <c r="D34" s="25"/>
      <c r="E34" s="25"/>
      <c r="F34" s="25"/>
      <c r="J34" s="20" t="s">
        <v>52</v>
      </c>
      <c r="K34" s="23" t="s">
        <v>53</v>
      </c>
    </row>
    <row r="35" spans="2:13" ht="26.25">
      <c r="B35" s="25"/>
      <c r="C35" s="25"/>
      <c r="D35" s="25"/>
      <c r="E35" s="25"/>
      <c r="F35" s="25"/>
      <c r="J35" s="21"/>
      <c r="K35" s="22" t="s">
        <v>54</v>
      </c>
    </row>
    <row r="36" spans="2:13" ht="23.25">
      <c r="B36" s="25"/>
      <c r="C36" s="25"/>
      <c r="D36" s="25"/>
      <c r="E36" s="25"/>
      <c r="F36" s="25"/>
    </row>
    <row r="37" spans="2:13" ht="23.25">
      <c r="B37" s="25"/>
      <c r="C37" s="25"/>
      <c r="D37" s="25"/>
      <c r="E37" s="25"/>
      <c r="F37" s="25"/>
    </row>
    <row r="38" spans="2:13" ht="26.25">
      <c r="B38" s="25"/>
      <c r="C38" s="25"/>
      <c r="D38" s="25"/>
      <c r="E38" s="25"/>
      <c r="F38" s="25"/>
      <c r="J38" s="11"/>
      <c r="K38" s="11" t="s">
        <v>55</v>
      </c>
      <c r="L38" s="11"/>
      <c r="M38" s="11"/>
    </row>
    <row r="39" spans="2:13" ht="26.25">
      <c r="B39" s="25"/>
      <c r="C39" s="25"/>
      <c r="D39" s="25" t="s">
        <v>56</v>
      </c>
      <c r="E39" s="25"/>
      <c r="F39" s="25"/>
      <c r="J39" s="24"/>
      <c r="K39" s="24" t="s">
        <v>57</v>
      </c>
      <c r="L39" s="24"/>
      <c r="M39" s="24"/>
    </row>
    <row r="40" spans="2:13" ht="26.25">
      <c r="B40" s="25"/>
      <c r="C40" s="25"/>
      <c r="D40" s="25"/>
      <c r="E40" s="25"/>
      <c r="F40" s="25"/>
      <c r="J40" s="11"/>
      <c r="K40" s="11"/>
      <c r="L40" s="11"/>
      <c r="M40" s="11"/>
    </row>
    <row r="43" spans="2:13" ht="26.25">
      <c r="B43" s="9" t="s">
        <v>58</v>
      </c>
    </row>
  </sheetData>
  <mergeCells count="6">
    <mergeCell ref="T1:U1"/>
    <mergeCell ref="E1:F1"/>
    <mergeCell ref="H1:I1"/>
    <mergeCell ref="K1:L1"/>
    <mergeCell ref="N1:O1"/>
    <mergeCell ref="Q1:R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4393-0258-4427-B316-8E9EB8061D95}">
  <dimension ref="A2:U37"/>
  <sheetViews>
    <sheetView showGridLines="0" tabSelected="1" topLeftCell="A18" workbookViewId="0">
      <selection activeCell="C38" sqref="C38"/>
    </sheetView>
  </sheetViews>
  <sheetFormatPr defaultRowHeight="14.45"/>
  <cols>
    <col min="8" max="8" width="11.7109375" bestFit="1" customWidth="1"/>
    <col min="9" max="9" width="10.5703125" customWidth="1"/>
    <col min="12" max="12" width="13.85546875" customWidth="1"/>
    <col min="13" max="13" width="19.7109375" bestFit="1" customWidth="1"/>
    <col min="15" max="15" width="18" bestFit="1" customWidth="1"/>
  </cols>
  <sheetData>
    <row r="2" spans="1:21" ht="15">
      <c r="A2" s="6" t="s">
        <v>59</v>
      </c>
      <c r="B2" s="6" t="s">
        <v>60</v>
      </c>
      <c r="C2" s="6" t="s">
        <v>61</v>
      </c>
      <c r="E2" s="6" t="s">
        <v>62</v>
      </c>
      <c r="F2" s="6" t="s">
        <v>63</v>
      </c>
      <c r="G2" s="6" t="s">
        <v>64</v>
      </c>
      <c r="H2" s="6" t="s">
        <v>65</v>
      </c>
      <c r="L2" t="s">
        <v>62</v>
      </c>
      <c r="M2" s="26" t="s">
        <v>66</v>
      </c>
    </row>
    <row r="3" spans="1:21">
      <c r="A3" s="7">
        <v>0</v>
      </c>
      <c r="B3" s="7">
        <v>0</v>
      </c>
      <c r="C3" s="7">
        <v>0</v>
      </c>
      <c r="E3" s="2">
        <f>(A3*$B$9+B3*$B$10)+$B$11</f>
        <v>0.3</v>
      </c>
      <c r="F3" s="2">
        <f>1/(1+EXP(-E3))</f>
        <v>0.57444251681165903</v>
      </c>
      <c r="G3" s="2">
        <f>F3-C3</f>
        <v>0.57444251681165903</v>
      </c>
      <c r="H3" s="2">
        <f>(G3*G3)</f>
        <v>0.32998420512091314</v>
      </c>
      <c r="L3" t="s">
        <v>63</v>
      </c>
      <c r="M3" t="s">
        <v>67</v>
      </c>
    </row>
    <row r="4" spans="1:21" ht="26.25">
      <c r="A4" s="7">
        <v>0</v>
      </c>
      <c r="B4" s="7">
        <v>1</v>
      </c>
      <c r="C4" s="7">
        <v>0</v>
      </c>
      <c r="E4" s="2">
        <f t="shared" ref="E4:E6" si="0">(A4*$B$9+B4*$B$10)+$B$11</f>
        <v>0.5</v>
      </c>
      <c r="F4" s="2">
        <f t="shared" ref="F4:F6" si="1">1/(1+EXP(-E4))</f>
        <v>0.62245933120185459</v>
      </c>
      <c r="G4" s="2">
        <f t="shared" ref="G4:G6" si="2">F4-C4</f>
        <v>0.62245933120185459</v>
      </c>
      <c r="H4" s="2">
        <f t="shared" ref="H4:H6" si="3">(G4*G4)</f>
        <v>0.3874556190002601</v>
      </c>
      <c r="L4" t="s">
        <v>64</v>
      </c>
      <c r="M4" t="s">
        <v>68</v>
      </c>
      <c r="P4" s="9" t="s">
        <v>48</v>
      </c>
      <c r="T4" s="9" t="s">
        <v>21</v>
      </c>
    </row>
    <row r="5" spans="1:21" ht="23.25">
      <c r="A5" s="7">
        <v>1</v>
      </c>
      <c r="B5" s="7">
        <v>0</v>
      </c>
      <c r="C5" s="7">
        <v>0</v>
      </c>
      <c r="E5" s="2">
        <f t="shared" si="0"/>
        <v>0.4</v>
      </c>
      <c r="F5" s="2">
        <f t="shared" si="1"/>
        <v>0.598687660112452</v>
      </c>
      <c r="G5" s="2">
        <f t="shared" si="2"/>
        <v>0.598687660112452</v>
      </c>
      <c r="H5" s="2">
        <f t="shared" si="3"/>
        <v>0.35842691437092283</v>
      </c>
      <c r="L5" t="s">
        <v>65</v>
      </c>
      <c r="M5" t="s">
        <v>69</v>
      </c>
      <c r="P5" s="25"/>
      <c r="Q5" s="25"/>
      <c r="R5" s="30" t="s">
        <v>70</v>
      </c>
      <c r="S5" s="25"/>
      <c r="T5" s="25"/>
      <c r="U5" t="s">
        <v>71</v>
      </c>
    </row>
    <row r="6" spans="1:21" ht="23.25">
      <c r="A6" s="7">
        <v>1</v>
      </c>
      <c r="B6" s="7">
        <v>1</v>
      </c>
      <c r="C6" s="7">
        <v>1</v>
      </c>
      <c r="E6" s="2">
        <f t="shared" si="0"/>
        <v>0.60000000000000009</v>
      </c>
      <c r="F6" s="2">
        <f t="shared" si="1"/>
        <v>0.6456563062257954</v>
      </c>
      <c r="G6" s="2">
        <f t="shared" si="2"/>
        <v>-0.3543436937742046</v>
      </c>
      <c r="H6" s="2">
        <f t="shared" si="3"/>
        <v>0.12555945331754728</v>
      </c>
      <c r="L6" t="s">
        <v>31</v>
      </c>
      <c r="M6" t="s">
        <v>72</v>
      </c>
      <c r="P6" s="25"/>
      <c r="Q6" s="25"/>
      <c r="R6" s="25"/>
      <c r="S6" s="25"/>
      <c r="T6" s="25"/>
    </row>
    <row r="7" spans="1:21" ht="23.25">
      <c r="P7" s="25"/>
      <c r="Q7" s="25"/>
      <c r="R7" s="25"/>
      <c r="S7" s="25"/>
      <c r="T7" s="25"/>
    </row>
    <row r="8" spans="1:21" ht="23.25">
      <c r="H8" s="2" t="s">
        <v>73</v>
      </c>
      <c r="I8" s="2">
        <f>0.5*SUM(H3:H6)</f>
        <v>0.60071309590482169</v>
      </c>
      <c r="P8" s="25"/>
      <c r="Q8" s="25"/>
      <c r="R8" s="25"/>
      <c r="S8" s="25"/>
      <c r="T8" s="25"/>
    </row>
    <row r="9" spans="1:21" ht="23.25">
      <c r="A9" t="s">
        <v>74</v>
      </c>
      <c r="B9" s="8">
        <v>0.1</v>
      </c>
      <c r="P9" s="25"/>
      <c r="Q9" s="25"/>
      <c r="R9" s="25"/>
      <c r="S9" s="25"/>
      <c r="T9" s="25"/>
    </row>
    <row r="10" spans="1:21" ht="23.25">
      <c r="A10" t="s">
        <v>75</v>
      </c>
      <c r="B10" s="8">
        <v>0.2</v>
      </c>
      <c r="P10" s="25"/>
      <c r="Q10" s="25"/>
      <c r="R10" s="25"/>
      <c r="S10" s="25"/>
      <c r="T10" s="25"/>
    </row>
    <row r="11" spans="1:21" ht="23.25">
      <c r="A11" t="s">
        <v>76</v>
      </c>
      <c r="B11" s="8">
        <v>0.3</v>
      </c>
      <c r="P11" s="25"/>
      <c r="Q11" s="25"/>
      <c r="R11" s="30" t="s">
        <v>77</v>
      </c>
      <c r="S11" s="25"/>
      <c r="T11" s="25"/>
    </row>
    <row r="12" spans="1:21" ht="23.25">
      <c r="P12" s="25"/>
      <c r="Q12" s="25"/>
      <c r="R12" s="25"/>
      <c r="S12" s="25"/>
      <c r="T12" s="25"/>
    </row>
    <row r="15" spans="1:21" ht="26.25">
      <c r="P15" s="9" t="s">
        <v>58</v>
      </c>
    </row>
    <row r="28" spans="2:13">
      <c r="D28" t="s">
        <v>78</v>
      </c>
      <c r="G28" t="s">
        <v>79</v>
      </c>
      <c r="I28" t="s">
        <v>80</v>
      </c>
    </row>
    <row r="29" spans="2:13">
      <c r="B29" s="2" t="s">
        <v>8</v>
      </c>
      <c r="C29" s="2" t="s">
        <v>81</v>
      </c>
      <c r="D29" s="2" t="s">
        <v>82</v>
      </c>
      <c r="E29" s="35" t="s">
        <v>83</v>
      </c>
      <c r="F29" s="36"/>
      <c r="G29" s="36"/>
      <c r="H29" s="37"/>
      <c r="I29" s="2" t="s">
        <v>10</v>
      </c>
      <c r="J29" s="2" t="s">
        <v>84</v>
      </c>
      <c r="L29" t="s">
        <v>8</v>
      </c>
      <c r="M29" t="s">
        <v>68</v>
      </c>
    </row>
    <row r="30" spans="2:13">
      <c r="B30" s="2">
        <f>G3</f>
        <v>0.57444251681165903</v>
      </c>
      <c r="C30" s="2">
        <f>F3*(1-F3)</f>
        <v>0.24445831169074586</v>
      </c>
      <c r="D30" s="2">
        <f>B30*C30</f>
        <v>0.14042724782316107</v>
      </c>
      <c r="E30" s="2" cm="1">
        <f t="array" ref="E30:H31">TRANSPOSE(A3:B6)</f>
        <v>0</v>
      </c>
      <c r="F30" s="2">
        <v>0</v>
      </c>
      <c r="G30" s="2">
        <v>1</v>
      </c>
      <c r="H30" s="2">
        <v>1</v>
      </c>
      <c r="I30" s="2" cm="1">
        <f t="array" ref="I30:I31">MMULT(E30:H31,D30:D33)</f>
        <v>6.2772890844131082E-2</v>
      </c>
      <c r="J30" s="2">
        <v>0.05</v>
      </c>
      <c r="L30" t="s">
        <v>81</v>
      </c>
      <c r="M30" t="s">
        <v>85</v>
      </c>
    </row>
    <row r="31" spans="2:13" ht="15">
      <c r="B31" s="2">
        <f t="shared" ref="B31:B33" si="4">G4</f>
        <v>0.62245933120185459</v>
      </c>
      <c r="C31" s="2">
        <f t="shared" ref="C31:C33" si="5">F4*(1-F4)</f>
        <v>0.23500371220159449</v>
      </c>
      <c r="D31" s="2">
        <f t="shared" ref="D31:D33" si="6">B31*C31</f>
        <v>0.14628025352695762</v>
      </c>
      <c r="E31" s="2">
        <v>0</v>
      </c>
      <c r="F31" s="2">
        <v>1</v>
      </c>
      <c r="G31" s="2">
        <v>0</v>
      </c>
      <c r="H31" s="2">
        <v>1</v>
      </c>
      <c r="I31" s="2">
        <v>6.5212000686219837E-2</v>
      </c>
      <c r="J31" s="2">
        <v>0.05</v>
      </c>
      <c r="L31" t="s">
        <v>86</v>
      </c>
      <c r="M31" t="s">
        <v>87</v>
      </c>
    </row>
    <row r="32" spans="2:13">
      <c r="B32" s="2">
        <f t="shared" si="4"/>
        <v>0.598687660112452</v>
      </c>
      <c r="C32" s="2">
        <f t="shared" si="5"/>
        <v>0.24026074574152914</v>
      </c>
      <c r="D32" s="2">
        <f t="shared" si="6"/>
        <v>0.14384114368486886</v>
      </c>
      <c r="E32" s="2"/>
      <c r="F32" s="2"/>
      <c r="G32" s="2"/>
      <c r="H32" s="2"/>
      <c r="I32" s="2"/>
      <c r="J32" s="2"/>
      <c r="L32" t="s">
        <v>10</v>
      </c>
      <c r="M32" t="s">
        <v>88</v>
      </c>
    </row>
    <row r="33" spans="2:13" ht="15">
      <c r="B33" s="2">
        <f t="shared" si="4"/>
        <v>-0.3543436937742046</v>
      </c>
      <c r="C33" s="2">
        <f t="shared" si="5"/>
        <v>0.22878424045665732</v>
      </c>
      <c r="D33" s="2">
        <f t="shared" si="6"/>
        <v>-8.1068252840737778E-2</v>
      </c>
      <c r="E33" s="2"/>
      <c r="F33" s="2"/>
      <c r="G33" s="2"/>
      <c r="H33" s="2"/>
      <c r="I33" s="2"/>
      <c r="J33" s="2"/>
      <c r="L33" t="s">
        <v>89</v>
      </c>
      <c r="M33" t="s">
        <v>90</v>
      </c>
    </row>
    <row r="34" spans="2:13">
      <c r="B34" s="2"/>
      <c r="C34" s="2"/>
      <c r="D34" s="2"/>
      <c r="E34" s="2"/>
      <c r="F34" s="2"/>
      <c r="G34" s="2"/>
      <c r="H34" s="2"/>
      <c r="I34" s="2"/>
      <c r="J34" s="2"/>
    </row>
    <row r="36" spans="2:13" ht="16.899999999999999">
      <c r="B36" t="s">
        <v>91</v>
      </c>
      <c r="C36">
        <f>B9-J30*I30</f>
        <v>9.6861355457793452E-2</v>
      </c>
    </row>
    <row r="37" spans="2:13" ht="16.899999999999999">
      <c r="B37" t="s">
        <v>92</v>
      </c>
      <c r="C37">
        <f>B10-J31*I31</f>
        <v>0.19673939996568901</v>
      </c>
    </row>
  </sheetData>
  <mergeCells count="1">
    <mergeCell ref="E29:H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21F74-0886-410F-8AD8-DE5CDCDDA60C}">
  <dimension ref="I13:AE29"/>
  <sheetViews>
    <sheetView showGridLines="0" workbookViewId="0">
      <selection activeCell="T13" sqref="T13"/>
    </sheetView>
  </sheetViews>
  <sheetFormatPr defaultRowHeight="15"/>
  <sheetData>
    <row r="13" spans="13:31" ht="46.5">
      <c r="S13" s="27" t="s">
        <v>25</v>
      </c>
    </row>
    <row r="15" spans="13:31" ht="46.5">
      <c r="M15" s="28">
        <v>0</v>
      </c>
      <c r="N15" s="28">
        <v>1</v>
      </c>
      <c r="O15" s="28">
        <v>0</v>
      </c>
      <c r="P15" s="28">
        <v>1</v>
      </c>
      <c r="Q15" s="28"/>
      <c r="S15" s="28"/>
      <c r="T15" s="28">
        <v>0</v>
      </c>
      <c r="U15" s="28">
        <v>0</v>
      </c>
      <c r="V15" s="28">
        <v>0</v>
      </c>
      <c r="W15" s="28">
        <v>1</v>
      </c>
      <c r="X15" s="28"/>
      <c r="Y15" s="28"/>
      <c r="Z15" s="28"/>
      <c r="AA15" s="28"/>
      <c r="AB15" s="28"/>
      <c r="AC15" s="28"/>
      <c r="AD15" s="28"/>
      <c r="AE15" s="28"/>
    </row>
    <row r="16" spans="13:31" ht="46.5">
      <c r="N16" s="28"/>
      <c r="O16" s="28"/>
      <c r="P16" s="28"/>
      <c r="Q16" s="28"/>
      <c r="S16" s="28"/>
      <c r="T16" s="28"/>
      <c r="U16" s="28"/>
    </row>
    <row r="17" spans="9:22" ht="46.5">
      <c r="I17" s="29" t="s">
        <v>93</v>
      </c>
      <c r="S17" s="28"/>
      <c r="T17" s="28"/>
      <c r="U17" s="28"/>
    </row>
    <row r="18" spans="9:22" ht="46.5">
      <c r="S18" s="28"/>
      <c r="T18" s="28"/>
      <c r="U18" s="28"/>
      <c r="V18" s="28"/>
    </row>
    <row r="19" spans="9:22" ht="46.5">
      <c r="S19" s="28"/>
      <c r="T19" s="28"/>
      <c r="U19" s="28"/>
    </row>
    <row r="20" spans="9:22" ht="46.5">
      <c r="M20" s="28">
        <v>0</v>
      </c>
      <c r="N20" s="28">
        <v>0</v>
      </c>
      <c r="O20" s="28">
        <v>1</v>
      </c>
      <c r="P20" s="28">
        <v>1</v>
      </c>
      <c r="T20" s="28"/>
      <c r="U20" s="28"/>
    </row>
    <row r="21" spans="9:22" ht="46.5">
      <c r="T21" s="28"/>
      <c r="U21" s="28"/>
    </row>
    <row r="22" spans="9:22" ht="46.5">
      <c r="I22" s="29" t="s">
        <v>94</v>
      </c>
      <c r="T22" s="28"/>
      <c r="U22" s="28"/>
    </row>
    <row r="23" spans="9:22" ht="46.5">
      <c r="N23" s="28"/>
      <c r="O23" s="28"/>
      <c r="P23" s="28"/>
      <c r="Q23" s="28"/>
    </row>
    <row r="24" spans="9:22" ht="46.5">
      <c r="N24" s="28"/>
      <c r="O24" s="28"/>
      <c r="P24" s="28"/>
      <c r="Q24" s="28"/>
    </row>
    <row r="25" spans="9:22" ht="46.5">
      <c r="N25" s="28"/>
      <c r="O25" s="28"/>
      <c r="P25" s="28"/>
      <c r="Q25" s="28"/>
      <c r="R25" s="28"/>
    </row>
    <row r="26" spans="9:22" ht="46.5">
      <c r="N26" s="28"/>
      <c r="O26" s="28"/>
      <c r="P26" s="28"/>
      <c r="Q26" s="28"/>
      <c r="R26" s="28"/>
    </row>
    <row r="27" spans="9:22" ht="46.5">
      <c r="R27" s="28"/>
    </row>
    <row r="28" spans="9:22" ht="46.5">
      <c r="R28" s="28"/>
    </row>
    <row r="29" spans="9:22" ht="46.5">
      <c r="M29" s="28"/>
      <c r="N29" s="28"/>
      <c r="O29" s="28"/>
      <c r="P29" s="28"/>
      <c r="Q29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/>
  <cp:revision/>
  <dcterms:created xsi:type="dcterms:W3CDTF">2015-06-05T18:17:20Z</dcterms:created>
  <dcterms:modified xsi:type="dcterms:W3CDTF">2023-02-04T05:46:42Z</dcterms:modified>
  <cp:category/>
  <cp:contentStatus/>
</cp:coreProperties>
</file>