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D:\91 MATLAB\연습\PEIS-CPM\2023 업데이트 깃허브버전\BETTER 검증결과\"/>
    </mc:Choice>
  </mc:AlternateContent>
  <xr:revisionPtr revIDLastSave="0" documentId="8_{BF8C36C8-6678-49BB-B5C0-B477D97F5416}" xr6:coauthVersionLast="36" xr6:coauthVersionMax="36" xr10:uidLastSave="{00000000-0000-0000-0000-000000000000}"/>
  <bookViews>
    <workbookView xWindow="0" yWindow="0" windowWidth="36540" windowHeight="9696" tabRatio="678" xr2:uid="{00000000-000D-0000-FFFF-FFFF00000000}"/>
  </bookViews>
  <sheets>
    <sheet name="summary (MATLAB vs BETTER)" sheetId="5" r:id="rId1"/>
    <sheet name="R2 (MATLAB vs BETTER)" sheetId="6" r:id="rId2"/>
    <sheet name="app1 Y_data" sheetId="3" r:id="rId3"/>
    <sheet name="app2 X_data" sheetId="4" r:id="rId4"/>
    <sheet name="app3 MATLAB cpm results only" sheetId="1" r:id="rId5"/>
    <sheet name="app4 MATLAB cpm parameters" sheetId="2" r:id="rId6"/>
    <sheet name="별도 체크 사항" sheetId="8" r:id="rId7"/>
  </sheets>
  <definedNames>
    <definedName name="_xlnm._FilterDatabase" localSheetId="2" hidden="1">'app1 Y_data'!$A$1:$O$45</definedName>
    <definedName name="_xlnm._FilterDatabase" localSheetId="4" hidden="1">'app3 MATLAB cpm results only'!$A$2:$AJ$46</definedName>
    <definedName name="_xlnm._FilterDatabase" localSheetId="0" hidden="1">'summary (MATLAB vs BETTER)'!$A$2:$AO$46</definedName>
  </definedNames>
  <calcPr calcId="191029"/>
</workbook>
</file>

<file path=xl/calcChain.xml><?xml version="1.0" encoding="utf-8"?>
<calcChain xmlns="http://schemas.openxmlformats.org/spreadsheetml/2006/main">
  <c r="AG14" i="5" l="1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A3" i="5"/>
  <c r="AC3" i="5"/>
  <c r="AD3" i="5"/>
  <c r="AE3" i="5"/>
  <c r="AF3" i="5"/>
  <c r="AG3" i="5"/>
  <c r="AH3" i="5"/>
  <c r="AI3" i="5"/>
  <c r="AJ3" i="5"/>
  <c r="AA4" i="5"/>
  <c r="AC4" i="5"/>
  <c r="AD4" i="5"/>
  <c r="AE4" i="5"/>
  <c r="AF4" i="5"/>
  <c r="AG4" i="5"/>
  <c r="AH4" i="5"/>
  <c r="AI4" i="5"/>
  <c r="AJ4" i="5"/>
  <c r="AA5" i="5"/>
  <c r="AC5" i="5"/>
  <c r="AD5" i="5"/>
  <c r="AE5" i="5"/>
  <c r="AF5" i="5"/>
  <c r="AG5" i="5"/>
  <c r="AH5" i="5"/>
  <c r="AI5" i="5"/>
  <c r="AJ5" i="5"/>
  <c r="AA6" i="5"/>
  <c r="AC6" i="5"/>
  <c r="AD6" i="5"/>
  <c r="AE6" i="5"/>
  <c r="AF6" i="5"/>
  <c r="AG6" i="5"/>
  <c r="AH6" i="5"/>
  <c r="AI6" i="5"/>
  <c r="AJ6" i="5"/>
  <c r="AA7" i="5"/>
  <c r="AC7" i="5"/>
  <c r="AD7" i="5"/>
  <c r="AE7" i="5"/>
  <c r="AF7" i="5"/>
  <c r="AG7" i="5"/>
  <c r="AH7" i="5"/>
  <c r="AI7" i="5"/>
  <c r="AJ7" i="5"/>
  <c r="AA8" i="5"/>
  <c r="AC8" i="5"/>
  <c r="AD8" i="5"/>
  <c r="AE8" i="5"/>
  <c r="AF8" i="5"/>
  <c r="AG8" i="5"/>
  <c r="AH8" i="5"/>
  <c r="AI8" i="5"/>
  <c r="AJ8" i="5"/>
  <c r="AA9" i="5"/>
  <c r="AC9" i="5"/>
  <c r="AD9" i="5"/>
  <c r="AE9" i="5"/>
  <c r="AF9" i="5"/>
  <c r="AG9" i="5"/>
  <c r="AH9" i="5"/>
  <c r="AI9" i="5"/>
  <c r="AJ9" i="5"/>
  <c r="AA10" i="5"/>
  <c r="AC10" i="5"/>
  <c r="AD10" i="5"/>
  <c r="AE10" i="5"/>
  <c r="AF10" i="5"/>
  <c r="AG10" i="5"/>
  <c r="AH10" i="5"/>
  <c r="AI10" i="5"/>
  <c r="AJ10" i="5"/>
  <c r="AA11" i="5"/>
  <c r="AC11" i="5"/>
  <c r="AD11" i="5"/>
  <c r="AE11" i="5"/>
  <c r="AF11" i="5"/>
  <c r="AG11" i="5"/>
  <c r="AH11" i="5"/>
  <c r="AI11" i="5"/>
  <c r="AJ11" i="5"/>
  <c r="AA12" i="5"/>
  <c r="AC12" i="5"/>
  <c r="AD12" i="5"/>
  <c r="AE12" i="5"/>
  <c r="AF12" i="5"/>
  <c r="AG12" i="5"/>
  <c r="AH12" i="5"/>
  <c r="AI12" i="5"/>
  <c r="AJ12" i="5"/>
  <c r="AA13" i="5"/>
  <c r="AC13" i="5"/>
  <c r="AD13" i="5"/>
  <c r="AE13" i="5"/>
  <c r="AF13" i="5"/>
  <c r="AG13" i="5"/>
  <c r="AH13" i="5"/>
  <c r="AI13" i="5"/>
  <c r="AJ13" i="5"/>
  <c r="AA14" i="5"/>
  <c r="AC14" i="5"/>
  <c r="AD14" i="5"/>
  <c r="AE14" i="5"/>
  <c r="AF14" i="5"/>
  <c r="AH14" i="5"/>
  <c r="AI14" i="5"/>
  <c r="AJ14" i="5"/>
  <c r="AA15" i="5"/>
  <c r="AC15" i="5"/>
  <c r="AD15" i="5"/>
  <c r="AE15" i="5"/>
  <c r="AF15" i="5"/>
  <c r="AG15" i="5"/>
  <c r="AH15" i="5"/>
  <c r="AI15" i="5"/>
  <c r="AJ15" i="5"/>
  <c r="AA16" i="5"/>
  <c r="AC16" i="5"/>
  <c r="AD16" i="5"/>
  <c r="AE16" i="5"/>
  <c r="AF16" i="5"/>
  <c r="AG16" i="5"/>
  <c r="AH16" i="5"/>
  <c r="AI16" i="5"/>
  <c r="AJ16" i="5"/>
  <c r="AA17" i="5"/>
  <c r="AC17" i="5"/>
  <c r="AD17" i="5"/>
  <c r="AE17" i="5"/>
  <c r="AF17" i="5"/>
  <c r="AG17" i="5"/>
  <c r="AH17" i="5"/>
  <c r="AI17" i="5"/>
  <c r="AJ17" i="5"/>
  <c r="AA18" i="5"/>
  <c r="AC18" i="5"/>
  <c r="AD18" i="5"/>
  <c r="AE18" i="5"/>
  <c r="AF18" i="5"/>
  <c r="AG18" i="5"/>
  <c r="AH18" i="5"/>
  <c r="AI18" i="5"/>
  <c r="AJ18" i="5"/>
  <c r="AA19" i="5"/>
  <c r="AC19" i="5"/>
  <c r="AD19" i="5"/>
  <c r="AE19" i="5"/>
  <c r="AF19" i="5"/>
  <c r="AG19" i="5"/>
  <c r="AH19" i="5"/>
  <c r="AI19" i="5"/>
  <c r="AJ19" i="5"/>
  <c r="AA20" i="5"/>
  <c r="AC20" i="5"/>
  <c r="AD20" i="5"/>
  <c r="AE20" i="5"/>
  <c r="AF20" i="5"/>
  <c r="AG20" i="5"/>
  <c r="AH20" i="5"/>
  <c r="AI20" i="5"/>
  <c r="AJ20" i="5"/>
  <c r="AA21" i="5"/>
  <c r="AC21" i="5"/>
  <c r="AD21" i="5"/>
  <c r="AE21" i="5"/>
  <c r="AF21" i="5"/>
  <c r="AG21" i="5"/>
  <c r="AH21" i="5"/>
  <c r="AI21" i="5"/>
  <c r="AJ21" i="5"/>
  <c r="AA22" i="5"/>
  <c r="AC22" i="5"/>
  <c r="AD22" i="5"/>
  <c r="AE22" i="5"/>
  <c r="AF22" i="5"/>
  <c r="AG22" i="5"/>
  <c r="AH22" i="5"/>
  <c r="AI22" i="5"/>
  <c r="AJ22" i="5"/>
  <c r="AA23" i="5"/>
  <c r="AC23" i="5"/>
  <c r="AD23" i="5"/>
  <c r="AE23" i="5"/>
  <c r="AF23" i="5"/>
  <c r="AG23" i="5"/>
  <c r="AH23" i="5"/>
  <c r="AI23" i="5"/>
  <c r="AJ23" i="5"/>
  <c r="AA24" i="5"/>
  <c r="AC24" i="5"/>
  <c r="AD24" i="5"/>
  <c r="AE24" i="5"/>
  <c r="AF24" i="5"/>
  <c r="AG24" i="5"/>
  <c r="AH24" i="5"/>
  <c r="AI24" i="5"/>
  <c r="AJ24" i="5"/>
  <c r="AA25" i="5"/>
  <c r="AC25" i="5"/>
  <c r="AD25" i="5"/>
  <c r="AE25" i="5"/>
  <c r="AF25" i="5"/>
  <c r="AG25" i="5"/>
  <c r="AH25" i="5"/>
  <c r="AI25" i="5"/>
  <c r="AJ25" i="5"/>
  <c r="AA26" i="5"/>
  <c r="AC26" i="5"/>
  <c r="AD26" i="5"/>
  <c r="AE26" i="5"/>
  <c r="AF26" i="5"/>
  <c r="AG26" i="5"/>
  <c r="AH26" i="5"/>
  <c r="AI26" i="5"/>
  <c r="AJ26" i="5"/>
  <c r="AA27" i="5"/>
  <c r="AC27" i="5"/>
  <c r="AD27" i="5"/>
  <c r="AE27" i="5"/>
  <c r="AF27" i="5"/>
  <c r="AG27" i="5"/>
  <c r="AH27" i="5"/>
  <c r="AI27" i="5"/>
  <c r="AJ27" i="5"/>
  <c r="AA28" i="5"/>
  <c r="AC28" i="5"/>
  <c r="AD28" i="5"/>
  <c r="AE28" i="5"/>
  <c r="AF28" i="5"/>
  <c r="AG28" i="5"/>
  <c r="AH28" i="5"/>
  <c r="AI28" i="5"/>
  <c r="AJ28" i="5"/>
  <c r="AA29" i="5"/>
  <c r="AC29" i="5"/>
  <c r="AD29" i="5"/>
  <c r="AE29" i="5"/>
  <c r="AF29" i="5"/>
  <c r="AG29" i="5"/>
  <c r="AH29" i="5"/>
  <c r="AI29" i="5"/>
  <c r="AJ29" i="5"/>
  <c r="AA30" i="5"/>
  <c r="AC30" i="5"/>
  <c r="AD30" i="5"/>
  <c r="AE30" i="5"/>
  <c r="AF30" i="5"/>
  <c r="AG30" i="5"/>
  <c r="AH30" i="5"/>
  <c r="AI30" i="5"/>
  <c r="AJ30" i="5"/>
  <c r="AA31" i="5"/>
  <c r="AC31" i="5"/>
  <c r="AD31" i="5"/>
  <c r="AE31" i="5"/>
  <c r="AF31" i="5"/>
  <c r="AG31" i="5"/>
  <c r="AH31" i="5"/>
  <c r="AI31" i="5"/>
  <c r="AJ31" i="5"/>
  <c r="AA32" i="5"/>
  <c r="AC32" i="5"/>
  <c r="AD32" i="5"/>
  <c r="AE32" i="5"/>
  <c r="AF32" i="5"/>
  <c r="AG32" i="5"/>
  <c r="AH32" i="5"/>
  <c r="AI32" i="5"/>
  <c r="AJ32" i="5"/>
  <c r="AA33" i="5"/>
  <c r="AC33" i="5"/>
  <c r="AD33" i="5"/>
  <c r="AE33" i="5"/>
  <c r="AF33" i="5"/>
  <c r="AG33" i="5"/>
  <c r="AH33" i="5"/>
  <c r="AI33" i="5"/>
  <c r="AJ33" i="5"/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3" i="1"/>
  <c r="AH4" i="1"/>
  <c r="AI4" i="1"/>
  <c r="AJ4" i="1"/>
  <c r="AH5" i="1"/>
  <c r="AI5" i="1"/>
  <c r="AJ5" i="1"/>
  <c r="AH6" i="1"/>
  <c r="AI6" i="1"/>
  <c r="AJ6" i="1"/>
  <c r="AH23" i="1"/>
  <c r="AI23" i="1"/>
  <c r="AJ23" i="1"/>
  <c r="AH24" i="1"/>
  <c r="AI24" i="1"/>
  <c r="AJ24" i="1"/>
  <c r="AH25" i="1"/>
  <c r="AI25" i="1"/>
  <c r="AJ25" i="1"/>
  <c r="AH26" i="1"/>
  <c r="AI26" i="1"/>
  <c r="AJ26" i="1"/>
  <c r="AH27" i="1"/>
  <c r="AI27" i="1"/>
  <c r="AJ27" i="1"/>
  <c r="AH28" i="1"/>
  <c r="AI28" i="1"/>
  <c r="AJ28" i="1"/>
  <c r="AH29" i="1"/>
  <c r="AI29" i="1"/>
  <c r="AJ29" i="1"/>
  <c r="AH30" i="1"/>
  <c r="AI30" i="1"/>
  <c r="AJ30" i="1"/>
  <c r="AH31" i="1"/>
  <c r="AI31" i="1"/>
  <c r="AJ31" i="1"/>
  <c r="AH32" i="1"/>
  <c r="AI32" i="1"/>
  <c r="AJ32" i="1"/>
  <c r="AH33" i="1"/>
  <c r="AI33" i="1"/>
  <c r="AJ33" i="1"/>
  <c r="AH34" i="1"/>
  <c r="AI34" i="1"/>
  <c r="AJ34" i="1"/>
  <c r="AH35" i="1"/>
  <c r="AI35" i="1"/>
  <c r="AJ35" i="1"/>
  <c r="AH36" i="1"/>
  <c r="AI36" i="1"/>
  <c r="AJ36" i="1"/>
  <c r="AH37" i="1"/>
  <c r="AI37" i="1"/>
  <c r="AJ37" i="1"/>
  <c r="AH38" i="1"/>
  <c r="AI38" i="1"/>
  <c r="AJ38" i="1"/>
  <c r="AH39" i="1"/>
  <c r="AI39" i="1"/>
  <c r="AJ39" i="1"/>
  <c r="AH40" i="1"/>
  <c r="AI40" i="1"/>
  <c r="AJ40" i="1"/>
  <c r="AH41" i="1"/>
  <c r="AI41" i="1"/>
  <c r="AJ41" i="1"/>
  <c r="AH42" i="1"/>
  <c r="AI42" i="1"/>
  <c r="AJ42" i="1"/>
  <c r="AH7" i="1"/>
  <c r="AI7" i="1"/>
  <c r="AJ7" i="1"/>
  <c r="AH8" i="1"/>
  <c r="AI8" i="1"/>
  <c r="AJ8" i="1"/>
  <c r="AH9" i="1"/>
  <c r="AI9" i="1"/>
  <c r="AJ9" i="1"/>
  <c r="AH10" i="1"/>
  <c r="AI10" i="1"/>
  <c r="AJ10" i="1"/>
  <c r="AH43" i="1"/>
  <c r="AI43" i="1"/>
  <c r="AJ43" i="1"/>
  <c r="AH44" i="1"/>
  <c r="AI44" i="1"/>
  <c r="AJ44" i="1"/>
  <c r="AH45" i="1"/>
  <c r="AI45" i="1"/>
  <c r="AJ45" i="1"/>
  <c r="AH46" i="1"/>
  <c r="AI46" i="1"/>
  <c r="AJ46" i="1"/>
  <c r="AH11" i="1"/>
  <c r="AI11" i="1"/>
  <c r="AJ11" i="1"/>
  <c r="AH12" i="1"/>
  <c r="AI12" i="1"/>
  <c r="AJ12" i="1"/>
  <c r="AH13" i="1"/>
  <c r="AI13" i="1"/>
  <c r="AJ13" i="1"/>
  <c r="AH14" i="1"/>
  <c r="AI14" i="1"/>
  <c r="AJ14" i="1"/>
  <c r="AH15" i="1"/>
  <c r="AI15" i="1"/>
  <c r="AJ15" i="1"/>
  <c r="AH16" i="1"/>
  <c r="AI16" i="1"/>
  <c r="AJ16" i="1"/>
  <c r="AH17" i="1"/>
  <c r="AI17" i="1"/>
  <c r="AJ17" i="1"/>
  <c r="AH18" i="1"/>
  <c r="AI18" i="1"/>
  <c r="AJ18" i="1"/>
  <c r="AH20" i="1"/>
  <c r="AI20" i="1"/>
  <c r="AJ20" i="1"/>
  <c r="AH21" i="1"/>
  <c r="AI21" i="1"/>
  <c r="AJ21" i="1"/>
  <c r="AH22" i="1"/>
  <c r="AI22" i="1"/>
  <c r="AJ22" i="1"/>
  <c r="AH3" i="1"/>
  <c r="AI3" i="1"/>
  <c r="AJ3" i="1"/>
  <c r="AJ19" i="1"/>
  <c r="AI19" i="1"/>
  <c r="AH19" i="1"/>
</calcChain>
</file>

<file path=xl/sharedStrings.xml><?xml version="1.0" encoding="utf-8"?>
<sst xmlns="http://schemas.openxmlformats.org/spreadsheetml/2006/main" count="718" uniqueCount="132">
  <si>
    <t>ID</t>
  </si>
  <si>
    <t>MD_RANK</t>
  </si>
  <si>
    <t>b0</t>
  </si>
  <si>
    <t>b1</t>
  </si>
  <si>
    <t>b2</t>
  </si>
  <si>
    <t>b3</t>
  </si>
  <si>
    <t>b4</t>
  </si>
  <si>
    <t>ns</t>
  </si>
  <si>
    <t>RMSE</t>
  </si>
  <si>
    <t>pval_b_L</t>
  </si>
  <si>
    <t>pval_b_R</t>
  </si>
  <si>
    <t>pval_c_C</t>
  </si>
  <si>
    <t>R2</t>
  </si>
  <si>
    <t>1p</t>
  </si>
  <si>
    <t>NaN</t>
  </si>
  <si>
    <t>Dist</t>
  </si>
  <si>
    <t>3p_h</t>
  </si>
  <si>
    <t>3p_c</t>
  </si>
  <si>
    <t>5p</t>
  </si>
  <si>
    <t>Elec</t>
  </si>
  <si>
    <t>Gas</t>
  </si>
  <si>
    <t>총계</t>
  </si>
  <si>
    <t>pval_b_L_re</t>
    <phoneticPr fontId="19" type="noConversion"/>
  </si>
  <si>
    <t>pval_b_R_re</t>
    <phoneticPr fontId="19" type="noConversion"/>
  </si>
  <si>
    <t>pval_c_C_re</t>
    <phoneticPr fontId="19" type="noConversion"/>
  </si>
  <si>
    <t>출처 : fn_CPM_run.m</t>
    <phoneticPr fontId="19" type="noConversion"/>
  </si>
  <si>
    <t>'2p_h'</t>
  </si>
  <si>
    <t>'2p_c'</t>
  </si>
  <si>
    <t>'3p_h'</t>
  </si>
  <si>
    <t>'3p_c'</t>
  </si>
  <si>
    <t>'5p'</t>
  </si>
  <si>
    <t>% b0_0 : 좌측 기울기</t>
  </si>
  <si>
    <t>% b0_0 : 좌측 상수항</t>
  </si>
  <si>
    <t>% b0_0 : 상수항</t>
  </si>
  <si>
    <t>% b1_0 : 우측 상수항</t>
  </si>
  <si>
    <t>% b1_0 : 우측 기울기</t>
  </si>
  <si>
    <t>% b1_0 : 기울기</t>
  </si>
  <si>
    <t>% b1_0 : 좌측 기울기</t>
  </si>
  <si>
    <t>% b2_0 : 변곡점</t>
  </si>
  <si>
    <t>% b2_0 : 우측 기울기</t>
  </si>
  <si>
    <t>% b3_0 : 좌측 변곡점</t>
  </si>
  <si>
    <t>% b4_0 : 우측 변곡점</t>
  </si>
  <si>
    <t>회귀계수 설명</t>
    <phoneticPr fontId="18" type="noConversion"/>
  </si>
  <si>
    <t>Esource Nm</t>
  </si>
  <si>
    <t>1월</t>
    <phoneticPr fontId="18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</si>
  <si>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</si>
  <si>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</si>
  <si>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</si>
  <si>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</si>
  <si>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</si>
  <si>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</si>
  <si>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</si>
  <si>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</si>
  <si>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</si>
  <si>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</si>
  <si>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</si>
  <si>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Stn Id</t>
  </si>
  <si>
    <t>Stn Nm</t>
  </si>
  <si>
    <t>서울</t>
  </si>
  <si>
    <t>ID</t>
    <phoneticPr fontId="18" type="noConversion"/>
  </si>
  <si>
    <t>bld05</t>
  </si>
  <si>
    <t>bld01</t>
  </si>
  <si>
    <t>bld06</t>
  </si>
  <si>
    <t>bld07</t>
  </si>
  <si>
    <t>bld08</t>
  </si>
  <si>
    <t>bld09</t>
  </si>
  <si>
    <t>bld10</t>
  </si>
  <si>
    <t>bld02</t>
  </si>
  <si>
    <t>bld11</t>
  </si>
  <si>
    <t>bld03</t>
  </si>
  <si>
    <t>bld04</t>
  </si>
  <si>
    <t>CPM_TY (최적 모델)</t>
    <phoneticPr fontId="18" type="noConversion"/>
  </si>
  <si>
    <t>모델 파라메터</t>
    <phoneticPr fontId="18" type="noConversion"/>
  </si>
  <si>
    <t>회귀계수 통계량</t>
    <phoneticPr fontId="18" type="noConversion"/>
  </si>
  <si>
    <t>에너지원</t>
    <phoneticPr fontId="18" type="noConversion"/>
  </si>
  <si>
    <t>id</t>
    <phoneticPr fontId="18" type="noConversion"/>
  </si>
  <si>
    <t>ccp</t>
  </si>
  <si>
    <t>hcp</t>
  </si>
  <si>
    <t>type</t>
  </si>
  <si>
    <t>base</t>
  </si>
  <si>
    <t>hsl</t>
  </si>
  <si>
    <t>csl</t>
  </si>
  <si>
    <t>heat</t>
  </si>
  <si>
    <t>cool</t>
  </si>
  <si>
    <t>r_square</t>
  </si>
  <si>
    <t>rmse</t>
  </si>
  <si>
    <t>p_base</t>
  </si>
  <si>
    <t>p_hsl</t>
  </si>
  <si>
    <t>p_csl</t>
  </si>
  <si>
    <t>4P</t>
  </si>
  <si>
    <t>5P</t>
  </si>
  <si>
    <t>3P Heating</t>
  </si>
  <si>
    <t>base</t>
    <phoneticPr fontId="18" type="noConversion"/>
  </si>
  <si>
    <t>hsl</t>
    <phoneticPr fontId="18" type="noConversion"/>
  </si>
  <si>
    <t>csl</t>
    <phoneticPr fontId="18" type="noConversion"/>
  </si>
  <si>
    <t>ERROR_NOFIT</t>
    <phoneticPr fontId="18" type="noConversion"/>
  </si>
  <si>
    <t>hcp</t>
    <phoneticPr fontId="18" type="noConversion"/>
  </si>
  <si>
    <t>ccp</t>
    <phoneticPr fontId="18" type="noConversion"/>
  </si>
  <si>
    <t>MATLAB</t>
    <phoneticPr fontId="18" type="noConversion"/>
  </si>
  <si>
    <t>BETTER</t>
    <phoneticPr fontId="18" type="noConversion"/>
  </si>
  <si>
    <t>컬럼 대응</t>
    <phoneticPr fontId="18" type="noConversion"/>
  </si>
  <si>
    <t>모델 타입</t>
    <phoneticPr fontId="18" type="noConversion"/>
  </si>
  <si>
    <t>기저사용량</t>
    <phoneticPr fontId="18" type="noConversion"/>
  </si>
  <si>
    <t>난방경사</t>
    <phoneticPr fontId="18" type="noConversion"/>
  </si>
  <si>
    <t>난방 변곡점</t>
    <phoneticPr fontId="18" type="noConversion"/>
  </si>
  <si>
    <t>냉방 변곡점</t>
    <phoneticPr fontId="18" type="noConversion"/>
  </si>
  <si>
    <t>RMSE</t>
    <phoneticPr fontId="18" type="noConversion"/>
  </si>
  <si>
    <t>난방경사 P-value</t>
    <phoneticPr fontId="18" type="noConversion"/>
  </si>
  <si>
    <t>냉방경사 P-value</t>
    <phoneticPr fontId="18" type="noConversion"/>
  </si>
  <si>
    <t>기저사용량 P-value</t>
    <phoneticPr fontId="18" type="noConversion"/>
  </si>
  <si>
    <t>*Diff 는 MATLAB 결과에서 BETTER로직의 결과값을 뺀 차이값</t>
    <phoneticPr fontId="18" type="noConversion"/>
  </si>
  <si>
    <t>*조건부 서식(배경 막대)는 차이가 큰 항목을 알기 위함이므로, 총계는 제외됨</t>
    <phoneticPr fontId="18" type="noConversion"/>
  </si>
  <si>
    <t>*ERROR_NOFIT : piecewise linear Fitting 결과의 R_square값이 threshold기본값인 0.1보다 낮은 경우</t>
    <phoneticPr fontId="18" type="noConversion"/>
  </si>
  <si>
    <t>Diff ratio = (MATLAB/BETTER)</t>
    <phoneticPr fontId="18" type="noConversion"/>
  </si>
  <si>
    <t>M type</t>
    <phoneticPr fontId="18" type="noConversion"/>
  </si>
  <si>
    <t>Elec</t>
    <phoneticPr fontId="18" type="noConversion"/>
  </si>
  <si>
    <t>매트랩 5p 모델 결과 비교 필요</t>
    <phoneticPr fontId="18" type="noConversion"/>
  </si>
  <si>
    <t>hcp 값이 10.411 -&gt; 0.490 으로 바뀌면 r2값이 0.965 로 올라가는지 확인필요</t>
    <phoneticPr fontId="18" type="noConversion"/>
  </si>
  <si>
    <t>pval better 결과의 경우 왜 이렇게 값이 낮지..?</t>
    <phoneticPr fontId="18" type="noConversion"/>
  </si>
  <si>
    <t>hcp 값이 10.715 -&gt; -1.552 로 바뀌면 r2값이 0.780 로 올라가는지 확인필요</t>
    <phoneticPr fontId="18" type="noConversion"/>
  </si>
  <si>
    <t>4P ? 왜 4P 이지…?</t>
    <phoneticPr fontId="18" type="noConversion"/>
  </si>
  <si>
    <r>
      <t>- 4P : (</t>
    </r>
    <r>
      <rPr>
        <b/>
        <u/>
        <sz val="8"/>
        <color rgb="FF0000FF"/>
        <rFont val="굴림체"/>
        <family val="3"/>
        <charset val="129"/>
      </rPr>
      <t>self.hcp</t>
    </r>
    <r>
      <rPr>
        <b/>
        <sz val="8"/>
        <color rgb="FF333333"/>
        <rFont val="굴림체"/>
        <family val="3"/>
        <charset val="129"/>
      </rPr>
      <t> == </t>
    </r>
    <r>
      <rPr>
        <b/>
        <u/>
        <sz val="8"/>
        <color rgb="FF0000FF"/>
        <rFont val="굴림체"/>
        <family val="3"/>
        <charset val="129"/>
      </rPr>
      <t>self.ccp</t>
    </r>
    <r>
      <rPr>
        <b/>
        <sz val="8"/>
        <color rgb="FF333333"/>
        <rFont val="굴림체"/>
        <family val="3"/>
        <charset val="129"/>
      </rPr>
      <t> and </t>
    </r>
    <r>
      <rPr>
        <b/>
        <u/>
        <sz val="8"/>
        <color rgb="FF0000FF"/>
        <rFont val="굴림체"/>
        <family val="3"/>
        <charset val="129"/>
      </rPr>
      <t>self.csl</t>
    </r>
    <r>
      <rPr>
        <b/>
        <sz val="8"/>
        <color rgb="FF333333"/>
        <rFont val="굴림체"/>
        <family val="3"/>
        <charset val="129"/>
      </rPr>
      <t> != 0 and </t>
    </r>
    <r>
      <rPr>
        <b/>
        <u/>
        <sz val="8"/>
        <color rgb="FF0000FF"/>
        <rFont val="굴림체"/>
        <family val="3"/>
        <charset val="129"/>
      </rPr>
      <t>self.hsl</t>
    </r>
    <r>
      <rPr>
        <b/>
        <sz val="8"/>
        <color rgb="FF333333"/>
        <rFont val="굴림체"/>
        <family val="3"/>
        <charset val="129"/>
      </rPr>
      <t> != 0)</t>
    </r>
  </si>
  <si>
    <r>
      <t>    4P </t>
    </r>
    <r>
      <rPr>
        <sz val="10"/>
        <color rgb="FFD40A00"/>
        <rFont val="굴림체"/>
        <family val="3"/>
        <charset val="129"/>
      </rPr>
      <t>선정 조건 / 다음 3조건 동시 만족: </t>
    </r>
  </si>
  <si>
    <t>    (1)hcp와 ccp 값이 같아야 함(냉방이나 난방 둘중 하나 없음을 의미), </t>
  </si>
  <si>
    <t>    (2) csl이 0이 아니어야 함, </t>
  </si>
  <si>
    <t>    (3) hsl이 0이 아니어야 함</t>
  </si>
  <si>
    <t>     -&gt; 4P의 경우, csl이나 hsl이 모두 냉방 기울기이거나, 모두 난방 기울기 일 수 있겠네요.</t>
  </si>
  <si>
    <t>  </t>
  </si>
  <si>
    <r>
      <t>   </t>
    </r>
    <r>
      <rPr>
        <b/>
        <sz val="10"/>
        <color rgb="FF333333"/>
        <rFont val="굴림체"/>
        <family val="3"/>
        <charset val="129"/>
      </rPr>
      <t>    </t>
    </r>
    <r>
      <rPr>
        <b/>
        <sz val="10"/>
        <color rgb="FF013ADD"/>
        <rFont val="굴림체"/>
        <family val="3"/>
        <charset val="129"/>
      </rPr>
      <t>사실 4p </t>
    </r>
    <r>
      <rPr>
        <b/>
        <sz val="10"/>
        <color rgb="FF0021B0"/>
        <rFont val="굴림체"/>
        <family val="3"/>
        <charset val="129"/>
      </rPr>
      <t>모델도 냉방 난방 따로 구분해주는게 맞는것 같긴한데...</t>
    </r>
  </si>
  <si>
    <t>       아니면 단순히 기울기가 양수냐 음수냐로 구분하는 것인지도?</t>
  </si>
  <si>
    <t>V 모양을 4P라고 하는 것인가?</t>
    <phoneticPr fontId="18" type="noConversion"/>
  </si>
  <si>
    <t>R2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</si>
</sst>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#,##0.000_);[Red]\(#,##0.000\)"/>
    <numFmt numFmtId="177" formatCode="0.000_ "/>
    <numFmt numFmtId="178" formatCode="0.000"/>
    <numFmt numFmtId="179" formatCode="#,##0.000_ "/>
    <numFmt numFmtId="180" formatCode="#,##0.0_ "/>
    <numFmt numFmtId="181" formatCode="#,##0.00_ 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rgb="FFA709F5"/>
      <name val="Consolas"/>
      <family val="3"/>
    </font>
    <font>
      <sz val="10"/>
      <color rgb="FF008013"/>
      <name val="Consolas"/>
      <family val="3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8"/>
      <color rgb="FF333333"/>
      <name val="굴림체"/>
      <family val="3"/>
      <charset val="129"/>
    </font>
    <font>
      <b/>
      <u/>
      <sz val="8"/>
      <color rgb="FF0000FF"/>
      <name val="굴림체"/>
      <family val="3"/>
      <charset val="129"/>
    </font>
    <font>
      <sz val="8"/>
      <color rgb="FFD40A00"/>
      <name val="굴림체"/>
      <family val="3"/>
      <charset val="129"/>
    </font>
    <font>
      <sz val="10"/>
      <color rgb="FFD40A00"/>
      <name val="굴림체"/>
      <family val="3"/>
      <charset val="129"/>
    </font>
    <font>
      <b/>
      <sz val="8"/>
      <color rgb="FFD40A00"/>
      <name val="굴림체"/>
      <family val="3"/>
      <charset val="129"/>
    </font>
    <font>
      <b/>
      <sz val="10"/>
      <color rgb="FF333333"/>
      <name val="굴림체"/>
      <family val="3"/>
      <charset val="129"/>
    </font>
    <font>
      <b/>
      <sz val="10"/>
      <color rgb="FF013ADD"/>
      <name val="굴림체"/>
      <family val="3"/>
      <charset val="129"/>
    </font>
    <font>
      <b/>
      <sz val="10"/>
      <color rgb="FF0021B0"/>
      <name val="굴림체"/>
      <family val="3"/>
      <charset val="129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1"/>
      <color rgb="FF0000FF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4" fillId="0" borderId="0"/>
    <xf numFmtId="9" fontId="3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0" fontId="20" fillId="0" borderId="0" xfId="0" applyFont="1" applyAlignment="1">
      <alignment horizontal="left" vertical="center" indent="1"/>
    </xf>
    <xf numFmtId="0" fontId="21" fillId="0" borderId="0" xfId="0" applyFont="1" applyAlignment="1">
      <alignment horizontal="left" vertical="center" indent="1"/>
    </xf>
    <xf numFmtId="17" fontId="0" fillId="0" borderId="0" xfId="0" applyNumberFormat="1" applyAlignment="1"/>
    <xf numFmtId="176" fontId="22" fillId="0" borderId="10" xfId="0" applyNumberFormat="1" applyFont="1" applyBorder="1" applyAlignment="1">
      <alignment horizontal="center" vertical="center"/>
    </xf>
    <xf numFmtId="176" fontId="23" fillId="34" borderId="10" xfId="0" applyNumberFormat="1" applyFont="1" applyFill="1" applyBorder="1" applyAlignment="1">
      <alignment horizontal="center" vertical="center"/>
    </xf>
    <xf numFmtId="176" fontId="23" fillId="0" borderId="10" xfId="0" applyNumberFormat="1" applyFont="1" applyBorder="1" applyAlignment="1">
      <alignment horizontal="center" vertical="center"/>
    </xf>
    <xf numFmtId="176" fontId="22" fillId="33" borderId="10" xfId="0" applyNumberFormat="1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4" fillId="0" borderId="10" xfId="0" applyFont="1" applyBorder="1" applyAlignment="1">
      <alignment horizontal="center" vertical="top"/>
    </xf>
    <xf numFmtId="0" fontId="25" fillId="0" borderId="10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0" xfId="0" applyFont="1" applyBorder="1" applyAlignment="1">
      <alignment horizontal="center" vertical="top"/>
    </xf>
    <xf numFmtId="176" fontId="23" fillId="34" borderId="14" xfId="0" applyNumberFormat="1" applyFont="1" applyFill="1" applyBorder="1" applyAlignment="1">
      <alignment horizontal="center" vertical="center"/>
    </xf>
    <xf numFmtId="176" fontId="23" fillId="34" borderId="15" xfId="0" applyNumberFormat="1" applyFont="1" applyFill="1" applyBorder="1" applyAlignment="1">
      <alignment horizontal="center" vertical="center"/>
    </xf>
    <xf numFmtId="176" fontId="23" fillId="0" borderId="15" xfId="0" applyNumberFormat="1" applyFont="1" applyBorder="1" applyAlignment="1">
      <alignment horizontal="center" vertical="center"/>
    </xf>
    <xf numFmtId="176" fontId="23" fillId="0" borderId="16" xfId="0" applyNumberFormat="1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top"/>
    </xf>
    <xf numFmtId="0" fontId="0" fillId="0" borderId="26" xfId="0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176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176" fontId="0" fillId="0" borderId="22" xfId="0" applyNumberFormat="1" applyBorder="1">
      <alignment vertical="center"/>
    </xf>
    <xf numFmtId="176" fontId="0" fillId="0" borderId="29" xfId="0" applyNumberFormat="1" applyBorder="1">
      <alignment vertical="center"/>
    </xf>
    <xf numFmtId="0" fontId="0" fillId="0" borderId="26" xfId="0" applyBorder="1" applyAlignment="1"/>
    <xf numFmtId="0" fontId="0" fillId="35" borderId="26" xfId="0" applyFill="1" applyBorder="1" applyAlignment="1"/>
    <xf numFmtId="0" fontId="0" fillId="0" borderId="28" xfId="0" applyBorder="1" applyAlignment="1"/>
    <xf numFmtId="0" fontId="22" fillId="0" borderId="11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177" fontId="24" fillId="0" borderId="15" xfId="0" applyNumberFormat="1" applyFont="1" applyBorder="1" applyAlignment="1">
      <alignment horizontal="center" vertical="top"/>
    </xf>
    <xf numFmtId="177" fontId="24" fillId="0" borderId="16" xfId="0" applyNumberFormat="1" applyFont="1" applyBorder="1" applyAlignment="1">
      <alignment horizontal="center" vertical="top"/>
    </xf>
    <xf numFmtId="177" fontId="0" fillId="0" borderId="0" xfId="0" applyNumberFormat="1" applyBorder="1" applyAlignment="1"/>
    <xf numFmtId="177" fontId="0" fillId="0" borderId="27" xfId="0" applyNumberFormat="1" applyBorder="1" applyAlignment="1"/>
    <xf numFmtId="177" fontId="0" fillId="0" borderId="22" xfId="0" applyNumberFormat="1" applyBorder="1" applyAlignment="1"/>
    <xf numFmtId="177" fontId="0" fillId="0" borderId="29" xfId="0" applyNumberFormat="1" applyBorder="1" applyAlignment="1"/>
    <xf numFmtId="177" fontId="0" fillId="0" borderId="0" xfId="0" applyNumberFormat="1" applyAlignment="1"/>
    <xf numFmtId="178" fontId="0" fillId="0" borderId="0" xfId="0" applyNumberFormat="1" applyBorder="1">
      <alignment vertical="center"/>
    </xf>
    <xf numFmtId="178" fontId="0" fillId="0" borderId="27" xfId="0" applyNumberFormat="1" applyBorder="1">
      <alignment vertical="center"/>
    </xf>
    <xf numFmtId="180" fontId="24" fillId="0" borderId="17" xfId="0" applyNumberFormat="1" applyFont="1" applyBorder="1" applyAlignment="1">
      <alignment horizontal="center" vertical="top"/>
    </xf>
    <xf numFmtId="180" fontId="24" fillId="0" borderId="10" xfId="0" applyNumberFormat="1" applyFont="1" applyBorder="1" applyAlignment="1">
      <alignment horizontal="center" vertical="top"/>
    </xf>
    <xf numFmtId="180" fontId="24" fillId="0" borderId="18" xfId="0" applyNumberFormat="1" applyFont="1" applyBorder="1" applyAlignment="1">
      <alignment horizontal="center" vertical="top"/>
    </xf>
    <xf numFmtId="180" fontId="0" fillId="0" borderId="26" xfId="42" applyNumberFormat="1" applyFont="1" applyBorder="1" applyAlignment="1"/>
    <xf numFmtId="180" fontId="0" fillId="0" borderId="0" xfId="42" applyNumberFormat="1" applyFont="1" applyBorder="1" applyAlignment="1"/>
    <xf numFmtId="180" fontId="0" fillId="0" borderId="27" xfId="42" applyNumberFormat="1" applyFont="1" applyBorder="1" applyAlignment="1"/>
    <xf numFmtId="180" fontId="0" fillId="0" borderId="0" xfId="0" applyNumberFormat="1" applyAlignment="1"/>
    <xf numFmtId="181" fontId="0" fillId="0" borderId="26" xfId="42" applyNumberFormat="1" applyFont="1" applyBorder="1" applyAlignment="1"/>
    <xf numFmtId="181" fontId="0" fillId="0" borderId="0" xfId="42" applyNumberFormat="1" applyFont="1" applyBorder="1" applyAlignment="1"/>
    <xf numFmtId="177" fontId="0" fillId="36" borderId="0" xfId="0" applyNumberFormat="1" applyFill="1" applyBorder="1" applyAlignment="1"/>
    <xf numFmtId="176" fontId="0" fillId="36" borderId="0" xfId="0" applyNumberFormat="1" applyFill="1" applyBorder="1">
      <alignment vertical="center"/>
    </xf>
    <xf numFmtId="0" fontId="25" fillId="0" borderId="17" xfId="0" applyFont="1" applyFill="1" applyBorder="1" applyAlignment="1">
      <alignment horizontal="left" vertical="center"/>
    </xf>
    <xf numFmtId="0" fontId="25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0" fontId="0" fillId="0" borderId="16" xfId="0" applyBorder="1">
      <alignment vertical="center"/>
    </xf>
    <xf numFmtId="176" fontId="14" fillId="35" borderId="0" xfId="0" applyNumberFormat="1" applyFont="1" applyFill="1" applyBorder="1">
      <alignment vertical="center"/>
    </xf>
    <xf numFmtId="177" fontId="14" fillId="35" borderId="0" xfId="0" applyNumberFormat="1" applyFont="1" applyFill="1" applyBorder="1" applyAlignment="1"/>
    <xf numFmtId="176" fontId="23" fillId="35" borderId="0" xfId="0" applyNumberFormat="1" applyFont="1" applyFill="1" applyBorder="1">
      <alignment vertical="center"/>
    </xf>
    <xf numFmtId="177" fontId="23" fillId="35" borderId="0" xfId="0" applyNumberFormat="1" applyFont="1" applyFill="1" applyBorder="1" applyAlignment="1"/>
    <xf numFmtId="0" fontId="26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6" fillId="0" borderId="27" xfId="0" applyFont="1" applyBorder="1">
      <alignment vertical="center"/>
    </xf>
    <xf numFmtId="179" fontId="36" fillId="0" borderId="0" xfId="43" applyNumberFormat="1" applyFont="1" applyAlignment="1">
      <alignment vertical="center"/>
    </xf>
    <xf numFmtId="0" fontId="36" fillId="0" borderId="0" xfId="43" applyFont="1" applyAlignment="1">
      <alignment vertical="center"/>
    </xf>
    <xf numFmtId="0" fontId="36" fillId="0" borderId="26" xfId="0" applyFont="1" applyBorder="1">
      <alignment vertical="center"/>
    </xf>
    <xf numFmtId="176" fontId="36" fillId="35" borderId="0" xfId="0" applyNumberFormat="1" applyFont="1" applyFill="1" applyBorder="1">
      <alignment vertical="center"/>
    </xf>
    <xf numFmtId="0" fontId="34" fillId="0" borderId="0" xfId="43" applyAlignment="1">
      <alignment vertical="center"/>
    </xf>
    <xf numFmtId="179" fontId="34" fillId="0" borderId="0" xfId="43" applyNumberFormat="1" applyAlignment="1">
      <alignment vertical="center"/>
    </xf>
    <xf numFmtId="176" fontId="22" fillId="33" borderId="10" xfId="0" applyNumberFormat="1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9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4" fillId="0" borderId="11" xfId="0" applyFont="1" applyFill="1" applyBorder="1" applyAlignment="1">
      <alignment horizontal="center" vertical="top"/>
    </xf>
    <xf numFmtId="0" fontId="24" fillId="0" borderId="12" xfId="0" applyFont="1" applyFill="1" applyBorder="1" applyAlignment="1">
      <alignment horizontal="center" vertical="top"/>
    </xf>
    <xf numFmtId="0" fontId="24" fillId="0" borderId="13" xfId="0" applyFont="1" applyFill="1" applyBorder="1" applyAlignment="1">
      <alignment horizontal="center" vertical="top"/>
    </xf>
    <xf numFmtId="180" fontId="0" fillId="0" borderId="23" xfId="0" applyNumberFormat="1" applyBorder="1" applyAlignment="1">
      <alignment horizontal="center"/>
    </xf>
    <xf numFmtId="180" fontId="0" fillId="0" borderId="24" xfId="0" applyNumberFormat="1" applyBorder="1" applyAlignment="1">
      <alignment horizontal="center"/>
    </xf>
    <xf numFmtId="180" fontId="0" fillId="0" borderId="25" xfId="0" applyNumberFormat="1" applyBorder="1" applyAlignment="1">
      <alignment horizontal="center"/>
    </xf>
  </cellXfs>
  <cellStyles count="79">
    <cellStyle name="20% - 강조색1" xfId="19" builtinId="30" customBuiltin="1"/>
    <cellStyle name="20% - 강조색1 2" xfId="48" xr:uid="{00000000-0005-0000-0000-000001000000}"/>
    <cellStyle name="20% - 강조색1 3" xfId="66" xr:uid="{00000000-0005-0000-0000-000002000000}"/>
    <cellStyle name="20% - 강조색2" xfId="23" builtinId="34" customBuiltin="1"/>
    <cellStyle name="20% - 강조색2 2" xfId="50" xr:uid="{00000000-0005-0000-0000-000004000000}"/>
    <cellStyle name="20% - 강조색2 3" xfId="68" xr:uid="{00000000-0005-0000-0000-000005000000}"/>
    <cellStyle name="20% - 강조색3" xfId="27" builtinId="38" customBuiltin="1"/>
    <cellStyle name="20% - 강조색3 2" xfId="52" xr:uid="{00000000-0005-0000-0000-000007000000}"/>
    <cellStyle name="20% - 강조색3 3" xfId="70" xr:uid="{00000000-0005-0000-0000-000008000000}"/>
    <cellStyle name="20% - 강조색4" xfId="31" builtinId="42" customBuiltin="1"/>
    <cellStyle name="20% - 강조색4 2" xfId="54" xr:uid="{00000000-0005-0000-0000-00000A000000}"/>
    <cellStyle name="20% - 강조색4 3" xfId="72" xr:uid="{00000000-0005-0000-0000-00000B000000}"/>
    <cellStyle name="20% - 강조색5" xfId="35" builtinId="46" customBuiltin="1"/>
    <cellStyle name="20% - 강조색5 2" xfId="56" xr:uid="{00000000-0005-0000-0000-00000D000000}"/>
    <cellStyle name="20% - 강조색5 3" xfId="74" xr:uid="{00000000-0005-0000-0000-00000E000000}"/>
    <cellStyle name="20% - 강조색6" xfId="39" builtinId="50" customBuiltin="1"/>
    <cellStyle name="20% - 강조색6 2" xfId="58" xr:uid="{00000000-0005-0000-0000-000010000000}"/>
    <cellStyle name="20% - 강조색6 3" xfId="76" xr:uid="{00000000-0005-0000-0000-000011000000}"/>
    <cellStyle name="40% - 강조색1" xfId="20" builtinId="31" customBuiltin="1"/>
    <cellStyle name="40% - 강조색1 2" xfId="49" xr:uid="{00000000-0005-0000-0000-000013000000}"/>
    <cellStyle name="40% - 강조색1 3" xfId="67" xr:uid="{00000000-0005-0000-0000-000014000000}"/>
    <cellStyle name="40% - 강조색2" xfId="24" builtinId="35" customBuiltin="1"/>
    <cellStyle name="40% - 강조색2 2" xfId="51" xr:uid="{00000000-0005-0000-0000-000016000000}"/>
    <cellStyle name="40% - 강조색2 3" xfId="69" xr:uid="{00000000-0005-0000-0000-000017000000}"/>
    <cellStyle name="40% - 강조색3" xfId="28" builtinId="39" customBuiltin="1"/>
    <cellStyle name="40% - 강조색3 2" xfId="53" xr:uid="{00000000-0005-0000-0000-000019000000}"/>
    <cellStyle name="40% - 강조색3 3" xfId="71" xr:uid="{00000000-0005-0000-0000-00001A000000}"/>
    <cellStyle name="40% - 강조색4" xfId="32" builtinId="43" customBuiltin="1"/>
    <cellStyle name="40% - 강조색4 2" xfId="55" xr:uid="{00000000-0005-0000-0000-00001C000000}"/>
    <cellStyle name="40% - 강조색4 3" xfId="73" xr:uid="{00000000-0005-0000-0000-00001D000000}"/>
    <cellStyle name="40% - 강조색5" xfId="36" builtinId="47" customBuiltin="1"/>
    <cellStyle name="40% - 강조색5 2" xfId="57" xr:uid="{00000000-0005-0000-0000-00001F000000}"/>
    <cellStyle name="40% - 강조색5 3" xfId="75" xr:uid="{00000000-0005-0000-0000-000020000000}"/>
    <cellStyle name="40% - 강조색6" xfId="40" builtinId="51" customBuiltin="1"/>
    <cellStyle name="40% - 강조색6 2" xfId="59" xr:uid="{00000000-0005-0000-0000-000022000000}"/>
    <cellStyle name="40% - 강조색6 3" xfId="77" xr:uid="{00000000-0005-0000-0000-000023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46" xr:uid="{00000000-0005-0000-0000-000034000000}"/>
    <cellStyle name="메모 2 2" xfId="61" xr:uid="{00000000-0005-0000-0000-000035000000}"/>
    <cellStyle name="메모 3" xfId="65" xr:uid="{00000000-0005-0000-0000-000036000000}"/>
    <cellStyle name="백분율" xfId="42" builtinId="5"/>
    <cellStyle name="백분율 2" xfId="78" xr:uid="{00000000-0005-0000-0000-000038000000}"/>
    <cellStyle name="백분율 3" xfId="44" xr:uid="{00000000-0005-0000-0000-000039000000}"/>
    <cellStyle name="보통" xfId="8" builtinId="28" customBuiltin="1"/>
    <cellStyle name="설명 텍스트" xfId="16" builtinId="53" customBuiltin="1"/>
    <cellStyle name="셀 확인" xfId="13" builtinId="23" customBuiltin="1"/>
    <cellStyle name="쉼표 [0] 2" xfId="62" xr:uid="{00000000-0005-0000-0000-00003D000000}"/>
    <cellStyle name="쉼표 [0] 3" xfId="47" xr:uid="{00000000-0005-0000-0000-00003E000000}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5" xr:uid="{00000000-0005-0000-0000-00004A000000}"/>
    <cellStyle name="표준 2 2" xfId="60" xr:uid="{00000000-0005-0000-0000-00004B000000}"/>
    <cellStyle name="표준 3" xfId="64" xr:uid="{00000000-0005-0000-0000-00004C000000}"/>
    <cellStyle name="표준 4" xfId="43" xr:uid="{00000000-0005-0000-0000-00004D000000}"/>
    <cellStyle name="하이퍼링크 2" xfId="63" xr:uid="{00000000-0005-0000-0000-00004E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'summary (MATLAB vs BETTER)'!$J$1:$J$2</c:f>
              <c:strCache>
                <c:ptCount val="2"/>
                <c:pt idx="0">
                  <c:v>MATLAB</c:v>
                </c:pt>
                <c:pt idx="1">
                  <c:v>R2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'summary (MATLAB vs BETTER)'!$A$4:$B$33</c15:sqref>
                  </c15:fullRef>
                </c:ext>
              </c:extLst>
              <c:f>'summary (MATLAB vs BETTER)'!$A$4:$B$33</c:f>
              <c:multiLvlStrCache>
                <c:ptCount val="30"/>
                <c:lvl>
                  <c:pt idx="0">
                    <c:v>Gas</c:v>
                  </c:pt>
                  <c:pt idx="1">
                    <c:v>총계</c:v>
                  </c:pt>
                  <c:pt idx="2">
                    <c:v>Elec</c:v>
                  </c:pt>
                  <c:pt idx="3">
                    <c:v>Gas</c:v>
                  </c:pt>
                  <c:pt idx="4">
                    <c:v>총계</c:v>
                  </c:pt>
                  <c:pt idx="5">
                    <c:v>Elec</c:v>
                  </c:pt>
                  <c:pt idx="6">
                    <c:v>Gas</c:v>
                  </c:pt>
                  <c:pt idx="7">
                    <c:v>총계</c:v>
                  </c:pt>
                  <c:pt idx="8">
                    <c:v>Elec</c:v>
                  </c:pt>
                  <c:pt idx="9">
                    <c:v>Gas</c:v>
                  </c:pt>
                  <c:pt idx="10">
                    <c:v>총계</c:v>
                  </c:pt>
                  <c:pt idx="11">
                    <c:v>Elec</c:v>
                  </c:pt>
                  <c:pt idx="12">
                    <c:v>Gas</c:v>
                  </c:pt>
                  <c:pt idx="13">
                    <c:v>총계</c:v>
                  </c:pt>
                  <c:pt idx="14">
                    <c:v>Elec</c:v>
                  </c:pt>
                  <c:pt idx="15">
                    <c:v>총계</c:v>
                  </c:pt>
                  <c:pt idx="16">
                    <c:v>Elec</c:v>
                  </c:pt>
                  <c:pt idx="17">
                    <c:v>Gas</c:v>
                  </c:pt>
                  <c:pt idx="18">
                    <c:v>총계</c:v>
                  </c:pt>
                  <c:pt idx="19">
                    <c:v>Elec</c:v>
                  </c:pt>
                  <c:pt idx="20">
                    <c:v>Gas</c:v>
                  </c:pt>
                  <c:pt idx="21">
                    <c:v>총계</c:v>
                  </c:pt>
                  <c:pt idx="22">
                    <c:v>Elec</c:v>
                  </c:pt>
                  <c:pt idx="23">
                    <c:v>Gas</c:v>
                  </c:pt>
                  <c:pt idx="24">
                    <c:v>총계</c:v>
                  </c:pt>
                  <c:pt idx="25">
                    <c:v>Elec</c:v>
                  </c:pt>
                  <c:pt idx="26">
                    <c:v>총계</c:v>
                  </c:pt>
                  <c:pt idx="27">
                    <c:v>Dist</c:v>
                  </c:pt>
                  <c:pt idx="28">
                    <c:v>Elec</c:v>
                  </c:pt>
                  <c:pt idx="29">
                    <c:v>총계</c:v>
                  </c:pt>
                </c:lvl>
                <c:lvl>
                  <c:pt idx="0">
                    <c:v>bld01</c:v>
                  </c:pt>
                  <c:pt idx="1">
                    <c:v>bld01</c:v>
                  </c:pt>
                  <c:pt idx="2">
                    <c:v>bld02</c:v>
                  </c:pt>
                  <c:pt idx="3">
                    <c:v>bld02</c:v>
                  </c:pt>
                  <c:pt idx="4">
                    <c:v>bld02</c:v>
                  </c:pt>
                  <c:pt idx="5">
                    <c:v>bld03</c:v>
                  </c:pt>
                  <c:pt idx="6">
                    <c:v>bld03</c:v>
                  </c:pt>
                  <c:pt idx="7">
                    <c:v>bld03</c:v>
                  </c:pt>
                  <c:pt idx="8">
                    <c:v>bld04</c:v>
                  </c:pt>
                  <c:pt idx="9">
                    <c:v>bld04</c:v>
                  </c:pt>
                  <c:pt idx="10">
                    <c:v>bld04</c:v>
                  </c:pt>
                  <c:pt idx="11">
                    <c:v>bld05</c:v>
                  </c:pt>
                  <c:pt idx="12">
                    <c:v>bld05</c:v>
                  </c:pt>
                  <c:pt idx="13">
                    <c:v>bld05</c:v>
                  </c:pt>
                  <c:pt idx="14">
                    <c:v>bld06</c:v>
                  </c:pt>
                  <c:pt idx="15">
                    <c:v>bld06</c:v>
                  </c:pt>
                  <c:pt idx="16">
                    <c:v>bld07</c:v>
                  </c:pt>
                  <c:pt idx="17">
                    <c:v>bld07</c:v>
                  </c:pt>
                  <c:pt idx="18">
                    <c:v>bld07</c:v>
                  </c:pt>
                  <c:pt idx="19">
                    <c:v>bld08</c:v>
                  </c:pt>
                  <c:pt idx="20">
                    <c:v>bld08</c:v>
                  </c:pt>
                  <c:pt idx="21">
                    <c:v>bld08</c:v>
                  </c:pt>
                  <c:pt idx="22">
                    <c:v>bld09</c:v>
                  </c:pt>
                  <c:pt idx="23">
                    <c:v>bld09</c:v>
                  </c:pt>
                  <c:pt idx="24">
                    <c:v>bld09</c:v>
                  </c:pt>
                  <c:pt idx="25">
                    <c:v>bld10</c:v>
                  </c:pt>
                  <c:pt idx="26">
                    <c:v>bld10</c:v>
                  </c:pt>
                  <c:pt idx="27">
                    <c:v>bld11</c:v>
                  </c:pt>
                  <c:pt idx="28">
                    <c:v>bld11</c:v>
                  </c:pt>
                  <c:pt idx="29">
                    <c:v>bld11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(MATLAB vs BETTER)'!$J$3:$J$47</c15:sqref>
                  </c15:fullRef>
                </c:ext>
              </c:extLst>
              <c:f>'summary (MATLAB vs BETTER)'!$J$3:$J$32</c:f>
              <c:numCache>
                <c:formatCode>#,##0.000_);[Red]\(#,##0.000\)</c:formatCode>
                <c:ptCount val="30"/>
                <c:pt idx="0">
                  <c:v>0.9675719786618</c:v>
                </c:pt>
                <c:pt idx="1">
                  <c:v>0.98639594531555996</c:v>
                </c:pt>
                <c:pt idx="2">
                  <c:v>0.98021719505522997</c:v>
                </c:pt>
                <c:pt idx="3">
                  <c:v>0.98232597118894804</c:v>
                </c:pt>
                <c:pt idx="4">
                  <c:v>0.90452566487109698</c:v>
                </c:pt>
                <c:pt idx="5">
                  <c:v>0.96954670154737799</c:v>
                </c:pt>
                <c:pt idx="6">
                  <c:v>0.89143904504098204</c:v>
                </c:pt>
                <c:pt idx="7">
                  <c:v>0.97576786169048901</c:v>
                </c:pt>
                <c:pt idx="8">
                  <c:v>0.97559151106368702</c:v>
                </c:pt>
                <c:pt idx="9">
                  <c:v>0.98839855586489</c:v>
                </c:pt>
                <c:pt idx="10">
                  <c:v>0.96993356226027005</c:v>
                </c:pt>
                <c:pt idx="11">
                  <c:v>0.97942898716465698</c:v>
                </c:pt>
                <c:pt idx="12">
                  <c:v>0.98580245002154598</c:v>
                </c:pt>
                <c:pt idx="13">
                  <c:v>0.50303418582677695</c:v>
                </c:pt>
                <c:pt idx="14">
                  <c:v>0.98328717327013404</c:v>
                </c:pt>
                <c:pt idx="15">
                  <c:v>0.98060408893688999</c:v>
                </c:pt>
                <c:pt idx="16">
                  <c:v>0.98060408893688999</c:v>
                </c:pt>
                <c:pt idx="17">
                  <c:v>0.90872544812057399</c:v>
                </c:pt>
                <c:pt idx="18">
                  <c:v>0.95918030875878002</c:v>
                </c:pt>
                <c:pt idx="19">
                  <c:v>0.92808917413637904</c:v>
                </c:pt>
                <c:pt idx="20">
                  <c:v>0.86715321081722996</c:v>
                </c:pt>
                <c:pt idx="21">
                  <c:v>0.94934565282914596</c:v>
                </c:pt>
                <c:pt idx="22">
                  <c:v>0.97377779812999699</c:v>
                </c:pt>
                <c:pt idx="23">
                  <c:v>0.27389673140945597</c:v>
                </c:pt>
                <c:pt idx="24">
                  <c:v>0.99110407921690202</c:v>
                </c:pt>
                <c:pt idx="25">
                  <c:v>0.98749004215817304</c:v>
                </c:pt>
                <c:pt idx="26">
                  <c:v>0.95366185644480295</c:v>
                </c:pt>
                <c:pt idx="27">
                  <c:v>0.95366185644480295</c:v>
                </c:pt>
                <c:pt idx="28">
                  <c:v>0.84021823185719702</c:v>
                </c:pt>
                <c:pt idx="29">
                  <c:v>0.82003764706719195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D-4851-BC24-B0C1C6FE46C8}"/>
            </c:ext>
          </c:extLst>
        </c:ser>
        <c:ser>
          <c:idx val="1"/>
          <c:order val="1"/>
          <c:tx>
            <c:strRef>
              <c:f>'summary (MATLAB vs BETTER)'!$U$1:$U$2</c:f>
              <c:strCache>
                <c:ptCount val="2"/>
                <c:pt idx="0">
                  <c:v>BETTER</c:v>
                </c:pt>
                <c:pt idx="1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'summary (MATLAB vs BETTER)'!$A$4:$B$33</c15:sqref>
                  </c15:fullRef>
                </c:ext>
              </c:extLst>
              <c:f>'summary (MATLAB vs BETTER)'!$A$4:$B$33</c:f>
              <c:multiLvlStrCache>
                <c:ptCount val="30"/>
                <c:lvl>
                  <c:pt idx="0">
                    <c:v>Gas</c:v>
                  </c:pt>
                  <c:pt idx="1">
                    <c:v>총계</c:v>
                  </c:pt>
                  <c:pt idx="2">
                    <c:v>Elec</c:v>
                  </c:pt>
                  <c:pt idx="3">
                    <c:v>Gas</c:v>
                  </c:pt>
                  <c:pt idx="4">
                    <c:v>총계</c:v>
                  </c:pt>
                  <c:pt idx="5">
                    <c:v>Elec</c:v>
                  </c:pt>
                  <c:pt idx="6">
                    <c:v>Gas</c:v>
                  </c:pt>
                  <c:pt idx="7">
                    <c:v>총계</c:v>
                  </c:pt>
                  <c:pt idx="8">
                    <c:v>Elec</c:v>
                  </c:pt>
                  <c:pt idx="9">
                    <c:v>Gas</c:v>
                  </c:pt>
                  <c:pt idx="10">
                    <c:v>총계</c:v>
                  </c:pt>
                  <c:pt idx="11">
                    <c:v>Elec</c:v>
                  </c:pt>
                  <c:pt idx="12">
                    <c:v>Gas</c:v>
                  </c:pt>
                  <c:pt idx="13">
                    <c:v>총계</c:v>
                  </c:pt>
                  <c:pt idx="14">
                    <c:v>Elec</c:v>
                  </c:pt>
                  <c:pt idx="15">
                    <c:v>총계</c:v>
                  </c:pt>
                  <c:pt idx="16">
                    <c:v>Elec</c:v>
                  </c:pt>
                  <c:pt idx="17">
                    <c:v>Gas</c:v>
                  </c:pt>
                  <c:pt idx="18">
                    <c:v>총계</c:v>
                  </c:pt>
                  <c:pt idx="19">
                    <c:v>Elec</c:v>
                  </c:pt>
                  <c:pt idx="20">
                    <c:v>Gas</c:v>
                  </c:pt>
                  <c:pt idx="21">
                    <c:v>총계</c:v>
                  </c:pt>
                  <c:pt idx="22">
                    <c:v>Elec</c:v>
                  </c:pt>
                  <c:pt idx="23">
                    <c:v>Gas</c:v>
                  </c:pt>
                  <c:pt idx="24">
                    <c:v>총계</c:v>
                  </c:pt>
                  <c:pt idx="25">
                    <c:v>Elec</c:v>
                  </c:pt>
                  <c:pt idx="26">
                    <c:v>총계</c:v>
                  </c:pt>
                  <c:pt idx="27">
                    <c:v>Dist</c:v>
                  </c:pt>
                  <c:pt idx="28">
                    <c:v>Elec</c:v>
                  </c:pt>
                  <c:pt idx="29">
                    <c:v>총계</c:v>
                  </c:pt>
                </c:lvl>
                <c:lvl>
                  <c:pt idx="0">
                    <c:v>bld01</c:v>
                  </c:pt>
                  <c:pt idx="1">
                    <c:v>bld01</c:v>
                  </c:pt>
                  <c:pt idx="2">
                    <c:v>bld02</c:v>
                  </c:pt>
                  <c:pt idx="3">
                    <c:v>bld02</c:v>
                  </c:pt>
                  <c:pt idx="4">
                    <c:v>bld02</c:v>
                  </c:pt>
                  <c:pt idx="5">
                    <c:v>bld03</c:v>
                  </c:pt>
                  <c:pt idx="6">
                    <c:v>bld03</c:v>
                  </c:pt>
                  <c:pt idx="7">
                    <c:v>bld03</c:v>
                  </c:pt>
                  <c:pt idx="8">
                    <c:v>bld04</c:v>
                  </c:pt>
                  <c:pt idx="9">
                    <c:v>bld04</c:v>
                  </c:pt>
                  <c:pt idx="10">
                    <c:v>bld04</c:v>
                  </c:pt>
                  <c:pt idx="11">
                    <c:v>bld05</c:v>
                  </c:pt>
                  <c:pt idx="12">
                    <c:v>bld05</c:v>
                  </c:pt>
                  <c:pt idx="13">
                    <c:v>bld05</c:v>
                  </c:pt>
                  <c:pt idx="14">
                    <c:v>bld06</c:v>
                  </c:pt>
                  <c:pt idx="15">
                    <c:v>bld06</c:v>
                  </c:pt>
                  <c:pt idx="16">
                    <c:v>bld07</c:v>
                  </c:pt>
                  <c:pt idx="17">
                    <c:v>bld07</c:v>
                  </c:pt>
                  <c:pt idx="18">
                    <c:v>bld07</c:v>
                  </c:pt>
                  <c:pt idx="19">
                    <c:v>bld08</c:v>
                  </c:pt>
                  <c:pt idx="20">
                    <c:v>bld08</c:v>
                  </c:pt>
                  <c:pt idx="21">
                    <c:v>bld08</c:v>
                  </c:pt>
                  <c:pt idx="22">
                    <c:v>bld09</c:v>
                  </c:pt>
                  <c:pt idx="23">
                    <c:v>bld09</c:v>
                  </c:pt>
                  <c:pt idx="24">
                    <c:v>bld09</c:v>
                  </c:pt>
                  <c:pt idx="25">
                    <c:v>bld10</c:v>
                  </c:pt>
                  <c:pt idx="26">
                    <c:v>bld10</c:v>
                  </c:pt>
                  <c:pt idx="27">
                    <c:v>bld11</c:v>
                  </c:pt>
                  <c:pt idx="28">
                    <c:v>bld11</c:v>
                  </c:pt>
                  <c:pt idx="29">
                    <c:v>bld11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(MATLAB vs BETTER)'!$U$3:$U$47</c15:sqref>
                  </c15:fullRef>
                </c:ext>
              </c:extLst>
              <c:f>'summary (MATLAB vs BETTER)'!$U$3:$U$32</c:f>
              <c:numCache>
                <c:formatCode>0.000_ </c:formatCode>
                <c:ptCount val="30"/>
                <c:pt idx="0">
                  <c:v>0.87120269270283568</c:v>
                </c:pt>
                <c:pt idx="1">
                  <c:v>0.98600247068198688</c:v>
                </c:pt>
                <c:pt idx="2">
                  <c:v>0.97900701914444199</c:v>
                </c:pt>
                <c:pt idx="3">
                  <c:v>0.9798013885430682</c:v>
                </c:pt>
                <c:pt idx="4">
                  <c:v>0.90452531489640298</c:v>
                </c:pt>
                <c:pt idx="5">
                  <c:v>0.95778867405513146</c:v>
                </c:pt>
                <c:pt idx="6">
                  <c:v>0.86624390000803564</c:v>
                </c:pt>
                <c:pt idx="7">
                  <c:v>0.97576786133412041</c:v>
                </c:pt>
                <c:pt idx="8">
                  <c:v>0.97226949183555489</c:v>
                </c:pt>
                <c:pt idx="9">
                  <c:v>0.98853713892195316</c:v>
                </c:pt>
                <c:pt idx="10">
                  <c:v>0.96831838498782774</c:v>
                </c:pt>
                <c:pt idx="11">
                  <c:v>0.97821859456313631</c:v>
                </c:pt>
                <c:pt idx="12">
                  <c:v>0.98501653032924841</c:v>
                </c:pt>
                <c:pt idx="13">
                  <c:v>0.780465219671998</c:v>
                </c:pt>
                <c:pt idx="14">
                  <c:v>0.98250925840032144</c:v>
                </c:pt>
                <c:pt idx="15">
                  <c:v>0.97342162983784764</c:v>
                </c:pt>
                <c:pt idx="16">
                  <c:v>0.97342162983784764</c:v>
                </c:pt>
                <c:pt idx="17">
                  <c:v>0.91378003461389212</c:v>
                </c:pt>
                <c:pt idx="18">
                  <c:v>0.95918030130196752</c:v>
                </c:pt>
                <c:pt idx="19">
                  <c:v>0.92879311797095188</c:v>
                </c:pt>
                <c:pt idx="20">
                  <c:v>0.96537301490492111</c:v>
                </c:pt>
                <c:pt idx="21">
                  <c:v>0.94934564785763398</c:v>
                </c:pt>
                <c:pt idx="22">
                  <c:v>0.97377612806250158</c:v>
                </c:pt>
                <c:pt idx="23">
                  <c:v>6.0193462507815432E-2</c:v>
                </c:pt>
                <c:pt idx="24">
                  <c:v>0.9911040833709549</c:v>
                </c:pt>
                <c:pt idx="25">
                  <c:v>0.98749959902679008</c:v>
                </c:pt>
                <c:pt idx="26">
                  <c:v>0.94079884900787258</c:v>
                </c:pt>
                <c:pt idx="27">
                  <c:v>0.94079884900787258</c:v>
                </c:pt>
                <c:pt idx="28">
                  <c:v>0.83904658030660617</c:v>
                </c:pt>
                <c:pt idx="29">
                  <c:v>0.83092566169611914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D-4851-BC24-B0C1C6FE4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37408"/>
        <c:axId val="1056528752"/>
      </c:lineChart>
      <c:catAx>
        <c:axId val="10515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6528752"/>
        <c:crosses val="autoZero"/>
        <c:auto val="1"/>
        <c:lblAlgn val="ctr"/>
        <c:lblOffset val="100"/>
        <c:noMultiLvlLbl val="0"/>
      </c:catAx>
      <c:valAx>
        <c:axId val="105652875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15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67136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C26BC10-9ADC-4BA0-9C78-055FE71CE8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35859</xdr:colOff>
      <xdr:row>2</xdr:row>
      <xdr:rowOff>197224</xdr:rowOff>
    </xdr:from>
    <xdr:to>
      <xdr:col>20</xdr:col>
      <xdr:colOff>348343</xdr:colOff>
      <xdr:row>21</xdr:row>
      <xdr:rowOff>208623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4173" y="632653"/>
          <a:ext cx="9761284" cy="4147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4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3" sqref="U3"/>
    </sheetView>
  </sheetViews>
  <sheetFormatPr defaultRowHeight="17.399999999999999" x14ac:dyDescent="0.4"/>
  <cols>
    <col min="1" max="1" width="13.5" bestFit="1" customWidth="1"/>
    <col min="2" max="2" width="15" customWidth="1"/>
    <col min="3" max="3" width="10.3984375" customWidth="1"/>
    <col min="4" max="6" width="9.59765625" style="2" bestFit="1" customWidth="1"/>
    <col min="7" max="7" width="10.59765625" style="2" bestFit="1" customWidth="1"/>
    <col min="8" max="8" width="10.69921875" style="2" bestFit="1" customWidth="1"/>
    <col min="9" max="9" width="9.59765625" style="2" bestFit="1" customWidth="1"/>
    <col min="10" max="10" width="12.796875" style="2" bestFit="1" customWidth="1"/>
    <col min="11" max="11" width="17" style="2" customWidth="1"/>
    <col min="12" max="13" width="12.59765625" style="2" customWidth="1"/>
    <col min="14" max="14" width="9.59765625" style="3" customWidth="1"/>
    <col min="15" max="19" width="9" style="53"/>
    <col min="20" max="20" width="11.69921875" style="53" customWidth="1"/>
    <col min="21" max="21" width="12.8984375" style="53" customWidth="1"/>
    <col min="22" max="24" width="9" style="53"/>
    <col min="25" max="25" width="9" style="3"/>
    <col min="26" max="26" width="8.796875" style="3"/>
    <col min="27" max="27" width="9.796875" style="62" bestFit="1" customWidth="1"/>
    <col min="28" max="28" width="9.09765625" style="62" bestFit="1" customWidth="1"/>
    <col min="29" max="29" width="9" style="62" customWidth="1"/>
    <col min="30" max="32" width="9.09765625" style="62" bestFit="1" customWidth="1"/>
    <col min="33" max="33" width="13.296875" style="62" customWidth="1"/>
    <col min="34" max="34" width="18.09765625" style="62" bestFit="1" customWidth="1"/>
    <col min="35" max="35" width="12.5" style="62" bestFit="1" customWidth="1"/>
    <col min="36" max="36" width="13.296875" style="62" bestFit="1" customWidth="1"/>
    <col min="37" max="37" width="9" style="3"/>
    <col min="39" max="39" width="20" bestFit="1" customWidth="1"/>
    <col min="40" max="40" width="9.09765625" bestFit="1" customWidth="1"/>
    <col min="41" max="41" width="18.69921875" bestFit="1" customWidth="1"/>
  </cols>
  <sheetData>
    <row r="1" spans="1:41" ht="18" thickBot="1" x14ac:dyDescent="0.45">
      <c r="A1" s="43"/>
      <c r="B1" s="44"/>
      <c r="C1" s="93" t="s">
        <v>98</v>
      </c>
      <c r="D1" s="94"/>
      <c r="E1" s="94"/>
      <c r="F1" s="94"/>
      <c r="G1" s="94"/>
      <c r="H1" s="94"/>
      <c r="I1" s="94"/>
      <c r="J1" s="95"/>
      <c r="K1" s="95"/>
      <c r="L1" s="95"/>
      <c r="M1" s="96"/>
      <c r="N1" s="97" t="s">
        <v>99</v>
      </c>
      <c r="O1" s="98"/>
      <c r="P1" s="98"/>
      <c r="Q1" s="98"/>
      <c r="R1" s="98"/>
      <c r="S1" s="98"/>
      <c r="T1" s="98"/>
      <c r="U1" s="98"/>
      <c r="V1" s="98"/>
      <c r="W1" s="98"/>
      <c r="X1" s="99"/>
      <c r="Y1" s="26"/>
      <c r="Z1" s="26"/>
      <c r="AA1" s="103" t="s">
        <v>113</v>
      </c>
      <c r="AB1" s="104"/>
      <c r="AC1" s="104"/>
      <c r="AD1" s="104"/>
      <c r="AE1" s="104"/>
      <c r="AF1" s="104"/>
      <c r="AG1" s="104"/>
      <c r="AH1" s="104"/>
      <c r="AI1" s="104"/>
      <c r="AJ1" s="105"/>
      <c r="AK1" s="26"/>
    </row>
    <row r="2" spans="1:41" ht="18" thickBot="1" x14ac:dyDescent="0.45">
      <c r="A2" s="16" t="s">
        <v>0</v>
      </c>
      <c r="B2" s="17" t="s">
        <v>74</v>
      </c>
      <c r="C2" s="28" t="s">
        <v>71</v>
      </c>
      <c r="D2" s="38" t="s">
        <v>79</v>
      </c>
      <c r="E2" s="38" t="s">
        <v>80</v>
      </c>
      <c r="F2" s="38" t="s">
        <v>81</v>
      </c>
      <c r="G2" s="38" t="s">
        <v>77</v>
      </c>
      <c r="H2" s="38" t="s">
        <v>76</v>
      </c>
      <c r="I2" s="38" t="s">
        <v>8</v>
      </c>
      <c r="J2" s="29" t="s">
        <v>12</v>
      </c>
      <c r="K2" s="30" t="s">
        <v>9</v>
      </c>
      <c r="L2" s="30" t="s">
        <v>10</v>
      </c>
      <c r="M2" s="31" t="s">
        <v>11</v>
      </c>
      <c r="N2" s="32" t="s">
        <v>78</v>
      </c>
      <c r="O2" s="47" t="s">
        <v>79</v>
      </c>
      <c r="P2" s="47" t="s">
        <v>80</v>
      </c>
      <c r="Q2" s="47" t="s">
        <v>81</v>
      </c>
      <c r="R2" s="47" t="s">
        <v>77</v>
      </c>
      <c r="S2" s="47" t="s">
        <v>76</v>
      </c>
      <c r="T2" s="47" t="s">
        <v>85</v>
      </c>
      <c r="U2" s="47" t="s">
        <v>131</v>
      </c>
      <c r="V2" s="47" t="s">
        <v>87</v>
      </c>
      <c r="W2" s="47" t="s">
        <v>88</v>
      </c>
      <c r="X2" s="48" t="s">
        <v>86</v>
      </c>
      <c r="Y2" s="27"/>
      <c r="Z2" s="27" t="s">
        <v>114</v>
      </c>
      <c r="AA2" s="56" t="s">
        <v>79</v>
      </c>
      <c r="AB2" s="57" t="s">
        <v>80</v>
      </c>
      <c r="AC2" s="57" t="s">
        <v>81</v>
      </c>
      <c r="AD2" s="57" t="s">
        <v>77</v>
      </c>
      <c r="AE2" s="57" t="s">
        <v>76</v>
      </c>
      <c r="AF2" s="57" t="s">
        <v>85</v>
      </c>
      <c r="AG2" s="57" t="s">
        <v>84</v>
      </c>
      <c r="AH2" s="57" t="s">
        <v>87</v>
      </c>
      <c r="AI2" s="57" t="s">
        <v>88</v>
      </c>
      <c r="AJ2" s="58" t="s">
        <v>86</v>
      </c>
      <c r="AK2" s="27"/>
      <c r="AM2" s="100" t="s">
        <v>100</v>
      </c>
      <c r="AN2" s="101"/>
      <c r="AO2" s="102"/>
    </row>
    <row r="3" spans="1:41" ht="18" thickBot="1" x14ac:dyDescent="0.45">
      <c r="A3" s="33" t="s">
        <v>61</v>
      </c>
      <c r="B3" s="45" t="s">
        <v>19</v>
      </c>
      <c r="C3" s="33" t="s">
        <v>18</v>
      </c>
      <c r="D3" s="35">
        <v>3.9443332460145402</v>
      </c>
      <c r="E3" s="35">
        <v>0.524388199851475</v>
      </c>
      <c r="F3" s="35">
        <v>0.36797967402288501</v>
      </c>
      <c r="G3" s="66">
        <v>0.74072430091942498</v>
      </c>
      <c r="H3" s="35">
        <v>21.628822166387899</v>
      </c>
      <c r="I3" s="35">
        <v>0.24243144208657999</v>
      </c>
      <c r="J3" s="35">
        <v>0.9675719786618</v>
      </c>
      <c r="K3" s="54">
        <v>0.15119614573420501</v>
      </c>
      <c r="L3" s="54">
        <v>1.0958738265009101E-2</v>
      </c>
      <c r="M3" s="55">
        <v>4.464929254544E-5</v>
      </c>
      <c r="N3" s="41" t="s">
        <v>89</v>
      </c>
      <c r="O3" s="49">
        <v>2.696486129070212</v>
      </c>
      <c r="P3" s="49">
        <v>-0.1266106911221164</v>
      </c>
      <c r="Q3" s="49">
        <v>0.25896057557914548</v>
      </c>
      <c r="R3" s="65">
        <v>16.175285903491631</v>
      </c>
      <c r="S3" s="49">
        <v>16.175285903491631</v>
      </c>
      <c r="T3" s="49">
        <v>0.3690118709071683</v>
      </c>
      <c r="U3" s="49">
        <v>0.87120269270283568</v>
      </c>
      <c r="V3" s="49">
        <v>1.1306120588848111E-8</v>
      </c>
      <c r="W3" s="49">
        <v>1.001582580959432E-8</v>
      </c>
      <c r="X3" s="50">
        <v>0.49999964397361918</v>
      </c>
      <c r="Z3" s="3">
        <f t="shared" ref="Z3:Z33" si="0">IF(LEFT(C3,1)=LEFT(N3,1),1,0)</f>
        <v>0</v>
      </c>
      <c r="AA3" s="63">
        <f t="shared" ref="AA3:AA33" si="1">IFERROR(IF(D3/O3&gt;10,"more than 1000%",D3/O3),"n/a")</f>
        <v>1.4627678605469423</v>
      </c>
      <c r="AB3" s="64">
        <f t="shared" ref="AB3:AB33" si="2">IFERROR(IF(E3/ABS(P3)&gt;10,"more than 1000%",E3/ABS(P3)),"n/a")</f>
        <v>4.1417371250718551</v>
      </c>
      <c r="AC3" s="64">
        <f t="shared" ref="AC3:AC33" si="3">IFERROR(IF(F3/Q3&gt;10,"more than 1000%",F3/Q3),"n/a")</f>
        <v>1.420987241783529</v>
      </c>
      <c r="AD3" s="64">
        <f t="shared" ref="AD3:AD33" si="4">IFERROR(IF(G3/R3&gt;10,"more than 1000%",G3/R3),"n/a")</f>
        <v>4.5793583207053588E-2</v>
      </c>
      <c r="AE3" s="64">
        <f t="shared" ref="AE3:AE33" si="5">IFERROR(IF(H3/S3&gt;10,"more than 1000%",H3/S3),"n/a")</f>
        <v>1.3371523876260547</v>
      </c>
      <c r="AF3" s="64">
        <f t="shared" ref="AF3:AF33" si="6">IFERROR(IF(I3/T3&gt;10,"more than 1000%",I3/T3),"n/a")</f>
        <v>0.65697464282271845</v>
      </c>
      <c r="AG3" s="64">
        <f t="shared" ref="AG3:AG33" si="7">IFERROR(IF(J3/U3&gt;10,"more than 1000%",J3/U3),"n/a")</f>
        <v>1.1106163775274689</v>
      </c>
      <c r="AH3" s="60" t="str">
        <f t="shared" ref="AH3:AH33" si="8">IFERROR(IF(K3/V3&gt;10,"more than 1000%",K3/V3),"n/a")</f>
        <v>more than 1000%</v>
      </c>
      <c r="AI3" s="60" t="str">
        <f t="shared" ref="AI3:AI33" si="9">IFERROR(IF(L3/W3&gt;10,"more than 1000%",L3/W3),"n/a")</f>
        <v>more than 1000%</v>
      </c>
      <c r="AJ3" s="61">
        <f t="shared" ref="AJ3:AJ33" si="10">IFERROR(IF(M3/X3&gt;10,"more than 1000%",M3/X3),"n/a")</f>
        <v>8.9298648676229401E-5</v>
      </c>
      <c r="AM3" s="23" t="s">
        <v>71</v>
      </c>
      <c r="AN3" s="24" t="s">
        <v>78</v>
      </c>
      <c r="AO3" s="25" t="s">
        <v>101</v>
      </c>
    </row>
    <row r="4" spans="1:41" x14ac:dyDescent="0.4">
      <c r="A4" s="33" t="s">
        <v>61</v>
      </c>
      <c r="B4" s="45" t="s">
        <v>20</v>
      </c>
      <c r="C4" s="33" t="s">
        <v>18</v>
      </c>
      <c r="D4" s="35">
        <v>0.382047715628901</v>
      </c>
      <c r="E4" s="35">
        <v>0.43015216541416101</v>
      </c>
      <c r="F4" s="35">
        <v>0.56788617496502503</v>
      </c>
      <c r="G4" s="35">
        <v>12.949999994016499</v>
      </c>
      <c r="H4" s="35">
        <v>19.852160097444401</v>
      </c>
      <c r="I4" s="35">
        <v>0.39071222614565398</v>
      </c>
      <c r="J4" s="35">
        <v>0.98639594531555996</v>
      </c>
      <c r="K4" s="35">
        <v>2.3708015475123502E-3</v>
      </c>
      <c r="L4" s="35">
        <v>9.2613743025831106E-3</v>
      </c>
      <c r="M4" s="36">
        <v>0.66972240687090601</v>
      </c>
      <c r="N4" s="40" t="s">
        <v>90</v>
      </c>
      <c r="O4" s="49">
        <v>0.26538021932627809</v>
      </c>
      <c r="P4" s="49">
        <v>-0.42623134229794551</v>
      </c>
      <c r="Q4" s="49">
        <v>0.56709007098278941</v>
      </c>
      <c r="R4" s="49">
        <v>13.342499999999999</v>
      </c>
      <c r="S4" s="49">
        <v>19.637978575124951</v>
      </c>
      <c r="T4" s="49">
        <v>0.30269613738847029</v>
      </c>
      <c r="U4" s="49">
        <v>0.98600247068198688</v>
      </c>
      <c r="V4" s="49">
        <v>9.5337641903595365E-15</v>
      </c>
      <c r="W4" s="49">
        <v>1.8876811147663389E-11</v>
      </c>
      <c r="X4" s="50">
        <v>2.1401426341590191E-2</v>
      </c>
      <c r="Z4" s="3">
        <f t="shared" si="0"/>
        <v>1</v>
      </c>
      <c r="AA4" s="63">
        <f t="shared" si="1"/>
        <v>1.4396239350423599</v>
      </c>
      <c r="AB4" s="64">
        <f t="shared" si="2"/>
        <v>1.009198814650929</v>
      </c>
      <c r="AC4" s="64">
        <f t="shared" si="3"/>
        <v>1.0014038404531682</v>
      </c>
      <c r="AD4" s="64">
        <f t="shared" si="4"/>
        <v>0.97058272392853662</v>
      </c>
      <c r="AE4" s="64">
        <f t="shared" si="5"/>
        <v>1.0109064953656051</v>
      </c>
      <c r="AF4" s="64">
        <f t="shared" si="6"/>
        <v>1.2907737426600416</v>
      </c>
      <c r="AG4" s="64">
        <f t="shared" si="7"/>
        <v>1.0003990604945452</v>
      </c>
      <c r="AH4" s="60" t="str">
        <f t="shared" si="8"/>
        <v>more than 1000%</v>
      </c>
      <c r="AI4" s="60" t="str">
        <f t="shared" si="9"/>
        <v>more than 1000%</v>
      </c>
      <c r="AJ4" s="61" t="str">
        <f t="shared" si="10"/>
        <v>more than 1000%</v>
      </c>
      <c r="AM4" s="18" t="s">
        <v>79</v>
      </c>
      <c r="AN4" s="19" t="s">
        <v>79</v>
      </c>
      <c r="AO4" s="20" t="s">
        <v>102</v>
      </c>
    </row>
    <row r="5" spans="1:41" x14ac:dyDescent="0.4">
      <c r="A5" s="33" t="s">
        <v>61</v>
      </c>
      <c r="B5" s="45" t="s">
        <v>21</v>
      </c>
      <c r="C5" s="33" t="s">
        <v>18</v>
      </c>
      <c r="D5" s="35">
        <v>4.1100001833173003</v>
      </c>
      <c r="E5" s="35">
        <v>0.57457818234888303</v>
      </c>
      <c r="F5" s="35">
        <v>0.895418235799602</v>
      </c>
      <c r="G5" s="35">
        <v>12.185605639436501</v>
      </c>
      <c r="H5" s="35">
        <v>19.986637966102201</v>
      </c>
      <c r="I5" s="35">
        <v>0.633491810155701</v>
      </c>
      <c r="J5" s="35">
        <v>0.98021719505522997</v>
      </c>
      <c r="K5" s="35">
        <v>5.2959028884258501E-3</v>
      </c>
      <c r="L5" s="35">
        <v>4.7340024021329504E-3</v>
      </c>
      <c r="M5" s="36">
        <v>6.61035705114255E-2</v>
      </c>
      <c r="N5" s="40" t="s">
        <v>90</v>
      </c>
      <c r="O5" s="49">
        <v>3.9946503076536239</v>
      </c>
      <c r="P5" s="49">
        <v>-0.54728415095139349</v>
      </c>
      <c r="Q5" s="49">
        <v>0.89541834440059509</v>
      </c>
      <c r="R5" s="49">
        <v>13.02</v>
      </c>
      <c r="S5" s="49">
        <v>19.85781646870943</v>
      </c>
      <c r="T5" s="49">
        <v>0.49841660970899232</v>
      </c>
      <c r="U5" s="49">
        <v>0.97900701914444199</v>
      </c>
      <c r="V5" s="49">
        <v>4.6792627458202921E-13</v>
      </c>
      <c r="W5" s="49">
        <v>2.8585832643718641E-11</v>
      </c>
      <c r="X5" s="50">
        <v>1.9886311857625759E-11</v>
      </c>
      <c r="Z5" s="3">
        <f t="shared" si="0"/>
        <v>1</v>
      </c>
      <c r="AA5" s="63">
        <f t="shared" si="1"/>
        <v>1.0288760884632804</v>
      </c>
      <c r="AB5" s="64">
        <f t="shared" si="2"/>
        <v>1.04987177383091</v>
      </c>
      <c r="AC5" s="64">
        <f t="shared" si="3"/>
        <v>0.99999987871479989</v>
      </c>
      <c r="AD5" s="64">
        <f t="shared" si="4"/>
        <v>0.9359144116310677</v>
      </c>
      <c r="AE5" s="64">
        <f t="shared" si="5"/>
        <v>1.0064871934734496</v>
      </c>
      <c r="AF5" s="64">
        <f t="shared" si="6"/>
        <v>1.2710086257469917</v>
      </c>
      <c r="AG5" s="64">
        <f t="shared" si="7"/>
        <v>1.001236125877673</v>
      </c>
      <c r="AH5" s="60" t="str">
        <f t="shared" si="8"/>
        <v>more than 1000%</v>
      </c>
      <c r="AI5" s="60" t="str">
        <f t="shared" si="9"/>
        <v>more than 1000%</v>
      </c>
      <c r="AJ5" s="61" t="str">
        <f t="shared" si="10"/>
        <v>more than 1000%</v>
      </c>
      <c r="AM5" s="21" t="s">
        <v>80</v>
      </c>
      <c r="AN5" s="15" t="s">
        <v>80</v>
      </c>
      <c r="AO5" s="22" t="s">
        <v>103</v>
      </c>
    </row>
    <row r="6" spans="1:41" x14ac:dyDescent="0.4">
      <c r="A6" s="33" t="s">
        <v>67</v>
      </c>
      <c r="B6" s="45" t="s">
        <v>19</v>
      </c>
      <c r="C6" s="33" t="s">
        <v>18</v>
      </c>
      <c r="D6" s="35">
        <v>1.8915058614020499</v>
      </c>
      <c r="E6" s="35">
        <v>0.142949542882926</v>
      </c>
      <c r="F6" s="35">
        <v>0.43552583911592402</v>
      </c>
      <c r="G6" s="35">
        <v>9.2789751241649504E-5</v>
      </c>
      <c r="H6" s="35">
        <v>15.720789878583</v>
      </c>
      <c r="I6" s="35">
        <v>0.35519189172143001</v>
      </c>
      <c r="J6" s="35">
        <v>0.98232597118894804</v>
      </c>
      <c r="K6" s="54">
        <v>0.11264396900922199</v>
      </c>
      <c r="L6" s="54">
        <v>5.6068787906060598E-3</v>
      </c>
      <c r="M6" s="55">
        <v>1.15479581371725E-3</v>
      </c>
      <c r="N6" s="41" t="s">
        <v>89</v>
      </c>
      <c r="O6" s="49">
        <v>1.782645400600068</v>
      </c>
      <c r="P6" s="49">
        <v>-2.1772662665384052E-2</v>
      </c>
      <c r="Q6" s="49">
        <v>0.43552586965521223</v>
      </c>
      <c r="R6" s="49">
        <v>15.49124197592235</v>
      </c>
      <c r="S6" s="49">
        <v>15.49124197592235</v>
      </c>
      <c r="T6" s="49">
        <v>0.29001093599402361</v>
      </c>
      <c r="U6" s="49">
        <v>0.9798013885430682</v>
      </c>
      <c r="V6" s="49">
        <v>1.0641077691071921E-2</v>
      </c>
      <c r="W6" s="49">
        <v>1.3055995359963221E-11</v>
      </c>
      <c r="X6" s="50">
        <v>0.49999945704190829</v>
      </c>
      <c r="Z6" s="3">
        <f t="shared" si="0"/>
        <v>0</v>
      </c>
      <c r="AA6" s="63">
        <f t="shared" si="1"/>
        <v>1.0610668059757355</v>
      </c>
      <c r="AB6" s="64">
        <f t="shared" si="2"/>
        <v>6.5655517232717155</v>
      </c>
      <c r="AC6" s="64">
        <f t="shared" si="3"/>
        <v>0.99999992987950814</v>
      </c>
      <c r="AD6" s="64">
        <f t="shared" si="4"/>
        <v>5.9898200148103232E-6</v>
      </c>
      <c r="AE6" s="64">
        <f t="shared" si="5"/>
        <v>1.0148179147299765</v>
      </c>
      <c r="AF6" s="64">
        <f t="shared" si="6"/>
        <v>1.2247534407762803</v>
      </c>
      <c r="AG6" s="64">
        <f t="shared" si="7"/>
        <v>1.0025766269321519</v>
      </c>
      <c r="AH6" s="60" t="str">
        <f t="shared" si="8"/>
        <v>more than 1000%</v>
      </c>
      <c r="AI6" s="60" t="str">
        <f t="shared" si="9"/>
        <v>more than 1000%</v>
      </c>
      <c r="AJ6" s="61">
        <f t="shared" si="10"/>
        <v>2.3095941354601486E-3</v>
      </c>
      <c r="AM6" s="21" t="s">
        <v>77</v>
      </c>
      <c r="AN6" s="15" t="s">
        <v>96</v>
      </c>
      <c r="AO6" s="22" t="s">
        <v>104</v>
      </c>
    </row>
    <row r="7" spans="1:41" x14ac:dyDescent="0.4">
      <c r="A7" s="33" t="s">
        <v>67</v>
      </c>
      <c r="B7" s="45" t="s">
        <v>20</v>
      </c>
      <c r="C7" s="33" t="s">
        <v>16</v>
      </c>
      <c r="D7" s="35">
        <v>4.9801938776447202E-2</v>
      </c>
      <c r="E7" s="35">
        <v>6.5382616968020502E-2</v>
      </c>
      <c r="F7" s="35">
        <v>0</v>
      </c>
      <c r="G7" s="35">
        <v>14.8310570906776</v>
      </c>
      <c r="H7" s="35">
        <v>0</v>
      </c>
      <c r="I7" s="35">
        <v>0.17011538261237399</v>
      </c>
      <c r="J7" s="35">
        <v>0.90452566487109698</v>
      </c>
      <c r="K7" s="35">
        <v>2.6603816346242302E-3</v>
      </c>
      <c r="L7" s="35">
        <v>1</v>
      </c>
      <c r="M7" s="36" t="s">
        <v>14</v>
      </c>
      <c r="N7" s="40" t="s">
        <v>91</v>
      </c>
      <c r="O7" s="49">
        <v>4.9799999183412838E-2</v>
      </c>
      <c r="P7" s="49">
        <v>-6.5382613276087409E-2</v>
      </c>
      <c r="Q7" s="49">
        <v>0</v>
      </c>
      <c r="R7" s="49">
        <v>14.831087820190611</v>
      </c>
      <c r="S7" s="49">
        <v>14.831087820190611</v>
      </c>
      <c r="T7" s="49">
        <v>0.14732424291150731</v>
      </c>
      <c r="U7" s="49">
        <v>0.90452531489640298</v>
      </c>
      <c r="V7" s="49">
        <v>8.9361569849735552E-10</v>
      </c>
      <c r="W7" s="49">
        <v>0.49999999999992772</v>
      </c>
      <c r="X7" s="50">
        <v>0.24915999468737951</v>
      </c>
      <c r="Z7" s="3">
        <f t="shared" si="0"/>
        <v>1</v>
      </c>
      <c r="AA7" s="63">
        <f t="shared" si="1"/>
        <v>1.0000389476519311</v>
      </c>
      <c r="AB7" s="64">
        <f t="shared" si="2"/>
        <v>1.0000000564665881</v>
      </c>
      <c r="AC7" s="64" t="str">
        <f t="shared" si="3"/>
        <v>n/a</v>
      </c>
      <c r="AD7" s="64">
        <f t="shared" si="4"/>
        <v>0.99999792803377718</v>
      </c>
      <c r="AE7" s="64">
        <f t="shared" si="5"/>
        <v>0</v>
      </c>
      <c r="AF7" s="64">
        <f t="shared" si="6"/>
        <v>1.1547005384209343</v>
      </c>
      <c r="AG7" s="64">
        <f t="shared" si="7"/>
        <v>1.0000003869153116</v>
      </c>
      <c r="AH7" s="60" t="str">
        <f t="shared" si="8"/>
        <v>more than 1000%</v>
      </c>
      <c r="AI7" s="60">
        <f t="shared" si="9"/>
        <v>2.0000000000002891</v>
      </c>
      <c r="AJ7" s="61" t="str">
        <f t="shared" si="10"/>
        <v>n/a</v>
      </c>
      <c r="AM7" s="21" t="s">
        <v>76</v>
      </c>
      <c r="AN7" s="15" t="s">
        <v>97</v>
      </c>
      <c r="AO7" s="22" t="s">
        <v>105</v>
      </c>
    </row>
    <row r="8" spans="1:41" x14ac:dyDescent="0.4">
      <c r="A8" s="33" t="s">
        <v>67</v>
      </c>
      <c r="B8" s="45" t="s">
        <v>21</v>
      </c>
      <c r="C8" s="33" t="s">
        <v>18</v>
      </c>
      <c r="D8" s="35">
        <v>2.2459998802150598</v>
      </c>
      <c r="E8" s="35">
        <v>0.37007192925405102</v>
      </c>
      <c r="F8" s="35">
        <v>0.417312327630812</v>
      </c>
      <c r="G8" s="35">
        <v>0.82502502996613403</v>
      </c>
      <c r="H8" s="35">
        <v>16.096343946622099</v>
      </c>
      <c r="I8" s="35">
        <v>0.41760596854541598</v>
      </c>
      <c r="J8" s="35">
        <v>0.96954670154737799</v>
      </c>
      <c r="K8" s="35">
        <v>0.14267299670542199</v>
      </c>
      <c r="L8" s="35">
        <v>9.1333443212122702E-3</v>
      </c>
      <c r="M8" s="36">
        <v>5.0766367115908703E-3</v>
      </c>
      <c r="N8" s="40" t="s">
        <v>90</v>
      </c>
      <c r="O8" s="49">
        <v>1.8967360175913139</v>
      </c>
      <c r="P8" s="49">
        <v>-8.7172772790774886E-2</v>
      </c>
      <c r="Q8" s="49">
        <v>0.41731239355397481</v>
      </c>
      <c r="R8" s="49">
        <v>14.35844679926085</v>
      </c>
      <c r="S8" s="49">
        <v>15.2594089617169</v>
      </c>
      <c r="T8" s="49">
        <v>0.37551074430012221</v>
      </c>
      <c r="U8" s="49">
        <v>0.95778867405513146</v>
      </c>
      <c r="V8" s="49">
        <v>5.6585767737983875E-7</v>
      </c>
      <c r="W8" s="49">
        <v>8.3381238919150991E-11</v>
      </c>
      <c r="X8" s="50">
        <v>0.49999989465544548</v>
      </c>
      <c r="Z8" s="3">
        <f t="shared" si="0"/>
        <v>1</v>
      </c>
      <c r="AA8" s="63">
        <f t="shared" si="1"/>
        <v>1.1841394160202008</v>
      </c>
      <c r="AB8" s="64">
        <f t="shared" si="2"/>
        <v>4.245269680044113</v>
      </c>
      <c r="AC8" s="64">
        <f t="shared" si="3"/>
        <v>0.99999984202922354</v>
      </c>
      <c r="AD8" s="64">
        <f t="shared" si="4"/>
        <v>5.745921139663971E-2</v>
      </c>
      <c r="AE8" s="64">
        <f t="shared" si="5"/>
        <v>1.054847142966344</v>
      </c>
      <c r="AF8" s="64">
        <f t="shared" si="6"/>
        <v>1.1121012511206596</v>
      </c>
      <c r="AG8" s="64">
        <f t="shared" si="7"/>
        <v>1.0122762231489593</v>
      </c>
      <c r="AH8" s="60" t="str">
        <f t="shared" si="8"/>
        <v>more than 1000%</v>
      </c>
      <c r="AI8" s="60" t="str">
        <f t="shared" si="9"/>
        <v>more than 1000%</v>
      </c>
      <c r="AJ8" s="61">
        <f t="shared" si="10"/>
        <v>1.0153275562366323E-2</v>
      </c>
      <c r="AM8" s="21" t="s">
        <v>8</v>
      </c>
      <c r="AN8" s="15" t="s">
        <v>85</v>
      </c>
      <c r="AO8" s="22" t="s">
        <v>106</v>
      </c>
    </row>
    <row r="9" spans="1:41" x14ac:dyDescent="0.4">
      <c r="A9" s="33" t="s">
        <v>69</v>
      </c>
      <c r="B9" s="45" t="s">
        <v>19</v>
      </c>
      <c r="C9" s="33" t="s">
        <v>18</v>
      </c>
      <c r="D9" s="35">
        <v>3.9390053116389199</v>
      </c>
      <c r="E9" s="35">
        <v>0.18495473835096299</v>
      </c>
      <c r="F9" s="35">
        <v>0.23038622232572201</v>
      </c>
      <c r="G9" s="35">
        <v>11.4712155721837</v>
      </c>
      <c r="H9" s="35">
        <v>21.500000000403301</v>
      </c>
      <c r="I9" s="35">
        <v>0.46179070163012498</v>
      </c>
      <c r="J9" s="35">
        <v>0.89143904504098204</v>
      </c>
      <c r="K9" s="54">
        <v>5.87343129092288E-2</v>
      </c>
      <c r="L9" s="54">
        <v>4.5791721329077301E-2</v>
      </c>
      <c r="M9" s="55">
        <v>5.1464371981668798E-4</v>
      </c>
      <c r="N9" s="41" t="s">
        <v>89</v>
      </c>
      <c r="O9" s="49">
        <v>2.8761478807815251</v>
      </c>
      <c r="P9" s="49">
        <v>-0.16707816239139439</v>
      </c>
      <c r="Q9" s="49">
        <v>0.17733953981513731</v>
      </c>
      <c r="R9" s="49">
        <v>16.505670767020099</v>
      </c>
      <c r="S9" s="49">
        <v>16.505670767020099</v>
      </c>
      <c r="T9" s="49">
        <v>0.39149245284055167</v>
      </c>
      <c r="U9" s="49">
        <v>0.86624390000803564</v>
      </c>
      <c r="V9" s="49">
        <v>2.431813961445369E-9</v>
      </c>
      <c r="W9" s="49">
        <v>1.5650058947489279E-6</v>
      </c>
      <c r="X9" s="50">
        <v>0.49999978525974809</v>
      </c>
      <c r="Z9" s="3">
        <f t="shared" si="0"/>
        <v>0</v>
      </c>
      <c r="AA9" s="63">
        <f t="shared" si="1"/>
        <v>1.3695419967656839</v>
      </c>
      <c r="AB9" s="64">
        <f t="shared" si="2"/>
        <v>1.1069952871380715</v>
      </c>
      <c r="AC9" s="64">
        <f t="shared" si="3"/>
        <v>1.2991249586295406</v>
      </c>
      <c r="AD9" s="64">
        <f t="shared" si="4"/>
        <v>0.69498633131010223</v>
      </c>
      <c r="AE9" s="64">
        <f t="shared" si="5"/>
        <v>1.3025826277452683</v>
      </c>
      <c r="AF9" s="64">
        <f t="shared" si="6"/>
        <v>1.1795647611582556</v>
      </c>
      <c r="AG9" s="64">
        <f t="shared" si="7"/>
        <v>1.0290855093267759</v>
      </c>
      <c r="AH9" s="60" t="str">
        <f t="shared" si="8"/>
        <v>more than 1000%</v>
      </c>
      <c r="AI9" s="60" t="str">
        <f t="shared" si="9"/>
        <v>more than 1000%</v>
      </c>
      <c r="AJ9" s="61">
        <f t="shared" si="10"/>
        <v>1.0292878816924539E-3</v>
      </c>
      <c r="AM9" s="21" t="s">
        <v>9</v>
      </c>
      <c r="AN9" s="15" t="s">
        <v>87</v>
      </c>
      <c r="AO9" s="22" t="s">
        <v>107</v>
      </c>
    </row>
    <row r="10" spans="1:41" x14ac:dyDescent="0.4">
      <c r="A10" s="33" t="s">
        <v>69</v>
      </c>
      <c r="B10" s="45" t="s">
        <v>20</v>
      </c>
      <c r="C10" s="33" t="s">
        <v>18</v>
      </c>
      <c r="D10" s="35">
        <v>1.2860006516793401</v>
      </c>
      <c r="E10" s="35">
        <v>1.0568836501024901</v>
      </c>
      <c r="F10" s="35">
        <v>2.1542679817173598</v>
      </c>
      <c r="G10" s="35">
        <v>13.716860310013599</v>
      </c>
      <c r="H10" s="35">
        <v>18.999454362951301</v>
      </c>
      <c r="I10" s="35">
        <v>1.5342287053191901</v>
      </c>
      <c r="J10" s="35">
        <v>0.97576786169048901</v>
      </c>
      <c r="K10" s="35">
        <v>7.10888091866035E-5</v>
      </c>
      <c r="L10" s="35">
        <v>1.3644992483319299E-2</v>
      </c>
      <c r="M10" s="36" t="s">
        <v>14</v>
      </c>
      <c r="N10" s="40" t="s">
        <v>90</v>
      </c>
      <c r="O10" s="49">
        <v>1.2859999858427169</v>
      </c>
      <c r="P10" s="49">
        <v>-1.0568836506116679</v>
      </c>
      <c r="Q10" s="49">
        <v>2.1542682006655292</v>
      </c>
      <c r="R10" s="49">
        <v>13.716861162020789</v>
      </c>
      <c r="S10" s="49">
        <v>18.999454862232181</v>
      </c>
      <c r="T10" s="49">
        <v>1.1717865292497709</v>
      </c>
      <c r="U10" s="49">
        <v>0.97576786133412041</v>
      </c>
      <c r="V10" s="49">
        <v>8.0732086099623667E-13</v>
      </c>
      <c r="W10" s="49">
        <v>2.2752782314745479E-11</v>
      </c>
      <c r="X10" s="50">
        <v>7.8677109024611874E-3</v>
      </c>
      <c r="Z10" s="3">
        <f t="shared" si="0"/>
        <v>1</v>
      </c>
      <c r="AA10" s="63">
        <f t="shared" si="1"/>
        <v>1.0000005177578775</v>
      </c>
      <c r="AB10" s="64">
        <f t="shared" si="2"/>
        <v>0.99999999951822716</v>
      </c>
      <c r="AC10" s="64">
        <f t="shared" si="3"/>
        <v>0.99999989836540815</v>
      </c>
      <c r="AD10" s="64">
        <f t="shared" si="4"/>
        <v>0.99999993788614028</v>
      </c>
      <c r="AE10" s="64">
        <f t="shared" si="5"/>
        <v>0.999999973721305</v>
      </c>
      <c r="AF10" s="64">
        <f t="shared" si="6"/>
        <v>1.3093073414160774</v>
      </c>
      <c r="AG10" s="64">
        <f t="shared" si="7"/>
        <v>1.0000000003652185</v>
      </c>
      <c r="AH10" s="60" t="str">
        <f t="shared" si="8"/>
        <v>more than 1000%</v>
      </c>
      <c r="AI10" s="60" t="str">
        <f t="shared" si="9"/>
        <v>more than 1000%</v>
      </c>
      <c r="AJ10" s="61" t="str">
        <f t="shared" si="10"/>
        <v>n/a</v>
      </c>
      <c r="AM10" s="21" t="s">
        <v>10</v>
      </c>
      <c r="AN10" s="15" t="s">
        <v>88</v>
      </c>
      <c r="AO10" s="22" t="s">
        <v>108</v>
      </c>
    </row>
    <row r="11" spans="1:41" x14ac:dyDescent="0.4">
      <c r="A11" s="33" t="s">
        <v>69</v>
      </c>
      <c r="B11" s="45" t="s">
        <v>21</v>
      </c>
      <c r="C11" s="33" t="s">
        <v>18</v>
      </c>
      <c r="D11" s="35">
        <v>5.2190004691761098</v>
      </c>
      <c r="E11" s="35">
        <v>1.22390602319868</v>
      </c>
      <c r="F11" s="35">
        <v>2.3962146795817101</v>
      </c>
      <c r="G11" s="35">
        <v>13.5878685289793</v>
      </c>
      <c r="H11" s="35">
        <v>19.279799527204599</v>
      </c>
      <c r="I11" s="35">
        <v>1.72538357115699</v>
      </c>
      <c r="J11" s="35">
        <v>0.97559151106368702</v>
      </c>
      <c r="K11" s="35">
        <v>8.2379834337675803E-5</v>
      </c>
      <c r="L11" s="35">
        <v>9.6817623639282608E-3</v>
      </c>
      <c r="M11" s="36" t="s">
        <v>14</v>
      </c>
      <c r="N11" s="40" t="s">
        <v>90</v>
      </c>
      <c r="O11" s="49">
        <v>1.3598097551567681</v>
      </c>
      <c r="P11" s="49">
        <v>-1.2239059979842091</v>
      </c>
      <c r="Q11" s="49">
        <v>2.1956311840593039</v>
      </c>
      <c r="R11" s="49">
        <v>16.74104456179349</v>
      </c>
      <c r="S11" s="49">
        <v>16.855284052604521</v>
      </c>
      <c r="T11" s="49">
        <v>1.40459953343463</v>
      </c>
      <c r="U11" s="49">
        <v>0.97226949183555489</v>
      </c>
      <c r="V11" s="49">
        <v>1.664461506640045E-12</v>
      </c>
      <c r="W11" s="49">
        <v>2.8435409761911558E-12</v>
      </c>
      <c r="X11" s="50">
        <v>0.49999985785786238</v>
      </c>
      <c r="Z11" s="3">
        <f t="shared" si="0"/>
        <v>1</v>
      </c>
      <c r="AA11" s="63">
        <f t="shared" si="1"/>
        <v>3.8380372323291856</v>
      </c>
      <c r="AB11" s="64">
        <f t="shared" si="2"/>
        <v>1.0000000206016402</v>
      </c>
      <c r="AC11" s="64">
        <f t="shared" si="3"/>
        <v>1.0913557326834671</v>
      </c>
      <c r="AD11" s="64">
        <f t="shared" si="4"/>
        <v>0.81164998270117583</v>
      </c>
      <c r="AE11" s="64">
        <f t="shared" si="5"/>
        <v>1.1438430504661496</v>
      </c>
      <c r="AF11" s="64">
        <f t="shared" si="6"/>
        <v>1.2283811364638257</v>
      </c>
      <c r="AG11" s="64">
        <f t="shared" si="7"/>
        <v>1.0034167679393708</v>
      </c>
      <c r="AH11" s="60" t="str">
        <f t="shared" si="8"/>
        <v>more than 1000%</v>
      </c>
      <c r="AI11" s="60" t="str">
        <f t="shared" si="9"/>
        <v>more than 1000%</v>
      </c>
      <c r="AJ11" s="61" t="str">
        <f t="shared" si="10"/>
        <v>n/a</v>
      </c>
      <c r="AM11" s="21" t="s">
        <v>11</v>
      </c>
      <c r="AN11" s="15" t="s">
        <v>86</v>
      </c>
      <c r="AO11" s="22" t="s">
        <v>109</v>
      </c>
    </row>
    <row r="12" spans="1:41" x14ac:dyDescent="0.4">
      <c r="A12" s="33" t="s">
        <v>70</v>
      </c>
      <c r="B12" s="45" t="s">
        <v>19</v>
      </c>
      <c r="C12" s="33" t="s">
        <v>18</v>
      </c>
      <c r="D12" s="35">
        <v>1.8356730847859399</v>
      </c>
      <c r="E12" s="35">
        <v>9.14267222232098E-2</v>
      </c>
      <c r="F12" s="35">
        <v>0.32521991043590198</v>
      </c>
      <c r="G12" s="35">
        <v>11.3460118776351</v>
      </c>
      <c r="H12" s="35">
        <v>18.470912877352699</v>
      </c>
      <c r="I12" s="35">
        <v>0.15246186332875</v>
      </c>
      <c r="J12" s="35">
        <v>0.98839855586489</v>
      </c>
      <c r="K12" s="54">
        <v>1.08174744918494E-2</v>
      </c>
      <c r="L12" s="54">
        <v>4.2312924425906796E-3</v>
      </c>
      <c r="M12" s="55">
        <v>5.4991775225553999E-2</v>
      </c>
      <c r="N12" s="41" t="s">
        <v>89</v>
      </c>
      <c r="O12" s="49">
        <v>1.1495212915546089</v>
      </c>
      <c r="P12" s="49">
        <v>-8.7107417625173419E-2</v>
      </c>
      <c r="Q12" s="49">
        <v>0.30686340819948182</v>
      </c>
      <c r="R12" s="49">
        <v>16.64561659740297</v>
      </c>
      <c r="S12" s="49">
        <v>16.64561659740297</v>
      </c>
      <c r="T12" s="49">
        <v>0.1157470559326947</v>
      </c>
      <c r="U12" s="49">
        <v>0.98853713892195316</v>
      </c>
      <c r="V12" s="49">
        <v>5.480350426029816E-12</v>
      </c>
      <c r="W12" s="49">
        <v>1.4789686261494688E-14</v>
      </c>
      <c r="X12" s="50">
        <v>0.49999910250819518</v>
      </c>
      <c r="Z12" s="3">
        <f t="shared" si="0"/>
        <v>0</v>
      </c>
      <c r="AA12" s="63">
        <f t="shared" si="1"/>
        <v>1.5969022046589338</v>
      </c>
      <c r="AB12" s="64">
        <f t="shared" si="2"/>
        <v>1.049585956234204</v>
      </c>
      <c r="AC12" s="64">
        <f t="shared" si="3"/>
        <v>1.0598197821764634</v>
      </c>
      <c r="AD12" s="64">
        <f t="shared" si="4"/>
        <v>0.68162160357612056</v>
      </c>
      <c r="AE12" s="64">
        <f t="shared" si="5"/>
        <v>1.1096562731256534</v>
      </c>
      <c r="AF12" s="64">
        <f t="shared" si="6"/>
        <v>1.3171986285111601</v>
      </c>
      <c r="AG12" s="64">
        <f t="shared" si="7"/>
        <v>0.99985980996403001</v>
      </c>
      <c r="AH12" s="60" t="str">
        <f t="shared" si="8"/>
        <v>more than 1000%</v>
      </c>
      <c r="AI12" s="60" t="str">
        <f t="shared" si="9"/>
        <v>more than 1000%</v>
      </c>
      <c r="AJ12" s="61">
        <f t="shared" si="10"/>
        <v>0.10998374787013275</v>
      </c>
      <c r="AM12" s="67" t="s">
        <v>110</v>
      </c>
      <c r="AN12" s="71"/>
      <c r="AO12" s="73"/>
    </row>
    <row r="13" spans="1:41" x14ac:dyDescent="0.4">
      <c r="A13" s="33" t="s">
        <v>70</v>
      </c>
      <c r="B13" s="45" t="s">
        <v>20</v>
      </c>
      <c r="C13" s="33" t="s">
        <v>18</v>
      </c>
      <c r="D13" s="35">
        <v>0.49950095532225203</v>
      </c>
      <c r="E13" s="35">
        <v>0.424128927600049</v>
      </c>
      <c r="F13" s="35">
        <v>0.78198231240245697</v>
      </c>
      <c r="G13" s="35">
        <v>11.610178630964199</v>
      </c>
      <c r="H13" s="35">
        <v>16.628088314739401</v>
      </c>
      <c r="I13" s="35">
        <v>0.71625530261019099</v>
      </c>
      <c r="J13" s="35">
        <v>0.96993356226027005</v>
      </c>
      <c r="K13" s="35">
        <v>1.2739836888169299E-2</v>
      </c>
      <c r="L13" s="35">
        <v>1.5456232313830801E-3</v>
      </c>
      <c r="M13" s="36">
        <v>0.991344276739337</v>
      </c>
      <c r="N13" s="40" t="s">
        <v>90</v>
      </c>
      <c r="O13" s="49">
        <v>7.4371445880392059E-2</v>
      </c>
      <c r="P13" s="49">
        <v>-0.39277111023701622</v>
      </c>
      <c r="Q13" s="49">
        <v>0.7819823829601602</v>
      </c>
      <c r="R13" s="49">
        <v>13.64705548366722</v>
      </c>
      <c r="S13" s="49">
        <v>16.08443290718418</v>
      </c>
      <c r="T13" s="49">
        <v>0.56155060183926586</v>
      </c>
      <c r="U13" s="49">
        <v>0.96831838498782774</v>
      </c>
      <c r="V13" s="49">
        <v>1.0085375062997739E-11</v>
      </c>
      <c r="W13" s="49">
        <v>8.9534648096090232E-12</v>
      </c>
      <c r="X13" s="50">
        <v>0.23906585563528801</v>
      </c>
      <c r="Z13" s="3">
        <f t="shared" si="0"/>
        <v>1</v>
      </c>
      <c r="AA13" s="63">
        <f t="shared" si="1"/>
        <v>6.7163001795820252</v>
      </c>
      <c r="AB13" s="64">
        <f t="shared" si="2"/>
        <v>1.0798373825002303</v>
      </c>
      <c r="AC13" s="64">
        <f t="shared" si="3"/>
        <v>0.99999990977072528</v>
      </c>
      <c r="AD13" s="64">
        <f t="shared" si="4"/>
        <v>0.850746056162756</v>
      </c>
      <c r="AE13" s="64">
        <f t="shared" si="5"/>
        <v>1.0338000979389455</v>
      </c>
      <c r="AF13" s="64">
        <f t="shared" si="6"/>
        <v>1.2754955657855509</v>
      </c>
      <c r="AG13" s="64">
        <f t="shared" si="7"/>
        <v>1.0016680229328319</v>
      </c>
      <c r="AH13" s="60" t="str">
        <f t="shared" si="8"/>
        <v>more than 1000%</v>
      </c>
      <c r="AI13" s="60" t="str">
        <f t="shared" si="9"/>
        <v>more than 1000%</v>
      </c>
      <c r="AJ13" s="61">
        <f t="shared" si="10"/>
        <v>4.1467413826410384</v>
      </c>
      <c r="AM13" s="67" t="s">
        <v>111</v>
      </c>
      <c r="AN13" s="71"/>
      <c r="AO13" s="73"/>
    </row>
    <row r="14" spans="1:41" ht="18" thickBot="1" x14ac:dyDescent="0.45">
      <c r="A14" s="33" t="s">
        <v>70</v>
      </c>
      <c r="B14" s="45" t="s">
        <v>21</v>
      </c>
      <c r="C14" s="33" t="s">
        <v>18</v>
      </c>
      <c r="D14" s="35">
        <v>2.2645065369333399</v>
      </c>
      <c r="E14" s="35">
        <v>0.515602248448217</v>
      </c>
      <c r="F14" s="35">
        <v>1.0888457615951299</v>
      </c>
      <c r="G14" s="35">
        <v>11.699132934495299</v>
      </c>
      <c r="H14" s="35">
        <v>16.9458444963111</v>
      </c>
      <c r="I14" s="35">
        <v>0.78789510799731199</v>
      </c>
      <c r="J14" s="35">
        <v>0.97942898716465698</v>
      </c>
      <c r="K14" s="35">
        <v>1.11729288112734E-2</v>
      </c>
      <c r="L14" s="35">
        <v>5.4934908280168703E-4</v>
      </c>
      <c r="M14" s="36">
        <v>0.95488277147940703</v>
      </c>
      <c r="N14" s="40" t="s">
        <v>90</v>
      </c>
      <c r="O14" s="49">
        <v>1.184275846879127</v>
      </c>
      <c r="P14" s="49">
        <v>-0.47986103322616069</v>
      </c>
      <c r="Q14" s="49">
        <v>1.0888457914443279</v>
      </c>
      <c r="R14" s="49">
        <v>14.847067800976401</v>
      </c>
      <c r="S14" s="49">
        <v>15.95375688699963</v>
      </c>
      <c r="T14" s="49">
        <v>0.61921561929921998</v>
      </c>
      <c r="U14" s="49">
        <v>0.97821859456313631</v>
      </c>
      <c r="V14" s="49">
        <v>3.6476189379128293E-12</v>
      </c>
      <c r="W14" s="49">
        <v>1.1454859547724899E-12</v>
      </c>
      <c r="X14" s="50">
        <v>0.49999935387801941</v>
      </c>
      <c r="Z14" s="3">
        <f t="shared" si="0"/>
        <v>1</v>
      </c>
      <c r="AA14" s="63">
        <f t="shared" si="1"/>
        <v>1.9121444914214032</v>
      </c>
      <c r="AB14" s="64">
        <f t="shared" si="2"/>
        <v>1.0744824287601851</v>
      </c>
      <c r="AC14" s="64">
        <f t="shared" si="3"/>
        <v>0.99999997258638618</v>
      </c>
      <c r="AD14" s="64">
        <f t="shared" si="4"/>
        <v>0.78797598901824362</v>
      </c>
      <c r="AE14" s="64">
        <f t="shared" si="5"/>
        <v>1.062185202917308</v>
      </c>
      <c r="AF14" s="64">
        <f t="shared" si="6"/>
        <v>1.2724083234350425</v>
      </c>
      <c r="AG14" s="64">
        <f t="shared" si="7"/>
        <v>1.0012373436860105</v>
      </c>
      <c r="AH14" s="60" t="str">
        <f t="shared" si="8"/>
        <v>more than 1000%</v>
      </c>
      <c r="AI14" s="60" t="str">
        <f t="shared" si="9"/>
        <v>more than 1000%</v>
      </c>
      <c r="AJ14" s="61">
        <f t="shared" si="10"/>
        <v>1.9097680108449933</v>
      </c>
      <c r="AM14" s="70" t="s">
        <v>112</v>
      </c>
      <c r="AN14" s="72"/>
      <c r="AO14" s="74"/>
    </row>
    <row r="15" spans="1:41" x14ac:dyDescent="0.4">
      <c r="A15" s="33" t="s">
        <v>60</v>
      </c>
      <c r="B15" s="45" t="s">
        <v>19</v>
      </c>
      <c r="C15" s="33" t="s">
        <v>18</v>
      </c>
      <c r="D15" s="35">
        <v>4.35000223384462</v>
      </c>
      <c r="E15" s="35">
        <v>7.6521745079536796E-2</v>
      </c>
      <c r="F15" s="35">
        <v>0.713450843685839</v>
      </c>
      <c r="G15" s="35">
        <v>16.520681578276601</v>
      </c>
      <c r="H15" s="35">
        <v>21.882017527793099</v>
      </c>
      <c r="I15" s="35">
        <v>0.239323787183951</v>
      </c>
      <c r="J15" s="35">
        <v>0.98580245002154598</v>
      </c>
      <c r="K15" s="54">
        <v>4.1753791959941999E-3</v>
      </c>
      <c r="L15" s="54">
        <v>1.49960823980184E-2</v>
      </c>
      <c r="M15" s="55">
        <v>0.234793798125977</v>
      </c>
      <c r="N15" s="40" t="s">
        <v>90</v>
      </c>
      <c r="O15" s="49">
        <v>4.1121880345732178</v>
      </c>
      <c r="P15" s="49">
        <v>-7.6980371977212622E-2</v>
      </c>
      <c r="Q15" s="49">
        <v>0.67103209369381933</v>
      </c>
      <c r="R15" s="49">
        <v>19.522279241898978</v>
      </c>
      <c r="S15" s="49">
        <v>21.158055862254319</v>
      </c>
      <c r="T15" s="49">
        <v>0.18777755514964739</v>
      </c>
      <c r="U15" s="49">
        <v>0.98501653032924841</v>
      </c>
      <c r="V15" s="49">
        <v>2.7185736702207219E-10</v>
      </c>
      <c r="W15" s="49">
        <v>5.0620270656683345E-13</v>
      </c>
      <c r="X15" s="50">
        <v>0.49999914556863778</v>
      </c>
      <c r="Z15" s="3">
        <f t="shared" si="0"/>
        <v>1</v>
      </c>
      <c r="AA15" s="63">
        <f t="shared" si="1"/>
        <v>1.0578315478942062</v>
      </c>
      <c r="AB15" s="64">
        <f t="shared" si="2"/>
        <v>0.9940422878469386</v>
      </c>
      <c r="AC15" s="64">
        <f t="shared" si="3"/>
        <v>1.063214189590423</v>
      </c>
      <c r="AD15" s="64">
        <f t="shared" si="4"/>
        <v>0.84624758070357342</v>
      </c>
      <c r="AE15" s="64">
        <f t="shared" si="5"/>
        <v>1.0342168330706754</v>
      </c>
      <c r="AF15" s="64">
        <f t="shared" si="6"/>
        <v>1.2745068865830338</v>
      </c>
      <c r="AG15" s="64">
        <f t="shared" si="7"/>
        <v>1.000797874622505</v>
      </c>
      <c r="AH15" s="60" t="str">
        <f t="shared" si="8"/>
        <v>more than 1000%</v>
      </c>
      <c r="AI15" s="60" t="str">
        <f t="shared" si="9"/>
        <v>more than 1000%</v>
      </c>
      <c r="AJ15" s="61">
        <f t="shared" si="10"/>
        <v>0.46958839871406438</v>
      </c>
      <c r="AM15" s="34"/>
      <c r="AN15" s="34"/>
      <c r="AO15" s="34"/>
    </row>
    <row r="16" spans="1:41" x14ac:dyDescent="0.4">
      <c r="A16" s="33" t="s">
        <v>60</v>
      </c>
      <c r="B16" s="45" t="s">
        <v>20</v>
      </c>
      <c r="C16" s="33" t="s">
        <v>16</v>
      </c>
      <c r="D16" s="35">
        <v>1.7214163227861499E-3</v>
      </c>
      <c r="E16" s="35">
        <v>4.9525575821030201E-3</v>
      </c>
      <c r="F16" s="35">
        <v>0</v>
      </c>
      <c r="G16" s="35">
        <v>10.715045965726301</v>
      </c>
      <c r="H16" s="35">
        <v>0</v>
      </c>
      <c r="I16" s="35">
        <v>3.07388884293727E-2</v>
      </c>
      <c r="J16" s="35">
        <v>0.50303418582677695</v>
      </c>
      <c r="K16" s="35">
        <v>0.37066816908324901</v>
      </c>
      <c r="L16" s="35">
        <v>1</v>
      </c>
      <c r="M16" s="36" t="s">
        <v>14</v>
      </c>
      <c r="N16" s="40" t="s">
        <v>91</v>
      </c>
      <c r="O16" s="49">
        <v>9.2903180734530671E-3</v>
      </c>
      <c r="P16" s="49">
        <v>-5.0687576778385243E-2</v>
      </c>
      <c r="Q16" s="49">
        <v>0</v>
      </c>
      <c r="R16" s="49">
        <v>-1.5519999999018781</v>
      </c>
      <c r="S16" s="49">
        <v>-1.5519999999018781</v>
      </c>
      <c r="T16" s="49">
        <v>1.768806244078518E-2</v>
      </c>
      <c r="U16" s="49">
        <v>0.780465219671998</v>
      </c>
      <c r="V16" s="49">
        <v>1.2279001047511069E-7</v>
      </c>
      <c r="W16" s="49">
        <v>0.49999999997755279</v>
      </c>
      <c r="X16" s="50">
        <v>1.195796187629571E-3</v>
      </c>
      <c r="Z16" s="3">
        <f t="shared" si="0"/>
        <v>1</v>
      </c>
      <c r="AA16" s="63">
        <f t="shared" si="1"/>
        <v>0.18529143019387775</v>
      </c>
      <c r="AB16" s="64">
        <f t="shared" si="2"/>
        <v>9.7707523162064921E-2</v>
      </c>
      <c r="AC16" s="64" t="str">
        <f t="shared" si="3"/>
        <v>n/a</v>
      </c>
      <c r="AD16" s="64">
        <f t="shared" si="4"/>
        <v>-6.904024462889006</v>
      </c>
      <c r="AE16" s="64">
        <f t="shared" si="5"/>
        <v>0</v>
      </c>
      <c r="AF16" s="64">
        <f t="shared" si="6"/>
        <v>1.7378324241153114</v>
      </c>
      <c r="AG16" s="64">
        <f t="shared" si="7"/>
        <v>0.64453120158023758</v>
      </c>
      <c r="AH16" s="60" t="str">
        <f t="shared" si="8"/>
        <v>more than 1000%</v>
      </c>
      <c r="AI16" s="60">
        <f t="shared" si="9"/>
        <v>2.0000000000897886</v>
      </c>
      <c r="AJ16" s="61" t="str">
        <f t="shared" si="10"/>
        <v>n/a</v>
      </c>
    </row>
    <row r="17" spans="1:41" x14ac:dyDescent="0.4">
      <c r="A17" s="33" t="s">
        <v>60</v>
      </c>
      <c r="B17" s="45" t="s">
        <v>21</v>
      </c>
      <c r="C17" s="33" t="s">
        <v>18</v>
      </c>
      <c r="D17" s="35">
        <v>4.3500023828332903</v>
      </c>
      <c r="E17" s="35">
        <v>8.0638589408837502E-2</v>
      </c>
      <c r="F17" s="35">
        <v>0.71345085947894105</v>
      </c>
      <c r="G17" s="35">
        <v>16.362942535792101</v>
      </c>
      <c r="H17" s="35">
        <v>21.882017815531199</v>
      </c>
      <c r="I17" s="35">
        <v>0.25986840402476002</v>
      </c>
      <c r="J17" s="35">
        <v>0.98328717327013404</v>
      </c>
      <c r="K17" s="35">
        <v>4.9401921703080597E-3</v>
      </c>
      <c r="L17" s="35">
        <v>1.4996082066157899E-2</v>
      </c>
      <c r="M17" s="36">
        <v>0.23479379079754101</v>
      </c>
      <c r="N17" s="40" t="s">
        <v>90</v>
      </c>
      <c r="O17" s="49">
        <v>4.0965037322524189</v>
      </c>
      <c r="P17" s="49">
        <v>-8.060567360381421E-2</v>
      </c>
      <c r="Q17" s="49">
        <v>0.67103209309730183</v>
      </c>
      <c r="R17" s="49">
        <v>19.513812053934089</v>
      </c>
      <c r="S17" s="49">
        <v>21.13468245767482</v>
      </c>
      <c r="T17" s="49">
        <v>0.20304437190890709</v>
      </c>
      <c r="U17" s="49">
        <v>0.98250925840032144</v>
      </c>
      <c r="V17" s="49">
        <v>3.7478128627124328E-10</v>
      </c>
      <c r="W17" s="49">
        <v>6.6929099841896153E-14</v>
      </c>
      <c r="X17" s="50">
        <v>0.49999892283114122</v>
      </c>
      <c r="Z17" s="3">
        <f t="shared" si="0"/>
        <v>1</v>
      </c>
      <c r="AA17" s="63">
        <f t="shared" si="1"/>
        <v>1.0618817086836847</v>
      </c>
      <c r="AB17" s="64">
        <f t="shared" si="2"/>
        <v>1.000408355932674</v>
      </c>
      <c r="AC17" s="64">
        <f t="shared" si="3"/>
        <v>1.0632142140711121</v>
      </c>
      <c r="AD17" s="64">
        <f t="shared" si="4"/>
        <v>0.83853131774389744</v>
      </c>
      <c r="AE17" s="64">
        <f t="shared" si="5"/>
        <v>1.0353606144475094</v>
      </c>
      <c r="AF17" s="64">
        <f t="shared" si="6"/>
        <v>1.2798601684037134</v>
      </c>
      <c r="AG17" s="64">
        <f t="shared" si="7"/>
        <v>1.0007917633988297</v>
      </c>
      <c r="AH17" s="60" t="str">
        <f t="shared" si="8"/>
        <v>more than 1000%</v>
      </c>
      <c r="AI17" s="60" t="str">
        <f t="shared" si="9"/>
        <v>more than 1000%</v>
      </c>
      <c r="AJ17" s="61">
        <f t="shared" si="10"/>
        <v>0.46958859324750019</v>
      </c>
    </row>
    <row r="18" spans="1:41" x14ac:dyDescent="0.4">
      <c r="A18" s="33" t="s">
        <v>62</v>
      </c>
      <c r="B18" s="45" t="s">
        <v>19</v>
      </c>
      <c r="C18" s="33" t="s">
        <v>18</v>
      </c>
      <c r="D18" s="35">
        <v>3.6577512759576201</v>
      </c>
      <c r="E18" s="35">
        <v>1.2193880851504599</v>
      </c>
      <c r="F18" s="35">
        <v>0.81569197303352103</v>
      </c>
      <c r="G18" s="35">
        <v>10.960402190696501</v>
      </c>
      <c r="H18" s="35">
        <v>21.6740152441484</v>
      </c>
      <c r="I18" s="35">
        <v>1.16236227392153</v>
      </c>
      <c r="J18" s="35">
        <v>0.98060408893688999</v>
      </c>
      <c r="K18" s="54">
        <v>4.0852828006023899E-3</v>
      </c>
      <c r="L18" s="54">
        <v>6.2665207679821798E-3</v>
      </c>
      <c r="M18" s="55">
        <v>4.6376812014798902E-2</v>
      </c>
      <c r="N18" s="40" t="s">
        <v>90</v>
      </c>
      <c r="O18" s="49">
        <v>2.7010727999977959</v>
      </c>
      <c r="P18" s="49">
        <v>-1.0767529355260961</v>
      </c>
      <c r="Q18" s="49">
        <v>0.74281668684360791</v>
      </c>
      <c r="R18" s="49">
        <v>13.342499999999999</v>
      </c>
      <c r="S18" s="49">
        <v>19.79215462876892</v>
      </c>
      <c r="T18" s="49">
        <v>1.039223548606522</v>
      </c>
      <c r="U18" s="49">
        <v>0.97342162983784764</v>
      </c>
      <c r="V18" s="49">
        <v>2.0302947492391061E-13</v>
      </c>
      <c r="W18" s="49">
        <v>2.1743216363537741E-7</v>
      </c>
      <c r="X18" s="50">
        <v>2.1577999432296088E-5</v>
      </c>
      <c r="Z18" s="3">
        <f t="shared" si="0"/>
        <v>1</v>
      </c>
      <c r="AA18" s="63">
        <f t="shared" si="1"/>
        <v>1.3541846321064004</v>
      </c>
      <c r="AB18" s="64">
        <f t="shared" si="2"/>
        <v>1.1324678530406542</v>
      </c>
      <c r="AC18" s="64">
        <f t="shared" si="3"/>
        <v>1.0981066896862217</v>
      </c>
      <c r="AD18" s="64">
        <f t="shared" si="4"/>
        <v>0.82146540683503855</v>
      </c>
      <c r="AE18" s="64">
        <f t="shared" si="5"/>
        <v>1.0950811395058575</v>
      </c>
      <c r="AF18" s="64">
        <f t="shared" si="6"/>
        <v>1.1184910845025815</v>
      </c>
      <c r="AG18" s="64">
        <f t="shared" si="7"/>
        <v>1.0073785694491284</v>
      </c>
      <c r="AH18" s="60" t="str">
        <f t="shared" si="8"/>
        <v>more than 1000%</v>
      </c>
      <c r="AI18" s="60" t="str">
        <f t="shared" si="9"/>
        <v>more than 1000%</v>
      </c>
      <c r="AJ18" s="61" t="str">
        <f t="shared" si="10"/>
        <v>more than 1000%</v>
      </c>
      <c r="AM18" s="34"/>
      <c r="AN18" s="34"/>
      <c r="AO18" s="34"/>
    </row>
    <row r="19" spans="1:41" x14ac:dyDescent="0.4">
      <c r="A19" s="33" t="s">
        <v>62</v>
      </c>
      <c r="B19" s="45" t="s">
        <v>21</v>
      </c>
      <c r="C19" s="33" t="s">
        <v>18</v>
      </c>
      <c r="D19" s="35">
        <v>3.6577512759576201</v>
      </c>
      <c r="E19" s="35">
        <v>1.2193880851504599</v>
      </c>
      <c r="F19" s="35">
        <v>0.81569197303352103</v>
      </c>
      <c r="G19" s="35">
        <v>10.960402190696501</v>
      </c>
      <c r="H19" s="35">
        <v>21.6740152441484</v>
      </c>
      <c r="I19" s="35">
        <v>1.16236227392153</v>
      </c>
      <c r="J19" s="35">
        <v>0.98060408893688999</v>
      </c>
      <c r="K19" s="35">
        <v>4.0852828006023899E-3</v>
      </c>
      <c r="L19" s="35">
        <v>6.2665207679821798E-3</v>
      </c>
      <c r="M19" s="36">
        <v>4.6376812014798902E-2</v>
      </c>
      <c r="N19" s="40" t="s">
        <v>90</v>
      </c>
      <c r="O19" s="49">
        <v>2.7010727999977959</v>
      </c>
      <c r="P19" s="49">
        <v>-1.0767529355260961</v>
      </c>
      <c r="Q19" s="49">
        <v>0.74281668684360791</v>
      </c>
      <c r="R19" s="49">
        <v>13.342499999999999</v>
      </c>
      <c r="S19" s="49">
        <v>19.79215462876892</v>
      </c>
      <c r="T19" s="49">
        <v>1.039223548606522</v>
      </c>
      <c r="U19" s="49">
        <v>0.97342162983784764</v>
      </c>
      <c r="V19" s="49">
        <v>2.0302947492391061E-13</v>
      </c>
      <c r="W19" s="49">
        <v>2.1743216363537741E-7</v>
      </c>
      <c r="X19" s="50">
        <v>2.1577999432296088E-5</v>
      </c>
      <c r="Z19" s="3">
        <f t="shared" si="0"/>
        <v>1</v>
      </c>
      <c r="AA19" s="63">
        <f t="shared" si="1"/>
        <v>1.3541846321064004</v>
      </c>
      <c r="AB19" s="64">
        <f t="shared" si="2"/>
        <v>1.1324678530406542</v>
      </c>
      <c r="AC19" s="64">
        <f t="shared" si="3"/>
        <v>1.0981066896862217</v>
      </c>
      <c r="AD19" s="64">
        <f t="shared" si="4"/>
        <v>0.82146540683503855</v>
      </c>
      <c r="AE19" s="64">
        <f t="shared" si="5"/>
        <v>1.0950811395058575</v>
      </c>
      <c r="AF19" s="64">
        <f t="shared" si="6"/>
        <v>1.1184910845025815</v>
      </c>
      <c r="AG19" s="64">
        <f t="shared" si="7"/>
        <v>1.0073785694491284</v>
      </c>
      <c r="AH19" s="60" t="str">
        <f t="shared" si="8"/>
        <v>more than 1000%</v>
      </c>
      <c r="AI19" s="60" t="str">
        <f t="shared" si="9"/>
        <v>more than 1000%</v>
      </c>
      <c r="AJ19" s="61" t="str">
        <f t="shared" si="10"/>
        <v>more than 1000%</v>
      </c>
    </row>
    <row r="20" spans="1:41" x14ac:dyDescent="0.4">
      <c r="A20" s="33" t="s">
        <v>63</v>
      </c>
      <c r="B20" s="45" t="s">
        <v>19</v>
      </c>
      <c r="C20" s="33" t="s">
        <v>18</v>
      </c>
      <c r="D20" s="35">
        <v>3.3279998365328201</v>
      </c>
      <c r="E20" s="35">
        <v>0.17141768818852801</v>
      </c>
      <c r="F20" s="35">
        <v>0.240512632616004</v>
      </c>
      <c r="G20" s="35">
        <v>0.28320623135328499</v>
      </c>
      <c r="H20" s="35">
        <v>19.863246540555899</v>
      </c>
      <c r="I20" s="35">
        <v>0.29736520915701198</v>
      </c>
      <c r="J20" s="35">
        <v>0.90872544812057399</v>
      </c>
      <c r="K20" s="54">
        <v>0.40929782931879299</v>
      </c>
      <c r="L20" s="54">
        <v>2.4368434571232899E-2</v>
      </c>
      <c r="M20" s="55">
        <v>2.1760284590397502E-3</v>
      </c>
      <c r="N20" s="40" t="s">
        <v>90</v>
      </c>
      <c r="O20" s="49">
        <v>3.1867499966360771</v>
      </c>
      <c r="P20" s="49">
        <v>-0.1714178718198115</v>
      </c>
      <c r="Q20" s="49">
        <v>0.1685795035977021</v>
      </c>
      <c r="R20" s="49">
        <v>1.1072116553183859</v>
      </c>
      <c r="S20" s="49">
        <v>16.159631385464792</v>
      </c>
      <c r="T20" s="49">
        <v>0.2207381000529213</v>
      </c>
      <c r="U20" s="49">
        <v>0.91378003461389212</v>
      </c>
      <c r="V20" s="49">
        <v>2.7501031393541408E-4</v>
      </c>
      <c r="W20" s="49">
        <v>3.2950576935104609E-9</v>
      </c>
      <c r="X20" s="50">
        <v>1.8037049543533348E-15</v>
      </c>
      <c r="Z20" s="3">
        <f t="shared" si="0"/>
        <v>1</v>
      </c>
      <c r="AA20" s="63">
        <f t="shared" si="1"/>
        <v>1.0443241045095617</v>
      </c>
      <c r="AB20" s="64">
        <f t="shared" si="2"/>
        <v>0.99999892875065166</v>
      </c>
      <c r="AC20" s="64">
        <f t="shared" si="3"/>
        <v>1.4267015116497379</v>
      </c>
      <c r="AD20" s="64">
        <f t="shared" si="4"/>
        <v>0.25578328225947655</v>
      </c>
      <c r="AE20" s="64">
        <f t="shared" si="5"/>
        <v>1.2291893340105779</v>
      </c>
      <c r="AF20" s="64">
        <f t="shared" si="6"/>
        <v>1.3471403853060235</v>
      </c>
      <c r="AG20" s="64">
        <f t="shared" si="7"/>
        <v>0.99446848661400888</v>
      </c>
      <c r="AH20" s="60" t="str">
        <f t="shared" si="8"/>
        <v>more than 1000%</v>
      </c>
      <c r="AI20" s="60" t="str">
        <f t="shared" si="9"/>
        <v>more than 1000%</v>
      </c>
      <c r="AJ20" s="61" t="str">
        <f t="shared" si="10"/>
        <v>more than 1000%</v>
      </c>
      <c r="AM20" s="34"/>
      <c r="AN20" s="34"/>
      <c r="AO20" s="34"/>
    </row>
    <row r="21" spans="1:41" x14ac:dyDescent="0.4">
      <c r="A21" s="33" t="s">
        <v>63</v>
      </c>
      <c r="B21" s="45" t="s">
        <v>20</v>
      </c>
      <c r="C21" s="33" t="s">
        <v>16</v>
      </c>
      <c r="D21" s="35">
        <v>0.306572171238993</v>
      </c>
      <c r="E21" s="35">
        <v>0.33903492153624498</v>
      </c>
      <c r="F21" s="35">
        <v>0</v>
      </c>
      <c r="G21" s="35">
        <v>12.591031646498299</v>
      </c>
      <c r="H21" s="35">
        <v>0</v>
      </c>
      <c r="I21" s="35">
        <v>0.498275842901303</v>
      </c>
      <c r="J21" s="35">
        <v>0.95918030875878002</v>
      </c>
      <c r="K21" s="35">
        <v>2.4347871964189899E-3</v>
      </c>
      <c r="L21" s="35">
        <v>1</v>
      </c>
      <c r="M21" s="36" t="s">
        <v>14</v>
      </c>
      <c r="N21" s="40" t="s">
        <v>91</v>
      </c>
      <c r="O21" s="49">
        <v>0.30657143438579099</v>
      </c>
      <c r="P21" s="49">
        <v>-0.33903492291581178</v>
      </c>
      <c r="Q21" s="49">
        <v>0</v>
      </c>
      <c r="R21" s="49">
        <v>12.591033782629101</v>
      </c>
      <c r="S21" s="49">
        <v>12.591033782629101</v>
      </c>
      <c r="T21" s="49">
        <v>0.43151953804425991</v>
      </c>
      <c r="U21" s="49">
        <v>0.95918030130196752</v>
      </c>
      <c r="V21" s="49">
        <v>2.3970151007670602E-10</v>
      </c>
      <c r="W21" s="49">
        <v>0.5</v>
      </c>
      <c r="X21" s="50">
        <v>1.9907075187756921E-2</v>
      </c>
      <c r="Z21" s="3">
        <f t="shared" si="0"/>
        <v>1</v>
      </c>
      <c r="AA21" s="63">
        <f t="shared" si="1"/>
        <v>1.0000024035285724</v>
      </c>
      <c r="AB21" s="64">
        <f t="shared" si="2"/>
        <v>0.99999999593090061</v>
      </c>
      <c r="AC21" s="64" t="str">
        <f t="shared" si="3"/>
        <v>n/a</v>
      </c>
      <c r="AD21" s="64">
        <f t="shared" si="4"/>
        <v>0.99999983034508222</v>
      </c>
      <c r="AE21" s="64">
        <f t="shared" si="5"/>
        <v>0</v>
      </c>
      <c r="AF21" s="64">
        <f t="shared" si="6"/>
        <v>1.1547005383802484</v>
      </c>
      <c r="AG21" s="64">
        <f t="shared" si="7"/>
        <v>1.0000000077741511</v>
      </c>
      <c r="AH21" s="60" t="str">
        <f t="shared" si="8"/>
        <v>more than 1000%</v>
      </c>
      <c r="AI21" s="60">
        <f t="shared" si="9"/>
        <v>2</v>
      </c>
      <c r="AJ21" s="61" t="str">
        <f t="shared" si="10"/>
        <v>n/a</v>
      </c>
    </row>
    <row r="22" spans="1:41" x14ac:dyDescent="0.4">
      <c r="A22" s="33" t="s">
        <v>63</v>
      </c>
      <c r="B22" s="45" t="s">
        <v>21</v>
      </c>
      <c r="C22" s="33" t="s">
        <v>18</v>
      </c>
      <c r="D22" s="35">
        <v>3.9768561072836199</v>
      </c>
      <c r="E22" s="35">
        <v>0.39493056304834301</v>
      </c>
      <c r="F22" s="35">
        <v>0.19976203038278101</v>
      </c>
      <c r="G22" s="35">
        <v>10.726001553955101</v>
      </c>
      <c r="H22" s="35">
        <v>21.500000001575302</v>
      </c>
      <c r="I22" s="35">
        <v>0.73649023774674205</v>
      </c>
      <c r="J22" s="35">
        <v>0.92808917413637904</v>
      </c>
      <c r="K22" s="35">
        <v>5.66162489575661E-3</v>
      </c>
      <c r="L22" s="35">
        <v>5.9364964825072503E-2</v>
      </c>
      <c r="M22" s="36">
        <v>0.16666878459978099</v>
      </c>
      <c r="N22" s="40" t="s">
        <v>90</v>
      </c>
      <c r="O22" s="49">
        <v>3.6279999115475761</v>
      </c>
      <c r="P22" s="49">
        <v>-0.39480909746766868</v>
      </c>
      <c r="Q22" s="49">
        <v>0.1010371031641026</v>
      </c>
      <c r="R22" s="49">
        <v>11.612575630430429</v>
      </c>
      <c r="S22" s="49">
        <v>13.055073375104209</v>
      </c>
      <c r="T22" s="49">
        <v>0.5597436777770336</v>
      </c>
      <c r="U22" s="49">
        <v>0.92879311797095188</v>
      </c>
      <c r="V22" s="49">
        <v>6.9100530179199935E-10</v>
      </c>
      <c r="W22" s="49">
        <v>4.4127735944206868E-5</v>
      </c>
      <c r="X22" s="50">
        <v>4.7998074674228008E-9</v>
      </c>
      <c r="Z22" s="3">
        <f t="shared" si="0"/>
        <v>1</v>
      </c>
      <c r="AA22" s="63">
        <f t="shared" si="1"/>
        <v>1.096156616384049</v>
      </c>
      <c r="AB22" s="64">
        <f t="shared" si="2"/>
        <v>1.0003076564888029</v>
      </c>
      <c r="AC22" s="64">
        <f t="shared" si="3"/>
        <v>1.977115575634935</v>
      </c>
      <c r="AD22" s="64">
        <f t="shared" si="4"/>
        <v>0.92365396750122464</v>
      </c>
      <c r="AE22" s="64">
        <f t="shared" si="5"/>
        <v>1.6468693345359067</v>
      </c>
      <c r="AF22" s="64">
        <f t="shared" si="6"/>
        <v>1.3157633877556953</v>
      </c>
      <c r="AG22" s="64">
        <f t="shared" si="7"/>
        <v>0.99924208758554256</v>
      </c>
      <c r="AH22" s="60" t="str">
        <f t="shared" si="8"/>
        <v>more than 1000%</v>
      </c>
      <c r="AI22" s="60" t="str">
        <f t="shared" si="9"/>
        <v>more than 1000%</v>
      </c>
      <c r="AJ22" s="61" t="str">
        <f t="shared" si="10"/>
        <v>more than 1000%</v>
      </c>
    </row>
    <row r="23" spans="1:41" x14ac:dyDescent="0.4">
      <c r="A23" s="33" t="s">
        <v>64</v>
      </c>
      <c r="B23" s="45" t="s">
        <v>19</v>
      </c>
      <c r="C23" s="33" t="s">
        <v>18</v>
      </c>
      <c r="D23" s="35">
        <v>4.36599974703398</v>
      </c>
      <c r="E23" s="35">
        <v>0.34441110498979799</v>
      </c>
      <c r="F23" s="35">
        <v>0.61636832457700996</v>
      </c>
      <c r="G23" s="77">
        <v>10.411336753886101</v>
      </c>
      <c r="H23" s="77">
        <v>20.510662503960798</v>
      </c>
      <c r="I23" s="35">
        <v>1.0278311486018901</v>
      </c>
      <c r="J23" s="35">
        <v>0.86715321081722996</v>
      </c>
      <c r="K23" s="54">
        <v>8.7388176442341606E-2</v>
      </c>
      <c r="L23" s="54">
        <v>6.4319812354609596E-3</v>
      </c>
      <c r="M23" s="55">
        <v>2.59641670238882E-2</v>
      </c>
      <c r="N23" s="40" t="s">
        <v>90</v>
      </c>
      <c r="O23" s="49">
        <v>4.8344000026525693</v>
      </c>
      <c r="P23" s="49">
        <v>-1.418121260123836</v>
      </c>
      <c r="Q23" s="49">
        <v>0.61636838785314585</v>
      </c>
      <c r="R23" s="77">
        <v>0.48980545927974523</v>
      </c>
      <c r="S23" s="77">
        <v>21.270598797553902</v>
      </c>
      <c r="T23" s="49">
        <v>0.40078544549749401</v>
      </c>
      <c r="U23" s="49">
        <v>0.96537301490492111</v>
      </c>
      <c r="V23" s="49">
        <v>3.0880013123309481E-10</v>
      </c>
      <c r="W23" s="49">
        <v>1.3262839209482699E-10</v>
      </c>
      <c r="X23" s="50">
        <v>3.5605658315204806E-15</v>
      </c>
      <c r="Z23" s="3">
        <f t="shared" si="0"/>
        <v>1</v>
      </c>
      <c r="AA23" s="63">
        <f t="shared" si="1"/>
        <v>0.90311098474234974</v>
      </c>
      <c r="AB23" s="64">
        <f t="shared" si="2"/>
        <v>0.24286435488578928</v>
      </c>
      <c r="AC23" s="64">
        <f t="shared" si="3"/>
        <v>0.99999989734039396</v>
      </c>
      <c r="AD23" s="64" t="str">
        <f t="shared" si="4"/>
        <v>more than 1000%</v>
      </c>
      <c r="AE23" s="64">
        <f t="shared" si="5"/>
        <v>0.96427292429207512</v>
      </c>
      <c r="AF23" s="64">
        <f t="shared" si="6"/>
        <v>2.5645421013880525</v>
      </c>
      <c r="AG23" s="64">
        <f t="shared" si="7"/>
        <v>0.89825714768154696</v>
      </c>
      <c r="AH23" s="60" t="str">
        <f t="shared" si="8"/>
        <v>more than 1000%</v>
      </c>
      <c r="AI23" s="60" t="str">
        <f t="shared" si="9"/>
        <v>more than 1000%</v>
      </c>
      <c r="AJ23" s="61" t="str">
        <f t="shared" si="10"/>
        <v>more than 1000%</v>
      </c>
      <c r="AM23" s="34"/>
      <c r="AN23" s="34"/>
      <c r="AO23" s="34"/>
    </row>
    <row r="24" spans="1:41" x14ac:dyDescent="0.4">
      <c r="A24" s="33" t="s">
        <v>64</v>
      </c>
      <c r="B24" s="45" t="s">
        <v>20</v>
      </c>
      <c r="C24" s="33" t="s">
        <v>16</v>
      </c>
      <c r="D24" s="35">
        <v>0.165145528711131</v>
      </c>
      <c r="E24" s="35">
        <v>0.55871459022882997</v>
      </c>
      <c r="F24" s="35">
        <v>0</v>
      </c>
      <c r="G24" s="35">
        <v>10.110933368263799</v>
      </c>
      <c r="H24" s="35">
        <v>0</v>
      </c>
      <c r="I24" s="35">
        <v>0.77026317879151196</v>
      </c>
      <c r="J24" s="35">
        <v>0.94934565282914596</v>
      </c>
      <c r="K24" s="35">
        <v>1.6922361781609899E-2</v>
      </c>
      <c r="L24" s="35">
        <v>1</v>
      </c>
      <c r="M24" s="36" t="s">
        <v>14</v>
      </c>
      <c r="N24" s="40" t="s">
        <v>91</v>
      </c>
      <c r="O24" s="49">
        <v>0.165122465503969</v>
      </c>
      <c r="P24" s="49">
        <v>-0.55870527480719467</v>
      </c>
      <c r="Q24" s="49">
        <v>0</v>
      </c>
      <c r="R24" s="49">
        <v>10.11116004498261</v>
      </c>
      <c r="S24" s="49">
        <v>10.11116004498261</v>
      </c>
      <c r="T24" s="49">
        <v>0.66706748152819606</v>
      </c>
      <c r="U24" s="49">
        <v>0.94934564785763398</v>
      </c>
      <c r="V24" s="49">
        <v>1.2773409173848609E-10</v>
      </c>
      <c r="W24" s="49">
        <v>0.49999999994460598</v>
      </c>
      <c r="X24" s="50">
        <v>0.21138265817792681</v>
      </c>
      <c r="Z24" s="3">
        <f t="shared" si="0"/>
        <v>1</v>
      </c>
      <c r="AA24" s="63">
        <f t="shared" si="1"/>
        <v>1.0001396733454264</v>
      </c>
      <c r="AB24" s="64">
        <f t="shared" si="2"/>
        <v>1.0000166732301543</v>
      </c>
      <c r="AC24" s="64" t="str">
        <f t="shared" si="3"/>
        <v>n/a</v>
      </c>
      <c r="AD24" s="64">
        <f t="shared" si="4"/>
        <v>0.99997758153191107</v>
      </c>
      <c r="AE24" s="64">
        <f t="shared" si="5"/>
        <v>0</v>
      </c>
      <c r="AF24" s="64">
        <f t="shared" si="6"/>
        <v>1.1547005364838099</v>
      </c>
      <c r="AG24" s="64">
        <f t="shared" si="7"/>
        <v>1.0000000052367775</v>
      </c>
      <c r="AH24" s="60" t="str">
        <f t="shared" si="8"/>
        <v>more than 1000%</v>
      </c>
      <c r="AI24" s="60">
        <f t="shared" si="9"/>
        <v>2.0000000002215761</v>
      </c>
      <c r="AJ24" s="61" t="str">
        <f t="shared" si="10"/>
        <v>n/a</v>
      </c>
    </row>
    <row r="25" spans="1:41" x14ac:dyDescent="0.4">
      <c r="A25" s="33" t="s">
        <v>64</v>
      </c>
      <c r="B25" s="45" t="s">
        <v>21</v>
      </c>
      <c r="C25" s="33" t="s">
        <v>18</v>
      </c>
      <c r="D25" s="35">
        <v>4.7513333817272203</v>
      </c>
      <c r="E25" s="35">
        <v>0.90315427625259204</v>
      </c>
      <c r="F25" s="35">
        <v>0.61636834022011999</v>
      </c>
      <c r="G25" s="35">
        <v>9.9816537186591692</v>
      </c>
      <c r="H25" s="35">
        <v>21.1358305230127</v>
      </c>
      <c r="I25" s="35">
        <v>0.93254102827715801</v>
      </c>
      <c r="J25" s="35">
        <v>0.97377779812999699</v>
      </c>
      <c r="K25" s="35">
        <v>5.4262999715772899E-3</v>
      </c>
      <c r="L25" s="35">
        <v>6.4319809121189397E-3</v>
      </c>
      <c r="M25" s="36">
        <v>1.23886640535904E-2</v>
      </c>
      <c r="N25" s="40" t="s">
        <v>90</v>
      </c>
      <c r="O25" s="49">
        <v>4.7449342558425096</v>
      </c>
      <c r="P25" s="49">
        <v>-0.90192181359613366</v>
      </c>
      <c r="Q25" s="49">
        <v>0.61636838588494991</v>
      </c>
      <c r="R25" s="49">
        <v>10.00400000000031</v>
      </c>
      <c r="S25" s="49">
        <v>21.125448986564269</v>
      </c>
      <c r="T25" s="49">
        <v>0.71226264036888542</v>
      </c>
      <c r="U25" s="49">
        <v>0.97377612806250158</v>
      </c>
      <c r="V25" s="49">
        <v>2.133475717696222E-12</v>
      </c>
      <c r="W25" s="49">
        <v>3.5648074541128189E-8</v>
      </c>
      <c r="X25" s="50">
        <v>1.6665866979084141E-11</v>
      </c>
      <c r="Z25" s="3">
        <f t="shared" si="0"/>
        <v>1</v>
      </c>
      <c r="AA25" s="63">
        <f t="shared" si="1"/>
        <v>1.0013486226657053</v>
      </c>
      <c r="AB25" s="64">
        <f t="shared" si="2"/>
        <v>1.0013664850299433</v>
      </c>
      <c r="AC25" s="64">
        <f t="shared" si="3"/>
        <v>0.99999992591308873</v>
      </c>
      <c r="AD25" s="64">
        <f t="shared" si="4"/>
        <v>0.997766265359742</v>
      </c>
      <c r="AE25" s="64">
        <f t="shared" si="5"/>
        <v>1.0004914232334201</v>
      </c>
      <c r="AF25" s="64">
        <f t="shared" si="6"/>
        <v>1.3092656773268201</v>
      </c>
      <c r="AG25" s="64">
        <f t="shared" si="7"/>
        <v>1.0000017150425518</v>
      </c>
      <c r="AH25" s="60" t="str">
        <f t="shared" si="8"/>
        <v>more than 1000%</v>
      </c>
      <c r="AI25" s="60" t="str">
        <f t="shared" si="9"/>
        <v>more than 1000%</v>
      </c>
      <c r="AJ25" s="61" t="str">
        <f t="shared" si="10"/>
        <v>more than 1000%</v>
      </c>
    </row>
    <row r="26" spans="1:41" x14ac:dyDescent="0.4">
      <c r="A26" s="33" t="s">
        <v>65</v>
      </c>
      <c r="B26" s="45" t="s">
        <v>19</v>
      </c>
      <c r="C26" s="33" t="s">
        <v>17</v>
      </c>
      <c r="D26" s="35">
        <v>3.87727013690448</v>
      </c>
      <c r="E26" s="35">
        <v>0</v>
      </c>
      <c r="F26" s="35">
        <v>0.139784744731377</v>
      </c>
      <c r="G26" s="35">
        <v>0</v>
      </c>
      <c r="H26" s="35">
        <v>23.139999998714899</v>
      </c>
      <c r="I26" s="35">
        <v>0.50270057885848896</v>
      </c>
      <c r="J26" s="35">
        <v>0.27389673140945597</v>
      </c>
      <c r="K26" s="54">
        <v>9.9515780186631999E-5</v>
      </c>
      <c r="L26" s="54">
        <v>1</v>
      </c>
      <c r="M26" s="55" t="s">
        <v>14</v>
      </c>
      <c r="N26" s="41" t="s">
        <v>95</v>
      </c>
      <c r="O26" s="49">
        <v>3.8015124737387471</v>
      </c>
      <c r="P26" s="49">
        <v>-2.155373408730972E-2</v>
      </c>
      <c r="Q26" s="49">
        <v>2.2396792197833731E-2</v>
      </c>
      <c r="R26" s="49">
        <v>12.704499999999999</v>
      </c>
      <c r="S26" s="49">
        <v>13.342499999999999</v>
      </c>
      <c r="T26" s="49">
        <v>0.49528977096181931</v>
      </c>
      <c r="U26" s="49">
        <v>6.0193462507815432E-2</v>
      </c>
      <c r="V26" s="49">
        <v>0.11292422223482849</v>
      </c>
      <c r="W26" s="49">
        <v>0.15801872070936279</v>
      </c>
      <c r="X26" s="50">
        <v>3.0511841871059413E-11</v>
      </c>
      <c r="Z26" s="3">
        <f t="shared" si="0"/>
        <v>0</v>
      </c>
      <c r="AA26" s="63">
        <f t="shared" si="1"/>
        <v>1.0199282953006401</v>
      </c>
      <c r="AB26" s="64">
        <f t="shared" si="2"/>
        <v>0</v>
      </c>
      <c r="AC26" s="64">
        <f t="shared" si="3"/>
        <v>6.2412841757266158</v>
      </c>
      <c r="AD26" s="64">
        <f t="shared" si="4"/>
        <v>0</v>
      </c>
      <c r="AE26" s="64">
        <f t="shared" si="5"/>
        <v>1.7343076633850403</v>
      </c>
      <c r="AF26" s="64">
        <f t="shared" si="6"/>
        <v>1.0149625700572784</v>
      </c>
      <c r="AG26" s="64">
        <f t="shared" si="7"/>
        <v>4.5502737340270736</v>
      </c>
      <c r="AH26" s="60">
        <f t="shared" si="8"/>
        <v>8.8126159487454041E-4</v>
      </c>
      <c r="AI26" s="60">
        <f t="shared" si="9"/>
        <v>6.32836410465098</v>
      </c>
      <c r="AJ26" s="61" t="str">
        <f t="shared" si="10"/>
        <v>n/a</v>
      </c>
    </row>
    <row r="27" spans="1:41" x14ac:dyDescent="0.4">
      <c r="A27" s="33" t="s">
        <v>65</v>
      </c>
      <c r="B27" s="45" t="s">
        <v>20</v>
      </c>
      <c r="C27" s="33" t="s">
        <v>16</v>
      </c>
      <c r="D27" s="35">
        <v>1.20408729746109E-3</v>
      </c>
      <c r="E27" s="35">
        <v>1.7927745049616599</v>
      </c>
      <c r="F27" s="35">
        <v>0</v>
      </c>
      <c r="G27" s="35">
        <v>13.970482616759201</v>
      </c>
      <c r="H27" s="35">
        <v>0</v>
      </c>
      <c r="I27" s="35">
        <v>1.3041049282492201</v>
      </c>
      <c r="J27" s="35">
        <v>0.99110407921690202</v>
      </c>
      <c r="K27" s="35">
        <v>1.03211485140697E-5</v>
      </c>
      <c r="L27" s="35">
        <v>1</v>
      </c>
      <c r="M27" s="36" t="s">
        <v>14</v>
      </c>
      <c r="N27" s="40" t="s">
        <v>91</v>
      </c>
      <c r="O27" s="49">
        <v>5.0367129075684962E-5</v>
      </c>
      <c r="P27" s="49">
        <v>-1.792774501137836</v>
      </c>
      <c r="Q27" s="49">
        <v>0</v>
      </c>
      <c r="R27" s="49">
        <v>13.971126276506981</v>
      </c>
      <c r="S27" s="49">
        <v>13.971126276506981</v>
      </c>
      <c r="T27" s="49">
        <v>1.1293877300919111</v>
      </c>
      <c r="U27" s="49">
        <v>0.9911040833709549</v>
      </c>
      <c r="V27" s="49">
        <v>2.8829431082183861E-15</v>
      </c>
      <c r="W27" s="49">
        <v>0.49999978609802381</v>
      </c>
      <c r="X27" s="50">
        <v>0.49993507099517481</v>
      </c>
      <c r="Z27" s="3">
        <f t="shared" si="0"/>
        <v>1</v>
      </c>
      <c r="AA27" s="63" t="str">
        <f t="shared" si="1"/>
        <v>more than 1000%</v>
      </c>
      <c r="AB27" s="64">
        <f t="shared" si="2"/>
        <v>1.0000000021329085</v>
      </c>
      <c r="AC27" s="64" t="str">
        <f t="shared" si="3"/>
        <v>n/a</v>
      </c>
      <c r="AD27" s="64">
        <f t="shared" si="4"/>
        <v>0.99995392928708526</v>
      </c>
      <c r="AE27" s="64">
        <f t="shared" si="5"/>
        <v>0</v>
      </c>
      <c r="AF27" s="64">
        <f t="shared" si="6"/>
        <v>1.1547008113352624</v>
      </c>
      <c r="AG27" s="64">
        <f t="shared" si="7"/>
        <v>0.99999999580866128</v>
      </c>
      <c r="AH27" s="60" t="str">
        <f t="shared" si="8"/>
        <v>more than 1000%</v>
      </c>
      <c r="AI27" s="60">
        <f t="shared" si="9"/>
        <v>2.0000008556082709</v>
      </c>
      <c r="AJ27" s="61" t="str">
        <f t="shared" si="10"/>
        <v>n/a</v>
      </c>
    </row>
    <row r="28" spans="1:41" x14ac:dyDescent="0.4">
      <c r="A28" s="33" t="s">
        <v>65</v>
      </c>
      <c r="B28" s="45" t="s">
        <v>21</v>
      </c>
      <c r="C28" s="33" t="s">
        <v>16</v>
      </c>
      <c r="D28" s="35">
        <v>3.91640134872774</v>
      </c>
      <c r="E28" s="35">
        <v>1.7981086150438499</v>
      </c>
      <c r="F28" s="35">
        <v>0</v>
      </c>
      <c r="G28" s="35">
        <v>14.021211581420699</v>
      </c>
      <c r="H28" s="35">
        <v>0</v>
      </c>
      <c r="I28" s="35">
        <v>1.55771774502903</v>
      </c>
      <c r="J28" s="35">
        <v>0.98749004215817304</v>
      </c>
      <c r="K28" s="35">
        <v>1.8925341500608498E-5</v>
      </c>
      <c r="L28" s="35">
        <v>1</v>
      </c>
      <c r="M28" s="36" t="s">
        <v>14</v>
      </c>
      <c r="N28" s="40" t="s">
        <v>91</v>
      </c>
      <c r="O28" s="49">
        <v>3.9133704665413891</v>
      </c>
      <c r="P28" s="49">
        <v>-1.798108594735103</v>
      </c>
      <c r="Q28" s="49">
        <v>0</v>
      </c>
      <c r="R28" s="49">
        <v>14.0228973499574</v>
      </c>
      <c r="S28" s="49">
        <v>14.0228973499574</v>
      </c>
      <c r="T28" s="49">
        <v>1.348507749824343</v>
      </c>
      <c r="U28" s="49">
        <v>0.98749959902679008</v>
      </c>
      <c r="V28" s="49">
        <v>1.6423948344098009E-14</v>
      </c>
      <c r="W28" s="49">
        <v>0.49535702437948448</v>
      </c>
      <c r="X28" s="50">
        <v>8.4220197389000303E-6</v>
      </c>
      <c r="Z28" s="3">
        <f t="shared" si="0"/>
        <v>1</v>
      </c>
      <c r="AA28" s="63">
        <f t="shared" si="1"/>
        <v>1.000774494061389</v>
      </c>
      <c r="AB28" s="64">
        <f t="shared" si="2"/>
        <v>1.0000000112945051</v>
      </c>
      <c r="AC28" s="64" t="str">
        <f t="shared" si="3"/>
        <v>n/a</v>
      </c>
      <c r="AD28" s="64">
        <f t="shared" si="4"/>
        <v>0.99987978457699356</v>
      </c>
      <c r="AE28" s="64">
        <f t="shared" si="5"/>
        <v>0</v>
      </c>
      <c r="AF28" s="64">
        <f t="shared" si="6"/>
        <v>1.1551418560493545</v>
      </c>
      <c r="AG28" s="64">
        <f t="shared" si="7"/>
        <v>0.99999032215443284</v>
      </c>
      <c r="AH28" s="60" t="str">
        <f t="shared" si="8"/>
        <v>more than 1000%</v>
      </c>
      <c r="AI28" s="60">
        <f t="shared" si="9"/>
        <v>2.0187459767077356</v>
      </c>
      <c r="AJ28" s="61" t="str">
        <f t="shared" si="10"/>
        <v>n/a</v>
      </c>
    </row>
    <row r="29" spans="1:41" x14ac:dyDescent="0.4">
      <c r="A29" s="33" t="s">
        <v>66</v>
      </c>
      <c r="B29" s="45" t="s">
        <v>19</v>
      </c>
      <c r="C29" s="33" t="s">
        <v>18</v>
      </c>
      <c r="D29" s="35">
        <v>4.5756675762247996</v>
      </c>
      <c r="E29" s="35">
        <v>0.24568430246317899</v>
      </c>
      <c r="F29" s="35">
        <v>0.288524617085338</v>
      </c>
      <c r="G29" s="35">
        <v>10.682722338208601</v>
      </c>
      <c r="H29" s="35">
        <v>21.425424801891101</v>
      </c>
      <c r="I29" s="35">
        <v>0.367567476295242</v>
      </c>
      <c r="J29" s="35">
        <v>0.95366185644480295</v>
      </c>
      <c r="K29" s="54">
        <v>7.5014518247717996E-3</v>
      </c>
      <c r="L29" s="54">
        <v>4.2673394245277101E-2</v>
      </c>
      <c r="M29" s="55">
        <v>3.4891707602097803E-2</v>
      </c>
      <c r="N29" s="40" t="s">
        <v>90</v>
      </c>
      <c r="O29" s="49">
        <v>4.4009373604570348</v>
      </c>
      <c r="P29" s="49">
        <v>-0.21052405392646001</v>
      </c>
      <c r="Q29" s="49">
        <v>0.28852457002684329</v>
      </c>
      <c r="R29" s="49">
        <v>13.342499999999999</v>
      </c>
      <c r="S29" s="49">
        <v>20.819825199035549</v>
      </c>
      <c r="T29" s="49">
        <v>0.31731538323186947</v>
      </c>
      <c r="U29" s="49">
        <v>0.94079884900787258</v>
      </c>
      <c r="V29" s="49">
        <v>1.7020160644664908E-11</v>
      </c>
      <c r="W29" s="49">
        <v>2.2199688418719289E-8</v>
      </c>
      <c r="X29" s="50">
        <v>2.6872672617549479E-12</v>
      </c>
      <c r="Z29" s="3">
        <f t="shared" si="0"/>
        <v>1</v>
      </c>
      <c r="AA29" s="63">
        <f t="shared" si="1"/>
        <v>1.0397029544973162</v>
      </c>
      <c r="AB29" s="64">
        <f t="shared" si="2"/>
        <v>1.1670129749116513</v>
      </c>
      <c r="AC29" s="64">
        <f t="shared" si="3"/>
        <v>1.000000163100476</v>
      </c>
      <c r="AD29" s="64">
        <f t="shared" si="4"/>
        <v>0.8006537259290688</v>
      </c>
      <c r="AE29" s="64">
        <f t="shared" si="5"/>
        <v>1.0290876410856515</v>
      </c>
      <c r="AF29" s="64">
        <f t="shared" si="6"/>
        <v>1.1583663941897584</v>
      </c>
      <c r="AG29" s="64">
        <f t="shared" si="7"/>
        <v>1.0136724310945906</v>
      </c>
      <c r="AH29" s="60" t="str">
        <f t="shared" si="8"/>
        <v>more than 1000%</v>
      </c>
      <c r="AI29" s="60" t="str">
        <f t="shared" si="9"/>
        <v>more than 1000%</v>
      </c>
      <c r="AJ29" s="61" t="str">
        <f t="shared" si="10"/>
        <v>more than 1000%</v>
      </c>
      <c r="AM29" s="34"/>
      <c r="AN29" s="34"/>
      <c r="AO29" s="34"/>
    </row>
    <row r="30" spans="1:41" x14ac:dyDescent="0.4">
      <c r="A30" s="33" t="s">
        <v>66</v>
      </c>
      <c r="B30" s="45" t="s">
        <v>21</v>
      </c>
      <c r="C30" s="33" t="s">
        <v>18</v>
      </c>
      <c r="D30" s="35">
        <v>4.5756675762247996</v>
      </c>
      <c r="E30" s="35">
        <v>0.24568430246317899</v>
      </c>
      <c r="F30" s="35">
        <v>0.288524617085338</v>
      </c>
      <c r="G30" s="75">
        <v>10.682722338208601</v>
      </c>
      <c r="H30" s="75">
        <v>21.425424801891101</v>
      </c>
      <c r="I30" s="35">
        <v>0.367567476295242</v>
      </c>
      <c r="J30" s="35">
        <v>0.95366185644480295</v>
      </c>
      <c r="K30" s="35">
        <v>7.5014518247717996E-3</v>
      </c>
      <c r="L30" s="35">
        <v>4.2673394245277101E-2</v>
      </c>
      <c r="M30" s="36">
        <v>3.4891707602097803E-2</v>
      </c>
      <c r="N30" s="40" t="s">
        <v>90</v>
      </c>
      <c r="O30" s="49">
        <v>4.4009373604570348</v>
      </c>
      <c r="P30" s="49">
        <v>-0.21052405392646001</v>
      </c>
      <c r="Q30" s="49">
        <v>0.28852457002684329</v>
      </c>
      <c r="R30" s="76">
        <v>13.342499999999999</v>
      </c>
      <c r="S30" s="76">
        <v>20.819825199035549</v>
      </c>
      <c r="T30" s="49">
        <v>0.31731538323186947</v>
      </c>
      <c r="U30" s="49">
        <v>0.94079884900787258</v>
      </c>
      <c r="V30" s="49">
        <v>1.7020160644664908E-11</v>
      </c>
      <c r="W30" s="49">
        <v>2.2199688418719289E-8</v>
      </c>
      <c r="X30" s="50">
        <v>2.6872672617549479E-12</v>
      </c>
      <c r="Z30" s="3">
        <f t="shared" si="0"/>
        <v>1</v>
      </c>
      <c r="AA30" s="63">
        <f t="shared" si="1"/>
        <v>1.0397029544973162</v>
      </c>
      <c r="AB30" s="64">
        <f t="shared" si="2"/>
        <v>1.1670129749116513</v>
      </c>
      <c r="AC30" s="64">
        <f t="shared" si="3"/>
        <v>1.000000163100476</v>
      </c>
      <c r="AD30" s="64">
        <f t="shared" si="4"/>
        <v>0.8006537259290688</v>
      </c>
      <c r="AE30" s="64">
        <f t="shared" si="5"/>
        <v>1.0290876410856515</v>
      </c>
      <c r="AF30" s="64">
        <f t="shared" si="6"/>
        <v>1.1583663941897584</v>
      </c>
      <c r="AG30" s="64">
        <f t="shared" si="7"/>
        <v>1.0136724310945906</v>
      </c>
      <c r="AH30" s="60" t="str">
        <f t="shared" si="8"/>
        <v>more than 1000%</v>
      </c>
      <c r="AI30" s="60" t="str">
        <f t="shared" si="9"/>
        <v>more than 1000%</v>
      </c>
      <c r="AJ30" s="61" t="str">
        <f t="shared" si="10"/>
        <v>more than 1000%</v>
      </c>
    </row>
    <row r="31" spans="1:41" x14ac:dyDescent="0.4">
      <c r="A31" s="33" t="s">
        <v>68</v>
      </c>
      <c r="B31" s="45" t="s">
        <v>15</v>
      </c>
      <c r="C31" s="33" t="s">
        <v>18</v>
      </c>
      <c r="D31" s="35">
        <v>1.0134998105931701</v>
      </c>
      <c r="E31" s="35">
        <v>0.37639832435911802</v>
      </c>
      <c r="F31" s="35">
        <v>0.81493368099360197</v>
      </c>
      <c r="G31" s="35">
        <v>11.726426419669</v>
      </c>
      <c r="H31" s="35">
        <v>17.7751366961818</v>
      </c>
      <c r="I31" s="35">
        <v>1.6860066608518101</v>
      </c>
      <c r="J31" s="35">
        <v>0.84021823185719702</v>
      </c>
      <c r="K31" s="35">
        <v>1.6530955060698499E-3</v>
      </c>
      <c r="L31" s="35">
        <v>6.6527084063195296E-2</v>
      </c>
      <c r="M31" s="36">
        <v>0.90027756537749803</v>
      </c>
      <c r="N31" s="40" t="s">
        <v>90</v>
      </c>
      <c r="O31" s="49">
        <v>0.53418431310855974</v>
      </c>
      <c r="P31" s="49">
        <v>-0.35077226194107392</v>
      </c>
      <c r="Q31" s="49">
        <v>0.81493374720379075</v>
      </c>
      <c r="R31" s="49">
        <v>13.97337031382248</v>
      </c>
      <c r="S31" s="49">
        <v>17.18697235765687</v>
      </c>
      <c r="T31" s="49">
        <v>1.292421453300737</v>
      </c>
      <c r="U31" s="49">
        <v>0.83904658030660617</v>
      </c>
      <c r="V31" s="49">
        <v>1.023138333499089E-7</v>
      </c>
      <c r="W31" s="49">
        <v>2.0979003836851068E-8</v>
      </c>
      <c r="X31" s="50">
        <v>2.7109329822118038E-2</v>
      </c>
      <c r="Z31" s="3">
        <f t="shared" si="0"/>
        <v>1</v>
      </c>
      <c r="AA31" s="63">
        <f t="shared" si="1"/>
        <v>1.8972848616526135</v>
      </c>
      <c r="AB31" s="64">
        <f t="shared" si="2"/>
        <v>1.0730561255791344</v>
      </c>
      <c r="AC31" s="64">
        <f t="shared" si="3"/>
        <v>0.99999991875389993</v>
      </c>
      <c r="AD31" s="64">
        <f t="shared" si="4"/>
        <v>0.83919814306139162</v>
      </c>
      <c r="AE31" s="64">
        <f t="shared" si="5"/>
        <v>1.0342215211780974</v>
      </c>
      <c r="AF31" s="64">
        <f t="shared" si="6"/>
        <v>1.3045331741792812</v>
      </c>
      <c r="AG31" s="64">
        <f t="shared" si="7"/>
        <v>1.0013964082305928</v>
      </c>
      <c r="AH31" s="60" t="str">
        <f t="shared" si="8"/>
        <v>more than 1000%</v>
      </c>
      <c r="AI31" s="60" t="str">
        <f t="shared" si="9"/>
        <v>more than 1000%</v>
      </c>
      <c r="AJ31" s="61" t="str">
        <f t="shared" si="10"/>
        <v>more than 1000%</v>
      </c>
      <c r="AM31" s="34"/>
      <c r="AN31" s="34"/>
      <c r="AO31" s="34"/>
    </row>
    <row r="32" spans="1:41" x14ac:dyDescent="0.4">
      <c r="A32" s="33" t="s">
        <v>68</v>
      </c>
      <c r="B32" s="45" t="s">
        <v>19</v>
      </c>
      <c r="C32" s="33" t="s">
        <v>17</v>
      </c>
      <c r="D32" s="35">
        <v>2.9814000899320399</v>
      </c>
      <c r="E32" s="35">
        <v>0</v>
      </c>
      <c r="F32" s="35">
        <v>0.29081718896137598</v>
      </c>
      <c r="G32" s="35">
        <v>0</v>
      </c>
      <c r="H32" s="35">
        <v>25.134296558528501</v>
      </c>
      <c r="I32" s="35">
        <v>0.18535563415005599</v>
      </c>
      <c r="J32" s="35">
        <v>0.82003764706719195</v>
      </c>
      <c r="K32" s="54">
        <v>6.0167426596535701E-12</v>
      </c>
      <c r="L32" s="54" t="s">
        <v>14</v>
      </c>
      <c r="M32" s="55" t="s">
        <v>14</v>
      </c>
      <c r="N32" s="41" t="s">
        <v>90</v>
      </c>
      <c r="O32" s="49">
        <v>2.9313023086157362</v>
      </c>
      <c r="P32" s="49">
        <v>-5.2572818345575541E-3</v>
      </c>
      <c r="Q32" s="49">
        <v>0.29081623570332038</v>
      </c>
      <c r="R32" s="49">
        <v>18.64400000000866</v>
      </c>
      <c r="S32" s="49">
        <v>24.962020926331821</v>
      </c>
      <c r="T32" s="49">
        <v>0.1555905357739574</v>
      </c>
      <c r="U32" s="49">
        <v>0.83092566169611914</v>
      </c>
      <c r="V32" s="49">
        <v>4.358202427357151E-2</v>
      </c>
      <c r="W32" s="49">
        <v>3.2362793612387181E-3</v>
      </c>
      <c r="X32" s="50">
        <v>4.023966059702966E-15</v>
      </c>
      <c r="Z32" s="3">
        <f t="shared" si="0"/>
        <v>0</v>
      </c>
      <c r="AA32" s="63">
        <f t="shared" si="1"/>
        <v>1.0170906225431118</v>
      </c>
      <c r="AB32" s="64">
        <f t="shared" si="2"/>
        <v>0</v>
      </c>
      <c r="AC32" s="64">
        <f t="shared" si="3"/>
        <v>1.000003277870829</v>
      </c>
      <c r="AD32" s="64">
        <f t="shared" si="4"/>
        <v>0</v>
      </c>
      <c r="AE32" s="64">
        <f t="shared" si="5"/>
        <v>1.0069015098058407</v>
      </c>
      <c r="AF32" s="64">
        <f t="shared" si="6"/>
        <v>1.1913040419074168</v>
      </c>
      <c r="AG32" s="64">
        <f t="shared" si="7"/>
        <v>0.9868965238037033</v>
      </c>
      <c r="AH32" s="60">
        <f t="shared" si="8"/>
        <v>1.3805560342689661E-10</v>
      </c>
      <c r="AI32" s="60" t="str">
        <f t="shared" si="9"/>
        <v>n/a</v>
      </c>
      <c r="AJ32" s="61" t="str">
        <f t="shared" si="10"/>
        <v>n/a</v>
      </c>
    </row>
    <row r="33" spans="1:41" x14ac:dyDescent="0.4">
      <c r="A33" s="33" t="s">
        <v>68</v>
      </c>
      <c r="B33" s="45" t="s">
        <v>21</v>
      </c>
      <c r="C33" s="33" t="s">
        <v>18</v>
      </c>
      <c r="D33" s="35">
        <v>3.89350091821311</v>
      </c>
      <c r="E33" s="35">
        <v>0.38893147796295702</v>
      </c>
      <c r="F33" s="35">
        <v>0.92275168442886002</v>
      </c>
      <c r="G33" s="35">
        <v>11.769863307956999</v>
      </c>
      <c r="H33" s="35">
        <v>17.9810725889953</v>
      </c>
      <c r="I33" s="35">
        <v>1.79563630103562</v>
      </c>
      <c r="J33" s="35">
        <v>0.84937188918157902</v>
      </c>
      <c r="K33" s="35">
        <v>5.0966223268129598E-3</v>
      </c>
      <c r="L33" s="35">
        <v>5.58078805147324E-2</v>
      </c>
      <c r="M33" s="36">
        <v>0.90171012750280199</v>
      </c>
      <c r="N33" s="40" t="s">
        <v>90</v>
      </c>
      <c r="O33" s="49">
        <v>3.0364662829140179</v>
      </c>
      <c r="P33" s="49">
        <v>-0.36329440051656009</v>
      </c>
      <c r="Q33" s="49">
        <v>0.92275171832255576</v>
      </c>
      <c r="R33" s="49">
        <v>14.9817935380613</v>
      </c>
      <c r="S33" s="49">
        <v>17.05229147861974</v>
      </c>
      <c r="T33" s="49">
        <v>1.376168099453168</v>
      </c>
      <c r="U33" s="49">
        <v>0.84833146783828561</v>
      </c>
      <c r="V33" s="49">
        <v>3.3664944214799851E-6</v>
      </c>
      <c r="W33" s="49">
        <v>1.1615148543397741E-8</v>
      </c>
      <c r="X33" s="50">
        <v>0.49999992647200209</v>
      </c>
      <c r="Z33" s="3">
        <f t="shared" si="0"/>
        <v>1</v>
      </c>
      <c r="AA33" s="63">
        <f t="shared" si="1"/>
        <v>1.2822473742328593</v>
      </c>
      <c r="AB33" s="64">
        <f t="shared" si="2"/>
        <v>1.0705683253304872</v>
      </c>
      <c r="AC33" s="64">
        <f t="shared" si="3"/>
        <v>0.99999996326888907</v>
      </c>
      <c r="AD33" s="64">
        <f t="shared" si="4"/>
        <v>0.7856111004370484</v>
      </c>
      <c r="AE33" s="64">
        <f t="shared" si="5"/>
        <v>1.0544666452329923</v>
      </c>
      <c r="AF33" s="64">
        <f t="shared" si="6"/>
        <v>1.3048088396680109</v>
      </c>
      <c r="AG33" s="64">
        <f t="shared" si="7"/>
        <v>1.001226432571156</v>
      </c>
      <c r="AH33" s="60" t="str">
        <f t="shared" si="8"/>
        <v>more than 1000%</v>
      </c>
      <c r="AI33" s="60" t="str">
        <f t="shared" si="9"/>
        <v>more than 1000%</v>
      </c>
      <c r="AJ33" s="61">
        <f t="shared" si="10"/>
        <v>1.8034205202094045</v>
      </c>
    </row>
    <row r="34" spans="1:41" x14ac:dyDescent="0.4">
      <c r="A34" s="33"/>
      <c r="B34" s="45"/>
      <c r="C34" s="33"/>
      <c r="D34" s="35"/>
      <c r="E34" s="35"/>
      <c r="F34" s="35"/>
      <c r="G34" s="35"/>
      <c r="H34" s="35"/>
      <c r="I34" s="35"/>
      <c r="J34" s="35"/>
      <c r="K34" s="35"/>
      <c r="L34" s="35"/>
      <c r="M34" s="36"/>
      <c r="N34" s="40"/>
      <c r="O34" s="49"/>
      <c r="P34" s="49"/>
      <c r="Q34" s="49"/>
      <c r="R34" s="49"/>
      <c r="S34" s="49"/>
      <c r="T34" s="49"/>
      <c r="U34" s="49"/>
      <c r="V34" s="49"/>
      <c r="W34" s="49"/>
      <c r="X34" s="50"/>
      <c r="AA34" s="59"/>
      <c r="AB34" s="60"/>
      <c r="AC34" s="60"/>
      <c r="AD34" s="60"/>
      <c r="AE34" s="60"/>
      <c r="AF34" s="60"/>
      <c r="AG34" s="64"/>
      <c r="AH34" s="60"/>
      <c r="AI34" s="60"/>
      <c r="AJ34" s="61"/>
      <c r="AM34" s="69"/>
      <c r="AN34" s="69"/>
      <c r="AO34" s="69"/>
    </row>
    <row r="35" spans="1:41" x14ac:dyDescent="0.4">
      <c r="A35" s="33"/>
      <c r="B35" s="45"/>
      <c r="C35" s="33"/>
      <c r="D35" s="35"/>
      <c r="E35" s="35"/>
      <c r="F35" s="35"/>
      <c r="G35" s="35"/>
      <c r="H35" s="35"/>
      <c r="I35" s="35"/>
      <c r="J35" s="35"/>
      <c r="K35" s="35"/>
      <c r="L35" s="35"/>
      <c r="M35" s="36"/>
      <c r="N35" s="40"/>
      <c r="O35" s="49"/>
      <c r="P35" s="49"/>
      <c r="Q35" s="49"/>
      <c r="R35" s="49"/>
      <c r="S35" s="49"/>
      <c r="T35" s="49"/>
      <c r="U35" s="49"/>
      <c r="V35" s="49"/>
      <c r="W35" s="49"/>
      <c r="X35" s="50"/>
      <c r="AA35" s="63"/>
      <c r="AB35" s="64"/>
      <c r="AC35" s="64"/>
      <c r="AD35" s="64"/>
      <c r="AE35" s="64"/>
      <c r="AF35" s="64"/>
      <c r="AG35" s="64"/>
      <c r="AH35" s="60"/>
      <c r="AI35" s="60"/>
      <c r="AJ35" s="61"/>
      <c r="AM35" s="68"/>
      <c r="AN35" s="68"/>
      <c r="AO35" s="68"/>
    </row>
    <row r="36" spans="1:41" x14ac:dyDescent="0.4">
      <c r="A36" s="33"/>
      <c r="B36" s="45"/>
      <c r="C36" s="33"/>
      <c r="D36" s="35"/>
      <c r="E36" s="35"/>
      <c r="F36" s="35"/>
      <c r="G36" s="35"/>
      <c r="H36" s="35"/>
      <c r="I36" s="35"/>
      <c r="J36" s="35"/>
      <c r="K36" s="35"/>
      <c r="L36" s="35"/>
      <c r="M36" s="36"/>
      <c r="N36" s="40"/>
      <c r="O36" s="49"/>
      <c r="P36" s="49"/>
      <c r="Q36" s="49"/>
      <c r="R36" s="49"/>
      <c r="S36" s="49"/>
      <c r="T36" s="49"/>
      <c r="U36" s="49"/>
      <c r="V36" s="49"/>
      <c r="W36" s="49"/>
      <c r="X36" s="50"/>
      <c r="AA36" s="63"/>
      <c r="AB36" s="64"/>
      <c r="AC36" s="64"/>
      <c r="AD36" s="64"/>
      <c r="AE36" s="64"/>
      <c r="AF36" s="64"/>
      <c r="AG36" s="64"/>
      <c r="AH36" s="60"/>
      <c r="AI36" s="60"/>
      <c r="AJ36" s="61"/>
      <c r="AM36" s="68"/>
      <c r="AN36" s="68"/>
      <c r="AO36" s="68"/>
    </row>
    <row r="37" spans="1:41" x14ac:dyDescent="0.4">
      <c r="A37" s="33"/>
      <c r="B37" s="45"/>
      <c r="C37" s="33"/>
      <c r="D37" s="35"/>
      <c r="E37" s="35"/>
      <c r="F37" s="35"/>
      <c r="G37" s="35"/>
      <c r="H37" s="35"/>
      <c r="I37" s="35"/>
      <c r="J37" s="35"/>
      <c r="K37" s="35"/>
      <c r="L37" s="35"/>
      <c r="M37" s="36"/>
      <c r="N37" s="40"/>
      <c r="O37" s="49"/>
      <c r="P37" s="49"/>
      <c r="Q37" s="49"/>
      <c r="R37" s="49"/>
      <c r="S37" s="49"/>
      <c r="T37" s="49"/>
      <c r="U37" s="49"/>
      <c r="V37" s="49"/>
      <c r="W37" s="49"/>
      <c r="X37" s="50"/>
      <c r="AA37" s="63"/>
      <c r="AB37" s="64"/>
      <c r="AC37" s="64"/>
      <c r="AD37" s="64"/>
      <c r="AE37" s="64"/>
      <c r="AF37" s="64"/>
      <c r="AG37" s="64"/>
      <c r="AH37" s="60"/>
      <c r="AI37" s="60"/>
      <c r="AJ37" s="61"/>
    </row>
    <row r="38" spans="1:41" x14ac:dyDescent="0.4">
      <c r="A38" s="33"/>
      <c r="B38" s="45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6"/>
      <c r="N38" s="40"/>
      <c r="O38" s="49"/>
      <c r="P38" s="49"/>
      <c r="Q38" s="49"/>
      <c r="R38" s="49"/>
      <c r="S38" s="49"/>
      <c r="T38" s="49"/>
      <c r="U38" s="49"/>
      <c r="V38" s="49"/>
      <c r="W38" s="49"/>
      <c r="X38" s="50"/>
      <c r="AA38" s="63"/>
      <c r="AB38" s="64"/>
      <c r="AC38" s="64"/>
      <c r="AD38" s="64"/>
      <c r="AE38" s="64"/>
      <c r="AF38" s="64"/>
      <c r="AG38" s="64"/>
      <c r="AH38" s="60"/>
      <c r="AI38" s="60"/>
      <c r="AJ38" s="61"/>
    </row>
    <row r="39" spans="1:41" x14ac:dyDescent="0.4">
      <c r="A39" s="33"/>
      <c r="B39" s="45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6"/>
      <c r="N39" s="40"/>
      <c r="O39" s="49"/>
      <c r="P39" s="49"/>
      <c r="Q39" s="49"/>
      <c r="R39" s="49"/>
      <c r="S39" s="49"/>
      <c r="T39" s="49"/>
      <c r="U39" s="49"/>
      <c r="V39" s="49"/>
      <c r="W39" s="49"/>
      <c r="X39" s="50"/>
      <c r="AA39" s="63"/>
      <c r="AB39" s="64"/>
      <c r="AC39" s="64"/>
      <c r="AD39" s="64"/>
      <c r="AE39" s="64"/>
      <c r="AF39" s="64"/>
      <c r="AG39" s="64"/>
      <c r="AH39" s="60"/>
      <c r="AI39" s="60"/>
      <c r="AJ39" s="61"/>
    </row>
    <row r="40" spans="1:41" x14ac:dyDescent="0.4">
      <c r="A40" s="33"/>
      <c r="B40" s="45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6"/>
      <c r="N40" s="40"/>
      <c r="O40" s="49"/>
      <c r="P40" s="49"/>
      <c r="Q40" s="49"/>
      <c r="R40" s="49"/>
      <c r="S40" s="49"/>
      <c r="T40" s="49"/>
      <c r="U40" s="49"/>
      <c r="V40" s="49"/>
      <c r="W40" s="49"/>
      <c r="X40" s="50"/>
      <c r="AA40" s="63"/>
      <c r="AB40" s="64"/>
      <c r="AC40" s="64"/>
      <c r="AD40" s="64"/>
      <c r="AE40" s="64"/>
      <c r="AF40" s="64"/>
      <c r="AG40" s="64"/>
      <c r="AH40" s="60"/>
      <c r="AI40" s="60"/>
      <c r="AJ40" s="61"/>
    </row>
    <row r="41" spans="1:41" x14ac:dyDescent="0.4">
      <c r="A41" s="33"/>
      <c r="B41" s="45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6"/>
      <c r="N41" s="40"/>
      <c r="O41" s="49"/>
      <c r="P41" s="49"/>
      <c r="Q41" s="49"/>
      <c r="R41" s="49"/>
      <c r="S41" s="49"/>
      <c r="T41" s="49"/>
      <c r="U41" s="49"/>
      <c r="V41" s="49"/>
      <c r="W41" s="49"/>
      <c r="X41" s="50"/>
      <c r="AA41" s="63"/>
      <c r="AB41" s="64"/>
      <c r="AC41" s="64"/>
      <c r="AD41" s="64"/>
      <c r="AE41" s="64"/>
      <c r="AF41" s="64"/>
      <c r="AG41" s="64"/>
      <c r="AH41" s="60"/>
      <c r="AI41" s="60"/>
      <c r="AJ41" s="61"/>
    </row>
    <row r="42" spans="1:41" x14ac:dyDescent="0.4">
      <c r="A42" s="33"/>
      <c r="B42" s="45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6"/>
      <c r="N42" s="40"/>
      <c r="O42" s="49"/>
      <c r="P42" s="49"/>
      <c r="Q42" s="49"/>
      <c r="R42" s="49"/>
      <c r="S42" s="49"/>
      <c r="T42" s="49"/>
      <c r="U42" s="49"/>
      <c r="V42" s="49"/>
      <c r="W42" s="49"/>
      <c r="X42" s="50"/>
      <c r="AA42" s="63"/>
      <c r="AB42" s="64"/>
      <c r="AC42" s="64"/>
      <c r="AD42" s="64"/>
      <c r="AE42" s="64"/>
      <c r="AF42" s="64"/>
      <c r="AG42" s="64"/>
      <c r="AH42" s="60"/>
      <c r="AI42" s="60"/>
      <c r="AJ42" s="61"/>
    </row>
    <row r="43" spans="1:41" x14ac:dyDescent="0.4">
      <c r="A43" s="33"/>
      <c r="B43" s="45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6"/>
      <c r="N43" s="40"/>
      <c r="O43" s="49"/>
      <c r="P43" s="49"/>
      <c r="Q43" s="49"/>
      <c r="R43" s="49"/>
      <c r="S43" s="49"/>
      <c r="T43" s="49"/>
      <c r="U43" s="49"/>
      <c r="V43" s="49"/>
      <c r="W43" s="49"/>
      <c r="X43" s="50"/>
      <c r="AA43" s="63"/>
      <c r="AB43" s="64"/>
      <c r="AC43" s="64"/>
      <c r="AD43" s="64"/>
      <c r="AE43" s="64"/>
      <c r="AF43" s="64"/>
      <c r="AG43" s="64"/>
      <c r="AH43" s="60"/>
      <c r="AI43" s="60"/>
      <c r="AJ43" s="61"/>
    </row>
    <row r="44" spans="1:41" x14ac:dyDescent="0.4">
      <c r="A44" s="33"/>
      <c r="B44" s="45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6"/>
      <c r="N44" s="40"/>
      <c r="O44" s="49"/>
      <c r="P44" s="49"/>
      <c r="Q44" s="49"/>
      <c r="R44" s="49"/>
      <c r="S44" s="49"/>
      <c r="T44" s="49"/>
      <c r="U44" s="49"/>
      <c r="V44" s="49"/>
      <c r="W44" s="49"/>
      <c r="X44" s="50"/>
      <c r="AA44" s="63"/>
      <c r="AB44" s="64"/>
      <c r="AC44" s="64"/>
      <c r="AD44" s="64"/>
      <c r="AE44" s="64"/>
      <c r="AF44" s="64"/>
      <c r="AG44" s="64"/>
      <c r="AH44" s="60"/>
      <c r="AI44" s="60"/>
      <c r="AJ44" s="61"/>
    </row>
    <row r="45" spans="1:41" x14ac:dyDescent="0.4">
      <c r="A45" s="33"/>
      <c r="B45" s="45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6"/>
      <c r="N45" s="40"/>
      <c r="O45" s="49"/>
      <c r="P45" s="49"/>
      <c r="Q45" s="49"/>
      <c r="R45" s="49"/>
      <c r="S45" s="49"/>
      <c r="T45" s="49"/>
      <c r="U45" s="49"/>
      <c r="V45" s="49"/>
      <c r="W45" s="49"/>
      <c r="X45" s="50"/>
      <c r="AA45" s="63"/>
      <c r="AB45" s="64"/>
      <c r="AC45" s="64"/>
      <c r="AD45" s="64"/>
      <c r="AE45" s="64"/>
      <c r="AF45" s="64"/>
      <c r="AG45" s="64"/>
      <c r="AH45" s="60"/>
      <c r="AI45" s="60"/>
      <c r="AJ45" s="61"/>
    </row>
    <row r="46" spans="1:41" ht="18" thickBot="1" x14ac:dyDescent="0.45">
      <c r="A46" s="37"/>
      <c r="B46" s="46"/>
      <c r="C46" s="37"/>
      <c r="D46" s="38"/>
      <c r="E46" s="38"/>
      <c r="F46" s="38"/>
      <c r="G46" s="38"/>
      <c r="H46" s="38"/>
      <c r="I46" s="38"/>
      <c r="J46" s="38"/>
      <c r="K46" s="38"/>
      <c r="L46" s="38"/>
      <c r="M46" s="39"/>
      <c r="N46" s="42"/>
      <c r="O46" s="51"/>
      <c r="P46" s="51"/>
      <c r="Q46" s="51"/>
      <c r="R46" s="51"/>
      <c r="S46" s="51"/>
      <c r="T46" s="51"/>
      <c r="U46" s="51"/>
      <c r="V46" s="51"/>
      <c r="W46" s="51"/>
      <c r="X46" s="52"/>
      <c r="AA46" s="63"/>
      <c r="AB46" s="64"/>
      <c r="AC46" s="64"/>
      <c r="AD46" s="64"/>
      <c r="AE46" s="64"/>
      <c r="AF46" s="64"/>
      <c r="AG46" s="64"/>
      <c r="AH46" s="60"/>
      <c r="AI46" s="60"/>
      <c r="AJ46" s="61"/>
    </row>
  </sheetData>
  <autoFilter ref="A2:AO46" xr:uid="{00000000-0009-0000-0000-000005000000}">
    <filterColumn colId="38" showButton="0"/>
    <filterColumn colId="39" showButton="0"/>
    <sortState ref="A4:AO33">
      <sortCondition ref="A2:A46"/>
    </sortState>
  </autoFilter>
  <mergeCells count="4">
    <mergeCell ref="C1:M1"/>
    <mergeCell ref="N1:X1"/>
    <mergeCell ref="AM2:AO2"/>
    <mergeCell ref="AA1:AJ1"/>
  </mergeCells>
  <phoneticPr fontId="18" type="noConversion"/>
  <conditionalFormatting sqref="AA1:AJ1048576">
    <cfRule type="cellIs" dxfId="1" priority="1" operator="lessThan">
      <formula>0.9</formula>
    </cfRule>
    <cfRule type="cellIs" dxfId="0" priority="2" operator="greaterThan">
      <formula>1.1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zoomScale="85" zoomScaleNormal="85" workbookViewId="0">
      <selection activeCell="D8" sqref="D8"/>
    </sheetView>
  </sheetViews>
  <sheetFormatPr defaultRowHeight="17.399999999999999" x14ac:dyDescent="0.4"/>
  <cols>
    <col min="1" max="1" width="14.59765625" bestFit="1" customWidth="1"/>
    <col min="2" max="2" width="12.19921875" bestFit="1" customWidth="1"/>
    <col min="3" max="3" width="12.19921875" customWidth="1"/>
  </cols>
  <sheetData>
    <row r="1" spans="1:15" x14ac:dyDescent="0.4">
      <c r="A1" s="3" t="s">
        <v>59</v>
      </c>
      <c r="B1" s="3" t="s">
        <v>43</v>
      </c>
      <c r="C1" s="3" t="s">
        <v>75</v>
      </c>
      <c r="D1" s="6" t="s">
        <v>44</v>
      </c>
      <c r="E1" s="6" t="s">
        <v>45</v>
      </c>
      <c r="F1" s="6" t="s">
        <v>46</v>
      </c>
      <c r="G1" s="6" t="s">
        <v>47</v>
      </c>
      <c r="H1" s="6" t="s">
        <v>48</v>
      </c>
      <c r="I1" s="6" t="s">
        <v>49</v>
      </c>
      <c r="J1" s="6" t="s">
        <v>50</v>
      </c>
      <c r="K1" s="6" t="s">
        <v>51</v>
      </c>
      <c r="L1" s="6" t="s">
        <v>52</v>
      </c>
      <c r="M1" s="6" t="s">
        <v>53</v>
      </c>
      <c r="N1" s="6" t="s">
        <v>54</v>
      </c>
      <c r="O1" s="6" t="s">
        <v>55</v>
      </c>
    </row>
    <row r="2" spans="1:15" x14ac:dyDescent="0.4">
      <c r="A2" s="3" t="s">
        <v>61</v>
      </c>
      <c r="B2" s="3" t="s">
        <v>15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4">
      <c r="A3" s="3" t="s">
        <v>61</v>
      </c>
      <c r="B3" s="3" t="s">
        <v>19</v>
      </c>
      <c r="C3" s="3">
        <v>1</v>
      </c>
      <c r="D3" s="3">
        <v>6.4779999999999998</v>
      </c>
      <c r="E3" s="3">
        <v>4.9569999999999999</v>
      </c>
      <c r="F3" s="3">
        <v>4.1879999999999997</v>
      </c>
      <c r="G3" s="3">
        <v>3.6709999999999998</v>
      </c>
      <c r="H3" s="3">
        <v>3.9849999999999999</v>
      </c>
      <c r="I3" s="3">
        <v>4.5039999999999996</v>
      </c>
      <c r="J3" s="3">
        <v>6.18</v>
      </c>
      <c r="K3" s="3">
        <v>6.5780000000000003</v>
      </c>
      <c r="L3" s="3">
        <v>4.2850000000000001</v>
      </c>
      <c r="M3" s="3">
        <v>3.7349999999999999</v>
      </c>
      <c r="N3" s="3">
        <v>3.802</v>
      </c>
      <c r="O3" s="3">
        <v>4.8040000000000003</v>
      </c>
    </row>
    <row r="4" spans="1:15" x14ac:dyDescent="0.4">
      <c r="A4" s="3" t="s">
        <v>61</v>
      </c>
      <c r="B4" s="3" t="s">
        <v>20</v>
      </c>
      <c r="C4" s="3">
        <v>2</v>
      </c>
      <c r="D4" s="3">
        <v>7.9630000000000001</v>
      </c>
      <c r="E4" s="3">
        <v>6.1820000000000004</v>
      </c>
      <c r="F4" s="3">
        <v>2.2450000000000001</v>
      </c>
      <c r="G4" s="3">
        <v>0.09</v>
      </c>
      <c r="H4" s="3">
        <v>0.376</v>
      </c>
      <c r="I4" s="3">
        <v>2.351</v>
      </c>
      <c r="J4" s="3">
        <v>4.5110000000000001</v>
      </c>
      <c r="K4" s="3">
        <v>5.7160000000000002</v>
      </c>
      <c r="L4" s="3">
        <v>1.2929999999999999</v>
      </c>
      <c r="M4" s="3">
        <v>0.47299999999999998</v>
      </c>
      <c r="N4" s="3">
        <v>3.1840000000000002</v>
      </c>
      <c r="O4" s="3">
        <v>6.194</v>
      </c>
    </row>
    <row r="5" spans="1:15" x14ac:dyDescent="0.4">
      <c r="A5" s="3" t="s">
        <v>61</v>
      </c>
      <c r="B5" s="3" t="s">
        <v>21</v>
      </c>
      <c r="C5" s="3">
        <v>3</v>
      </c>
      <c r="D5" s="3">
        <v>14.441000000000001</v>
      </c>
      <c r="E5" s="3">
        <v>11.138999999999999</v>
      </c>
      <c r="F5" s="3">
        <v>6.4340000000000002</v>
      </c>
      <c r="G5" s="3">
        <v>3.7610000000000001</v>
      </c>
      <c r="H5" s="3">
        <v>4.3609999999999998</v>
      </c>
      <c r="I5" s="3">
        <v>6.8540000000000001</v>
      </c>
      <c r="J5" s="3">
        <v>10.691000000000001</v>
      </c>
      <c r="K5" s="3">
        <v>12.294</v>
      </c>
      <c r="L5" s="3">
        <v>5.5780000000000003</v>
      </c>
      <c r="M5" s="3">
        <v>4.2080000000000002</v>
      </c>
      <c r="N5" s="3">
        <v>6.9850000000000003</v>
      </c>
      <c r="O5" s="3">
        <v>10.997</v>
      </c>
    </row>
    <row r="6" spans="1:15" x14ac:dyDescent="0.4">
      <c r="A6" s="3" t="s">
        <v>67</v>
      </c>
      <c r="B6" s="3" t="s">
        <v>15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4">
      <c r="A7" s="3" t="s">
        <v>67</v>
      </c>
      <c r="B7" s="3" t="s">
        <v>19</v>
      </c>
      <c r="C7" s="3">
        <v>4</v>
      </c>
      <c r="D7" s="3">
        <v>2.48</v>
      </c>
      <c r="E7" s="3">
        <v>2.0760000000000001</v>
      </c>
      <c r="F7" s="3">
        <v>1.9610000000000001</v>
      </c>
      <c r="G7" s="3">
        <v>1.9670000000000001</v>
      </c>
      <c r="H7" s="3">
        <v>3.41</v>
      </c>
      <c r="I7" s="3">
        <v>5.1989999999999998</v>
      </c>
      <c r="J7" s="3">
        <v>6.9939999999999998</v>
      </c>
      <c r="K7" s="3">
        <v>7.8819999999999997</v>
      </c>
      <c r="L7" s="3">
        <v>3.6880000000000002</v>
      </c>
      <c r="M7" s="3">
        <v>1.86</v>
      </c>
      <c r="N7" s="3">
        <v>1.8260000000000001</v>
      </c>
      <c r="O7" s="3">
        <v>1.954</v>
      </c>
    </row>
    <row r="8" spans="1:15" x14ac:dyDescent="0.4">
      <c r="A8" s="3" t="s">
        <v>67</v>
      </c>
      <c r="B8" s="3" t="s">
        <v>20</v>
      </c>
      <c r="C8" s="3">
        <v>5</v>
      </c>
      <c r="D8" s="3">
        <v>1.5820000000000001</v>
      </c>
      <c r="E8" s="3">
        <v>0.92600000000000005</v>
      </c>
      <c r="F8" s="3">
        <v>0.316</v>
      </c>
      <c r="G8" s="3">
        <v>0.152</v>
      </c>
      <c r="H8" s="3">
        <v>0.249</v>
      </c>
      <c r="I8" s="3">
        <v>0</v>
      </c>
      <c r="J8" s="3">
        <v>0</v>
      </c>
      <c r="K8" s="3">
        <v>0</v>
      </c>
      <c r="L8" s="3">
        <v>0</v>
      </c>
      <c r="M8" s="3">
        <v>0.29399999999999998</v>
      </c>
      <c r="N8" s="3">
        <v>0.60799999999999998</v>
      </c>
      <c r="O8" s="3">
        <v>0.92300000000000004</v>
      </c>
    </row>
    <row r="9" spans="1:15" x14ac:dyDescent="0.4">
      <c r="A9" s="3" t="s">
        <v>67</v>
      </c>
      <c r="B9" s="3" t="s">
        <v>21</v>
      </c>
      <c r="C9" s="3">
        <v>6</v>
      </c>
      <c r="D9" s="3">
        <v>4.0620000000000003</v>
      </c>
      <c r="E9" s="3">
        <v>3.0019999999999998</v>
      </c>
      <c r="F9" s="3">
        <v>2.2770000000000001</v>
      </c>
      <c r="G9" s="3">
        <v>2.1190000000000002</v>
      </c>
      <c r="H9" s="3">
        <v>3.6579999999999999</v>
      </c>
      <c r="I9" s="3">
        <v>5.1989999999999998</v>
      </c>
      <c r="J9" s="3">
        <v>6.9939999999999998</v>
      </c>
      <c r="K9" s="3">
        <v>7.8819999999999997</v>
      </c>
      <c r="L9" s="3">
        <v>3.6880000000000002</v>
      </c>
      <c r="M9" s="3">
        <v>2.153</v>
      </c>
      <c r="N9" s="3">
        <v>2.4350000000000001</v>
      </c>
      <c r="O9" s="3">
        <v>2.8769999999999998</v>
      </c>
    </row>
    <row r="10" spans="1:15" x14ac:dyDescent="0.4">
      <c r="A10" s="3" t="s">
        <v>69</v>
      </c>
      <c r="B10" s="3" t="s">
        <v>15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4">
      <c r="A11" s="3" t="s">
        <v>69</v>
      </c>
      <c r="B11" s="3" t="s">
        <v>19</v>
      </c>
      <c r="C11" s="3">
        <v>7</v>
      </c>
      <c r="D11" s="3">
        <v>7.6180000000000003</v>
      </c>
      <c r="E11" s="3">
        <v>5.6580000000000004</v>
      </c>
      <c r="F11" s="3">
        <v>4.9290000000000003</v>
      </c>
      <c r="G11" s="3">
        <v>4.0289999999999999</v>
      </c>
      <c r="H11" s="3">
        <v>3.9329999999999998</v>
      </c>
      <c r="I11" s="3">
        <v>4.3650000000000002</v>
      </c>
      <c r="J11" s="3">
        <v>5.4130000000000003</v>
      </c>
      <c r="K11" s="3">
        <v>5.5670000000000002</v>
      </c>
      <c r="L11" s="3">
        <v>3.7829999999999999</v>
      </c>
      <c r="M11" s="3">
        <v>3.9540000000000002</v>
      </c>
      <c r="N11" s="3">
        <v>4.4930000000000003</v>
      </c>
      <c r="O11" s="3">
        <v>5.8159999999999998</v>
      </c>
    </row>
    <row r="12" spans="1:15" x14ac:dyDescent="0.4">
      <c r="A12" s="3" t="s">
        <v>69</v>
      </c>
      <c r="B12" s="3" t="s">
        <v>20</v>
      </c>
      <c r="C12" s="3">
        <v>8</v>
      </c>
      <c r="D12" s="3">
        <v>20.629000000000001</v>
      </c>
      <c r="E12" s="3">
        <v>15.433999999999999</v>
      </c>
      <c r="F12" s="3">
        <v>8.8520000000000003</v>
      </c>
      <c r="G12" s="3">
        <v>1.6459999999999999</v>
      </c>
      <c r="H12" s="3">
        <v>1.286</v>
      </c>
      <c r="I12" s="3">
        <v>8.5969999999999995</v>
      </c>
      <c r="J12" s="3">
        <v>19.827999999999999</v>
      </c>
      <c r="K12" s="3">
        <v>22.92</v>
      </c>
      <c r="L12" s="3">
        <v>7.9619999999999997</v>
      </c>
      <c r="M12" s="3">
        <v>0.52900000000000003</v>
      </c>
      <c r="N12" s="3">
        <v>8.9489999999999998</v>
      </c>
      <c r="O12" s="3">
        <v>16.690999999999999</v>
      </c>
    </row>
    <row r="13" spans="1:15" x14ac:dyDescent="0.4">
      <c r="A13" s="3" t="s">
        <v>69</v>
      </c>
      <c r="B13" s="3" t="s">
        <v>21</v>
      </c>
      <c r="C13" s="3">
        <v>9</v>
      </c>
      <c r="D13" s="3">
        <v>28.245999999999999</v>
      </c>
      <c r="E13" s="3">
        <v>21.091999999999999</v>
      </c>
      <c r="F13" s="3">
        <v>13.78</v>
      </c>
      <c r="G13" s="3">
        <v>5.6749999999999998</v>
      </c>
      <c r="H13" s="3">
        <v>5.2190000000000003</v>
      </c>
      <c r="I13" s="3">
        <v>12.962</v>
      </c>
      <c r="J13" s="3">
        <v>25.241</v>
      </c>
      <c r="K13" s="3">
        <v>28.486999999999998</v>
      </c>
      <c r="L13" s="3">
        <v>11.744999999999999</v>
      </c>
      <c r="M13" s="3">
        <v>4.484</v>
      </c>
      <c r="N13" s="3">
        <v>13.443</v>
      </c>
      <c r="O13" s="3">
        <v>22.507000000000001</v>
      </c>
    </row>
    <row r="14" spans="1:15" x14ac:dyDescent="0.4">
      <c r="A14" s="3" t="s">
        <v>70</v>
      </c>
      <c r="B14" s="3" t="s">
        <v>15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4">
      <c r="A15" s="3" t="s">
        <v>70</v>
      </c>
      <c r="B15" s="3" t="s">
        <v>19</v>
      </c>
      <c r="C15" s="3">
        <v>10</v>
      </c>
      <c r="D15" s="3">
        <v>3.331</v>
      </c>
      <c r="E15" s="3">
        <v>3.012</v>
      </c>
      <c r="F15" s="3">
        <v>2.3460000000000001</v>
      </c>
      <c r="G15" s="3">
        <v>1.7390000000000001</v>
      </c>
      <c r="H15" s="3">
        <v>1.978</v>
      </c>
      <c r="I15" s="3">
        <v>3.2989999999999999</v>
      </c>
      <c r="J15" s="3">
        <v>4.9930000000000003</v>
      </c>
      <c r="K15" s="3">
        <v>5.07</v>
      </c>
      <c r="L15" s="3">
        <v>2.8450000000000002</v>
      </c>
      <c r="M15" s="3">
        <v>1.79</v>
      </c>
      <c r="N15" s="3">
        <v>1.982</v>
      </c>
      <c r="O15" s="3">
        <v>2.8090000000000002</v>
      </c>
    </row>
    <row r="16" spans="1:15" x14ac:dyDescent="0.4">
      <c r="A16" s="3" t="s">
        <v>70</v>
      </c>
      <c r="B16" s="3" t="s">
        <v>20</v>
      </c>
      <c r="C16" s="3">
        <v>11</v>
      </c>
      <c r="D16" s="3">
        <v>8.11</v>
      </c>
      <c r="E16" s="3">
        <v>5.6639999999999997</v>
      </c>
      <c r="F16" s="3">
        <v>2.556</v>
      </c>
      <c r="G16" s="3">
        <v>0.69699999999999995</v>
      </c>
      <c r="H16" s="3">
        <v>1.198</v>
      </c>
      <c r="I16" s="3">
        <v>6.2450000000000001</v>
      </c>
      <c r="J16" s="3">
        <v>9.4870000000000001</v>
      </c>
      <c r="K16" s="3">
        <v>9.3539999999999992</v>
      </c>
      <c r="L16" s="3">
        <v>4.4740000000000002</v>
      </c>
      <c r="M16" s="3">
        <v>0.30199999999999999</v>
      </c>
      <c r="N16" s="3">
        <v>1.897</v>
      </c>
      <c r="O16" s="3">
        <v>4.7859999999999996</v>
      </c>
    </row>
    <row r="17" spans="1:15" x14ac:dyDescent="0.4">
      <c r="A17" s="3" t="s">
        <v>70</v>
      </c>
      <c r="B17" s="3" t="s">
        <v>21</v>
      </c>
      <c r="C17" s="3">
        <v>12</v>
      </c>
      <c r="D17" s="3">
        <v>11.441000000000001</v>
      </c>
      <c r="E17" s="3">
        <v>8.6760000000000002</v>
      </c>
      <c r="F17" s="3">
        <v>4.9020000000000001</v>
      </c>
      <c r="G17" s="3">
        <v>2.4359999999999999</v>
      </c>
      <c r="H17" s="3">
        <v>3.1760000000000002</v>
      </c>
      <c r="I17" s="3">
        <v>9.5440000000000005</v>
      </c>
      <c r="J17" s="3">
        <v>14.48</v>
      </c>
      <c r="K17" s="3">
        <v>14.423999999999999</v>
      </c>
      <c r="L17" s="3">
        <v>7.319</v>
      </c>
      <c r="M17" s="3">
        <v>2.093</v>
      </c>
      <c r="N17" s="3">
        <v>3.8780000000000001</v>
      </c>
      <c r="O17" s="3">
        <v>7.5949999999999998</v>
      </c>
    </row>
    <row r="18" spans="1:15" x14ac:dyDescent="0.4">
      <c r="A18" s="3" t="s">
        <v>60</v>
      </c>
      <c r="B18" s="3" t="s">
        <v>15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4">
      <c r="A19" s="3" t="s">
        <v>60</v>
      </c>
      <c r="B19" s="3" t="s">
        <v>19</v>
      </c>
      <c r="C19" s="3">
        <v>13</v>
      </c>
      <c r="D19" s="3">
        <v>6.2140000000000004</v>
      </c>
      <c r="E19" s="3">
        <v>5.5330000000000004</v>
      </c>
      <c r="F19" s="3">
        <v>5.1630000000000003</v>
      </c>
      <c r="G19" s="3">
        <v>4.3259999999999996</v>
      </c>
      <c r="H19" s="3">
        <v>4.2080000000000002</v>
      </c>
      <c r="I19" s="3">
        <v>5.2380000000000004</v>
      </c>
      <c r="J19" s="3">
        <v>8.5980000000000008</v>
      </c>
      <c r="K19" s="3">
        <v>9.1980000000000004</v>
      </c>
      <c r="L19" s="3">
        <v>4.492</v>
      </c>
      <c r="M19" s="3">
        <v>4.8760000000000003</v>
      </c>
      <c r="N19" s="3">
        <v>4.99</v>
      </c>
      <c r="O19" s="3">
        <v>5.4640000000000004</v>
      </c>
    </row>
    <row r="20" spans="1:15" x14ac:dyDescent="0.4">
      <c r="A20" s="3" t="s">
        <v>60</v>
      </c>
      <c r="B20" s="3" t="s">
        <v>20</v>
      </c>
      <c r="C20" s="3">
        <v>14</v>
      </c>
      <c r="D20" s="3">
        <v>0.13100000000000001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1.2E-2</v>
      </c>
      <c r="N20" s="3">
        <v>4.5999999999999999E-2</v>
      </c>
      <c r="O20" s="3">
        <v>4.9000000000000002E-2</v>
      </c>
    </row>
    <row r="21" spans="1:15" x14ac:dyDescent="0.4">
      <c r="A21" s="3" t="s">
        <v>60</v>
      </c>
      <c r="B21" s="3" t="s">
        <v>21</v>
      </c>
      <c r="C21" s="3">
        <v>15</v>
      </c>
      <c r="D21" s="3">
        <v>6.3449999999999998</v>
      </c>
      <c r="E21" s="3">
        <v>5.5330000000000004</v>
      </c>
      <c r="F21" s="3">
        <v>5.1630000000000003</v>
      </c>
      <c r="G21" s="3">
        <v>4.3259999999999996</v>
      </c>
      <c r="H21" s="3">
        <v>4.2080000000000002</v>
      </c>
      <c r="I21" s="3">
        <v>5.2380000000000004</v>
      </c>
      <c r="J21" s="3">
        <v>8.5980000000000008</v>
      </c>
      <c r="K21" s="3">
        <v>9.1980000000000004</v>
      </c>
      <c r="L21" s="3">
        <v>4.492</v>
      </c>
      <c r="M21" s="3">
        <v>4.8890000000000002</v>
      </c>
      <c r="N21" s="3">
        <v>5.0359999999999996</v>
      </c>
      <c r="O21" s="3">
        <v>5.5140000000000002</v>
      </c>
    </row>
    <row r="22" spans="1:15" x14ac:dyDescent="0.4">
      <c r="A22" s="3" t="s">
        <v>62</v>
      </c>
      <c r="B22" s="3" t="s">
        <v>15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4">
      <c r="A23" s="3" t="s">
        <v>62</v>
      </c>
      <c r="B23" s="3" t="s">
        <v>19</v>
      </c>
      <c r="C23" s="3">
        <v>16</v>
      </c>
      <c r="D23" s="3">
        <v>23.917999999999999</v>
      </c>
      <c r="E23" s="3">
        <v>17.152999999999999</v>
      </c>
      <c r="F23" s="3">
        <v>7.4029999999999996</v>
      </c>
      <c r="G23" s="3">
        <v>3.633</v>
      </c>
      <c r="H23" s="3">
        <v>3.0609999999999999</v>
      </c>
      <c r="I23" s="3">
        <v>4.8490000000000002</v>
      </c>
      <c r="J23" s="3">
        <v>8.6479999999999997</v>
      </c>
      <c r="K23" s="3">
        <v>9.4</v>
      </c>
      <c r="L23" s="3">
        <v>4.2279999999999998</v>
      </c>
      <c r="M23" s="3">
        <v>3.7090000000000001</v>
      </c>
      <c r="N23" s="3">
        <v>7.891</v>
      </c>
      <c r="O23" s="3">
        <v>16.945</v>
      </c>
    </row>
    <row r="24" spans="1:15" x14ac:dyDescent="0.4">
      <c r="A24" s="3" t="s">
        <v>62</v>
      </c>
      <c r="B24" s="3" t="s">
        <v>20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4">
      <c r="A25" s="3" t="s">
        <v>62</v>
      </c>
      <c r="B25" s="3" t="s">
        <v>21</v>
      </c>
      <c r="C25" s="3">
        <v>17</v>
      </c>
      <c r="D25" s="3">
        <v>23.917999999999999</v>
      </c>
      <c r="E25" s="3">
        <v>17.152999999999999</v>
      </c>
      <c r="F25" s="3">
        <v>7.4029999999999996</v>
      </c>
      <c r="G25" s="3">
        <v>3.633</v>
      </c>
      <c r="H25" s="3">
        <v>3.0609999999999999</v>
      </c>
      <c r="I25" s="3">
        <v>4.8490000000000002</v>
      </c>
      <c r="J25" s="3">
        <v>8.6479999999999997</v>
      </c>
      <c r="K25" s="3">
        <v>9.4</v>
      </c>
      <c r="L25" s="3">
        <v>4.2279999999999998</v>
      </c>
      <c r="M25" s="3">
        <v>3.7090000000000001</v>
      </c>
      <c r="N25" s="3">
        <v>7.891</v>
      </c>
      <c r="O25" s="3">
        <v>16.945</v>
      </c>
    </row>
    <row r="26" spans="1:15" x14ac:dyDescent="0.4">
      <c r="A26" s="3" t="s">
        <v>63</v>
      </c>
      <c r="B26" s="3" t="s">
        <v>15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4">
      <c r="A27" s="3" t="s">
        <v>63</v>
      </c>
      <c r="B27" s="3" t="s">
        <v>19</v>
      </c>
      <c r="C27" s="3">
        <v>18</v>
      </c>
      <c r="D27" s="3">
        <v>4.1319999999999997</v>
      </c>
      <c r="E27" s="3">
        <v>3.4119999999999999</v>
      </c>
      <c r="F27" s="3">
        <v>3.29</v>
      </c>
      <c r="G27" s="3">
        <v>3.1520000000000001</v>
      </c>
      <c r="H27" s="3">
        <v>3.8929999999999998</v>
      </c>
      <c r="I27" s="3">
        <v>4.3760000000000003</v>
      </c>
      <c r="J27" s="3">
        <v>5.1950000000000003</v>
      </c>
      <c r="K27" s="3">
        <v>5.4320000000000004</v>
      </c>
      <c r="L27" s="3">
        <v>3.5249999999999999</v>
      </c>
      <c r="M27" s="3">
        <v>3.137</v>
      </c>
      <c r="N27" s="3">
        <v>3.1680000000000001</v>
      </c>
      <c r="O27" s="3">
        <v>3.645</v>
      </c>
    </row>
    <row r="28" spans="1:15" x14ac:dyDescent="0.4">
      <c r="A28" s="3" t="s">
        <v>63</v>
      </c>
      <c r="B28" s="3" t="s">
        <v>20</v>
      </c>
      <c r="C28" s="3">
        <v>19</v>
      </c>
      <c r="D28" s="3">
        <v>6.3719999999999999</v>
      </c>
      <c r="E28" s="3">
        <v>4.8860000000000001</v>
      </c>
      <c r="F28" s="3">
        <v>2.1</v>
      </c>
      <c r="G28" s="3">
        <v>0.47599999999999998</v>
      </c>
      <c r="H28" s="3">
        <v>1.466</v>
      </c>
      <c r="I28" s="3">
        <v>0</v>
      </c>
      <c r="J28" s="3">
        <v>0</v>
      </c>
      <c r="K28" s="3">
        <v>0</v>
      </c>
      <c r="L28" s="3">
        <v>0</v>
      </c>
      <c r="M28" s="3">
        <v>0.20399999999999999</v>
      </c>
      <c r="N28" s="3">
        <v>1.819</v>
      </c>
      <c r="O28" s="3">
        <v>4.4180000000000001</v>
      </c>
    </row>
    <row r="29" spans="1:15" x14ac:dyDescent="0.4">
      <c r="A29" s="3" t="s">
        <v>63</v>
      </c>
      <c r="B29" s="3" t="s">
        <v>21</v>
      </c>
      <c r="C29" s="3">
        <v>20</v>
      </c>
      <c r="D29" s="3">
        <v>10.505000000000001</v>
      </c>
      <c r="E29" s="3">
        <v>8.298</v>
      </c>
      <c r="F29" s="3">
        <v>5.39</v>
      </c>
      <c r="G29" s="3">
        <v>3.6280000000000001</v>
      </c>
      <c r="H29" s="3">
        <v>5.3579999999999997</v>
      </c>
      <c r="I29" s="3">
        <v>4.3760000000000003</v>
      </c>
      <c r="J29" s="3">
        <v>5.1950000000000003</v>
      </c>
      <c r="K29" s="3">
        <v>5.4320000000000004</v>
      </c>
      <c r="L29" s="3">
        <v>3.5249999999999999</v>
      </c>
      <c r="M29" s="3">
        <v>3.3420000000000001</v>
      </c>
      <c r="N29" s="3">
        <v>4.9859999999999998</v>
      </c>
      <c r="O29" s="3">
        <v>8.0630000000000006</v>
      </c>
    </row>
    <row r="30" spans="1:15" x14ac:dyDescent="0.4">
      <c r="A30" s="3" t="s">
        <v>64</v>
      </c>
      <c r="B30" s="3" t="s">
        <v>15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4">
      <c r="A31" s="3" t="s">
        <v>64</v>
      </c>
      <c r="B31" s="3" t="s">
        <v>19</v>
      </c>
      <c r="C31" s="3">
        <v>21</v>
      </c>
      <c r="D31" s="3">
        <v>11.146000000000001</v>
      </c>
      <c r="E31" s="3">
        <v>7.7910000000000004</v>
      </c>
      <c r="F31" s="3">
        <v>5.4850000000000003</v>
      </c>
      <c r="G31" s="3">
        <v>4.3600000000000003</v>
      </c>
      <c r="H31" s="3">
        <v>4.57</v>
      </c>
      <c r="I31" s="3">
        <v>6.2919999999999998</v>
      </c>
      <c r="J31" s="3">
        <v>8.92</v>
      </c>
      <c r="K31" s="3">
        <v>9.2949999999999999</v>
      </c>
      <c r="L31" s="3">
        <v>4.7279999999999998</v>
      </c>
      <c r="M31" s="3">
        <v>4.1680000000000001</v>
      </c>
      <c r="N31" s="3">
        <v>5.5890000000000004</v>
      </c>
      <c r="O31" s="3">
        <v>6.4139999999999997</v>
      </c>
    </row>
    <row r="32" spans="1:15" x14ac:dyDescent="0.4">
      <c r="A32" s="3" t="s">
        <v>64</v>
      </c>
      <c r="B32" s="3" t="s">
        <v>20</v>
      </c>
      <c r="C32" s="3">
        <v>22</v>
      </c>
      <c r="D32" s="3">
        <v>7.0960000000000001</v>
      </c>
      <c r="E32" s="3">
        <v>7.516</v>
      </c>
      <c r="F32" s="3">
        <v>2.4689999999999999</v>
      </c>
      <c r="G32" s="3">
        <v>0.50900000000000001</v>
      </c>
      <c r="H32" s="3">
        <v>0.23200000000000001</v>
      </c>
      <c r="I32" s="3">
        <v>0</v>
      </c>
      <c r="J32" s="3">
        <v>0</v>
      </c>
      <c r="K32" s="3">
        <v>0</v>
      </c>
      <c r="L32" s="3">
        <v>0</v>
      </c>
      <c r="M32" s="3">
        <v>0.41499999999999998</v>
      </c>
      <c r="N32" s="3"/>
      <c r="O32" s="3">
        <v>6.5819999999999999</v>
      </c>
    </row>
    <row r="33" spans="1:15" x14ac:dyDescent="0.4">
      <c r="A33" s="3" t="s">
        <v>64</v>
      </c>
      <c r="B33" s="3" t="s">
        <v>21</v>
      </c>
      <c r="C33" s="3">
        <v>23</v>
      </c>
      <c r="D33" s="3">
        <v>18.242000000000001</v>
      </c>
      <c r="E33" s="3">
        <v>15.308</v>
      </c>
      <c r="F33" s="3">
        <v>7.9539999999999997</v>
      </c>
      <c r="G33" s="3">
        <v>4.8689999999999998</v>
      </c>
      <c r="H33" s="3">
        <v>4.8019999999999996</v>
      </c>
      <c r="I33" s="3">
        <v>6.2919999999999998</v>
      </c>
      <c r="J33" s="3">
        <v>8.92</v>
      </c>
      <c r="K33" s="3">
        <v>9.2949999999999999</v>
      </c>
      <c r="L33" s="3">
        <v>4.7279999999999998</v>
      </c>
      <c r="M33" s="3">
        <v>4.5830000000000002</v>
      </c>
      <c r="N33" s="3">
        <v>5.5890000000000004</v>
      </c>
      <c r="O33" s="3">
        <v>12.996</v>
      </c>
    </row>
    <row r="34" spans="1:15" x14ac:dyDescent="0.4">
      <c r="A34" s="3" t="s">
        <v>65</v>
      </c>
      <c r="B34" s="3" t="s">
        <v>15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4">
      <c r="A35" s="3" t="s">
        <v>65</v>
      </c>
      <c r="B35" s="3" t="s">
        <v>19</v>
      </c>
      <c r="C35" s="3">
        <v>24</v>
      </c>
      <c r="D35" s="3">
        <v>4.4850000000000003</v>
      </c>
      <c r="E35" s="3">
        <v>4.1260000000000003</v>
      </c>
      <c r="F35" s="3">
        <v>4.1349999999999998</v>
      </c>
      <c r="G35" s="3">
        <v>4.5590000000000002</v>
      </c>
      <c r="H35" s="3">
        <v>4.0010000000000003</v>
      </c>
      <c r="I35" s="3">
        <v>3.3919999999999999</v>
      </c>
      <c r="J35" s="3">
        <v>4.7060000000000004</v>
      </c>
      <c r="K35" s="3">
        <v>4.508</v>
      </c>
      <c r="L35" s="3">
        <v>2.9750000000000001</v>
      </c>
      <c r="M35" s="3">
        <v>3.8610000000000002</v>
      </c>
      <c r="N35" s="3">
        <v>3.4609999999999999</v>
      </c>
      <c r="O35" s="3">
        <v>3.7469999999999999</v>
      </c>
    </row>
    <row r="36" spans="1:15" x14ac:dyDescent="0.4">
      <c r="A36" s="3" t="s">
        <v>65</v>
      </c>
      <c r="B36" s="3" t="s">
        <v>20</v>
      </c>
      <c r="C36" s="3">
        <v>25</v>
      </c>
      <c r="D36" s="3">
        <v>34.826000000000001</v>
      </c>
      <c r="E36" s="3">
        <v>25.53</v>
      </c>
      <c r="F36" s="3">
        <v>11.348000000000001</v>
      </c>
      <c r="G36" s="3">
        <v>1.9850000000000001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1.9350000000000001</v>
      </c>
      <c r="N36" s="3">
        <v>10.233000000000001</v>
      </c>
      <c r="O36" s="3">
        <v>25.434999999999999</v>
      </c>
    </row>
    <row r="37" spans="1:15" x14ac:dyDescent="0.4">
      <c r="A37" s="3" t="s">
        <v>65</v>
      </c>
      <c r="B37" s="3" t="s">
        <v>21</v>
      </c>
      <c r="C37" s="3">
        <v>26</v>
      </c>
      <c r="D37" s="3">
        <v>39.311999999999998</v>
      </c>
      <c r="E37" s="3">
        <v>29.655999999999999</v>
      </c>
      <c r="F37" s="3">
        <v>15.483000000000001</v>
      </c>
      <c r="G37" s="3">
        <v>6.5439999999999996</v>
      </c>
      <c r="H37" s="3">
        <v>4.0010000000000003</v>
      </c>
      <c r="I37" s="3">
        <v>3.3919999999999999</v>
      </c>
      <c r="J37" s="3">
        <v>4.7060000000000004</v>
      </c>
      <c r="K37" s="3">
        <v>4.508</v>
      </c>
      <c r="L37" s="3">
        <v>2.9750000000000001</v>
      </c>
      <c r="M37" s="3">
        <v>5.7960000000000003</v>
      </c>
      <c r="N37" s="3">
        <v>13.694000000000001</v>
      </c>
      <c r="O37" s="3">
        <v>29.183</v>
      </c>
    </row>
    <row r="38" spans="1:15" x14ac:dyDescent="0.4">
      <c r="A38" s="3" t="s">
        <v>66</v>
      </c>
      <c r="B38" s="3" t="s">
        <v>15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4">
      <c r="A39" s="3" t="s">
        <v>66</v>
      </c>
      <c r="B39" s="3" t="s">
        <v>19</v>
      </c>
      <c r="C39" s="3">
        <v>27</v>
      </c>
      <c r="D39" s="3">
        <v>8.6</v>
      </c>
      <c r="E39" s="3">
        <v>7.29</v>
      </c>
      <c r="F39" s="3">
        <v>5.5970000000000004</v>
      </c>
      <c r="G39" s="3">
        <v>4.601</v>
      </c>
      <c r="H39" s="3">
        <v>4.8079999999999998</v>
      </c>
      <c r="I39" s="3">
        <v>5.0759999999999996</v>
      </c>
      <c r="J39" s="3">
        <v>6.8010000000000002</v>
      </c>
      <c r="K39" s="3">
        <v>6.3410000000000002</v>
      </c>
      <c r="L39" s="3">
        <v>4.5389999999999997</v>
      </c>
      <c r="M39" s="3">
        <v>4.3179999999999996</v>
      </c>
      <c r="N39" s="3">
        <v>5.0289999999999999</v>
      </c>
      <c r="O39" s="3">
        <v>7.1070000000000002</v>
      </c>
    </row>
    <row r="40" spans="1:15" x14ac:dyDescent="0.4">
      <c r="A40" s="3" t="s">
        <v>66</v>
      </c>
      <c r="B40" s="3" t="s">
        <v>20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4">
      <c r="A41" s="3" t="s">
        <v>66</v>
      </c>
      <c r="B41" s="3" t="s">
        <v>21</v>
      </c>
      <c r="C41" s="3">
        <v>28</v>
      </c>
      <c r="D41" s="3">
        <v>8.6</v>
      </c>
      <c r="E41" s="3">
        <v>7.29</v>
      </c>
      <c r="F41" s="3">
        <v>5.5970000000000004</v>
      </c>
      <c r="G41" s="3">
        <v>4.601</v>
      </c>
      <c r="H41" s="3">
        <v>4.8079999999999998</v>
      </c>
      <c r="I41" s="3">
        <v>5.0759999999999996</v>
      </c>
      <c r="J41" s="3">
        <v>6.8010000000000002</v>
      </c>
      <c r="K41" s="3">
        <v>6.3410000000000002</v>
      </c>
      <c r="L41" s="3">
        <v>4.5389999999999997</v>
      </c>
      <c r="M41" s="3">
        <v>4.3179999999999996</v>
      </c>
      <c r="N41" s="3">
        <v>5.0289999999999999</v>
      </c>
      <c r="O41" s="3">
        <v>7.1070000000000002</v>
      </c>
    </row>
    <row r="42" spans="1:15" x14ac:dyDescent="0.4">
      <c r="A42" s="3" t="s">
        <v>68</v>
      </c>
      <c r="B42" s="3" t="s">
        <v>15</v>
      </c>
      <c r="C42" s="3">
        <v>29</v>
      </c>
      <c r="D42" s="3">
        <v>7.1660000000000004</v>
      </c>
      <c r="E42" s="3">
        <v>5.5860000000000003</v>
      </c>
      <c r="F42" s="3">
        <v>2.6789999999999998</v>
      </c>
      <c r="G42" s="3">
        <v>0.97899999999999998</v>
      </c>
      <c r="H42" s="3">
        <v>0.51300000000000001</v>
      </c>
      <c r="I42" s="3">
        <v>3.359</v>
      </c>
      <c r="J42" s="3">
        <v>7.367</v>
      </c>
      <c r="K42" s="3">
        <v>11.58</v>
      </c>
      <c r="L42" s="3">
        <v>7.0259999999999998</v>
      </c>
      <c r="M42" s="3">
        <v>1.048</v>
      </c>
      <c r="N42" s="3">
        <v>2.2410000000000001</v>
      </c>
      <c r="O42" s="3">
        <v>5.8209999999999997</v>
      </c>
    </row>
    <row r="43" spans="1:15" x14ac:dyDescent="0.4">
      <c r="A43" s="3" t="s">
        <v>68</v>
      </c>
      <c r="B43" s="3" t="s">
        <v>19</v>
      </c>
      <c r="C43" s="3">
        <v>30</v>
      </c>
      <c r="D43" s="3">
        <v>3.2959999999999998</v>
      </c>
      <c r="E43" s="3">
        <v>2.7029999999999998</v>
      </c>
      <c r="F43" s="3">
        <v>2.8650000000000002</v>
      </c>
      <c r="G43" s="3">
        <v>2.78</v>
      </c>
      <c r="H43" s="3">
        <v>2.8719999999999999</v>
      </c>
      <c r="I43" s="3">
        <v>2.9510000000000001</v>
      </c>
      <c r="J43" s="3">
        <v>3.7450000000000001</v>
      </c>
      <c r="K43" s="3">
        <v>4.03</v>
      </c>
      <c r="L43" s="3">
        <v>3.1320000000000001</v>
      </c>
      <c r="M43" s="3">
        <v>2.9809999999999999</v>
      </c>
      <c r="N43" s="3">
        <v>3.0609999999999999</v>
      </c>
      <c r="O43" s="3">
        <v>3.173</v>
      </c>
    </row>
    <row r="44" spans="1:15" x14ac:dyDescent="0.4">
      <c r="A44" s="3" t="s">
        <v>68</v>
      </c>
      <c r="B44" s="3" t="s">
        <v>20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4">
      <c r="A45" s="3" t="s">
        <v>68</v>
      </c>
      <c r="B45" s="3" t="s">
        <v>21</v>
      </c>
      <c r="C45" s="3">
        <v>31</v>
      </c>
      <c r="D45" s="3">
        <v>10.462999999999999</v>
      </c>
      <c r="E45" s="3">
        <v>8.2889999999999997</v>
      </c>
      <c r="F45" s="3">
        <v>5.5439999999999996</v>
      </c>
      <c r="G45" s="3">
        <v>3.7589999999999999</v>
      </c>
      <c r="H45" s="3">
        <v>3.3849999999999998</v>
      </c>
      <c r="I45" s="3">
        <v>6.3090000000000002</v>
      </c>
      <c r="J45" s="3">
        <v>11.111000000000001</v>
      </c>
      <c r="K45" s="3">
        <v>15.61</v>
      </c>
      <c r="L45" s="3">
        <v>10.157999999999999</v>
      </c>
      <c r="M45" s="3">
        <v>4.0279999999999996</v>
      </c>
      <c r="N45" s="3">
        <v>5.3019999999999996</v>
      </c>
      <c r="O45" s="3">
        <v>8.9930000000000003</v>
      </c>
    </row>
  </sheetData>
  <autoFilter ref="A1:O45" xr:uid="{00000000-0009-0000-0000-000000000000}">
    <sortState ref="A2:O45">
      <sortCondition ref="A1:A45"/>
    </sortState>
  </autoFilter>
  <phoneticPr fontId="18" type="noConversion"/>
  <conditionalFormatting sqref="D1:O1">
    <cfRule type="cellIs" dxfId="3" priority="3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"/>
  <sheetViews>
    <sheetView workbookViewId="0">
      <selection activeCell="C2" sqref="C2:N2"/>
    </sheetView>
  </sheetViews>
  <sheetFormatPr defaultRowHeight="17.399999999999999" x14ac:dyDescent="0.4"/>
  <sheetData>
    <row r="1" spans="1:14" x14ac:dyDescent="0.4">
      <c r="A1" s="3" t="s">
        <v>56</v>
      </c>
      <c r="B1" s="3" t="s">
        <v>57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48</v>
      </c>
      <c r="H1" s="6" t="s">
        <v>49</v>
      </c>
      <c r="I1" s="6" t="s">
        <v>50</v>
      </c>
      <c r="J1" s="6" t="s">
        <v>51</v>
      </c>
      <c r="K1" s="6" t="s">
        <v>52</v>
      </c>
      <c r="L1" s="6" t="s">
        <v>53</v>
      </c>
      <c r="M1" s="6" t="s">
        <v>54</v>
      </c>
      <c r="N1" s="6" t="s">
        <v>55</v>
      </c>
    </row>
    <row r="2" spans="1:14" x14ac:dyDescent="0.4">
      <c r="A2" s="3">
        <v>108</v>
      </c>
      <c r="B2" s="3" t="s">
        <v>58</v>
      </c>
      <c r="C2" s="3">
        <v>-3.94</v>
      </c>
      <c r="D2" s="3">
        <v>-1.66</v>
      </c>
      <c r="E2" s="3">
        <v>8.0399999999999991</v>
      </c>
      <c r="F2" s="3">
        <v>12.95</v>
      </c>
      <c r="G2" s="3">
        <v>18.14</v>
      </c>
      <c r="H2" s="3">
        <v>23.14</v>
      </c>
      <c r="I2" s="3">
        <v>27.76</v>
      </c>
      <c r="J2" s="3">
        <v>28.74</v>
      </c>
      <c r="K2" s="3">
        <v>21.5</v>
      </c>
      <c r="L2" s="3">
        <v>13.09</v>
      </c>
      <c r="M2" s="3">
        <v>7.82</v>
      </c>
      <c r="N2" s="3">
        <v>-0.57999999999999996</v>
      </c>
    </row>
  </sheetData>
  <phoneticPr fontId="18" type="noConversion"/>
  <conditionalFormatting sqref="C1:N1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J286"/>
  <sheetViews>
    <sheetView zoomScale="70" zoomScaleNormal="70" workbookViewId="0">
      <selection activeCell="D12" sqref="D12"/>
    </sheetView>
  </sheetViews>
  <sheetFormatPr defaultRowHeight="17.399999999999999" x14ac:dyDescent="0.4"/>
  <cols>
    <col min="1" max="1" width="13.5" bestFit="1" customWidth="1"/>
    <col min="2" max="2" width="15" customWidth="1"/>
    <col min="3" max="3" width="22.09765625" customWidth="1"/>
    <col min="4" max="4" width="12" customWidth="1"/>
    <col min="5" max="17" width="9" style="3"/>
    <col min="18" max="22" width="12.59765625" style="2" bestFit="1" customWidth="1"/>
    <col min="23" max="27" width="12.59765625" style="2" customWidth="1"/>
    <col min="28" max="28" width="8.19921875" customWidth="1"/>
    <col min="29" max="29" width="12.59765625" style="2" bestFit="1" customWidth="1"/>
    <col min="30" max="32" width="12.59765625" style="2" customWidth="1"/>
    <col min="33" max="33" width="12.59765625" style="2" bestFit="1" customWidth="1"/>
    <col min="34" max="36" width="17.19921875" customWidth="1"/>
  </cols>
  <sheetData>
    <row r="1" spans="1:36" x14ac:dyDescent="0.4">
      <c r="A1" s="12"/>
      <c r="B1" s="12"/>
      <c r="C1" s="13"/>
      <c r="D1" s="13"/>
      <c r="R1" s="91" t="s">
        <v>72</v>
      </c>
      <c r="S1" s="91"/>
      <c r="T1" s="91"/>
      <c r="U1" s="91"/>
      <c r="V1" s="91"/>
      <c r="W1" s="10"/>
      <c r="X1" s="10"/>
      <c r="Y1" s="10"/>
      <c r="Z1" s="10"/>
      <c r="AA1" s="10"/>
      <c r="AB1" s="13"/>
      <c r="AC1" s="7"/>
      <c r="AD1" s="7"/>
      <c r="AE1" s="7"/>
      <c r="AF1" s="7"/>
      <c r="AG1" s="7"/>
      <c r="AH1" s="92" t="s">
        <v>73</v>
      </c>
      <c r="AI1" s="92"/>
      <c r="AJ1" s="92"/>
    </row>
    <row r="2" spans="1:36" x14ac:dyDescent="0.4">
      <c r="A2" s="12" t="s">
        <v>0</v>
      </c>
      <c r="B2" s="12" t="s">
        <v>74</v>
      </c>
      <c r="C2" s="8" t="s">
        <v>71</v>
      </c>
      <c r="D2" s="13" t="s">
        <v>1</v>
      </c>
      <c r="E2" s="14" t="s">
        <v>76</v>
      </c>
      <c r="F2" s="14" t="s">
        <v>77</v>
      </c>
      <c r="G2" s="14" t="s">
        <v>78</v>
      </c>
      <c r="H2" s="14" t="s">
        <v>79</v>
      </c>
      <c r="I2" s="14" t="s">
        <v>80</v>
      </c>
      <c r="J2" s="14" t="s">
        <v>81</v>
      </c>
      <c r="K2" s="14" t="s">
        <v>82</v>
      </c>
      <c r="L2" s="14" t="s">
        <v>83</v>
      </c>
      <c r="M2" s="14" t="s">
        <v>84</v>
      </c>
      <c r="N2" s="14" t="s">
        <v>85</v>
      </c>
      <c r="O2" s="14" t="s">
        <v>86</v>
      </c>
      <c r="P2" s="14" t="s">
        <v>87</v>
      </c>
      <c r="Q2" s="14" t="s">
        <v>88</v>
      </c>
      <c r="R2" s="10" t="s">
        <v>2</v>
      </c>
      <c r="S2" s="10" t="s">
        <v>3</v>
      </c>
      <c r="T2" s="10" t="s">
        <v>4</v>
      </c>
      <c r="U2" s="10" t="s">
        <v>5</v>
      </c>
      <c r="V2" s="10" t="s">
        <v>6</v>
      </c>
      <c r="W2" s="10" t="s">
        <v>92</v>
      </c>
      <c r="X2" s="10" t="s">
        <v>93</v>
      </c>
      <c r="Y2" s="10" t="s">
        <v>94</v>
      </c>
      <c r="Z2" s="10" t="s">
        <v>96</v>
      </c>
      <c r="AA2" s="10" t="s">
        <v>97</v>
      </c>
      <c r="AB2" s="13" t="s">
        <v>7</v>
      </c>
      <c r="AC2" s="8" t="s">
        <v>8</v>
      </c>
      <c r="AD2" s="9" t="s">
        <v>9</v>
      </c>
      <c r="AE2" s="9" t="s">
        <v>10</v>
      </c>
      <c r="AF2" s="9" t="s">
        <v>11</v>
      </c>
      <c r="AG2" s="8" t="s">
        <v>12</v>
      </c>
      <c r="AH2" s="11" t="s">
        <v>22</v>
      </c>
      <c r="AI2" s="11" t="s">
        <v>23</v>
      </c>
      <c r="AJ2" s="11" t="s">
        <v>24</v>
      </c>
    </row>
    <row r="3" spans="1:36" hidden="1" x14ac:dyDescent="0.4">
      <c r="A3" t="s">
        <v>61</v>
      </c>
      <c r="B3" t="s">
        <v>15</v>
      </c>
      <c r="C3" t="s">
        <v>13</v>
      </c>
      <c r="D3">
        <v>1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f>R3</f>
        <v>0</v>
      </c>
      <c r="X3" s="2">
        <f>IF(C3="3p_c", 0, IF(C3="3p_h", S3, S3))</f>
        <v>0</v>
      </c>
      <c r="Y3" s="2">
        <f>IF(C3="3p_c", S3, IF(C3="3p_h", 0, T3))</f>
        <v>0</v>
      </c>
      <c r="Z3" s="2">
        <f>IF(C3="3p_c", 0, IF(C3="3p_h", T3, U3))</f>
        <v>0</v>
      </c>
      <c r="AA3" s="2">
        <f>IF(C3="3p_c", T3, IF(C3="3p_h", 0, V3))</f>
        <v>0</v>
      </c>
      <c r="AB3">
        <v>12</v>
      </c>
      <c r="AC3" s="2">
        <v>0</v>
      </c>
      <c r="AD3" s="2" t="s">
        <v>14</v>
      </c>
      <c r="AE3" s="2" t="s">
        <v>14</v>
      </c>
      <c r="AF3" s="2" t="s">
        <v>14</v>
      </c>
      <c r="AG3" s="2">
        <v>1</v>
      </c>
      <c r="AH3" s="1" t="str">
        <f t="shared" ref="AH3:AH46" si="0">IF(AD3&lt;0.01,"***",IF(AD3&lt;0.05,"**",IF(AD3&lt;0.1,"*", IF(AD3="NaN","N",ROUND(AD3,4)))))</f>
        <v>N</v>
      </c>
      <c r="AI3" s="1" t="str">
        <f t="shared" ref="AI3:AI46" si="1">IF(AE3&lt;0.01,"***",IF(AE3&lt;0.05,"**",IF(AE3&lt;0.1,"*", IF(AE3="NaN","N",ROUND(AE3,4)))))</f>
        <v>N</v>
      </c>
      <c r="AJ3" s="1" t="str">
        <f t="shared" ref="AJ3:AJ46" si="2">IF(AF3&lt;0.01,"***",IF(AF3&lt;0.05,"**",IF(AF3&lt;0.1,"*", IF(AF3="NaN","N",ROUND(AF3,4)))))</f>
        <v>N</v>
      </c>
    </row>
    <row r="4" spans="1:36" x14ac:dyDescent="0.4">
      <c r="A4" t="s">
        <v>61</v>
      </c>
      <c r="B4" t="s">
        <v>19</v>
      </c>
      <c r="C4" t="s">
        <v>18</v>
      </c>
      <c r="D4">
        <v>1</v>
      </c>
      <c r="E4" s="3">
        <v>16.175285903491631</v>
      </c>
      <c r="F4" s="3">
        <v>16.175285903491631</v>
      </c>
      <c r="G4" s="3" t="s">
        <v>89</v>
      </c>
      <c r="H4" s="3">
        <v>2.696486129070212</v>
      </c>
      <c r="I4" s="3">
        <v>-0.1266106911221164</v>
      </c>
      <c r="J4" s="3">
        <v>0.25896057557914548</v>
      </c>
      <c r="K4" s="3">
        <v>12.759597096508511</v>
      </c>
      <c r="L4" s="3">
        <v>12.04956935464894</v>
      </c>
      <c r="M4" s="3">
        <v>0.87120269270283568</v>
      </c>
      <c r="N4" s="3">
        <v>0.3690118709071683</v>
      </c>
      <c r="O4" s="3">
        <v>0.49999964397361918</v>
      </c>
      <c r="P4" s="3">
        <v>1.1306120588848111E-8</v>
      </c>
      <c r="Q4" s="3">
        <v>1.001582580959432E-8</v>
      </c>
      <c r="R4" s="2">
        <v>3.9443332460145402</v>
      </c>
      <c r="S4" s="2">
        <v>0.524388199851475</v>
      </c>
      <c r="T4" s="2">
        <v>0.36797967402288501</v>
      </c>
      <c r="U4" s="2">
        <v>0.74072430091942498</v>
      </c>
      <c r="V4" s="2">
        <v>21.628822166387899</v>
      </c>
      <c r="W4" s="2">
        <f t="shared" ref="W4:W46" si="3">R4</f>
        <v>3.9443332460145402</v>
      </c>
      <c r="X4" s="2">
        <f t="shared" ref="X4:X46" si="4">IF(C4="3p_c", 0, IF(C4="3p_h", S4, S4))</f>
        <v>0.524388199851475</v>
      </c>
      <c r="Y4" s="2">
        <f t="shared" ref="Y4:Y46" si="5">IF(C4="3p_c", S4, IF(C4="3p_h", 0, T4))</f>
        <v>0.36797967402288501</v>
      </c>
      <c r="Z4" s="2">
        <f t="shared" ref="Z4:Z46" si="6">IF(C4="3p_c", 0, IF(C4="3p_h", T4, U4))</f>
        <v>0.74072430091942498</v>
      </c>
      <c r="AA4" s="2">
        <f t="shared" ref="AA4:AA46" si="7">IF(C4="3p_c", T4, IF(C4="3p_h", 0, V4))</f>
        <v>21.628822166387899</v>
      </c>
      <c r="AB4">
        <v>12</v>
      </c>
      <c r="AC4" s="2">
        <v>0.24243144208657999</v>
      </c>
      <c r="AD4" s="2">
        <v>0.15119614573420501</v>
      </c>
      <c r="AE4" s="2">
        <v>1.0958738265009101E-2</v>
      </c>
      <c r="AF4" s="2">
        <v>4.464929254544E-5</v>
      </c>
      <c r="AG4" s="2">
        <v>0.9675719786618</v>
      </c>
      <c r="AH4" s="1">
        <f t="shared" si="0"/>
        <v>0.1512</v>
      </c>
      <c r="AI4" s="1" t="str">
        <f t="shared" si="1"/>
        <v>**</v>
      </c>
      <c r="AJ4" s="1" t="str">
        <f t="shared" si="2"/>
        <v>***</v>
      </c>
    </row>
    <row r="5" spans="1:36" x14ac:dyDescent="0.4">
      <c r="A5" t="s">
        <v>61</v>
      </c>
      <c r="B5" t="s">
        <v>20</v>
      </c>
      <c r="C5" t="s">
        <v>18</v>
      </c>
      <c r="D5">
        <v>1</v>
      </c>
      <c r="E5" s="3">
        <v>19.637978575124951</v>
      </c>
      <c r="F5" s="3">
        <v>13.342499999999999</v>
      </c>
      <c r="G5" s="3" t="s">
        <v>90</v>
      </c>
      <c r="H5" s="3">
        <v>0.26538021932627809</v>
      </c>
      <c r="I5" s="3">
        <v>-0.42623134229794551</v>
      </c>
      <c r="J5" s="3">
        <v>0.56709007098278941</v>
      </c>
      <c r="K5" s="3">
        <v>24.473338464716051</v>
      </c>
      <c r="L5" s="3">
        <v>12.80947912269489</v>
      </c>
      <c r="M5" s="3">
        <v>0.98600247068198688</v>
      </c>
      <c r="N5" s="3">
        <v>0.30269613738847029</v>
      </c>
      <c r="O5" s="3">
        <v>2.1401426341590191E-2</v>
      </c>
      <c r="P5" s="3">
        <v>9.5337641903595365E-15</v>
      </c>
      <c r="Q5" s="3">
        <v>1.8876811147663389E-11</v>
      </c>
      <c r="R5" s="2">
        <v>0.382047715628901</v>
      </c>
      <c r="S5" s="2">
        <v>0.43015216541416101</v>
      </c>
      <c r="T5" s="2">
        <v>0.56788617496502503</v>
      </c>
      <c r="U5" s="2">
        <v>12.949999994016499</v>
      </c>
      <c r="V5" s="2">
        <v>19.852160097444401</v>
      </c>
      <c r="W5" s="2">
        <f t="shared" si="3"/>
        <v>0.382047715628901</v>
      </c>
      <c r="X5" s="2">
        <f t="shared" si="4"/>
        <v>0.43015216541416101</v>
      </c>
      <c r="Y5" s="2">
        <f t="shared" si="5"/>
        <v>0.56788617496502503</v>
      </c>
      <c r="Z5" s="2">
        <f t="shared" si="6"/>
        <v>12.949999994016499</v>
      </c>
      <c r="AA5" s="2">
        <f t="shared" si="7"/>
        <v>19.852160097444401</v>
      </c>
      <c r="AB5">
        <v>12</v>
      </c>
      <c r="AC5" s="2">
        <v>0.39071222614565398</v>
      </c>
      <c r="AD5" s="2">
        <v>2.3708015475123502E-3</v>
      </c>
      <c r="AE5" s="2">
        <v>9.2613743025831106E-3</v>
      </c>
      <c r="AF5" s="2">
        <v>0.66972240687090601</v>
      </c>
      <c r="AG5" s="2">
        <v>0.98639594531555996</v>
      </c>
      <c r="AH5" s="1" t="str">
        <f t="shared" si="0"/>
        <v>***</v>
      </c>
      <c r="AI5" s="1" t="str">
        <f t="shared" si="1"/>
        <v>***</v>
      </c>
      <c r="AJ5" s="1">
        <f t="shared" si="2"/>
        <v>0.66969999999999996</v>
      </c>
    </row>
    <row r="6" spans="1:36" x14ac:dyDescent="0.4">
      <c r="A6" t="s">
        <v>61</v>
      </c>
      <c r="B6" t="s">
        <v>21</v>
      </c>
      <c r="C6" t="s">
        <v>18</v>
      </c>
      <c r="D6">
        <v>1</v>
      </c>
      <c r="E6" s="3">
        <v>19.85781646870943</v>
      </c>
      <c r="F6" s="3">
        <v>13.02</v>
      </c>
      <c r="G6" s="3" t="s">
        <v>90</v>
      </c>
      <c r="H6" s="3">
        <v>3.9946503076536239</v>
      </c>
      <c r="I6" s="3">
        <v>-0.54728415095139349</v>
      </c>
      <c r="J6" s="3">
        <v>0.89541834440059509</v>
      </c>
      <c r="K6" s="3">
        <v>29.78909815407826</v>
      </c>
      <c r="L6" s="3">
        <v>19.4383987693855</v>
      </c>
      <c r="M6" s="3">
        <v>0.97900701914444199</v>
      </c>
      <c r="N6" s="3">
        <v>0.49841660970899232</v>
      </c>
      <c r="O6" s="3">
        <v>1.9886311857625759E-11</v>
      </c>
      <c r="P6" s="3">
        <v>4.6792627458202921E-13</v>
      </c>
      <c r="Q6" s="3">
        <v>2.8585832643718641E-11</v>
      </c>
      <c r="R6" s="2">
        <v>4.1100001833173003</v>
      </c>
      <c r="S6" s="2">
        <v>0.57457818234888303</v>
      </c>
      <c r="T6" s="2">
        <v>0.895418235799602</v>
      </c>
      <c r="U6" s="2">
        <v>12.185605639436501</v>
      </c>
      <c r="V6" s="2">
        <v>19.986637966102201</v>
      </c>
      <c r="W6" s="2">
        <f t="shared" si="3"/>
        <v>4.1100001833173003</v>
      </c>
      <c r="X6" s="2">
        <f t="shared" si="4"/>
        <v>0.57457818234888303</v>
      </c>
      <c r="Y6" s="2">
        <f t="shared" si="5"/>
        <v>0.895418235799602</v>
      </c>
      <c r="Z6" s="2">
        <f t="shared" si="6"/>
        <v>12.185605639436501</v>
      </c>
      <c r="AA6" s="2">
        <f t="shared" si="7"/>
        <v>19.986637966102201</v>
      </c>
      <c r="AB6">
        <v>12</v>
      </c>
      <c r="AC6" s="2">
        <v>0.633491810155701</v>
      </c>
      <c r="AD6" s="2">
        <v>5.2959028884258501E-3</v>
      </c>
      <c r="AE6" s="2">
        <v>4.7340024021329504E-3</v>
      </c>
      <c r="AF6" s="2">
        <v>6.61035705114255E-2</v>
      </c>
      <c r="AG6" s="2">
        <v>0.98021719505522997</v>
      </c>
      <c r="AH6" s="1" t="str">
        <f t="shared" si="0"/>
        <v>***</v>
      </c>
      <c r="AI6" s="1" t="str">
        <f t="shared" si="1"/>
        <v>***</v>
      </c>
      <c r="AJ6" s="1" t="str">
        <f t="shared" si="2"/>
        <v>*</v>
      </c>
    </row>
    <row r="7" spans="1:36" hidden="1" x14ac:dyDescent="0.4">
      <c r="A7" t="s">
        <v>67</v>
      </c>
      <c r="B7" t="s">
        <v>15</v>
      </c>
      <c r="C7" t="s">
        <v>13</v>
      </c>
      <c r="D7">
        <v>1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f t="shared" si="3"/>
        <v>0</v>
      </c>
      <c r="X7" s="2">
        <f t="shared" si="4"/>
        <v>0</v>
      </c>
      <c r="Y7" s="2">
        <f t="shared" si="5"/>
        <v>0</v>
      </c>
      <c r="Z7" s="2">
        <f t="shared" si="6"/>
        <v>0</v>
      </c>
      <c r="AA7" s="2">
        <f t="shared" si="7"/>
        <v>0</v>
      </c>
      <c r="AB7">
        <v>12</v>
      </c>
      <c r="AC7" s="2">
        <v>0</v>
      </c>
      <c r="AD7" s="2" t="s">
        <v>14</v>
      </c>
      <c r="AE7" s="2" t="s">
        <v>14</v>
      </c>
      <c r="AF7" s="2" t="s">
        <v>14</v>
      </c>
      <c r="AG7" s="2">
        <v>1</v>
      </c>
      <c r="AH7" s="1" t="str">
        <f t="shared" si="0"/>
        <v>N</v>
      </c>
      <c r="AI7" s="1" t="str">
        <f t="shared" si="1"/>
        <v>N</v>
      </c>
      <c r="AJ7" s="1" t="str">
        <f t="shared" si="2"/>
        <v>N</v>
      </c>
    </row>
    <row r="8" spans="1:36" x14ac:dyDescent="0.4">
      <c r="A8" t="s">
        <v>67</v>
      </c>
      <c r="B8" t="s">
        <v>19</v>
      </c>
      <c r="C8" t="s">
        <v>18</v>
      </c>
      <c r="D8">
        <v>1</v>
      </c>
      <c r="E8" s="3">
        <v>15.49124197592235</v>
      </c>
      <c r="F8" s="3">
        <v>15.49124197592235</v>
      </c>
      <c r="G8" s="3" t="s">
        <v>89</v>
      </c>
      <c r="H8" s="3">
        <v>1.782645400600068</v>
      </c>
      <c r="I8" s="3">
        <v>-2.1772662665384052E-2</v>
      </c>
      <c r="J8" s="3">
        <v>0.43552586965521223</v>
      </c>
      <c r="K8" s="3">
        <v>1.645482195799526</v>
      </c>
      <c r="L8" s="3">
        <v>18.259772996999661</v>
      </c>
      <c r="M8" s="3">
        <v>0.9798013885430682</v>
      </c>
      <c r="N8" s="3">
        <v>0.29001093599402361</v>
      </c>
      <c r="O8" s="3">
        <v>0.49999945704190829</v>
      </c>
      <c r="P8" s="3">
        <v>1.0641077691071921E-2</v>
      </c>
      <c r="Q8" s="3">
        <v>1.3055995359963221E-11</v>
      </c>
      <c r="R8" s="2">
        <v>1.8915058614020499</v>
      </c>
      <c r="S8" s="2">
        <v>0.142949542882926</v>
      </c>
      <c r="T8" s="2">
        <v>0.43552583911592402</v>
      </c>
      <c r="U8" s="2">
        <v>9.2789751241649504E-5</v>
      </c>
      <c r="V8" s="2">
        <v>15.720789878583</v>
      </c>
      <c r="W8" s="2">
        <f t="shared" si="3"/>
        <v>1.8915058614020499</v>
      </c>
      <c r="X8" s="2">
        <f t="shared" si="4"/>
        <v>0.142949542882926</v>
      </c>
      <c r="Y8" s="2">
        <f t="shared" si="5"/>
        <v>0.43552583911592402</v>
      </c>
      <c r="Z8" s="2">
        <f t="shared" si="6"/>
        <v>9.2789751241649504E-5</v>
      </c>
      <c r="AA8" s="2">
        <f t="shared" si="7"/>
        <v>15.720789878583</v>
      </c>
      <c r="AB8">
        <v>12</v>
      </c>
      <c r="AC8" s="2">
        <v>0.35519189172143001</v>
      </c>
      <c r="AD8" s="2">
        <v>0.11264396900922199</v>
      </c>
      <c r="AE8" s="2">
        <v>5.6068787906060598E-3</v>
      </c>
      <c r="AF8" s="2">
        <v>1.15479581371725E-3</v>
      </c>
      <c r="AG8" s="2">
        <v>0.98232597118894804</v>
      </c>
      <c r="AH8" s="1">
        <f t="shared" si="0"/>
        <v>0.11260000000000001</v>
      </c>
      <c r="AI8" s="1" t="str">
        <f t="shared" si="1"/>
        <v>***</v>
      </c>
      <c r="AJ8" s="1" t="str">
        <f t="shared" si="2"/>
        <v>***</v>
      </c>
    </row>
    <row r="9" spans="1:36" hidden="1" x14ac:dyDescent="0.4">
      <c r="A9" t="s">
        <v>67</v>
      </c>
      <c r="B9" t="s">
        <v>20</v>
      </c>
      <c r="C9" t="s">
        <v>16</v>
      </c>
      <c r="D9">
        <v>1</v>
      </c>
      <c r="E9" s="3">
        <v>14.831087820190611</v>
      </c>
      <c r="F9" s="3">
        <v>14.831087820190611</v>
      </c>
      <c r="G9" s="3" t="s">
        <v>91</v>
      </c>
      <c r="H9" s="3">
        <v>4.9799999183412838E-2</v>
      </c>
      <c r="I9" s="3">
        <v>-6.5382613276087409E-2</v>
      </c>
      <c r="J9" s="3">
        <v>0</v>
      </c>
      <c r="K9" s="3">
        <v>4.4524000057161093</v>
      </c>
      <c r="L9" s="3">
        <v>0</v>
      </c>
      <c r="M9" s="3">
        <v>0.90452531489640298</v>
      </c>
      <c r="N9" s="3">
        <v>0.14732424291150731</v>
      </c>
      <c r="O9" s="3">
        <v>0.24915999468737951</v>
      </c>
      <c r="P9" s="3">
        <v>8.9361569849735552E-10</v>
      </c>
      <c r="Q9" s="3">
        <v>0.49999999999992772</v>
      </c>
      <c r="R9" s="2">
        <v>4.9801938776447202E-2</v>
      </c>
      <c r="S9" s="2">
        <v>6.5382616968020502E-2</v>
      </c>
      <c r="T9" s="2">
        <v>14.8310570906776</v>
      </c>
      <c r="U9" s="2">
        <v>0</v>
      </c>
      <c r="V9" s="2">
        <v>0</v>
      </c>
      <c r="W9" s="2">
        <f t="shared" si="3"/>
        <v>4.9801938776447202E-2</v>
      </c>
      <c r="X9" s="2">
        <f t="shared" si="4"/>
        <v>6.5382616968020502E-2</v>
      </c>
      <c r="Y9" s="2">
        <f t="shared" si="5"/>
        <v>0</v>
      </c>
      <c r="Z9" s="2">
        <f t="shared" si="6"/>
        <v>14.8310570906776</v>
      </c>
      <c r="AA9" s="2">
        <f t="shared" si="7"/>
        <v>0</v>
      </c>
      <c r="AB9">
        <v>12</v>
      </c>
      <c r="AC9" s="2">
        <v>0.17011538261237399</v>
      </c>
      <c r="AD9" s="2">
        <v>2.6603816346242302E-3</v>
      </c>
      <c r="AE9" s="2">
        <v>1</v>
      </c>
      <c r="AF9" s="2" t="s">
        <v>14</v>
      </c>
      <c r="AG9" s="2">
        <v>0.90452566487109698</v>
      </c>
      <c r="AH9" s="1" t="str">
        <f t="shared" si="0"/>
        <v>***</v>
      </c>
      <c r="AI9" s="1">
        <f t="shared" si="1"/>
        <v>1</v>
      </c>
      <c r="AJ9" s="1" t="str">
        <f t="shared" si="2"/>
        <v>N</v>
      </c>
    </row>
    <row r="10" spans="1:36" x14ac:dyDescent="0.4">
      <c r="A10" t="s">
        <v>67</v>
      </c>
      <c r="B10" t="s">
        <v>21</v>
      </c>
      <c r="C10" t="s">
        <v>18</v>
      </c>
      <c r="D10">
        <v>1</v>
      </c>
      <c r="E10" s="3">
        <v>15.2594089617169</v>
      </c>
      <c r="F10" s="3">
        <v>14.35844679926085</v>
      </c>
      <c r="G10" s="3" t="s">
        <v>90</v>
      </c>
      <c r="H10" s="3">
        <v>1.8967360175913139</v>
      </c>
      <c r="I10" s="3">
        <v>-8.7172772790774886E-2</v>
      </c>
      <c r="J10" s="3">
        <v>0.41731239355397481</v>
      </c>
      <c r="K10" s="3">
        <v>5.647847876860804</v>
      </c>
      <c r="L10" s="3">
        <v>17.937319912043431</v>
      </c>
      <c r="M10" s="3">
        <v>0.95778867405513146</v>
      </c>
      <c r="N10" s="3">
        <v>0.37551074430012221</v>
      </c>
      <c r="O10" s="3">
        <v>0.49999989465544548</v>
      </c>
      <c r="P10" s="3">
        <v>5.6585767737983875E-7</v>
      </c>
      <c r="Q10" s="3">
        <v>8.3381238919150991E-11</v>
      </c>
      <c r="R10" s="2">
        <v>2.2459998802150598</v>
      </c>
      <c r="S10" s="2">
        <v>0.37007192925405102</v>
      </c>
      <c r="T10" s="2">
        <v>0.417312327630812</v>
      </c>
      <c r="U10" s="2">
        <v>0.82502502996613403</v>
      </c>
      <c r="V10" s="2">
        <v>16.096343946622099</v>
      </c>
      <c r="W10" s="2">
        <f t="shared" si="3"/>
        <v>2.2459998802150598</v>
      </c>
      <c r="X10" s="2">
        <f t="shared" si="4"/>
        <v>0.37007192925405102</v>
      </c>
      <c r="Y10" s="2">
        <f t="shared" si="5"/>
        <v>0.417312327630812</v>
      </c>
      <c r="Z10" s="2">
        <f t="shared" si="6"/>
        <v>0.82502502996613403</v>
      </c>
      <c r="AA10" s="2">
        <f t="shared" si="7"/>
        <v>16.096343946622099</v>
      </c>
      <c r="AB10">
        <v>12</v>
      </c>
      <c r="AC10" s="2">
        <v>0.41760596854541598</v>
      </c>
      <c r="AD10" s="2">
        <v>0.14267299670542199</v>
      </c>
      <c r="AE10" s="2">
        <v>9.1333443212122702E-3</v>
      </c>
      <c r="AF10" s="2">
        <v>5.0766367115908703E-3</v>
      </c>
      <c r="AG10" s="2">
        <v>0.96954670154737799</v>
      </c>
      <c r="AH10" s="1">
        <f t="shared" si="0"/>
        <v>0.14269999999999999</v>
      </c>
      <c r="AI10" s="1" t="str">
        <f t="shared" si="1"/>
        <v>***</v>
      </c>
      <c r="AJ10" s="1" t="str">
        <f t="shared" si="2"/>
        <v>***</v>
      </c>
    </row>
    <row r="11" spans="1:36" hidden="1" x14ac:dyDescent="0.4">
      <c r="A11" t="s">
        <v>69</v>
      </c>
      <c r="B11" t="s">
        <v>15</v>
      </c>
      <c r="C11" t="s">
        <v>13</v>
      </c>
      <c r="D11">
        <v>1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f t="shared" si="3"/>
        <v>0</v>
      </c>
      <c r="X11" s="2">
        <f t="shared" si="4"/>
        <v>0</v>
      </c>
      <c r="Y11" s="2">
        <f t="shared" si="5"/>
        <v>0</v>
      </c>
      <c r="Z11" s="2">
        <f t="shared" si="6"/>
        <v>0</v>
      </c>
      <c r="AA11" s="2">
        <f t="shared" si="7"/>
        <v>0</v>
      </c>
      <c r="AB11">
        <v>12</v>
      </c>
      <c r="AC11" s="2">
        <v>0</v>
      </c>
      <c r="AD11" s="2" t="s">
        <v>14</v>
      </c>
      <c r="AE11" s="2" t="s">
        <v>14</v>
      </c>
      <c r="AF11" s="2" t="s">
        <v>14</v>
      </c>
      <c r="AG11" s="2">
        <v>1</v>
      </c>
      <c r="AH11" s="1" t="str">
        <f t="shared" si="0"/>
        <v>N</v>
      </c>
      <c r="AI11" s="1" t="str">
        <f t="shared" si="1"/>
        <v>N</v>
      </c>
      <c r="AJ11" s="1" t="str">
        <f t="shared" si="2"/>
        <v>N</v>
      </c>
    </row>
    <row r="12" spans="1:36" x14ac:dyDescent="0.4">
      <c r="A12" t="s">
        <v>69</v>
      </c>
      <c r="B12" t="s">
        <v>19</v>
      </c>
      <c r="C12" t="s">
        <v>18</v>
      </c>
      <c r="D12">
        <v>1</v>
      </c>
      <c r="E12" s="3">
        <v>16.505670767020099</v>
      </c>
      <c r="F12" s="3">
        <v>16.505670767020099</v>
      </c>
      <c r="G12" s="3" t="s">
        <v>89</v>
      </c>
      <c r="H12" s="3">
        <v>2.8761478807815251</v>
      </c>
      <c r="I12" s="3">
        <v>-0.16707816239139439</v>
      </c>
      <c r="J12" s="3">
        <v>0.17733953981513731</v>
      </c>
      <c r="K12" s="3">
        <v>16.36396483452932</v>
      </c>
      <c r="L12" s="3">
        <v>8.6802605960923742</v>
      </c>
      <c r="M12" s="3">
        <v>0.86624390000803564</v>
      </c>
      <c r="N12" s="3">
        <v>0.39149245284055167</v>
      </c>
      <c r="O12" s="3">
        <v>0.49999978525974809</v>
      </c>
      <c r="P12" s="3">
        <v>2.431813961445369E-9</v>
      </c>
      <c r="Q12" s="3">
        <v>1.5650058947489279E-6</v>
      </c>
      <c r="R12" s="2">
        <v>3.9390053116389199</v>
      </c>
      <c r="S12" s="2">
        <v>0.18495473835096299</v>
      </c>
      <c r="T12" s="2">
        <v>0.23038622232572201</v>
      </c>
      <c r="U12" s="2">
        <v>11.4712155721837</v>
      </c>
      <c r="V12" s="2">
        <v>21.500000000403301</v>
      </c>
      <c r="W12" s="2">
        <f t="shared" si="3"/>
        <v>3.9390053116389199</v>
      </c>
      <c r="X12" s="2">
        <f t="shared" si="4"/>
        <v>0.18495473835096299</v>
      </c>
      <c r="Y12" s="2">
        <f t="shared" si="5"/>
        <v>0.23038622232572201</v>
      </c>
      <c r="Z12" s="2">
        <f t="shared" si="6"/>
        <v>11.4712155721837</v>
      </c>
      <c r="AA12" s="2">
        <f t="shared" si="7"/>
        <v>21.500000000403301</v>
      </c>
      <c r="AB12">
        <v>12</v>
      </c>
      <c r="AC12" s="2">
        <v>0.46179070163012498</v>
      </c>
      <c r="AD12" s="2">
        <v>5.87343129092288E-2</v>
      </c>
      <c r="AE12" s="2">
        <v>4.5791721329077301E-2</v>
      </c>
      <c r="AF12" s="2">
        <v>5.1464371981668798E-4</v>
      </c>
      <c r="AG12" s="2">
        <v>0.89143904504098204</v>
      </c>
      <c r="AH12" s="1" t="str">
        <f t="shared" si="0"/>
        <v>*</v>
      </c>
      <c r="AI12" s="1" t="str">
        <f t="shared" si="1"/>
        <v>**</v>
      </c>
      <c r="AJ12" s="1" t="str">
        <f t="shared" si="2"/>
        <v>***</v>
      </c>
    </row>
    <row r="13" spans="1:36" x14ac:dyDescent="0.4">
      <c r="A13" t="s">
        <v>69</v>
      </c>
      <c r="B13" t="s">
        <v>20</v>
      </c>
      <c r="C13" t="s">
        <v>18</v>
      </c>
      <c r="D13">
        <v>1</v>
      </c>
      <c r="E13" s="3">
        <v>18.999454862232181</v>
      </c>
      <c r="F13" s="3">
        <v>13.716861162020789</v>
      </c>
      <c r="G13" s="3" t="s">
        <v>90</v>
      </c>
      <c r="H13" s="3">
        <v>1.2859999858427169</v>
      </c>
      <c r="I13" s="3">
        <v>-1.0568836506116679</v>
      </c>
      <c r="J13" s="3">
        <v>2.1542682006655292</v>
      </c>
      <c r="K13" s="3">
        <v>63.728000099100967</v>
      </c>
      <c r="L13" s="3">
        <v>54.16300005662913</v>
      </c>
      <c r="M13" s="3">
        <v>0.97576786133412041</v>
      </c>
      <c r="N13" s="3">
        <v>1.1717865292497709</v>
      </c>
      <c r="O13" s="3">
        <v>7.8677109024611874E-3</v>
      </c>
      <c r="P13" s="3">
        <v>8.0732086099623667E-13</v>
      </c>
      <c r="Q13" s="3">
        <v>2.2752782314745479E-11</v>
      </c>
      <c r="R13" s="2">
        <v>1.2860006516793401</v>
      </c>
      <c r="S13" s="2">
        <v>1.0568836501024901</v>
      </c>
      <c r="T13" s="2">
        <v>2.1542679817173598</v>
      </c>
      <c r="U13" s="2">
        <v>13.716860310013599</v>
      </c>
      <c r="V13" s="2">
        <v>18.999454362951301</v>
      </c>
      <c r="W13" s="2">
        <f t="shared" si="3"/>
        <v>1.2860006516793401</v>
      </c>
      <c r="X13" s="2">
        <f t="shared" si="4"/>
        <v>1.0568836501024901</v>
      </c>
      <c r="Y13" s="2">
        <f t="shared" si="5"/>
        <v>2.1542679817173598</v>
      </c>
      <c r="Z13" s="2">
        <f t="shared" si="6"/>
        <v>13.716860310013599</v>
      </c>
      <c r="AA13" s="2">
        <f t="shared" si="7"/>
        <v>18.999454362951301</v>
      </c>
      <c r="AB13">
        <v>12</v>
      </c>
      <c r="AC13" s="2">
        <v>1.5342287053191901</v>
      </c>
      <c r="AD13" s="2">
        <v>7.10888091866035E-5</v>
      </c>
      <c r="AE13" s="2">
        <v>1.3644992483319299E-2</v>
      </c>
      <c r="AF13" s="2" t="s">
        <v>14</v>
      </c>
      <c r="AG13" s="2">
        <v>0.97576786169048901</v>
      </c>
      <c r="AH13" s="1" t="str">
        <f t="shared" si="0"/>
        <v>***</v>
      </c>
      <c r="AI13" s="1" t="str">
        <f t="shared" si="1"/>
        <v>**</v>
      </c>
      <c r="AJ13" s="1" t="str">
        <f t="shared" si="2"/>
        <v>N</v>
      </c>
    </row>
    <row r="14" spans="1:36" x14ac:dyDescent="0.4">
      <c r="A14" t="s">
        <v>69</v>
      </c>
      <c r="B14" t="s">
        <v>21</v>
      </c>
      <c r="C14" t="s">
        <v>18</v>
      </c>
      <c r="D14">
        <v>1</v>
      </c>
      <c r="E14" s="3">
        <v>16.855284052604521</v>
      </c>
      <c r="F14" s="3">
        <v>16.74104456179349</v>
      </c>
      <c r="G14" s="3" t="s">
        <v>90</v>
      </c>
      <c r="H14" s="3">
        <v>1.3598097551567681</v>
      </c>
      <c r="I14" s="3">
        <v>-1.2239059979842091</v>
      </c>
      <c r="J14" s="3">
        <v>2.1956311840593039</v>
      </c>
      <c r="K14" s="3">
        <v>99.708331713902624</v>
      </c>
      <c r="L14" s="3">
        <v>76.854951224216151</v>
      </c>
      <c r="M14" s="3">
        <v>0.97226949183555489</v>
      </c>
      <c r="N14" s="3">
        <v>1.40459953343463</v>
      </c>
      <c r="O14" s="3">
        <v>0.49999985785786238</v>
      </c>
      <c r="P14" s="3">
        <v>1.664461506640045E-12</v>
      </c>
      <c r="Q14" s="3">
        <v>2.8435409761911558E-12</v>
      </c>
      <c r="R14" s="2">
        <v>5.2190004691761098</v>
      </c>
      <c r="S14" s="2">
        <v>1.22390602319868</v>
      </c>
      <c r="T14" s="2">
        <v>2.3962146795817101</v>
      </c>
      <c r="U14" s="2">
        <v>13.5878685289793</v>
      </c>
      <c r="V14" s="2">
        <v>19.279799527204599</v>
      </c>
      <c r="W14" s="2">
        <f t="shared" si="3"/>
        <v>5.2190004691761098</v>
      </c>
      <c r="X14" s="2">
        <f t="shared" si="4"/>
        <v>1.22390602319868</v>
      </c>
      <c r="Y14" s="2">
        <f t="shared" si="5"/>
        <v>2.3962146795817101</v>
      </c>
      <c r="Z14" s="2">
        <f t="shared" si="6"/>
        <v>13.5878685289793</v>
      </c>
      <c r="AA14" s="2">
        <f t="shared" si="7"/>
        <v>19.279799527204599</v>
      </c>
      <c r="AB14">
        <v>12</v>
      </c>
      <c r="AC14" s="2">
        <v>1.72538357115699</v>
      </c>
      <c r="AD14" s="2">
        <v>8.2379834337675803E-5</v>
      </c>
      <c r="AE14" s="2">
        <v>9.6817623639282608E-3</v>
      </c>
      <c r="AF14" s="2" t="s">
        <v>14</v>
      </c>
      <c r="AG14" s="2">
        <v>0.97559151106368702</v>
      </c>
      <c r="AH14" s="1" t="str">
        <f t="shared" si="0"/>
        <v>***</v>
      </c>
      <c r="AI14" s="1" t="str">
        <f t="shared" si="1"/>
        <v>***</v>
      </c>
      <c r="AJ14" s="1" t="str">
        <f t="shared" si="2"/>
        <v>N</v>
      </c>
    </row>
    <row r="15" spans="1:36" hidden="1" x14ac:dyDescent="0.4">
      <c r="A15" t="s">
        <v>70</v>
      </c>
      <c r="B15" t="s">
        <v>15</v>
      </c>
      <c r="C15" t="s">
        <v>13</v>
      </c>
      <c r="D15">
        <v>1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f t="shared" si="3"/>
        <v>0</v>
      </c>
      <c r="X15" s="2">
        <f t="shared" si="4"/>
        <v>0</v>
      </c>
      <c r="Y15" s="2">
        <f t="shared" si="5"/>
        <v>0</v>
      </c>
      <c r="Z15" s="2">
        <f t="shared" si="6"/>
        <v>0</v>
      </c>
      <c r="AA15" s="2">
        <f t="shared" si="7"/>
        <v>0</v>
      </c>
      <c r="AB15">
        <v>12</v>
      </c>
      <c r="AC15" s="2">
        <v>0</v>
      </c>
      <c r="AD15" s="2" t="s">
        <v>14</v>
      </c>
      <c r="AE15" s="2" t="s">
        <v>14</v>
      </c>
      <c r="AF15" s="2" t="s">
        <v>14</v>
      </c>
      <c r="AG15" s="2">
        <v>1</v>
      </c>
      <c r="AH15" s="1" t="str">
        <f t="shared" si="0"/>
        <v>N</v>
      </c>
      <c r="AI15" s="1" t="str">
        <f t="shared" si="1"/>
        <v>N</v>
      </c>
      <c r="AJ15" s="1" t="str">
        <f t="shared" si="2"/>
        <v>N</v>
      </c>
    </row>
    <row r="16" spans="1:36" x14ac:dyDescent="0.4">
      <c r="A16" t="s">
        <v>70</v>
      </c>
      <c r="B16" t="s">
        <v>19</v>
      </c>
      <c r="C16" t="s">
        <v>18</v>
      </c>
      <c r="D16">
        <v>1</v>
      </c>
      <c r="E16" s="3">
        <v>16.64561659740297</v>
      </c>
      <c r="F16" s="3">
        <v>16.64561659740297</v>
      </c>
      <c r="G16" s="3" t="s">
        <v>89</v>
      </c>
      <c r="H16" s="3">
        <v>1.1495212915546089</v>
      </c>
      <c r="I16" s="3">
        <v>-8.7107417625173419E-2</v>
      </c>
      <c r="J16" s="3">
        <v>0.30686340819948182</v>
      </c>
      <c r="K16" s="3">
        <v>8.962350959117737</v>
      </c>
      <c r="L16" s="3">
        <v>12.43739354222696</v>
      </c>
      <c r="M16" s="3">
        <v>0.98853713892195316</v>
      </c>
      <c r="N16" s="3">
        <v>0.1157470559326947</v>
      </c>
      <c r="O16" s="3">
        <v>0.49999910250819518</v>
      </c>
      <c r="P16" s="3">
        <v>5.480350426029816E-12</v>
      </c>
      <c r="Q16" s="3">
        <v>1.4789686261494688E-14</v>
      </c>
      <c r="R16" s="2">
        <v>1.8356730847859399</v>
      </c>
      <c r="S16" s="2">
        <v>9.14267222232098E-2</v>
      </c>
      <c r="T16" s="2">
        <v>0.32521991043590198</v>
      </c>
      <c r="U16" s="2">
        <v>11.3460118776351</v>
      </c>
      <c r="V16" s="2">
        <v>18.470912877352699</v>
      </c>
      <c r="W16" s="2">
        <f t="shared" si="3"/>
        <v>1.8356730847859399</v>
      </c>
      <c r="X16" s="2">
        <f t="shared" si="4"/>
        <v>9.14267222232098E-2</v>
      </c>
      <c r="Y16" s="2">
        <f t="shared" si="5"/>
        <v>0.32521991043590198</v>
      </c>
      <c r="Z16" s="2">
        <f t="shared" si="6"/>
        <v>11.3460118776351</v>
      </c>
      <c r="AA16" s="2">
        <f t="shared" si="7"/>
        <v>18.470912877352699</v>
      </c>
      <c r="AB16">
        <v>12</v>
      </c>
      <c r="AC16" s="2">
        <v>0.15246186332875</v>
      </c>
      <c r="AD16" s="2">
        <v>1.08174744918494E-2</v>
      </c>
      <c r="AE16" s="2">
        <v>4.2312924425906796E-3</v>
      </c>
      <c r="AF16" s="2">
        <v>5.4991775225553999E-2</v>
      </c>
      <c r="AG16" s="2">
        <v>0.98839855586489</v>
      </c>
      <c r="AH16" s="1" t="str">
        <f t="shared" si="0"/>
        <v>**</v>
      </c>
      <c r="AI16" s="1" t="str">
        <f t="shared" si="1"/>
        <v>***</v>
      </c>
      <c r="AJ16" s="1" t="str">
        <f t="shared" si="2"/>
        <v>*</v>
      </c>
    </row>
    <row r="17" spans="1:36" x14ac:dyDescent="0.4">
      <c r="A17" t="s">
        <v>70</v>
      </c>
      <c r="B17" t="s">
        <v>20</v>
      </c>
      <c r="C17" t="s">
        <v>18</v>
      </c>
      <c r="D17">
        <v>1</v>
      </c>
      <c r="E17" s="3">
        <v>16.08443290718418</v>
      </c>
      <c r="F17" s="3">
        <v>13.64705548366722</v>
      </c>
      <c r="G17" s="3" t="s">
        <v>90</v>
      </c>
      <c r="H17" s="3">
        <v>7.4371445880392059E-2</v>
      </c>
      <c r="I17" s="3">
        <v>-0.39277111023701622</v>
      </c>
      <c r="J17" s="3">
        <v>0.7819823829601602</v>
      </c>
      <c r="K17" s="3">
        <v>23.49139987883726</v>
      </c>
      <c r="L17" s="3">
        <v>30.386142770598038</v>
      </c>
      <c r="M17" s="3">
        <v>0.96831838498782774</v>
      </c>
      <c r="N17" s="3">
        <v>0.56155060183926586</v>
      </c>
      <c r="O17" s="3">
        <v>0.23906585563528801</v>
      </c>
      <c r="P17" s="3">
        <v>1.0085375062997739E-11</v>
      </c>
      <c r="Q17" s="3">
        <v>8.9534648096090232E-12</v>
      </c>
      <c r="R17" s="2">
        <v>0.49950095532225203</v>
      </c>
      <c r="S17" s="2">
        <v>0.424128927600049</v>
      </c>
      <c r="T17" s="2">
        <v>0.78198231240245697</v>
      </c>
      <c r="U17" s="2">
        <v>11.610178630964199</v>
      </c>
      <c r="V17" s="2">
        <v>16.628088314739401</v>
      </c>
      <c r="W17" s="2">
        <f t="shared" si="3"/>
        <v>0.49950095532225203</v>
      </c>
      <c r="X17" s="2">
        <f t="shared" si="4"/>
        <v>0.424128927600049</v>
      </c>
      <c r="Y17" s="2">
        <f t="shared" si="5"/>
        <v>0.78198231240245697</v>
      </c>
      <c r="Z17" s="2">
        <f t="shared" si="6"/>
        <v>11.610178630964199</v>
      </c>
      <c r="AA17" s="2">
        <f t="shared" si="7"/>
        <v>16.628088314739401</v>
      </c>
      <c r="AB17">
        <v>12</v>
      </c>
      <c r="AC17" s="2">
        <v>0.71625530261019099</v>
      </c>
      <c r="AD17" s="2">
        <v>1.2739836888169299E-2</v>
      </c>
      <c r="AE17" s="2">
        <v>1.5456232313830801E-3</v>
      </c>
      <c r="AF17" s="2">
        <v>0.991344276739337</v>
      </c>
      <c r="AG17" s="2">
        <v>0.96993356226027005</v>
      </c>
      <c r="AH17" s="1" t="str">
        <f t="shared" si="0"/>
        <v>**</v>
      </c>
      <c r="AI17" s="1" t="str">
        <f t="shared" si="1"/>
        <v>***</v>
      </c>
      <c r="AJ17" s="1">
        <f t="shared" si="2"/>
        <v>0.99129999999999996</v>
      </c>
    </row>
    <row r="18" spans="1:36" x14ac:dyDescent="0.4">
      <c r="A18" t="s">
        <v>70</v>
      </c>
      <c r="B18" t="s">
        <v>21</v>
      </c>
      <c r="C18" t="s">
        <v>18</v>
      </c>
      <c r="D18">
        <v>1</v>
      </c>
      <c r="E18" s="3">
        <v>15.95375688699963</v>
      </c>
      <c r="F18" s="3">
        <v>14.847067800976401</v>
      </c>
      <c r="G18" s="3" t="s">
        <v>90</v>
      </c>
      <c r="H18" s="3">
        <v>1.184275846879127</v>
      </c>
      <c r="I18" s="3">
        <v>-0.47986103322616069</v>
      </c>
      <c r="J18" s="3">
        <v>1.0888457914443279</v>
      </c>
      <c r="K18" s="3">
        <v>32.731069071846107</v>
      </c>
      <c r="L18" s="3">
        <v>43.021620765604368</v>
      </c>
      <c r="M18" s="3">
        <v>0.97821859456313631</v>
      </c>
      <c r="N18" s="3">
        <v>0.61921561929921998</v>
      </c>
      <c r="O18" s="3">
        <v>0.49999935387801941</v>
      </c>
      <c r="P18" s="3">
        <v>3.6476189379128293E-12</v>
      </c>
      <c r="Q18" s="3">
        <v>1.1454859547724899E-12</v>
      </c>
      <c r="R18" s="2">
        <v>2.2645065369333399</v>
      </c>
      <c r="S18" s="2">
        <v>0.515602248448217</v>
      </c>
      <c r="T18" s="2">
        <v>1.0888457615951299</v>
      </c>
      <c r="U18" s="2">
        <v>11.699132934495299</v>
      </c>
      <c r="V18" s="2">
        <v>16.9458444963111</v>
      </c>
      <c r="W18" s="2">
        <f t="shared" si="3"/>
        <v>2.2645065369333399</v>
      </c>
      <c r="X18" s="2">
        <f t="shared" si="4"/>
        <v>0.515602248448217</v>
      </c>
      <c r="Y18" s="2">
        <f t="shared" si="5"/>
        <v>1.0888457615951299</v>
      </c>
      <c r="Z18" s="2">
        <f t="shared" si="6"/>
        <v>11.699132934495299</v>
      </c>
      <c r="AA18" s="2">
        <f t="shared" si="7"/>
        <v>16.9458444963111</v>
      </c>
      <c r="AB18">
        <v>12</v>
      </c>
      <c r="AC18" s="2">
        <v>0.78789510799731199</v>
      </c>
      <c r="AD18" s="2">
        <v>1.11729288112734E-2</v>
      </c>
      <c r="AE18" s="2">
        <v>5.4934908280168703E-4</v>
      </c>
      <c r="AF18" s="2">
        <v>0.95488277147940703</v>
      </c>
      <c r="AG18" s="2">
        <v>0.97942898716465698</v>
      </c>
      <c r="AH18" s="1" t="str">
        <f t="shared" si="0"/>
        <v>**</v>
      </c>
      <c r="AI18" s="1" t="str">
        <f t="shared" si="1"/>
        <v>***</v>
      </c>
      <c r="AJ18" s="1">
        <f t="shared" si="2"/>
        <v>0.95489999999999997</v>
      </c>
    </row>
    <row r="19" spans="1:36" hidden="1" x14ac:dyDescent="0.4">
      <c r="A19" t="s">
        <v>60</v>
      </c>
      <c r="B19" t="s">
        <v>15</v>
      </c>
      <c r="C19" t="s">
        <v>13</v>
      </c>
      <c r="D19">
        <v>1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f t="shared" si="3"/>
        <v>0</v>
      </c>
      <c r="X19" s="2">
        <f t="shared" si="4"/>
        <v>0</v>
      </c>
      <c r="Y19" s="2">
        <f t="shared" si="5"/>
        <v>0</v>
      </c>
      <c r="Z19" s="2">
        <f t="shared" si="6"/>
        <v>0</v>
      </c>
      <c r="AA19" s="2">
        <f t="shared" si="7"/>
        <v>0</v>
      </c>
      <c r="AB19">
        <v>12</v>
      </c>
      <c r="AC19" s="2">
        <v>0</v>
      </c>
      <c r="AD19" s="2" t="s">
        <v>14</v>
      </c>
      <c r="AE19" s="2" t="s">
        <v>14</v>
      </c>
      <c r="AF19" s="2" t="s">
        <v>14</v>
      </c>
      <c r="AG19" s="2">
        <v>1</v>
      </c>
      <c r="AH19" s="1" t="str">
        <f t="shared" si="0"/>
        <v>N</v>
      </c>
      <c r="AI19" s="1" t="str">
        <f t="shared" si="1"/>
        <v>N</v>
      </c>
      <c r="AJ19" s="1" t="str">
        <f t="shared" si="2"/>
        <v>N</v>
      </c>
    </row>
    <row r="20" spans="1:36" x14ac:dyDescent="0.4">
      <c r="A20" t="s">
        <v>60</v>
      </c>
      <c r="B20" t="s">
        <v>19</v>
      </c>
      <c r="C20" t="s">
        <v>18</v>
      </c>
      <c r="D20">
        <v>1</v>
      </c>
      <c r="E20" s="3">
        <v>21.158055862254319</v>
      </c>
      <c r="F20" s="3">
        <v>19.522279241898978</v>
      </c>
      <c r="G20" s="3" t="s">
        <v>90</v>
      </c>
      <c r="H20" s="3">
        <v>4.1121880345732178</v>
      </c>
      <c r="I20" s="3">
        <v>-7.6980371977212622E-2</v>
      </c>
      <c r="J20" s="3">
        <v>0.67103209369381933</v>
      </c>
      <c r="K20" s="3">
        <v>7.8764957234142567</v>
      </c>
      <c r="L20" s="3">
        <v>11.07724786170713</v>
      </c>
      <c r="M20" s="3">
        <v>0.98501653032924841</v>
      </c>
      <c r="N20" s="3">
        <v>0.18777755514964739</v>
      </c>
      <c r="O20" s="3">
        <v>0.49999914556863778</v>
      </c>
      <c r="P20" s="3">
        <v>2.7185736702207219E-10</v>
      </c>
      <c r="Q20" s="3">
        <v>5.0620270656683345E-13</v>
      </c>
      <c r="R20" s="2">
        <v>4.35000223384462</v>
      </c>
      <c r="S20" s="2">
        <v>7.6521745079536796E-2</v>
      </c>
      <c r="T20" s="2">
        <v>0.713450843685839</v>
      </c>
      <c r="U20" s="2">
        <v>16.520681578276601</v>
      </c>
      <c r="V20" s="2">
        <v>21.882017527793099</v>
      </c>
      <c r="W20" s="2">
        <f t="shared" si="3"/>
        <v>4.35000223384462</v>
      </c>
      <c r="X20" s="2">
        <f t="shared" si="4"/>
        <v>7.6521745079536796E-2</v>
      </c>
      <c r="Y20" s="2">
        <f t="shared" si="5"/>
        <v>0.713450843685839</v>
      </c>
      <c r="Z20" s="2">
        <f t="shared" si="6"/>
        <v>16.520681578276601</v>
      </c>
      <c r="AA20" s="2">
        <f t="shared" si="7"/>
        <v>21.882017527793099</v>
      </c>
      <c r="AB20">
        <v>12</v>
      </c>
      <c r="AC20" s="2">
        <v>0.239323787183951</v>
      </c>
      <c r="AD20" s="2">
        <v>4.1753791959941999E-3</v>
      </c>
      <c r="AE20" s="2">
        <v>1.49960823980184E-2</v>
      </c>
      <c r="AF20" s="2">
        <v>0.234793798125977</v>
      </c>
      <c r="AG20" s="2">
        <v>0.98580245002154598</v>
      </c>
      <c r="AH20" s="1" t="str">
        <f t="shared" si="0"/>
        <v>***</v>
      </c>
      <c r="AI20" s="1" t="str">
        <f t="shared" si="1"/>
        <v>**</v>
      </c>
      <c r="AJ20" s="1">
        <f t="shared" si="2"/>
        <v>0.23480000000000001</v>
      </c>
    </row>
    <row r="21" spans="1:36" hidden="1" x14ac:dyDescent="0.4">
      <c r="A21" t="s">
        <v>60</v>
      </c>
      <c r="B21" t="s">
        <v>20</v>
      </c>
      <c r="C21" t="s">
        <v>16</v>
      </c>
      <c r="D21">
        <v>1</v>
      </c>
      <c r="E21" s="3">
        <v>-1.5519999999018781</v>
      </c>
      <c r="F21" s="3">
        <v>-1.5519999999018781</v>
      </c>
      <c r="G21" s="3" t="s">
        <v>91</v>
      </c>
      <c r="H21" s="3">
        <v>9.2903180734530671E-3</v>
      </c>
      <c r="I21" s="3">
        <v>-5.0687576778385243E-2</v>
      </c>
      <c r="J21" s="3">
        <v>0</v>
      </c>
      <c r="K21" s="3">
        <v>0.1124193638530939</v>
      </c>
      <c r="L21" s="3">
        <v>0</v>
      </c>
      <c r="M21" s="3">
        <v>0.780465219671998</v>
      </c>
      <c r="N21" s="3">
        <v>1.768806244078518E-2</v>
      </c>
      <c r="O21" s="3">
        <v>1.195796187629571E-3</v>
      </c>
      <c r="P21" s="3">
        <v>1.2279001047511069E-7</v>
      </c>
      <c r="Q21" s="3">
        <v>0.49999999997755279</v>
      </c>
      <c r="R21" s="2">
        <v>1.7214163227861499E-3</v>
      </c>
      <c r="S21" s="2">
        <v>4.9525575821030201E-3</v>
      </c>
      <c r="T21" s="2">
        <v>10.715045965726301</v>
      </c>
      <c r="U21" s="2">
        <v>0</v>
      </c>
      <c r="V21" s="2">
        <v>0</v>
      </c>
      <c r="W21" s="2">
        <f t="shared" si="3"/>
        <v>1.7214163227861499E-3</v>
      </c>
      <c r="X21" s="2">
        <f t="shared" si="4"/>
        <v>4.9525575821030201E-3</v>
      </c>
      <c r="Y21" s="2">
        <f t="shared" si="5"/>
        <v>0</v>
      </c>
      <c r="Z21" s="2">
        <f t="shared" si="6"/>
        <v>10.715045965726301</v>
      </c>
      <c r="AA21" s="2">
        <f t="shared" si="7"/>
        <v>0</v>
      </c>
      <c r="AB21">
        <v>12</v>
      </c>
      <c r="AC21" s="2">
        <v>3.07388884293727E-2</v>
      </c>
      <c r="AD21" s="2">
        <v>0.37066816908324901</v>
      </c>
      <c r="AE21" s="2">
        <v>1</v>
      </c>
      <c r="AF21" s="2" t="s">
        <v>14</v>
      </c>
      <c r="AG21" s="2">
        <v>0.50303418582677695</v>
      </c>
      <c r="AH21" s="1">
        <f t="shared" si="0"/>
        <v>0.37069999999999997</v>
      </c>
      <c r="AI21" s="1">
        <f t="shared" si="1"/>
        <v>1</v>
      </c>
      <c r="AJ21" s="1" t="str">
        <f t="shared" si="2"/>
        <v>N</v>
      </c>
    </row>
    <row r="22" spans="1:36" x14ac:dyDescent="0.4">
      <c r="A22" t="s">
        <v>60</v>
      </c>
      <c r="B22" t="s">
        <v>21</v>
      </c>
      <c r="C22" t="s">
        <v>18</v>
      </c>
      <c r="D22">
        <v>1</v>
      </c>
      <c r="E22" s="3">
        <v>21.13468245767482</v>
      </c>
      <c r="F22" s="3">
        <v>19.513812053934089</v>
      </c>
      <c r="G22" s="3" t="s">
        <v>90</v>
      </c>
      <c r="H22" s="3">
        <v>4.0965037322524189</v>
      </c>
      <c r="I22" s="3">
        <v>-8.060567360381421E-2</v>
      </c>
      <c r="J22" s="3">
        <v>0.67103209309730183</v>
      </c>
      <c r="K22" s="3">
        <v>8.2419701419806479</v>
      </c>
      <c r="L22" s="3">
        <v>11.139985070990321</v>
      </c>
      <c r="M22" s="3">
        <v>0.98250925840032144</v>
      </c>
      <c r="N22" s="3">
        <v>0.20304437190890709</v>
      </c>
      <c r="O22" s="3">
        <v>0.49999892283114122</v>
      </c>
      <c r="P22" s="3">
        <v>3.7478128627124328E-10</v>
      </c>
      <c r="Q22" s="3">
        <v>6.6929099841896153E-14</v>
      </c>
      <c r="R22" s="2">
        <v>4.3500023828332903</v>
      </c>
      <c r="S22" s="2">
        <v>8.0638589408837502E-2</v>
      </c>
      <c r="T22" s="2">
        <v>0.71345085947894105</v>
      </c>
      <c r="U22" s="2">
        <v>16.362942535792101</v>
      </c>
      <c r="V22" s="2">
        <v>21.882017815531199</v>
      </c>
      <c r="W22" s="2">
        <f t="shared" si="3"/>
        <v>4.3500023828332903</v>
      </c>
      <c r="X22" s="2">
        <f t="shared" si="4"/>
        <v>8.0638589408837502E-2</v>
      </c>
      <c r="Y22" s="2">
        <f t="shared" si="5"/>
        <v>0.71345085947894105</v>
      </c>
      <c r="Z22" s="2">
        <f t="shared" si="6"/>
        <v>16.362942535792101</v>
      </c>
      <c r="AA22" s="2">
        <f t="shared" si="7"/>
        <v>21.882017815531199</v>
      </c>
      <c r="AB22">
        <v>12</v>
      </c>
      <c r="AC22" s="2">
        <v>0.25986840402476002</v>
      </c>
      <c r="AD22" s="2">
        <v>4.9401921703080597E-3</v>
      </c>
      <c r="AE22" s="2">
        <v>1.4996082066157899E-2</v>
      </c>
      <c r="AF22" s="2">
        <v>0.23479379079754101</v>
      </c>
      <c r="AG22" s="2">
        <v>0.98328717327013404</v>
      </c>
      <c r="AH22" s="1" t="str">
        <f t="shared" si="0"/>
        <v>***</v>
      </c>
      <c r="AI22" s="1" t="str">
        <f t="shared" si="1"/>
        <v>**</v>
      </c>
      <c r="AJ22" s="1">
        <f t="shared" si="2"/>
        <v>0.23480000000000001</v>
      </c>
    </row>
    <row r="23" spans="1:36" hidden="1" x14ac:dyDescent="0.4">
      <c r="A23" t="s">
        <v>62</v>
      </c>
      <c r="B23" t="s">
        <v>15</v>
      </c>
      <c r="C23" t="s">
        <v>13</v>
      </c>
      <c r="D23">
        <v>1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f t="shared" si="3"/>
        <v>0</v>
      </c>
      <c r="X23" s="2">
        <f t="shared" si="4"/>
        <v>0</v>
      </c>
      <c r="Y23" s="2">
        <f t="shared" si="5"/>
        <v>0</v>
      </c>
      <c r="Z23" s="2">
        <f t="shared" si="6"/>
        <v>0</v>
      </c>
      <c r="AA23" s="2">
        <f t="shared" si="7"/>
        <v>0</v>
      </c>
      <c r="AB23">
        <v>12</v>
      </c>
      <c r="AC23" s="2">
        <v>0</v>
      </c>
      <c r="AD23" s="2" t="s">
        <v>14</v>
      </c>
      <c r="AE23" s="2" t="s">
        <v>14</v>
      </c>
      <c r="AF23" s="2" t="s">
        <v>14</v>
      </c>
      <c r="AG23" s="2">
        <v>1</v>
      </c>
      <c r="AH23" s="1" t="str">
        <f t="shared" si="0"/>
        <v>N</v>
      </c>
      <c r="AI23" s="1" t="str">
        <f t="shared" si="1"/>
        <v>N</v>
      </c>
      <c r="AJ23" s="1" t="str">
        <f t="shared" si="2"/>
        <v>N</v>
      </c>
    </row>
    <row r="24" spans="1:36" x14ac:dyDescent="0.4">
      <c r="A24" t="s">
        <v>62</v>
      </c>
      <c r="B24" t="s">
        <v>19</v>
      </c>
      <c r="C24" t="s">
        <v>18</v>
      </c>
      <c r="D24">
        <v>1</v>
      </c>
      <c r="E24" s="3">
        <v>19.79215462876892</v>
      </c>
      <c r="F24" s="3">
        <v>13.342499999999999</v>
      </c>
      <c r="G24" s="3" t="s">
        <v>90</v>
      </c>
      <c r="H24" s="3">
        <v>2.7010727999977959</v>
      </c>
      <c r="I24" s="3">
        <v>-1.0767529355260961</v>
      </c>
      <c r="J24" s="3">
        <v>0.74281668684360791</v>
      </c>
      <c r="K24" s="3">
        <v>61.744490400015422</v>
      </c>
      <c r="L24" s="3">
        <v>16.32070880000882</v>
      </c>
      <c r="M24" s="3">
        <v>0.97342162983784764</v>
      </c>
      <c r="N24" s="3">
        <v>1.039223548606522</v>
      </c>
      <c r="O24" s="3">
        <v>2.1577999432296088E-5</v>
      </c>
      <c r="P24" s="3">
        <v>2.0302947492391061E-13</v>
      </c>
      <c r="Q24" s="3">
        <v>2.1743216363537741E-7</v>
      </c>
      <c r="R24" s="2">
        <v>3.6577512759576201</v>
      </c>
      <c r="S24" s="2">
        <v>1.2193880851504599</v>
      </c>
      <c r="T24" s="2">
        <v>0.81569197303352103</v>
      </c>
      <c r="U24" s="2">
        <v>10.960402190696501</v>
      </c>
      <c r="V24" s="2">
        <v>21.6740152441484</v>
      </c>
      <c r="W24" s="2">
        <f t="shared" si="3"/>
        <v>3.6577512759576201</v>
      </c>
      <c r="X24" s="2">
        <f t="shared" si="4"/>
        <v>1.2193880851504599</v>
      </c>
      <c r="Y24" s="2">
        <f t="shared" si="5"/>
        <v>0.81569197303352103</v>
      </c>
      <c r="Z24" s="2">
        <f t="shared" si="6"/>
        <v>10.960402190696501</v>
      </c>
      <c r="AA24" s="2">
        <f t="shared" si="7"/>
        <v>21.6740152441484</v>
      </c>
      <c r="AB24">
        <v>12</v>
      </c>
      <c r="AC24" s="2">
        <v>1.16236227392153</v>
      </c>
      <c r="AD24" s="2">
        <v>4.0852828006023899E-3</v>
      </c>
      <c r="AE24" s="2">
        <v>6.2665207679821798E-3</v>
      </c>
      <c r="AF24" s="2">
        <v>4.6376812014798902E-2</v>
      </c>
      <c r="AG24" s="2">
        <v>0.98060408893688999</v>
      </c>
      <c r="AH24" s="1" t="str">
        <f t="shared" si="0"/>
        <v>***</v>
      </c>
      <c r="AI24" s="1" t="str">
        <f t="shared" si="1"/>
        <v>***</v>
      </c>
      <c r="AJ24" s="1" t="str">
        <f t="shared" si="2"/>
        <v>**</v>
      </c>
    </row>
    <row r="25" spans="1:36" hidden="1" x14ac:dyDescent="0.4">
      <c r="A25" t="s">
        <v>62</v>
      </c>
      <c r="B25" t="s">
        <v>20</v>
      </c>
      <c r="C25" t="s">
        <v>13</v>
      </c>
      <c r="D25">
        <v>1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f t="shared" si="3"/>
        <v>0</v>
      </c>
      <c r="X25" s="2">
        <f t="shared" si="4"/>
        <v>0</v>
      </c>
      <c r="Y25" s="2">
        <f t="shared" si="5"/>
        <v>0</v>
      </c>
      <c r="Z25" s="2">
        <f t="shared" si="6"/>
        <v>0</v>
      </c>
      <c r="AA25" s="2">
        <f t="shared" si="7"/>
        <v>0</v>
      </c>
      <c r="AB25">
        <v>12</v>
      </c>
      <c r="AC25" s="2">
        <v>0</v>
      </c>
      <c r="AD25" s="2" t="s">
        <v>14</v>
      </c>
      <c r="AE25" s="2" t="s">
        <v>14</v>
      </c>
      <c r="AF25" s="2" t="s">
        <v>14</v>
      </c>
      <c r="AG25" s="2">
        <v>1</v>
      </c>
      <c r="AH25" s="1" t="str">
        <f t="shared" si="0"/>
        <v>N</v>
      </c>
      <c r="AI25" s="1" t="str">
        <f t="shared" si="1"/>
        <v>N</v>
      </c>
      <c r="AJ25" s="1" t="str">
        <f t="shared" si="2"/>
        <v>N</v>
      </c>
    </row>
    <row r="26" spans="1:36" x14ac:dyDescent="0.4">
      <c r="A26" t="s">
        <v>62</v>
      </c>
      <c r="B26" t="s">
        <v>21</v>
      </c>
      <c r="C26" t="s">
        <v>18</v>
      </c>
      <c r="D26">
        <v>1</v>
      </c>
      <c r="E26" s="3">
        <v>19.79215462876892</v>
      </c>
      <c r="F26" s="3">
        <v>13.342499999999999</v>
      </c>
      <c r="G26" s="3" t="s">
        <v>90</v>
      </c>
      <c r="H26" s="3">
        <v>2.7010727999977959</v>
      </c>
      <c r="I26" s="3">
        <v>-1.0767529355260961</v>
      </c>
      <c r="J26" s="3">
        <v>0.74281668684360791</v>
      </c>
      <c r="K26" s="3">
        <v>61.744490400015422</v>
      </c>
      <c r="L26" s="3">
        <v>16.32070880000882</v>
      </c>
      <c r="M26" s="3">
        <v>0.97342162983784764</v>
      </c>
      <c r="N26" s="3">
        <v>1.039223548606522</v>
      </c>
      <c r="O26" s="3">
        <v>2.1577999432296088E-5</v>
      </c>
      <c r="P26" s="3">
        <v>2.0302947492391061E-13</v>
      </c>
      <c r="Q26" s="3">
        <v>2.1743216363537741E-7</v>
      </c>
      <c r="R26" s="2">
        <v>3.6577512759576201</v>
      </c>
      <c r="S26" s="2">
        <v>1.2193880851504599</v>
      </c>
      <c r="T26" s="2">
        <v>0.81569197303352103</v>
      </c>
      <c r="U26" s="2">
        <v>10.960402190696501</v>
      </c>
      <c r="V26" s="2">
        <v>21.6740152441484</v>
      </c>
      <c r="W26" s="2">
        <f t="shared" si="3"/>
        <v>3.6577512759576201</v>
      </c>
      <c r="X26" s="2">
        <f t="shared" si="4"/>
        <v>1.2193880851504599</v>
      </c>
      <c r="Y26" s="2">
        <f t="shared" si="5"/>
        <v>0.81569197303352103</v>
      </c>
      <c r="Z26" s="2">
        <f t="shared" si="6"/>
        <v>10.960402190696501</v>
      </c>
      <c r="AA26" s="2">
        <f t="shared" si="7"/>
        <v>21.6740152441484</v>
      </c>
      <c r="AB26">
        <v>12</v>
      </c>
      <c r="AC26" s="2">
        <v>1.16236227392153</v>
      </c>
      <c r="AD26" s="2">
        <v>4.0852828006023899E-3</v>
      </c>
      <c r="AE26" s="2">
        <v>6.2665207679821798E-3</v>
      </c>
      <c r="AF26" s="2">
        <v>4.6376812014798902E-2</v>
      </c>
      <c r="AG26" s="2">
        <v>0.98060408893688999</v>
      </c>
      <c r="AH26" s="1" t="str">
        <f t="shared" si="0"/>
        <v>***</v>
      </c>
      <c r="AI26" s="1" t="str">
        <f t="shared" si="1"/>
        <v>***</v>
      </c>
      <c r="AJ26" s="1" t="str">
        <f t="shared" si="2"/>
        <v>**</v>
      </c>
    </row>
    <row r="27" spans="1:36" hidden="1" x14ac:dyDescent="0.4">
      <c r="A27" t="s">
        <v>63</v>
      </c>
      <c r="B27" t="s">
        <v>15</v>
      </c>
      <c r="C27" t="s">
        <v>13</v>
      </c>
      <c r="D27">
        <v>1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f t="shared" si="3"/>
        <v>0</v>
      </c>
      <c r="X27" s="2">
        <f t="shared" si="4"/>
        <v>0</v>
      </c>
      <c r="Y27" s="2">
        <f t="shared" si="5"/>
        <v>0</v>
      </c>
      <c r="Z27" s="2">
        <f t="shared" si="6"/>
        <v>0</v>
      </c>
      <c r="AA27" s="2">
        <f t="shared" si="7"/>
        <v>0</v>
      </c>
      <c r="AB27">
        <v>12</v>
      </c>
      <c r="AC27" s="2">
        <v>0</v>
      </c>
      <c r="AD27" s="2" t="s">
        <v>14</v>
      </c>
      <c r="AE27" s="2" t="s">
        <v>14</v>
      </c>
      <c r="AF27" s="2" t="s">
        <v>14</v>
      </c>
      <c r="AG27" s="2">
        <v>1</v>
      </c>
      <c r="AH27" s="1" t="str">
        <f t="shared" si="0"/>
        <v>N</v>
      </c>
      <c r="AI27" s="1" t="str">
        <f t="shared" si="1"/>
        <v>N</v>
      </c>
      <c r="AJ27" s="1" t="str">
        <f t="shared" si="2"/>
        <v>N</v>
      </c>
    </row>
    <row r="28" spans="1:36" x14ac:dyDescent="0.4">
      <c r="A28" t="s">
        <v>63</v>
      </c>
      <c r="B28" t="s">
        <v>19</v>
      </c>
      <c r="C28" t="s">
        <v>18</v>
      </c>
      <c r="D28">
        <v>1</v>
      </c>
      <c r="E28" s="3">
        <v>16.159631385464792</v>
      </c>
      <c r="F28" s="3">
        <v>1.1072116553183859</v>
      </c>
      <c r="G28" s="3" t="s">
        <v>90</v>
      </c>
      <c r="H28" s="3">
        <v>3.1867499966360771</v>
      </c>
      <c r="I28" s="3">
        <v>-0.1714178718198115</v>
      </c>
      <c r="J28" s="3">
        <v>0.1685795035977021</v>
      </c>
      <c r="K28" s="3">
        <v>1.6287500100917669</v>
      </c>
      <c r="L28" s="3">
        <v>6.4872500168196137</v>
      </c>
      <c r="M28" s="3">
        <v>0.91378003461389212</v>
      </c>
      <c r="N28" s="3">
        <v>0.2207381000529213</v>
      </c>
      <c r="O28" s="3">
        <v>1.8037049543533348E-15</v>
      </c>
      <c r="P28" s="3">
        <v>2.7501031393541408E-4</v>
      </c>
      <c r="Q28" s="3">
        <v>3.2950576935104609E-9</v>
      </c>
      <c r="R28" s="2">
        <v>3.3279998365328201</v>
      </c>
      <c r="S28" s="2">
        <v>0.17141768818852801</v>
      </c>
      <c r="T28" s="2">
        <v>0.240512632616004</v>
      </c>
      <c r="U28" s="2">
        <v>0.28320623135328499</v>
      </c>
      <c r="V28" s="2">
        <v>19.863246540555899</v>
      </c>
      <c r="W28" s="2">
        <f t="shared" si="3"/>
        <v>3.3279998365328201</v>
      </c>
      <c r="X28" s="2">
        <f t="shared" si="4"/>
        <v>0.17141768818852801</v>
      </c>
      <c r="Y28" s="2">
        <f t="shared" si="5"/>
        <v>0.240512632616004</v>
      </c>
      <c r="Z28" s="2">
        <f t="shared" si="6"/>
        <v>0.28320623135328499</v>
      </c>
      <c r="AA28" s="2">
        <f t="shared" si="7"/>
        <v>19.863246540555899</v>
      </c>
      <c r="AB28">
        <v>12</v>
      </c>
      <c r="AC28" s="2">
        <v>0.29736520915701198</v>
      </c>
      <c r="AD28" s="2">
        <v>0.40929782931879299</v>
      </c>
      <c r="AE28" s="2">
        <v>2.4368434571232899E-2</v>
      </c>
      <c r="AF28" s="2">
        <v>2.1760284590397502E-3</v>
      </c>
      <c r="AG28" s="2">
        <v>0.90872544812057399</v>
      </c>
      <c r="AH28" s="1">
        <f t="shared" si="0"/>
        <v>0.4093</v>
      </c>
      <c r="AI28" s="1" t="str">
        <f t="shared" si="1"/>
        <v>**</v>
      </c>
      <c r="AJ28" s="1" t="str">
        <f t="shared" si="2"/>
        <v>***</v>
      </c>
    </row>
    <row r="29" spans="1:36" hidden="1" x14ac:dyDescent="0.4">
      <c r="A29" t="s">
        <v>63</v>
      </c>
      <c r="B29" t="s">
        <v>20</v>
      </c>
      <c r="C29" t="s">
        <v>16</v>
      </c>
      <c r="D29">
        <v>1</v>
      </c>
      <c r="E29" s="3">
        <v>12.591033782629101</v>
      </c>
      <c r="F29" s="3">
        <v>12.591033782629101</v>
      </c>
      <c r="G29" s="3" t="s">
        <v>91</v>
      </c>
      <c r="H29" s="3">
        <v>0.30657143438579099</v>
      </c>
      <c r="I29" s="3">
        <v>-0.33903492291581178</v>
      </c>
      <c r="J29" s="3">
        <v>0</v>
      </c>
      <c r="K29" s="3">
        <v>18.06214282807105</v>
      </c>
      <c r="L29" s="3">
        <v>0</v>
      </c>
      <c r="M29" s="3">
        <v>0.95918030130196752</v>
      </c>
      <c r="N29" s="3">
        <v>0.43151953804425991</v>
      </c>
      <c r="O29" s="3">
        <v>1.9907075187756921E-2</v>
      </c>
      <c r="P29" s="3">
        <v>2.3970151007670602E-10</v>
      </c>
      <c r="Q29" s="3">
        <v>0.5</v>
      </c>
      <c r="R29" s="2">
        <v>0.306572171238993</v>
      </c>
      <c r="S29" s="2">
        <v>0.33903492153624498</v>
      </c>
      <c r="T29" s="2">
        <v>12.591031646498299</v>
      </c>
      <c r="U29" s="2">
        <v>0</v>
      </c>
      <c r="V29" s="2">
        <v>0</v>
      </c>
      <c r="W29" s="2">
        <f t="shared" si="3"/>
        <v>0.306572171238993</v>
      </c>
      <c r="X29" s="2">
        <f t="shared" si="4"/>
        <v>0.33903492153624498</v>
      </c>
      <c r="Y29" s="2">
        <f t="shared" si="5"/>
        <v>0</v>
      </c>
      <c r="Z29" s="2">
        <f t="shared" si="6"/>
        <v>12.591031646498299</v>
      </c>
      <c r="AA29" s="2">
        <f t="shared" si="7"/>
        <v>0</v>
      </c>
      <c r="AB29">
        <v>12</v>
      </c>
      <c r="AC29" s="2">
        <v>0.498275842901303</v>
      </c>
      <c r="AD29" s="2">
        <v>2.4347871964189899E-3</v>
      </c>
      <c r="AE29" s="2">
        <v>1</v>
      </c>
      <c r="AF29" s="2" t="s">
        <v>14</v>
      </c>
      <c r="AG29" s="2">
        <v>0.95918030875878002</v>
      </c>
      <c r="AH29" s="1" t="str">
        <f t="shared" si="0"/>
        <v>***</v>
      </c>
      <c r="AI29" s="1">
        <f t="shared" si="1"/>
        <v>1</v>
      </c>
      <c r="AJ29" s="1" t="str">
        <f t="shared" si="2"/>
        <v>N</v>
      </c>
    </row>
    <row r="30" spans="1:36" x14ac:dyDescent="0.4">
      <c r="A30" t="s">
        <v>63</v>
      </c>
      <c r="B30" t="s">
        <v>21</v>
      </c>
      <c r="C30" t="s">
        <v>18</v>
      </c>
      <c r="D30">
        <v>1</v>
      </c>
      <c r="E30" s="3">
        <v>13.055073375104209</v>
      </c>
      <c r="F30" s="3">
        <v>11.612575630430429</v>
      </c>
      <c r="G30" s="3" t="s">
        <v>90</v>
      </c>
      <c r="H30" s="3">
        <v>3.6279999115475761</v>
      </c>
      <c r="I30" s="3">
        <v>-0.39480909746766868</v>
      </c>
      <c r="J30" s="3">
        <v>0.1010371031641026</v>
      </c>
      <c r="K30" s="3">
        <v>19.102000442262121</v>
      </c>
      <c r="L30" s="3">
        <v>5.4600005307145469</v>
      </c>
      <c r="M30" s="3">
        <v>0.92879311797095188</v>
      </c>
      <c r="N30" s="3">
        <v>0.5597436777770336</v>
      </c>
      <c r="O30" s="3">
        <v>4.7998074674228008E-9</v>
      </c>
      <c r="P30" s="3">
        <v>6.9100530179199935E-10</v>
      </c>
      <c r="Q30" s="3">
        <v>4.4127735944206868E-5</v>
      </c>
      <c r="R30" s="2">
        <v>3.9768561072836199</v>
      </c>
      <c r="S30" s="2">
        <v>0.39493056304834301</v>
      </c>
      <c r="T30" s="2">
        <v>0.19976203038278101</v>
      </c>
      <c r="U30" s="2">
        <v>10.726001553955101</v>
      </c>
      <c r="V30" s="2">
        <v>21.500000001575302</v>
      </c>
      <c r="W30" s="2">
        <f t="shared" si="3"/>
        <v>3.9768561072836199</v>
      </c>
      <c r="X30" s="2">
        <f t="shared" si="4"/>
        <v>0.39493056304834301</v>
      </c>
      <c r="Y30" s="2">
        <f t="shared" si="5"/>
        <v>0.19976203038278101</v>
      </c>
      <c r="Z30" s="2">
        <f t="shared" si="6"/>
        <v>10.726001553955101</v>
      </c>
      <c r="AA30" s="2">
        <f t="shared" si="7"/>
        <v>21.500000001575302</v>
      </c>
      <c r="AB30">
        <v>12</v>
      </c>
      <c r="AC30" s="2">
        <v>0.73649023774674205</v>
      </c>
      <c r="AD30" s="2">
        <v>5.66162489575661E-3</v>
      </c>
      <c r="AE30" s="2">
        <v>5.9364964825072503E-2</v>
      </c>
      <c r="AF30" s="2">
        <v>0.16666878459978099</v>
      </c>
      <c r="AG30" s="2">
        <v>0.92808917413637904</v>
      </c>
      <c r="AH30" s="1" t="str">
        <f t="shared" si="0"/>
        <v>***</v>
      </c>
      <c r="AI30" s="1" t="str">
        <f t="shared" si="1"/>
        <v>*</v>
      </c>
      <c r="AJ30" s="1">
        <f t="shared" si="2"/>
        <v>0.16669999999999999</v>
      </c>
    </row>
    <row r="31" spans="1:36" hidden="1" x14ac:dyDescent="0.4">
      <c r="A31" t="s">
        <v>64</v>
      </c>
      <c r="B31" t="s">
        <v>15</v>
      </c>
      <c r="C31" t="s">
        <v>13</v>
      </c>
      <c r="D31">
        <v>1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f t="shared" si="3"/>
        <v>0</v>
      </c>
      <c r="X31" s="2">
        <f t="shared" si="4"/>
        <v>0</v>
      </c>
      <c r="Y31" s="2">
        <f t="shared" si="5"/>
        <v>0</v>
      </c>
      <c r="Z31" s="2">
        <f t="shared" si="6"/>
        <v>0</v>
      </c>
      <c r="AA31" s="2">
        <f t="shared" si="7"/>
        <v>0</v>
      </c>
      <c r="AB31">
        <v>12</v>
      </c>
      <c r="AC31" s="2">
        <v>0</v>
      </c>
      <c r="AD31" s="2" t="s">
        <v>14</v>
      </c>
      <c r="AE31" s="2" t="s">
        <v>14</v>
      </c>
      <c r="AF31" s="2" t="s">
        <v>14</v>
      </c>
      <c r="AG31" s="2">
        <v>1</v>
      </c>
      <c r="AH31" s="1" t="str">
        <f t="shared" si="0"/>
        <v>N</v>
      </c>
      <c r="AI31" s="1" t="str">
        <f t="shared" si="1"/>
        <v>N</v>
      </c>
      <c r="AJ31" s="1" t="str">
        <f t="shared" si="2"/>
        <v>N</v>
      </c>
    </row>
    <row r="32" spans="1:36" x14ac:dyDescent="0.4">
      <c r="A32" t="s">
        <v>64</v>
      </c>
      <c r="B32" t="s">
        <v>19</v>
      </c>
      <c r="C32" t="s">
        <v>18</v>
      </c>
      <c r="D32">
        <v>1</v>
      </c>
      <c r="E32" s="3">
        <v>21.270598797553902</v>
      </c>
      <c r="F32" s="3">
        <v>0.48980545927974523</v>
      </c>
      <c r="G32" s="3" t="s">
        <v>90</v>
      </c>
      <c r="H32" s="3">
        <v>4.8344000026525693</v>
      </c>
      <c r="I32" s="3">
        <v>-1.418121260123836</v>
      </c>
      <c r="J32" s="3">
        <v>0.61636838785314585</v>
      </c>
      <c r="K32" s="3">
        <v>10.84779999204229</v>
      </c>
      <c r="L32" s="3">
        <v>9.8973999893897222</v>
      </c>
      <c r="M32" s="3">
        <v>0.96537301490492111</v>
      </c>
      <c r="N32" s="3">
        <v>0.40078544549749401</v>
      </c>
      <c r="O32" s="3">
        <v>3.5605658315204806E-15</v>
      </c>
      <c r="P32" s="3">
        <v>3.0880013123309481E-10</v>
      </c>
      <c r="Q32" s="3">
        <v>1.3262839209482699E-10</v>
      </c>
      <c r="R32" s="2">
        <v>4.36599974703398</v>
      </c>
      <c r="S32" s="2">
        <v>0.34441110498979799</v>
      </c>
      <c r="T32" s="2">
        <v>0.61636832457700996</v>
      </c>
      <c r="U32" s="2">
        <v>10.411336753886101</v>
      </c>
      <c r="V32" s="2">
        <v>20.510662503960798</v>
      </c>
      <c r="W32" s="2">
        <f t="shared" si="3"/>
        <v>4.36599974703398</v>
      </c>
      <c r="X32" s="2">
        <f t="shared" si="4"/>
        <v>0.34441110498979799</v>
      </c>
      <c r="Y32" s="2">
        <f t="shared" si="5"/>
        <v>0.61636832457700996</v>
      </c>
      <c r="Z32" s="2">
        <f t="shared" si="6"/>
        <v>10.411336753886101</v>
      </c>
      <c r="AA32" s="2">
        <f t="shared" si="7"/>
        <v>20.510662503960798</v>
      </c>
      <c r="AB32">
        <v>12</v>
      </c>
      <c r="AC32" s="2">
        <v>1.0278311486018901</v>
      </c>
      <c r="AD32" s="2">
        <v>8.7388176442341606E-2</v>
      </c>
      <c r="AE32" s="2">
        <v>6.4319812354609596E-3</v>
      </c>
      <c r="AF32" s="2">
        <v>2.59641670238882E-2</v>
      </c>
      <c r="AG32" s="2">
        <v>0.86715321081722996</v>
      </c>
      <c r="AH32" s="1" t="str">
        <f t="shared" si="0"/>
        <v>*</v>
      </c>
      <c r="AI32" s="1" t="str">
        <f t="shared" si="1"/>
        <v>***</v>
      </c>
      <c r="AJ32" s="1" t="str">
        <f t="shared" si="2"/>
        <v>**</v>
      </c>
    </row>
    <row r="33" spans="1:36" hidden="1" x14ac:dyDescent="0.4">
      <c r="A33" t="s">
        <v>64</v>
      </c>
      <c r="B33" t="s">
        <v>20</v>
      </c>
      <c r="C33" t="s">
        <v>16</v>
      </c>
      <c r="D33">
        <v>1</v>
      </c>
      <c r="E33" s="3">
        <v>10.11116004498261</v>
      </c>
      <c r="F33" s="3">
        <v>10.11116004498261</v>
      </c>
      <c r="G33" s="3" t="s">
        <v>91</v>
      </c>
      <c r="H33" s="3">
        <v>0.165122465503969</v>
      </c>
      <c r="I33" s="3">
        <v>-0.55870527480719467</v>
      </c>
      <c r="J33" s="3">
        <v>0</v>
      </c>
      <c r="K33" s="3">
        <v>22.837387672480151</v>
      </c>
      <c r="L33" s="3">
        <v>0</v>
      </c>
      <c r="M33" s="3">
        <v>0.94934564785763398</v>
      </c>
      <c r="N33" s="3">
        <v>0.66706748152819606</v>
      </c>
      <c r="O33" s="3">
        <v>0.21138265817792681</v>
      </c>
      <c r="P33" s="3">
        <v>1.2773409173848609E-10</v>
      </c>
      <c r="Q33" s="3">
        <v>0.49999999994460598</v>
      </c>
      <c r="R33" s="2">
        <v>0.165145528711131</v>
      </c>
      <c r="S33" s="2">
        <v>0.55871459022882997</v>
      </c>
      <c r="T33" s="2">
        <v>10.110933368263799</v>
      </c>
      <c r="U33" s="2">
        <v>0</v>
      </c>
      <c r="V33" s="2">
        <v>0</v>
      </c>
      <c r="W33" s="2">
        <f t="shared" si="3"/>
        <v>0.165145528711131</v>
      </c>
      <c r="X33" s="2">
        <f t="shared" si="4"/>
        <v>0.55871459022882997</v>
      </c>
      <c r="Y33" s="2">
        <f t="shared" si="5"/>
        <v>0</v>
      </c>
      <c r="Z33" s="2">
        <f t="shared" si="6"/>
        <v>10.110933368263799</v>
      </c>
      <c r="AA33" s="2">
        <f t="shared" si="7"/>
        <v>0</v>
      </c>
      <c r="AB33">
        <v>12</v>
      </c>
      <c r="AC33" s="2">
        <v>0.77026317879151196</v>
      </c>
      <c r="AD33" s="2">
        <v>1.6922361781609899E-2</v>
      </c>
      <c r="AE33" s="2">
        <v>1</v>
      </c>
      <c r="AF33" s="2" t="s">
        <v>14</v>
      </c>
      <c r="AG33" s="2">
        <v>0.94934565282914596</v>
      </c>
      <c r="AH33" s="1" t="str">
        <f t="shared" si="0"/>
        <v>**</v>
      </c>
      <c r="AI33" s="1">
        <f t="shared" si="1"/>
        <v>1</v>
      </c>
      <c r="AJ33" s="1" t="str">
        <f t="shared" si="2"/>
        <v>N</v>
      </c>
    </row>
    <row r="34" spans="1:36" x14ac:dyDescent="0.4">
      <c r="A34" t="s">
        <v>64</v>
      </c>
      <c r="B34" t="s">
        <v>21</v>
      </c>
      <c r="C34" t="s">
        <v>18</v>
      </c>
      <c r="D34">
        <v>1</v>
      </c>
      <c r="E34" s="3">
        <v>21.125448986564269</v>
      </c>
      <c r="F34" s="3">
        <v>10.00400000000031</v>
      </c>
      <c r="G34" s="3" t="s">
        <v>90</v>
      </c>
      <c r="H34" s="3">
        <v>4.7449342558425096</v>
      </c>
      <c r="I34" s="3">
        <v>-0.90192181359613366</v>
      </c>
      <c r="J34" s="3">
        <v>0.61636838588494991</v>
      </c>
      <c r="K34" s="3">
        <v>36.364328720787462</v>
      </c>
      <c r="L34" s="3">
        <v>10.255262976629959</v>
      </c>
      <c r="M34" s="3">
        <v>0.97377612806250158</v>
      </c>
      <c r="N34" s="3">
        <v>0.71226264036888542</v>
      </c>
      <c r="O34" s="3">
        <v>1.6665866979084141E-11</v>
      </c>
      <c r="P34" s="3">
        <v>2.133475717696222E-12</v>
      </c>
      <c r="Q34" s="3">
        <v>3.5648074541128189E-8</v>
      </c>
      <c r="R34" s="2">
        <v>4.7513333817272203</v>
      </c>
      <c r="S34" s="2">
        <v>0.90315427625259204</v>
      </c>
      <c r="T34" s="2">
        <v>0.61636834022011999</v>
      </c>
      <c r="U34" s="2">
        <v>9.9816537186591692</v>
      </c>
      <c r="V34" s="2">
        <v>21.1358305230127</v>
      </c>
      <c r="W34" s="2">
        <f t="shared" si="3"/>
        <v>4.7513333817272203</v>
      </c>
      <c r="X34" s="2">
        <f t="shared" si="4"/>
        <v>0.90315427625259204</v>
      </c>
      <c r="Y34" s="2">
        <f t="shared" si="5"/>
        <v>0.61636834022011999</v>
      </c>
      <c r="Z34" s="2">
        <f t="shared" si="6"/>
        <v>9.9816537186591692</v>
      </c>
      <c r="AA34" s="2">
        <f t="shared" si="7"/>
        <v>21.1358305230127</v>
      </c>
      <c r="AB34">
        <v>12</v>
      </c>
      <c r="AC34" s="2">
        <v>0.93254102827715801</v>
      </c>
      <c r="AD34" s="2">
        <v>5.4262999715772899E-3</v>
      </c>
      <c r="AE34" s="2">
        <v>6.4319809121189397E-3</v>
      </c>
      <c r="AF34" s="2">
        <v>1.23886640535904E-2</v>
      </c>
      <c r="AG34" s="2">
        <v>0.97377779812999699</v>
      </c>
      <c r="AH34" s="1" t="str">
        <f t="shared" si="0"/>
        <v>***</v>
      </c>
      <c r="AI34" s="1" t="str">
        <f t="shared" si="1"/>
        <v>***</v>
      </c>
      <c r="AJ34" s="1" t="str">
        <f t="shared" si="2"/>
        <v>**</v>
      </c>
    </row>
    <row r="35" spans="1:36" hidden="1" x14ac:dyDescent="0.4">
      <c r="A35" t="s">
        <v>65</v>
      </c>
      <c r="B35" t="s">
        <v>15</v>
      </c>
      <c r="C35" t="s">
        <v>13</v>
      </c>
      <c r="D35">
        <v>1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f t="shared" si="3"/>
        <v>0</v>
      </c>
      <c r="X35" s="2">
        <f t="shared" si="4"/>
        <v>0</v>
      </c>
      <c r="Y35" s="2">
        <f t="shared" si="5"/>
        <v>0</v>
      </c>
      <c r="Z35" s="2">
        <f t="shared" si="6"/>
        <v>0</v>
      </c>
      <c r="AA35" s="2">
        <f t="shared" si="7"/>
        <v>0</v>
      </c>
      <c r="AB35">
        <v>12</v>
      </c>
      <c r="AC35" s="2">
        <v>0</v>
      </c>
      <c r="AD35" s="2" t="s">
        <v>14</v>
      </c>
      <c r="AE35" s="2" t="s">
        <v>14</v>
      </c>
      <c r="AF35" s="2" t="s">
        <v>14</v>
      </c>
      <c r="AG35" s="2">
        <v>1</v>
      </c>
      <c r="AH35" s="1" t="str">
        <f t="shared" si="0"/>
        <v>N</v>
      </c>
      <c r="AI35" s="1" t="str">
        <f t="shared" si="1"/>
        <v>N</v>
      </c>
      <c r="AJ35" s="1" t="str">
        <f t="shared" si="2"/>
        <v>N</v>
      </c>
    </row>
    <row r="36" spans="1:36" hidden="1" x14ac:dyDescent="0.4">
      <c r="A36" t="s">
        <v>65</v>
      </c>
      <c r="B36" t="s">
        <v>19</v>
      </c>
      <c r="C36" t="s">
        <v>17</v>
      </c>
      <c r="D36">
        <v>1</v>
      </c>
      <c r="E36" s="3">
        <v>13.342499999999999</v>
      </c>
      <c r="F36" s="3">
        <v>12.704499999999999</v>
      </c>
      <c r="G36" s="3" t="s">
        <v>95</v>
      </c>
      <c r="H36" s="3">
        <v>3.8015124737387471</v>
      </c>
      <c r="I36" s="3">
        <v>-2.155373408730972E-2</v>
      </c>
      <c r="J36" s="3">
        <v>2.2396792197833731E-2</v>
      </c>
      <c r="K36" s="3">
        <v>0.94643763130626501</v>
      </c>
      <c r="L36" s="3">
        <v>0.57443763130626513</v>
      </c>
      <c r="M36" s="3">
        <v>6.0193462507815432E-2</v>
      </c>
      <c r="N36" s="3">
        <v>0.49528977096181931</v>
      </c>
      <c r="O36" s="3">
        <v>3.0511841871059413E-11</v>
      </c>
      <c r="P36" s="3">
        <v>0.11292422223482849</v>
      </c>
      <c r="Q36" s="3">
        <v>0.15801872070936279</v>
      </c>
      <c r="R36" s="2">
        <v>3.87727013690448</v>
      </c>
      <c r="S36" s="2">
        <v>0.139784744731377</v>
      </c>
      <c r="T36" s="2">
        <v>23.139999998714899</v>
      </c>
      <c r="U36" s="2">
        <v>0</v>
      </c>
      <c r="V36" s="2">
        <v>0</v>
      </c>
      <c r="W36" s="2">
        <f t="shared" si="3"/>
        <v>3.87727013690448</v>
      </c>
      <c r="X36" s="2">
        <f t="shared" si="4"/>
        <v>0</v>
      </c>
      <c r="Y36" s="2">
        <f t="shared" si="5"/>
        <v>0.139784744731377</v>
      </c>
      <c r="Z36" s="2">
        <f t="shared" si="6"/>
        <v>0</v>
      </c>
      <c r="AA36" s="2">
        <f t="shared" si="7"/>
        <v>23.139999998714899</v>
      </c>
      <c r="AB36">
        <v>12</v>
      </c>
      <c r="AC36" s="2">
        <v>0.50270057885848896</v>
      </c>
      <c r="AD36" s="2">
        <v>9.9515780186631999E-5</v>
      </c>
      <c r="AE36" s="2">
        <v>1</v>
      </c>
      <c r="AF36" s="2" t="s">
        <v>14</v>
      </c>
      <c r="AG36" s="2">
        <v>0.27389673140945597</v>
      </c>
      <c r="AH36" s="1" t="str">
        <f t="shared" si="0"/>
        <v>***</v>
      </c>
      <c r="AI36" s="1">
        <f t="shared" si="1"/>
        <v>1</v>
      </c>
      <c r="AJ36" s="1" t="str">
        <f t="shared" si="2"/>
        <v>N</v>
      </c>
    </row>
    <row r="37" spans="1:36" hidden="1" x14ac:dyDescent="0.4">
      <c r="A37" t="s">
        <v>65</v>
      </c>
      <c r="B37" t="s">
        <v>20</v>
      </c>
      <c r="C37" t="s">
        <v>16</v>
      </c>
      <c r="D37">
        <v>1</v>
      </c>
      <c r="E37" s="3">
        <v>13.971126276506981</v>
      </c>
      <c r="F37" s="3">
        <v>13.971126276506981</v>
      </c>
      <c r="G37" s="3" t="s">
        <v>91</v>
      </c>
      <c r="H37" s="3">
        <v>5.0367129075684962E-5</v>
      </c>
      <c r="I37" s="3">
        <v>-1.792774501137836</v>
      </c>
      <c r="J37" s="3">
        <v>0</v>
      </c>
      <c r="K37" s="3">
        <v>111.2916474300965</v>
      </c>
      <c r="L37" s="3">
        <v>0</v>
      </c>
      <c r="M37" s="3">
        <v>0.9911040833709549</v>
      </c>
      <c r="N37" s="3">
        <v>1.1293877300919111</v>
      </c>
      <c r="O37" s="3">
        <v>0.49993507099517481</v>
      </c>
      <c r="P37" s="3">
        <v>2.8829431082183861E-15</v>
      </c>
      <c r="Q37" s="3">
        <v>0.49999978609802381</v>
      </c>
      <c r="R37" s="2">
        <v>1.20408729746109E-3</v>
      </c>
      <c r="S37" s="2">
        <v>1.7927745049616599</v>
      </c>
      <c r="T37" s="2">
        <v>13.970482616759201</v>
      </c>
      <c r="U37" s="2">
        <v>0</v>
      </c>
      <c r="V37" s="2">
        <v>0</v>
      </c>
      <c r="W37" s="2">
        <f t="shared" si="3"/>
        <v>1.20408729746109E-3</v>
      </c>
      <c r="X37" s="2">
        <f t="shared" si="4"/>
        <v>1.7927745049616599</v>
      </c>
      <c r="Y37" s="2">
        <f t="shared" si="5"/>
        <v>0</v>
      </c>
      <c r="Z37" s="2">
        <f t="shared" si="6"/>
        <v>13.970482616759201</v>
      </c>
      <c r="AA37" s="2">
        <f t="shared" si="7"/>
        <v>0</v>
      </c>
      <c r="AB37">
        <v>12</v>
      </c>
      <c r="AC37" s="2">
        <v>1.3041049282492201</v>
      </c>
      <c r="AD37" s="2">
        <v>1.03211485140697E-5</v>
      </c>
      <c r="AE37" s="2">
        <v>1</v>
      </c>
      <c r="AF37" s="2" t="s">
        <v>14</v>
      </c>
      <c r="AG37" s="2">
        <v>0.99110407921690202</v>
      </c>
      <c r="AH37" s="1" t="str">
        <f t="shared" si="0"/>
        <v>***</v>
      </c>
      <c r="AI37" s="1">
        <f t="shared" si="1"/>
        <v>1</v>
      </c>
      <c r="AJ37" s="1" t="str">
        <f t="shared" si="2"/>
        <v>N</v>
      </c>
    </row>
    <row r="38" spans="1:36" hidden="1" x14ac:dyDescent="0.4">
      <c r="A38" t="s">
        <v>65</v>
      </c>
      <c r="B38" t="s">
        <v>21</v>
      </c>
      <c r="C38" t="s">
        <v>16</v>
      </c>
      <c r="D38">
        <v>1</v>
      </c>
      <c r="E38" s="3">
        <v>14.0228973499574</v>
      </c>
      <c r="F38" s="3">
        <v>14.0228973499574</v>
      </c>
      <c r="G38" s="3" t="s">
        <v>91</v>
      </c>
      <c r="H38" s="3">
        <v>3.9133704665413891</v>
      </c>
      <c r="I38" s="3">
        <v>-1.798108594735103</v>
      </c>
      <c r="J38" s="3">
        <v>0</v>
      </c>
      <c r="K38" s="3">
        <v>112.2744067342103</v>
      </c>
      <c r="L38" s="3">
        <v>0</v>
      </c>
      <c r="M38" s="3">
        <v>0.98749959902679008</v>
      </c>
      <c r="N38" s="3">
        <v>1.348507749824343</v>
      </c>
      <c r="O38" s="3">
        <v>8.4220197389000303E-6</v>
      </c>
      <c r="P38" s="3">
        <v>1.6423948344098009E-14</v>
      </c>
      <c r="Q38" s="3">
        <v>0.49535702437948448</v>
      </c>
      <c r="R38" s="2">
        <v>3.91640134872774</v>
      </c>
      <c r="S38" s="2">
        <v>1.7981086150438499</v>
      </c>
      <c r="T38" s="2">
        <v>14.021211581420699</v>
      </c>
      <c r="U38" s="2">
        <v>0</v>
      </c>
      <c r="V38" s="2">
        <v>0</v>
      </c>
      <c r="W38" s="2">
        <f t="shared" si="3"/>
        <v>3.91640134872774</v>
      </c>
      <c r="X38" s="2">
        <f t="shared" si="4"/>
        <v>1.7981086150438499</v>
      </c>
      <c r="Y38" s="2">
        <f t="shared" si="5"/>
        <v>0</v>
      </c>
      <c r="Z38" s="2">
        <f t="shared" si="6"/>
        <v>14.021211581420699</v>
      </c>
      <c r="AA38" s="2">
        <f t="shared" si="7"/>
        <v>0</v>
      </c>
      <c r="AB38">
        <v>12</v>
      </c>
      <c r="AC38" s="2">
        <v>1.55771774502903</v>
      </c>
      <c r="AD38" s="2">
        <v>1.8925341500608498E-5</v>
      </c>
      <c r="AE38" s="2">
        <v>1</v>
      </c>
      <c r="AF38" s="2" t="s">
        <v>14</v>
      </c>
      <c r="AG38" s="2">
        <v>0.98749004215817304</v>
      </c>
      <c r="AH38" s="1" t="str">
        <f t="shared" si="0"/>
        <v>***</v>
      </c>
      <c r="AI38" s="1">
        <f t="shared" si="1"/>
        <v>1</v>
      </c>
      <c r="AJ38" s="1" t="str">
        <f t="shared" si="2"/>
        <v>N</v>
      </c>
    </row>
    <row r="39" spans="1:36" hidden="1" x14ac:dyDescent="0.4">
      <c r="A39" t="s">
        <v>66</v>
      </c>
      <c r="B39" t="s">
        <v>15</v>
      </c>
      <c r="C39" t="s">
        <v>13</v>
      </c>
      <c r="D39">
        <v>1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f t="shared" si="3"/>
        <v>0</v>
      </c>
      <c r="X39" s="2">
        <f t="shared" si="4"/>
        <v>0</v>
      </c>
      <c r="Y39" s="2">
        <f t="shared" si="5"/>
        <v>0</v>
      </c>
      <c r="Z39" s="2">
        <f t="shared" si="6"/>
        <v>0</v>
      </c>
      <c r="AA39" s="2">
        <f t="shared" si="7"/>
        <v>0</v>
      </c>
      <c r="AB39">
        <v>12</v>
      </c>
      <c r="AC39" s="2">
        <v>0</v>
      </c>
      <c r="AD39" s="2" t="s">
        <v>14</v>
      </c>
      <c r="AE39" s="2" t="s">
        <v>14</v>
      </c>
      <c r="AF39" s="2" t="s">
        <v>14</v>
      </c>
      <c r="AG39" s="2">
        <v>1</v>
      </c>
      <c r="AH39" s="1" t="str">
        <f t="shared" si="0"/>
        <v>N</v>
      </c>
      <c r="AI39" s="1" t="str">
        <f t="shared" si="1"/>
        <v>N</v>
      </c>
      <c r="AJ39" s="1" t="str">
        <f t="shared" si="2"/>
        <v>N</v>
      </c>
    </row>
    <row r="40" spans="1:36" x14ac:dyDescent="0.4">
      <c r="A40" t="s">
        <v>66</v>
      </c>
      <c r="B40" t="s">
        <v>19</v>
      </c>
      <c r="C40" t="s">
        <v>18</v>
      </c>
      <c r="D40">
        <v>1</v>
      </c>
      <c r="E40" s="3">
        <v>20.819825199035549</v>
      </c>
      <c r="F40" s="3">
        <v>13.342499999999999</v>
      </c>
      <c r="G40" s="3" t="s">
        <v>90</v>
      </c>
      <c r="H40" s="3">
        <v>4.4009373604570348</v>
      </c>
      <c r="I40" s="3">
        <v>-0.21052405392646001</v>
      </c>
      <c r="J40" s="3">
        <v>0.28852457002684329</v>
      </c>
      <c r="K40" s="3">
        <v>11.735438476800759</v>
      </c>
      <c r="L40" s="3">
        <v>5.1532505581718624</v>
      </c>
      <c r="M40" s="3">
        <v>0.94079884900787258</v>
      </c>
      <c r="N40" s="3">
        <v>0.31731538323186947</v>
      </c>
      <c r="O40" s="3">
        <v>2.6872672617549479E-12</v>
      </c>
      <c r="P40" s="3">
        <v>1.7020160644664908E-11</v>
      </c>
      <c r="Q40" s="3">
        <v>2.2199688418719289E-8</v>
      </c>
      <c r="R40" s="2">
        <v>4.5756675762247996</v>
      </c>
      <c r="S40" s="2">
        <v>0.24568430246317899</v>
      </c>
      <c r="T40" s="2">
        <v>0.288524617085338</v>
      </c>
      <c r="U40" s="2">
        <v>10.682722338208601</v>
      </c>
      <c r="V40" s="2">
        <v>21.425424801891101</v>
      </c>
      <c r="W40" s="2">
        <f t="shared" si="3"/>
        <v>4.5756675762247996</v>
      </c>
      <c r="X40" s="2">
        <f t="shared" si="4"/>
        <v>0.24568430246317899</v>
      </c>
      <c r="Y40" s="2">
        <f t="shared" si="5"/>
        <v>0.288524617085338</v>
      </c>
      <c r="Z40" s="2">
        <f t="shared" si="6"/>
        <v>10.682722338208601</v>
      </c>
      <c r="AA40" s="2">
        <f t="shared" si="7"/>
        <v>21.425424801891101</v>
      </c>
      <c r="AB40">
        <v>12</v>
      </c>
      <c r="AC40" s="2">
        <v>0.367567476295242</v>
      </c>
      <c r="AD40" s="2">
        <v>7.5014518247717996E-3</v>
      </c>
      <c r="AE40" s="2">
        <v>4.2673394245277101E-2</v>
      </c>
      <c r="AF40" s="2">
        <v>3.4891707602097803E-2</v>
      </c>
      <c r="AG40" s="2">
        <v>0.95366185644480295</v>
      </c>
      <c r="AH40" s="1" t="str">
        <f t="shared" si="0"/>
        <v>***</v>
      </c>
      <c r="AI40" s="1" t="str">
        <f t="shared" si="1"/>
        <v>**</v>
      </c>
      <c r="AJ40" s="1" t="str">
        <f t="shared" si="2"/>
        <v>**</v>
      </c>
    </row>
    <row r="41" spans="1:36" hidden="1" x14ac:dyDescent="0.4">
      <c r="A41" t="s">
        <v>66</v>
      </c>
      <c r="B41" t="s">
        <v>20</v>
      </c>
      <c r="C41" t="s">
        <v>13</v>
      </c>
      <c r="D41">
        <v>1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f t="shared" si="3"/>
        <v>0</v>
      </c>
      <c r="X41" s="2">
        <f t="shared" si="4"/>
        <v>0</v>
      </c>
      <c r="Y41" s="2">
        <f t="shared" si="5"/>
        <v>0</v>
      </c>
      <c r="Z41" s="2">
        <f t="shared" si="6"/>
        <v>0</v>
      </c>
      <c r="AA41" s="2">
        <f t="shared" si="7"/>
        <v>0</v>
      </c>
      <c r="AB41">
        <v>12</v>
      </c>
      <c r="AC41" s="2">
        <v>0</v>
      </c>
      <c r="AD41" s="2" t="s">
        <v>14</v>
      </c>
      <c r="AE41" s="2" t="s">
        <v>14</v>
      </c>
      <c r="AF41" s="2" t="s">
        <v>14</v>
      </c>
      <c r="AG41" s="2">
        <v>1</v>
      </c>
      <c r="AH41" s="1" t="str">
        <f t="shared" si="0"/>
        <v>N</v>
      </c>
      <c r="AI41" s="1" t="str">
        <f t="shared" si="1"/>
        <v>N</v>
      </c>
      <c r="AJ41" s="1" t="str">
        <f t="shared" si="2"/>
        <v>N</v>
      </c>
    </row>
    <row r="42" spans="1:36" x14ac:dyDescent="0.4">
      <c r="A42" t="s">
        <v>66</v>
      </c>
      <c r="B42" t="s">
        <v>21</v>
      </c>
      <c r="C42" t="s">
        <v>18</v>
      </c>
      <c r="D42">
        <v>1</v>
      </c>
      <c r="E42" s="3">
        <v>20.819825199035549</v>
      </c>
      <c r="F42" s="3">
        <v>13.342499999999999</v>
      </c>
      <c r="G42" s="3" t="s">
        <v>90</v>
      </c>
      <c r="H42" s="3">
        <v>4.4009373604570348</v>
      </c>
      <c r="I42" s="3">
        <v>-0.21052405392646001</v>
      </c>
      <c r="J42" s="3">
        <v>0.28852457002684329</v>
      </c>
      <c r="K42" s="3">
        <v>11.735438476800759</v>
      </c>
      <c r="L42" s="3">
        <v>5.1532505581718624</v>
      </c>
      <c r="M42" s="3">
        <v>0.94079884900787258</v>
      </c>
      <c r="N42" s="3">
        <v>0.31731538323186947</v>
      </c>
      <c r="O42" s="3">
        <v>2.6872672617549479E-12</v>
      </c>
      <c r="P42" s="3">
        <v>1.7020160644664908E-11</v>
      </c>
      <c r="Q42" s="3">
        <v>2.2199688418719289E-8</v>
      </c>
      <c r="R42" s="2">
        <v>4.5756675762247996</v>
      </c>
      <c r="S42" s="2">
        <v>0.24568430246317899</v>
      </c>
      <c r="T42" s="2">
        <v>0.288524617085338</v>
      </c>
      <c r="U42" s="2">
        <v>10.682722338208601</v>
      </c>
      <c r="V42" s="2">
        <v>21.425424801891101</v>
      </c>
      <c r="W42" s="2">
        <f t="shared" si="3"/>
        <v>4.5756675762247996</v>
      </c>
      <c r="X42" s="2">
        <f t="shared" si="4"/>
        <v>0.24568430246317899</v>
      </c>
      <c r="Y42" s="2">
        <f t="shared" si="5"/>
        <v>0.288524617085338</v>
      </c>
      <c r="Z42" s="2">
        <f t="shared" si="6"/>
        <v>10.682722338208601</v>
      </c>
      <c r="AA42" s="2">
        <f t="shared" si="7"/>
        <v>21.425424801891101</v>
      </c>
      <c r="AB42">
        <v>12</v>
      </c>
      <c r="AC42" s="2">
        <v>0.367567476295242</v>
      </c>
      <c r="AD42" s="2">
        <v>7.5014518247717996E-3</v>
      </c>
      <c r="AE42" s="2">
        <v>4.2673394245277101E-2</v>
      </c>
      <c r="AF42" s="2">
        <v>3.4891707602097803E-2</v>
      </c>
      <c r="AG42" s="2">
        <v>0.95366185644480295</v>
      </c>
      <c r="AH42" s="1" t="str">
        <f t="shared" si="0"/>
        <v>***</v>
      </c>
      <c r="AI42" s="1" t="str">
        <f t="shared" si="1"/>
        <v>**</v>
      </c>
      <c r="AJ42" s="1" t="str">
        <f t="shared" si="2"/>
        <v>**</v>
      </c>
    </row>
    <row r="43" spans="1:36" x14ac:dyDescent="0.4">
      <c r="A43" t="s">
        <v>68</v>
      </c>
      <c r="B43" t="s">
        <v>15</v>
      </c>
      <c r="C43" t="s">
        <v>18</v>
      </c>
      <c r="D43">
        <v>1</v>
      </c>
      <c r="E43" s="3">
        <v>17.18697235765687</v>
      </c>
      <c r="F43" s="3">
        <v>13.97337031382248</v>
      </c>
      <c r="G43" s="3" t="s">
        <v>90</v>
      </c>
      <c r="H43" s="3">
        <v>0.53418431310855974</v>
      </c>
      <c r="I43" s="3">
        <v>-0.35077226194107392</v>
      </c>
      <c r="J43" s="3">
        <v>0.81493374720379075</v>
      </c>
      <c r="K43" s="3">
        <v>21.780709808240079</v>
      </c>
      <c r="L43" s="3">
        <v>27.174078434457201</v>
      </c>
      <c r="M43" s="3">
        <v>0.83904658030660617</v>
      </c>
      <c r="N43" s="3">
        <v>1.292421453300737</v>
      </c>
      <c r="O43" s="3">
        <v>2.7109329822118038E-2</v>
      </c>
      <c r="P43" s="3">
        <v>1.023138333499089E-7</v>
      </c>
      <c r="Q43" s="3">
        <v>2.0979003836851068E-8</v>
      </c>
      <c r="R43" s="2">
        <v>1.0134998105931701</v>
      </c>
      <c r="S43" s="2">
        <v>0.37639832435911802</v>
      </c>
      <c r="T43" s="2">
        <v>0.81493368099360197</v>
      </c>
      <c r="U43" s="2">
        <v>11.726426419669</v>
      </c>
      <c r="V43" s="2">
        <v>17.7751366961818</v>
      </c>
      <c r="W43" s="2">
        <f t="shared" si="3"/>
        <v>1.0134998105931701</v>
      </c>
      <c r="X43" s="2">
        <f t="shared" si="4"/>
        <v>0.37639832435911802</v>
      </c>
      <c r="Y43" s="2">
        <f t="shared" si="5"/>
        <v>0.81493368099360197</v>
      </c>
      <c r="Z43" s="2">
        <f t="shared" si="6"/>
        <v>11.726426419669</v>
      </c>
      <c r="AA43" s="2">
        <f t="shared" si="7"/>
        <v>17.7751366961818</v>
      </c>
      <c r="AB43">
        <v>12</v>
      </c>
      <c r="AC43" s="2">
        <v>1.6860066608518101</v>
      </c>
      <c r="AD43" s="2">
        <v>1.6530955060698499E-3</v>
      </c>
      <c r="AE43" s="2">
        <v>6.6527084063195296E-2</v>
      </c>
      <c r="AF43" s="2">
        <v>0.90027756537749803</v>
      </c>
      <c r="AG43" s="2">
        <v>0.84021823185719702</v>
      </c>
      <c r="AH43" s="1" t="str">
        <f t="shared" si="0"/>
        <v>***</v>
      </c>
      <c r="AI43" s="1" t="str">
        <f t="shared" si="1"/>
        <v>*</v>
      </c>
      <c r="AJ43" s="1">
        <f t="shared" si="2"/>
        <v>0.90029999999999999</v>
      </c>
    </row>
    <row r="44" spans="1:36" hidden="1" x14ac:dyDescent="0.4">
      <c r="A44" t="s">
        <v>68</v>
      </c>
      <c r="B44" t="s">
        <v>19</v>
      </c>
      <c r="C44" t="s">
        <v>17</v>
      </c>
      <c r="D44">
        <v>1</v>
      </c>
      <c r="E44" s="3">
        <v>24.962020926331821</v>
      </c>
      <c r="F44" s="3">
        <v>18.64400000000866</v>
      </c>
      <c r="G44" s="3" t="s">
        <v>90</v>
      </c>
      <c r="H44" s="3">
        <v>2.9313023086157362</v>
      </c>
      <c r="I44" s="3">
        <v>-5.2572818345575541E-3</v>
      </c>
      <c r="J44" s="3">
        <v>0.29081623570332038</v>
      </c>
      <c r="K44" s="3">
        <v>0.28058153107411199</v>
      </c>
      <c r="L44" s="3">
        <v>1.9123953827685281</v>
      </c>
      <c r="M44" s="3">
        <v>0.83092566169611914</v>
      </c>
      <c r="N44" s="3">
        <v>0.1555905357739574</v>
      </c>
      <c r="O44" s="3">
        <v>4.023966059702966E-15</v>
      </c>
      <c r="P44" s="3">
        <v>4.358202427357151E-2</v>
      </c>
      <c r="Q44" s="3">
        <v>3.2362793612387181E-3</v>
      </c>
      <c r="R44" s="2">
        <v>2.9814000899320399</v>
      </c>
      <c r="S44" s="2">
        <v>0.29081718896137598</v>
      </c>
      <c r="T44" s="2">
        <v>25.134296558528501</v>
      </c>
      <c r="U44" s="2">
        <v>0</v>
      </c>
      <c r="V44" s="2">
        <v>0</v>
      </c>
      <c r="W44" s="2">
        <f t="shared" si="3"/>
        <v>2.9814000899320399</v>
      </c>
      <c r="X44" s="2">
        <f t="shared" si="4"/>
        <v>0</v>
      </c>
      <c r="Y44" s="2">
        <f t="shared" si="5"/>
        <v>0.29081718896137598</v>
      </c>
      <c r="Z44" s="2">
        <f t="shared" si="6"/>
        <v>0</v>
      </c>
      <c r="AA44" s="2">
        <f t="shared" si="7"/>
        <v>25.134296558528501</v>
      </c>
      <c r="AB44">
        <v>12</v>
      </c>
      <c r="AC44" s="2">
        <v>0.18535563415005599</v>
      </c>
      <c r="AD44" s="2">
        <v>6.0167426596535701E-12</v>
      </c>
      <c r="AE44" s="2" t="s">
        <v>14</v>
      </c>
      <c r="AF44" s="2" t="s">
        <v>14</v>
      </c>
      <c r="AG44" s="2">
        <v>0.82003764706719195</v>
      </c>
      <c r="AH44" s="1" t="str">
        <f t="shared" si="0"/>
        <v>***</v>
      </c>
      <c r="AI44" s="1" t="str">
        <f t="shared" si="1"/>
        <v>N</v>
      </c>
      <c r="AJ44" s="1" t="str">
        <f t="shared" si="2"/>
        <v>N</v>
      </c>
    </row>
    <row r="45" spans="1:36" hidden="1" x14ac:dyDescent="0.4">
      <c r="A45" t="s">
        <v>68</v>
      </c>
      <c r="B45" t="s">
        <v>20</v>
      </c>
      <c r="C45" t="s">
        <v>13</v>
      </c>
      <c r="D45">
        <v>1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f t="shared" si="3"/>
        <v>0</v>
      </c>
      <c r="X45" s="2">
        <f t="shared" si="4"/>
        <v>0</v>
      </c>
      <c r="Y45" s="2">
        <f t="shared" si="5"/>
        <v>0</v>
      </c>
      <c r="Z45" s="2">
        <f t="shared" si="6"/>
        <v>0</v>
      </c>
      <c r="AA45" s="2">
        <f t="shared" si="7"/>
        <v>0</v>
      </c>
      <c r="AB45">
        <v>12</v>
      </c>
      <c r="AC45" s="2">
        <v>0</v>
      </c>
      <c r="AD45" s="2" t="s">
        <v>14</v>
      </c>
      <c r="AE45" s="2" t="s">
        <v>14</v>
      </c>
      <c r="AF45" s="2" t="s">
        <v>14</v>
      </c>
      <c r="AG45" s="2">
        <v>1</v>
      </c>
      <c r="AH45" s="1" t="str">
        <f t="shared" si="0"/>
        <v>N</v>
      </c>
      <c r="AI45" s="1" t="str">
        <f t="shared" si="1"/>
        <v>N</v>
      </c>
      <c r="AJ45" s="1" t="str">
        <f t="shared" si="2"/>
        <v>N</v>
      </c>
    </row>
    <row r="46" spans="1:36" x14ac:dyDescent="0.4">
      <c r="A46" t="s">
        <v>68</v>
      </c>
      <c r="B46" t="s">
        <v>21</v>
      </c>
      <c r="C46" t="s">
        <v>18</v>
      </c>
      <c r="D46">
        <v>1</v>
      </c>
      <c r="E46" s="3">
        <v>17.05229147861974</v>
      </c>
      <c r="F46" s="3">
        <v>14.9817935380613</v>
      </c>
      <c r="G46" s="3" t="s">
        <v>90</v>
      </c>
      <c r="H46" s="3">
        <v>3.0364662829140179</v>
      </c>
      <c r="I46" s="3">
        <v>-0.36329440051656009</v>
      </c>
      <c r="J46" s="3">
        <v>0.92275171832255576</v>
      </c>
      <c r="K46" s="3">
        <v>25.12273601960187</v>
      </c>
      <c r="L46" s="3">
        <v>31.390668585429911</v>
      </c>
      <c r="M46" s="3">
        <v>0.84833146783828561</v>
      </c>
      <c r="N46" s="3">
        <v>1.376168099453168</v>
      </c>
      <c r="O46" s="3">
        <v>0.49999992647200209</v>
      </c>
      <c r="P46" s="3">
        <v>3.3664944214799851E-6</v>
      </c>
      <c r="Q46" s="3">
        <v>1.1615148543397741E-8</v>
      </c>
      <c r="R46" s="2">
        <v>3.89350091821311</v>
      </c>
      <c r="S46" s="2">
        <v>0.38893147796295702</v>
      </c>
      <c r="T46" s="2">
        <v>0.92275168442886002</v>
      </c>
      <c r="U46" s="2">
        <v>11.769863307956999</v>
      </c>
      <c r="V46" s="2">
        <v>17.9810725889953</v>
      </c>
      <c r="W46" s="2">
        <f t="shared" si="3"/>
        <v>3.89350091821311</v>
      </c>
      <c r="X46" s="2">
        <f t="shared" si="4"/>
        <v>0.38893147796295702</v>
      </c>
      <c r="Y46" s="2">
        <f t="shared" si="5"/>
        <v>0.92275168442886002</v>
      </c>
      <c r="Z46" s="2">
        <f t="shared" si="6"/>
        <v>11.769863307956999</v>
      </c>
      <c r="AA46" s="2">
        <f t="shared" si="7"/>
        <v>17.9810725889953</v>
      </c>
      <c r="AB46">
        <v>12</v>
      </c>
      <c r="AC46" s="2">
        <v>1.79563630103562</v>
      </c>
      <c r="AD46" s="2">
        <v>5.0966223268129598E-3</v>
      </c>
      <c r="AE46" s="2">
        <v>5.58078805147324E-2</v>
      </c>
      <c r="AF46" s="2">
        <v>0.90171012750280199</v>
      </c>
      <c r="AG46" s="2">
        <v>0.84937188918157902</v>
      </c>
      <c r="AH46" s="1" t="str">
        <f t="shared" si="0"/>
        <v>***</v>
      </c>
      <c r="AI46" s="1" t="str">
        <f t="shared" si="1"/>
        <v>*</v>
      </c>
      <c r="AJ46" s="1">
        <f t="shared" si="2"/>
        <v>0.90169999999999995</v>
      </c>
    </row>
    <row r="47" spans="1:36" x14ac:dyDescent="0.4">
      <c r="AH47" s="1"/>
      <c r="AI47" s="1"/>
      <c r="AJ47" s="1"/>
    </row>
    <row r="48" spans="1:36" x14ac:dyDescent="0.4">
      <c r="AH48" s="1"/>
      <c r="AI48" s="1"/>
      <c r="AJ48" s="1"/>
    </row>
    <row r="49" spans="34:36" x14ac:dyDescent="0.4">
      <c r="AH49" s="1"/>
      <c r="AI49" s="1"/>
      <c r="AJ49" s="1"/>
    </row>
    <row r="50" spans="34:36" x14ac:dyDescent="0.4">
      <c r="AH50" s="1"/>
      <c r="AI50" s="1"/>
      <c r="AJ50" s="1"/>
    </row>
    <row r="51" spans="34:36" x14ac:dyDescent="0.4">
      <c r="AH51" s="1"/>
      <c r="AI51" s="1"/>
      <c r="AJ51" s="1"/>
    </row>
    <row r="52" spans="34:36" x14ac:dyDescent="0.4">
      <c r="AH52" s="1"/>
      <c r="AI52" s="1"/>
      <c r="AJ52" s="1"/>
    </row>
    <row r="53" spans="34:36" x14ac:dyDescent="0.4">
      <c r="AH53" s="1"/>
      <c r="AI53" s="1"/>
      <c r="AJ53" s="1"/>
    </row>
    <row r="54" spans="34:36" x14ac:dyDescent="0.4">
      <c r="AH54" s="1"/>
      <c r="AI54" s="1"/>
      <c r="AJ54" s="1"/>
    </row>
    <row r="55" spans="34:36" x14ac:dyDescent="0.4">
      <c r="AH55" s="1"/>
      <c r="AI55" s="1"/>
      <c r="AJ55" s="1"/>
    </row>
    <row r="56" spans="34:36" x14ac:dyDescent="0.4">
      <c r="AH56" s="1"/>
      <c r="AI56" s="1"/>
      <c r="AJ56" s="1"/>
    </row>
    <row r="57" spans="34:36" x14ac:dyDescent="0.4">
      <c r="AH57" s="1"/>
      <c r="AI57" s="1"/>
      <c r="AJ57" s="1"/>
    </row>
    <row r="58" spans="34:36" x14ac:dyDescent="0.4">
      <c r="AH58" s="1"/>
      <c r="AI58" s="1"/>
      <c r="AJ58" s="1"/>
    </row>
    <row r="59" spans="34:36" x14ac:dyDescent="0.4">
      <c r="AH59" s="1"/>
      <c r="AI59" s="1"/>
      <c r="AJ59" s="1"/>
    </row>
    <row r="60" spans="34:36" x14ac:dyDescent="0.4">
      <c r="AH60" s="1"/>
      <c r="AI60" s="1"/>
      <c r="AJ60" s="1"/>
    </row>
    <row r="61" spans="34:36" x14ac:dyDescent="0.4">
      <c r="AH61" s="1"/>
      <c r="AI61" s="1"/>
      <c r="AJ61" s="1"/>
    </row>
    <row r="62" spans="34:36" x14ac:dyDescent="0.4">
      <c r="AH62" s="1"/>
      <c r="AI62" s="1"/>
      <c r="AJ62" s="1"/>
    </row>
    <row r="63" spans="34:36" x14ac:dyDescent="0.4">
      <c r="AH63" s="1"/>
      <c r="AI63" s="1"/>
      <c r="AJ63" s="1"/>
    </row>
    <row r="64" spans="34:36" x14ac:dyDescent="0.4">
      <c r="AH64" s="1"/>
      <c r="AI64" s="1"/>
      <c r="AJ64" s="1"/>
    </row>
    <row r="65" spans="34:36" x14ac:dyDescent="0.4">
      <c r="AH65" s="1"/>
      <c r="AI65" s="1"/>
      <c r="AJ65" s="1"/>
    </row>
    <row r="66" spans="34:36" x14ac:dyDescent="0.4">
      <c r="AH66" s="1"/>
      <c r="AI66" s="1"/>
      <c r="AJ66" s="1"/>
    </row>
    <row r="67" spans="34:36" x14ac:dyDescent="0.4">
      <c r="AH67" s="1"/>
      <c r="AI67" s="1"/>
      <c r="AJ67" s="1"/>
    </row>
    <row r="68" spans="34:36" x14ac:dyDescent="0.4">
      <c r="AH68" s="1"/>
      <c r="AI68" s="1"/>
      <c r="AJ68" s="1"/>
    </row>
    <row r="69" spans="34:36" x14ac:dyDescent="0.4">
      <c r="AH69" s="1"/>
      <c r="AI69" s="1"/>
      <c r="AJ69" s="1"/>
    </row>
    <row r="70" spans="34:36" x14ac:dyDescent="0.4">
      <c r="AH70" s="1"/>
      <c r="AI70" s="1"/>
      <c r="AJ70" s="1"/>
    </row>
    <row r="71" spans="34:36" x14ac:dyDescent="0.4">
      <c r="AH71" s="1"/>
      <c r="AI71" s="1"/>
      <c r="AJ71" s="1"/>
    </row>
    <row r="72" spans="34:36" x14ac:dyDescent="0.4">
      <c r="AH72" s="1"/>
      <c r="AI72" s="1"/>
      <c r="AJ72" s="1"/>
    </row>
    <row r="73" spans="34:36" x14ac:dyDescent="0.4">
      <c r="AH73" s="1"/>
      <c r="AI73" s="1"/>
      <c r="AJ73" s="1"/>
    </row>
    <row r="74" spans="34:36" x14ac:dyDescent="0.4">
      <c r="AH74" s="1"/>
      <c r="AI74" s="1"/>
      <c r="AJ74" s="1"/>
    </row>
    <row r="75" spans="34:36" x14ac:dyDescent="0.4">
      <c r="AH75" s="1"/>
      <c r="AI75" s="1"/>
      <c r="AJ75" s="1"/>
    </row>
    <row r="76" spans="34:36" x14ac:dyDescent="0.4">
      <c r="AH76" s="1"/>
      <c r="AI76" s="1"/>
      <c r="AJ76" s="1"/>
    </row>
    <row r="77" spans="34:36" x14ac:dyDescent="0.4">
      <c r="AH77" s="1"/>
      <c r="AI77" s="1"/>
      <c r="AJ77" s="1"/>
    </row>
    <row r="78" spans="34:36" x14ac:dyDescent="0.4">
      <c r="AH78" s="1"/>
      <c r="AI78" s="1"/>
      <c r="AJ78" s="1"/>
    </row>
    <row r="79" spans="34:36" x14ac:dyDescent="0.4">
      <c r="AH79" s="1"/>
      <c r="AI79" s="1"/>
      <c r="AJ79" s="1"/>
    </row>
    <row r="80" spans="34:36" x14ac:dyDescent="0.4">
      <c r="AH80" s="1"/>
      <c r="AI80" s="1"/>
      <c r="AJ80" s="1"/>
    </row>
    <row r="81" spans="34:36" x14ac:dyDescent="0.4">
      <c r="AH81" s="1"/>
      <c r="AI81" s="1"/>
      <c r="AJ81" s="1"/>
    </row>
    <row r="82" spans="34:36" x14ac:dyDescent="0.4">
      <c r="AH82" s="1"/>
      <c r="AI82" s="1"/>
      <c r="AJ82" s="1"/>
    </row>
    <row r="83" spans="34:36" x14ac:dyDescent="0.4">
      <c r="AH83" s="1"/>
      <c r="AI83" s="1"/>
      <c r="AJ83" s="1"/>
    </row>
    <row r="84" spans="34:36" x14ac:dyDescent="0.4">
      <c r="AH84" s="1"/>
      <c r="AI84" s="1"/>
      <c r="AJ84" s="1"/>
    </row>
    <row r="85" spans="34:36" x14ac:dyDescent="0.4">
      <c r="AH85" s="1"/>
      <c r="AI85" s="1"/>
      <c r="AJ85" s="1"/>
    </row>
    <row r="86" spans="34:36" x14ac:dyDescent="0.4">
      <c r="AH86" s="1"/>
      <c r="AI86" s="1"/>
      <c r="AJ86" s="1"/>
    </row>
    <row r="87" spans="34:36" x14ac:dyDescent="0.4">
      <c r="AH87" s="1"/>
      <c r="AI87" s="1"/>
      <c r="AJ87" s="1"/>
    </row>
    <row r="88" spans="34:36" x14ac:dyDescent="0.4">
      <c r="AH88" s="1"/>
      <c r="AI88" s="1"/>
      <c r="AJ88" s="1"/>
    </row>
    <row r="89" spans="34:36" x14ac:dyDescent="0.4">
      <c r="AH89" s="1"/>
      <c r="AI89" s="1"/>
      <c r="AJ89" s="1"/>
    </row>
    <row r="90" spans="34:36" x14ac:dyDescent="0.4">
      <c r="AH90" s="1"/>
      <c r="AI90" s="1"/>
      <c r="AJ90" s="1"/>
    </row>
    <row r="91" spans="34:36" x14ac:dyDescent="0.4">
      <c r="AH91" s="1"/>
      <c r="AI91" s="1"/>
      <c r="AJ91" s="1"/>
    </row>
    <row r="92" spans="34:36" x14ac:dyDescent="0.4">
      <c r="AH92" s="1"/>
      <c r="AI92" s="1"/>
      <c r="AJ92" s="1"/>
    </row>
    <row r="93" spans="34:36" x14ac:dyDescent="0.4">
      <c r="AH93" s="1"/>
      <c r="AI93" s="1"/>
      <c r="AJ93" s="1"/>
    </row>
    <row r="94" spans="34:36" x14ac:dyDescent="0.4">
      <c r="AH94" s="1"/>
      <c r="AI94" s="1"/>
      <c r="AJ94" s="1"/>
    </row>
    <row r="95" spans="34:36" x14ac:dyDescent="0.4">
      <c r="AH95" s="1"/>
      <c r="AI95" s="1"/>
      <c r="AJ95" s="1"/>
    </row>
    <row r="96" spans="34:36" x14ac:dyDescent="0.4">
      <c r="AH96" s="1"/>
      <c r="AI96" s="1"/>
      <c r="AJ96" s="1"/>
    </row>
    <row r="97" spans="34:36" x14ac:dyDescent="0.4">
      <c r="AH97" s="1"/>
      <c r="AI97" s="1"/>
      <c r="AJ97" s="1"/>
    </row>
    <row r="98" spans="34:36" x14ac:dyDescent="0.4">
      <c r="AH98" s="1"/>
      <c r="AI98" s="1"/>
      <c r="AJ98" s="1"/>
    </row>
    <row r="99" spans="34:36" x14ac:dyDescent="0.4">
      <c r="AH99" s="1"/>
      <c r="AI99" s="1"/>
      <c r="AJ99" s="1"/>
    </row>
    <row r="100" spans="34:36" x14ac:dyDescent="0.4">
      <c r="AH100" s="1"/>
      <c r="AI100" s="1"/>
      <c r="AJ100" s="1"/>
    </row>
    <row r="101" spans="34:36" x14ac:dyDescent="0.4">
      <c r="AH101" s="1"/>
      <c r="AI101" s="1"/>
      <c r="AJ101" s="1"/>
    </row>
    <row r="102" spans="34:36" x14ac:dyDescent="0.4">
      <c r="AH102" s="1"/>
      <c r="AI102" s="1"/>
      <c r="AJ102" s="1"/>
    </row>
    <row r="103" spans="34:36" x14ac:dyDescent="0.4">
      <c r="AH103" s="1"/>
      <c r="AI103" s="1"/>
      <c r="AJ103" s="1"/>
    </row>
    <row r="104" spans="34:36" x14ac:dyDescent="0.4">
      <c r="AH104" s="1"/>
      <c r="AI104" s="1"/>
      <c r="AJ104" s="1"/>
    </row>
    <row r="105" spans="34:36" x14ac:dyDescent="0.4">
      <c r="AH105" s="1"/>
      <c r="AI105" s="1"/>
      <c r="AJ105" s="1"/>
    </row>
    <row r="106" spans="34:36" x14ac:dyDescent="0.4">
      <c r="AH106" s="1"/>
      <c r="AI106" s="1"/>
      <c r="AJ106" s="1"/>
    </row>
    <row r="107" spans="34:36" x14ac:dyDescent="0.4">
      <c r="AH107" s="1"/>
      <c r="AI107" s="1"/>
      <c r="AJ107" s="1"/>
    </row>
    <row r="108" spans="34:36" x14ac:dyDescent="0.4">
      <c r="AH108" s="1"/>
      <c r="AI108" s="1"/>
      <c r="AJ108" s="1"/>
    </row>
    <row r="109" spans="34:36" x14ac:dyDescent="0.4">
      <c r="AH109" s="1"/>
      <c r="AI109" s="1"/>
      <c r="AJ109" s="1"/>
    </row>
    <row r="110" spans="34:36" x14ac:dyDescent="0.4">
      <c r="AH110" s="1"/>
      <c r="AI110" s="1"/>
      <c r="AJ110" s="1"/>
    </row>
    <row r="111" spans="34:36" x14ac:dyDescent="0.4">
      <c r="AH111" s="1"/>
      <c r="AI111" s="1"/>
      <c r="AJ111" s="1"/>
    </row>
    <row r="112" spans="34:36" x14ac:dyDescent="0.4">
      <c r="AH112" s="1"/>
      <c r="AI112" s="1"/>
      <c r="AJ112" s="1"/>
    </row>
    <row r="113" spans="34:36" x14ac:dyDescent="0.4">
      <c r="AH113" s="1"/>
      <c r="AI113" s="1"/>
      <c r="AJ113" s="1"/>
    </row>
    <row r="114" spans="34:36" x14ac:dyDescent="0.4">
      <c r="AH114" s="1"/>
      <c r="AI114" s="1"/>
      <c r="AJ114" s="1"/>
    </row>
    <row r="115" spans="34:36" x14ac:dyDescent="0.4">
      <c r="AH115" s="1"/>
      <c r="AI115" s="1"/>
      <c r="AJ115" s="1"/>
    </row>
    <row r="116" spans="34:36" x14ac:dyDescent="0.4">
      <c r="AH116" s="1"/>
      <c r="AI116" s="1"/>
      <c r="AJ116" s="1"/>
    </row>
    <row r="117" spans="34:36" x14ac:dyDescent="0.4">
      <c r="AH117" s="1"/>
      <c r="AI117" s="1"/>
      <c r="AJ117" s="1"/>
    </row>
    <row r="118" spans="34:36" x14ac:dyDescent="0.4">
      <c r="AH118" s="1"/>
      <c r="AI118" s="1"/>
      <c r="AJ118" s="1"/>
    </row>
    <row r="119" spans="34:36" x14ac:dyDescent="0.4">
      <c r="AH119" s="1"/>
      <c r="AI119" s="1"/>
      <c r="AJ119" s="1"/>
    </row>
    <row r="120" spans="34:36" x14ac:dyDescent="0.4">
      <c r="AH120" s="1"/>
      <c r="AI120" s="1"/>
      <c r="AJ120" s="1"/>
    </row>
    <row r="121" spans="34:36" x14ac:dyDescent="0.4">
      <c r="AH121" s="1"/>
      <c r="AI121" s="1"/>
      <c r="AJ121" s="1"/>
    </row>
    <row r="122" spans="34:36" x14ac:dyDescent="0.4">
      <c r="AH122" s="1"/>
      <c r="AI122" s="1"/>
      <c r="AJ122" s="1"/>
    </row>
    <row r="123" spans="34:36" x14ac:dyDescent="0.4">
      <c r="AH123" s="1"/>
      <c r="AI123" s="1"/>
      <c r="AJ123" s="1"/>
    </row>
    <row r="124" spans="34:36" x14ac:dyDescent="0.4">
      <c r="AH124" s="1"/>
      <c r="AI124" s="1"/>
      <c r="AJ124" s="1"/>
    </row>
    <row r="125" spans="34:36" x14ac:dyDescent="0.4">
      <c r="AH125" s="1"/>
      <c r="AI125" s="1"/>
      <c r="AJ125" s="1"/>
    </row>
    <row r="126" spans="34:36" x14ac:dyDescent="0.4">
      <c r="AH126" s="1"/>
      <c r="AI126" s="1"/>
      <c r="AJ126" s="1"/>
    </row>
    <row r="127" spans="34:36" x14ac:dyDescent="0.4">
      <c r="AH127" s="1"/>
      <c r="AI127" s="1"/>
      <c r="AJ127" s="1"/>
    </row>
    <row r="128" spans="34:36" x14ac:dyDescent="0.4">
      <c r="AH128" s="1"/>
      <c r="AI128" s="1"/>
      <c r="AJ128" s="1"/>
    </row>
    <row r="129" spans="34:36" x14ac:dyDescent="0.4">
      <c r="AH129" s="1"/>
      <c r="AI129" s="1"/>
      <c r="AJ129" s="1"/>
    </row>
    <row r="130" spans="34:36" x14ac:dyDescent="0.4">
      <c r="AH130" s="1"/>
      <c r="AI130" s="1"/>
      <c r="AJ130" s="1"/>
    </row>
    <row r="131" spans="34:36" x14ac:dyDescent="0.4">
      <c r="AH131" s="1"/>
      <c r="AI131" s="1"/>
      <c r="AJ131" s="1"/>
    </row>
    <row r="132" spans="34:36" x14ac:dyDescent="0.4">
      <c r="AH132" s="1"/>
      <c r="AI132" s="1"/>
      <c r="AJ132" s="1"/>
    </row>
    <row r="133" spans="34:36" x14ac:dyDescent="0.4">
      <c r="AH133" s="1"/>
      <c r="AI133" s="1"/>
      <c r="AJ133" s="1"/>
    </row>
    <row r="134" spans="34:36" x14ac:dyDescent="0.4">
      <c r="AH134" s="1"/>
      <c r="AI134" s="1"/>
      <c r="AJ134" s="1"/>
    </row>
    <row r="135" spans="34:36" x14ac:dyDescent="0.4">
      <c r="AH135" s="1"/>
      <c r="AI135" s="1"/>
      <c r="AJ135" s="1"/>
    </row>
    <row r="136" spans="34:36" x14ac:dyDescent="0.4">
      <c r="AH136" s="1"/>
      <c r="AI136" s="1"/>
      <c r="AJ136" s="1"/>
    </row>
    <row r="137" spans="34:36" x14ac:dyDescent="0.4">
      <c r="AH137" s="1"/>
      <c r="AI137" s="1"/>
      <c r="AJ137" s="1"/>
    </row>
    <row r="138" spans="34:36" x14ac:dyDescent="0.4">
      <c r="AH138" s="1"/>
      <c r="AI138" s="1"/>
      <c r="AJ138" s="1"/>
    </row>
    <row r="139" spans="34:36" x14ac:dyDescent="0.4">
      <c r="AH139" s="1"/>
      <c r="AI139" s="1"/>
      <c r="AJ139" s="1"/>
    </row>
    <row r="140" spans="34:36" x14ac:dyDescent="0.4">
      <c r="AH140" s="1"/>
      <c r="AI140" s="1"/>
      <c r="AJ140" s="1"/>
    </row>
    <row r="141" spans="34:36" x14ac:dyDescent="0.4">
      <c r="AH141" s="1"/>
      <c r="AI141" s="1"/>
      <c r="AJ141" s="1"/>
    </row>
    <row r="142" spans="34:36" x14ac:dyDescent="0.4">
      <c r="AH142" s="1"/>
      <c r="AI142" s="1"/>
      <c r="AJ142" s="1"/>
    </row>
    <row r="143" spans="34:36" x14ac:dyDescent="0.4">
      <c r="AH143" s="1"/>
      <c r="AI143" s="1"/>
      <c r="AJ143" s="1"/>
    </row>
    <row r="144" spans="34:36" x14ac:dyDescent="0.4">
      <c r="AH144" s="1"/>
      <c r="AI144" s="1"/>
      <c r="AJ144" s="1"/>
    </row>
    <row r="145" spans="34:36" x14ac:dyDescent="0.4">
      <c r="AH145" s="1"/>
      <c r="AI145" s="1"/>
      <c r="AJ145" s="1"/>
    </row>
    <row r="146" spans="34:36" x14ac:dyDescent="0.4">
      <c r="AH146" s="1"/>
      <c r="AI146" s="1"/>
      <c r="AJ146" s="1"/>
    </row>
    <row r="147" spans="34:36" x14ac:dyDescent="0.4">
      <c r="AH147" s="1"/>
      <c r="AI147" s="1"/>
      <c r="AJ147" s="1"/>
    </row>
    <row r="148" spans="34:36" x14ac:dyDescent="0.4">
      <c r="AH148" s="1"/>
      <c r="AI148" s="1"/>
      <c r="AJ148" s="1"/>
    </row>
    <row r="149" spans="34:36" x14ac:dyDescent="0.4">
      <c r="AH149" s="1"/>
      <c r="AI149" s="1"/>
      <c r="AJ149" s="1"/>
    </row>
    <row r="150" spans="34:36" x14ac:dyDescent="0.4">
      <c r="AH150" s="1"/>
      <c r="AI150" s="1"/>
      <c r="AJ150" s="1"/>
    </row>
    <row r="151" spans="34:36" x14ac:dyDescent="0.4">
      <c r="AH151" s="1"/>
      <c r="AI151" s="1"/>
      <c r="AJ151" s="1"/>
    </row>
    <row r="152" spans="34:36" x14ac:dyDescent="0.4">
      <c r="AH152" s="1"/>
      <c r="AI152" s="1"/>
      <c r="AJ152" s="1"/>
    </row>
    <row r="153" spans="34:36" x14ac:dyDescent="0.4">
      <c r="AH153" s="1"/>
      <c r="AI153" s="1"/>
      <c r="AJ153" s="1"/>
    </row>
    <row r="154" spans="34:36" x14ac:dyDescent="0.4">
      <c r="AH154" s="1"/>
      <c r="AI154" s="1"/>
      <c r="AJ154" s="1"/>
    </row>
    <row r="155" spans="34:36" x14ac:dyDescent="0.4">
      <c r="AH155" s="1"/>
      <c r="AI155" s="1"/>
      <c r="AJ155" s="1"/>
    </row>
    <row r="156" spans="34:36" x14ac:dyDescent="0.4">
      <c r="AH156" s="1"/>
      <c r="AI156" s="1"/>
      <c r="AJ156" s="1"/>
    </row>
    <row r="157" spans="34:36" x14ac:dyDescent="0.4">
      <c r="AH157" s="1"/>
      <c r="AI157" s="1"/>
      <c r="AJ157" s="1"/>
    </row>
    <row r="158" spans="34:36" x14ac:dyDescent="0.4">
      <c r="AH158" s="1"/>
      <c r="AI158" s="1"/>
      <c r="AJ158" s="1"/>
    </row>
    <row r="159" spans="34:36" x14ac:dyDescent="0.4">
      <c r="AH159" s="1"/>
      <c r="AI159" s="1"/>
      <c r="AJ159" s="1"/>
    </row>
    <row r="160" spans="34:36" x14ac:dyDescent="0.4">
      <c r="AH160" s="1"/>
      <c r="AI160" s="1"/>
      <c r="AJ160" s="1"/>
    </row>
    <row r="161" spans="34:36" x14ac:dyDescent="0.4">
      <c r="AH161" s="1"/>
      <c r="AI161" s="1"/>
      <c r="AJ161" s="1"/>
    </row>
    <row r="162" spans="34:36" x14ac:dyDescent="0.4">
      <c r="AH162" s="1"/>
      <c r="AI162" s="1"/>
      <c r="AJ162" s="1"/>
    </row>
    <row r="163" spans="34:36" x14ac:dyDescent="0.4">
      <c r="AH163" s="1"/>
      <c r="AI163" s="1"/>
      <c r="AJ163" s="1"/>
    </row>
    <row r="164" spans="34:36" x14ac:dyDescent="0.4">
      <c r="AH164" s="1"/>
      <c r="AI164" s="1"/>
      <c r="AJ164" s="1"/>
    </row>
    <row r="165" spans="34:36" x14ac:dyDescent="0.4">
      <c r="AH165" s="1"/>
      <c r="AI165" s="1"/>
      <c r="AJ165" s="1"/>
    </row>
    <row r="166" spans="34:36" x14ac:dyDescent="0.4">
      <c r="AH166" s="1"/>
      <c r="AI166" s="1"/>
      <c r="AJ166" s="1"/>
    </row>
    <row r="167" spans="34:36" x14ac:dyDescent="0.4">
      <c r="AH167" s="1"/>
      <c r="AI167" s="1"/>
      <c r="AJ167" s="1"/>
    </row>
    <row r="168" spans="34:36" x14ac:dyDescent="0.4">
      <c r="AH168" s="1"/>
      <c r="AI168" s="1"/>
      <c r="AJ168" s="1"/>
    </row>
    <row r="169" spans="34:36" x14ac:dyDescent="0.4">
      <c r="AH169" s="1"/>
      <c r="AI169" s="1"/>
      <c r="AJ169" s="1"/>
    </row>
    <row r="170" spans="34:36" x14ac:dyDescent="0.4">
      <c r="AH170" s="1"/>
      <c r="AI170" s="1"/>
      <c r="AJ170" s="1"/>
    </row>
    <row r="171" spans="34:36" x14ac:dyDescent="0.4">
      <c r="AH171" s="1"/>
      <c r="AI171" s="1"/>
      <c r="AJ171" s="1"/>
    </row>
    <row r="172" spans="34:36" x14ac:dyDescent="0.4">
      <c r="AH172" s="1"/>
      <c r="AI172" s="1"/>
      <c r="AJ172" s="1"/>
    </row>
    <row r="173" spans="34:36" x14ac:dyDescent="0.4">
      <c r="AH173" s="1"/>
      <c r="AI173" s="1"/>
      <c r="AJ173" s="1"/>
    </row>
    <row r="174" spans="34:36" x14ac:dyDescent="0.4">
      <c r="AH174" s="1"/>
      <c r="AI174" s="1"/>
      <c r="AJ174" s="1"/>
    </row>
    <row r="175" spans="34:36" x14ac:dyDescent="0.4">
      <c r="AH175" s="1"/>
      <c r="AI175" s="1"/>
      <c r="AJ175" s="1"/>
    </row>
    <row r="176" spans="34:36" x14ac:dyDescent="0.4">
      <c r="AH176" s="1"/>
      <c r="AI176" s="1"/>
      <c r="AJ176" s="1"/>
    </row>
    <row r="177" spans="34:36" x14ac:dyDescent="0.4">
      <c r="AH177" s="1"/>
      <c r="AI177" s="1"/>
      <c r="AJ177" s="1"/>
    </row>
    <row r="178" spans="34:36" x14ac:dyDescent="0.4">
      <c r="AH178" s="1"/>
      <c r="AI178" s="1"/>
      <c r="AJ178" s="1"/>
    </row>
    <row r="179" spans="34:36" x14ac:dyDescent="0.4">
      <c r="AH179" s="1"/>
      <c r="AI179" s="1"/>
      <c r="AJ179" s="1"/>
    </row>
    <row r="180" spans="34:36" x14ac:dyDescent="0.4">
      <c r="AH180" s="1"/>
      <c r="AI180" s="1"/>
      <c r="AJ180" s="1"/>
    </row>
    <row r="181" spans="34:36" x14ac:dyDescent="0.4">
      <c r="AH181" s="1"/>
      <c r="AI181" s="1"/>
      <c r="AJ181" s="1"/>
    </row>
    <row r="182" spans="34:36" x14ac:dyDescent="0.4">
      <c r="AH182" s="1"/>
      <c r="AI182" s="1"/>
      <c r="AJ182" s="1"/>
    </row>
    <row r="183" spans="34:36" x14ac:dyDescent="0.4">
      <c r="AH183" s="1"/>
      <c r="AI183" s="1"/>
      <c r="AJ183" s="1"/>
    </row>
    <row r="184" spans="34:36" x14ac:dyDescent="0.4">
      <c r="AH184" s="1"/>
      <c r="AI184" s="1"/>
      <c r="AJ184" s="1"/>
    </row>
    <row r="185" spans="34:36" x14ac:dyDescent="0.4">
      <c r="AH185" s="1"/>
      <c r="AI185" s="1"/>
      <c r="AJ185" s="1"/>
    </row>
    <row r="186" spans="34:36" x14ac:dyDescent="0.4">
      <c r="AH186" s="1"/>
      <c r="AI186" s="1"/>
      <c r="AJ186" s="1"/>
    </row>
    <row r="187" spans="34:36" x14ac:dyDescent="0.4">
      <c r="AH187" s="1"/>
      <c r="AI187" s="1"/>
      <c r="AJ187" s="1"/>
    </row>
    <row r="188" spans="34:36" x14ac:dyDescent="0.4">
      <c r="AH188" s="1"/>
      <c r="AI188" s="1"/>
      <c r="AJ188" s="1"/>
    </row>
    <row r="189" spans="34:36" x14ac:dyDescent="0.4">
      <c r="AH189" s="1"/>
      <c r="AI189" s="1"/>
      <c r="AJ189" s="1"/>
    </row>
    <row r="190" spans="34:36" x14ac:dyDescent="0.4">
      <c r="AH190" s="1"/>
      <c r="AI190" s="1"/>
      <c r="AJ190" s="1"/>
    </row>
    <row r="191" spans="34:36" x14ac:dyDescent="0.4">
      <c r="AH191" s="1"/>
      <c r="AI191" s="1"/>
      <c r="AJ191" s="1"/>
    </row>
    <row r="192" spans="34:36" x14ac:dyDescent="0.4">
      <c r="AH192" s="1"/>
      <c r="AI192" s="1"/>
      <c r="AJ192" s="1"/>
    </row>
    <row r="193" spans="34:36" x14ac:dyDescent="0.4">
      <c r="AH193" s="1"/>
      <c r="AI193" s="1"/>
      <c r="AJ193" s="1"/>
    </row>
    <row r="194" spans="34:36" x14ac:dyDescent="0.4">
      <c r="AH194" s="1"/>
      <c r="AI194" s="1"/>
      <c r="AJ194" s="1"/>
    </row>
    <row r="195" spans="34:36" x14ac:dyDescent="0.4">
      <c r="AH195" s="1"/>
      <c r="AI195" s="1"/>
      <c r="AJ195" s="1"/>
    </row>
    <row r="196" spans="34:36" x14ac:dyDescent="0.4">
      <c r="AH196" s="1"/>
      <c r="AI196" s="1"/>
      <c r="AJ196" s="1"/>
    </row>
    <row r="197" spans="34:36" x14ac:dyDescent="0.4">
      <c r="AH197" s="1"/>
      <c r="AI197" s="1"/>
      <c r="AJ197" s="1"/>
    </row>
    <row r="198" spans="34:36" x14ac:dyDescent="0.4">
      <c r="AH198" s="1"/>
      <c r="AI198" s="1"/>
      <c r="AJ198" s="1"/>
    </row>
    <row r="199" spans="34:36" x14ac:dyDescent="0.4">
      <c r="AH199" s="1"/>
      <c r="AI199" s="1"/>
      <c r="AJ199" s="1"/>
    </row>
    <row r="200" spans="34:36" x14ac:dyDescent="0.4">
      <c r="AH200" s="1"/>
      <c r="AI200" s="1"/>
      <c r="AJ200" s="1"/>
    </row>
    <row r="201" spans="34:36" x14ac:dyDescent="0.4">
      <c r="AH201" s="1"/>
      <c r="AI201" s="1"/>
      <c r="AJ201" s="1"/>
    </row>
    <row r="202" spans="34:36" x14ac:dyDescent="0.4">
      <c r="AH202" s="1"/>
      <c r="AI202" s="1"/>
      <c r="AJ202" s="1"/>
    </row>
    <row r="203" spans="34:36" x14ac:dyDescent="0.4">
      <c r="AH203" s="1"/>
      <c r="AI203" s="1"/>
      <c r="AJ203" s="1"/>
    </row>
    <row r="204" spans="34:36" x14ac:dyDescent="0.4">
      <c r="AH204" s="1"/>
      <c r="AI204" s="1"/>
      <c r="AJ204" s="1"/>
    </row>
    <row r="205" spans="34:36" x14ac:dyDescent="0.4">
      <c r="AH205" s="1"/>
      <c r="AI205" s="1"/>
      <c r="AJ205" s="1"/>
    </row>
    <row r="206" spans="34:36" x14ac:dyDescent="0.4">
      <c r="AH206" s="1"/>
      <c r="AI206" s="1"/>
      <c r="AJ206" s="1"/>
    </row>
    <row r="207" spans="34:36" x14ac:dyDescent="0.4">
      <c r="AH207" s="1"/>
      <c r="AI207" s="1"/>
      <c r="AJ207" s="1"/>
    </row>
    <row r="208" spans="34:36" x14ac:dyDescent="0.4">
      <c r="AH208" s="1"/>
      <c r="AI208" s="1"/>
      <c r="AJ208" s="1"/>
    </row>
    <row r="209" spans="34:36" x14ac:dyDescent="0.4">
      <c r="AH209" s="1"/>
      <c r="AI209" s="1"/>
      <c r="AJ209" s="1"/>
    </row>
    <row r="210" spans="34:36" x14ac:dyDescent="0.4">
      <c r="AH210" s="1"/>
      <c r="AI210" s="1"/>
      <c r="AJ210" s="1"/>
    </row>
    <row r="211" spans="34:36" x14ac:dyDescent="0.4">
      <c r="AH211" s="1"/>
      <c r="AI211" s="1"/>
      <c r="AJ211" s="1"/>
    </row>
    <row r="212" spans="34:36" x14ac:dyDescent="0.4">
      <c r="AH212" s="1"/>
      <c r="AI212" s="1"/>
      <c r="AJ212" s="1"/>
    </row>
    <row r="213" spans="34:36" x14ac:dyDescent="0.4">
      <c r="AH213" s="1"/>
      <c r="AI213" s="1"/>
      <c r="AJ213" s="1"/>
    </row>
    <row r="214" spans="34:36" x14ac:dyDescent="0.4">
      <c r="AH214" s="1"/>
      <c r="AI214" s="1"/>
      <c r="AJ214" s="1"/>
    </row>
    <row r="215" spans="34:36" x14ac:dyDescent="0.4">
      <c r="AH215" s="1"/>
      <c r="AI215" s="1"/>
      <c r="AJ215" s="1"/>
    </row>
    <row r="216" spans="34:36" x14ac:dyDescent="0.4">
      <c r="AH216" s="1"/>
      <c r="AI216" s="1"/>
      <c r="AJ216" s="1"/>
    </row>
    <row r="217" spans="34:36" x14ac:dyDescent="0.4">
      <c r="AH217" s="1"/>
      <c r="AI217" s="1"/>
      <c r="AJ217" s="1"/>
    </row>
    <row r="218" spans="34:36" x14ac:dyDescent="0.4">
      <c r="AH218" s="1"/>
      <c r="AI218" s="1"/>
      <c r="AJ218" s="1"/>
    </row>
    <row r="219" spans="34:36" x14ac:dyDescent="0.4">
      <c r="AH219" s="1"/>
      <c r="AI219" s="1"/>
      <c r="AJ219" s="1"/>
    </row>
    <row r="220" spans="34:36" x14ac:dyDescent="0.4">
      <c r="AH220" s="1"/>
      <c r="AI220" s="1"/>
      <c r="AJ220" s="1"/>
    </row>
    <row r="221" spans="34:36" x14ac:dyDescent="0.4">
      <c r="AH221" s="1"/>
      <c r="AI221" s="1"/>
      <c r="AJ221" s="1"/>
    </row>
    <row r="222" spans="34:36" x14ac:dyDescent="0.4">
      <c r="AH222" s="1"/>
      <c r="AI222" s="1"/>
      <c r="AJ222" s="1"/>
    </row>
    <row r="223" spans="34:36" x14ac:dyDescent="0.4">
      <c r="AH223" s="1"/>
      <c r="AI223" s="1"/>
      <c r="AJ223" s="1"/>
    </row>
    <row r="224" spans="34:36" x14ac:dyDescent="0.4">
      <c r="AH224" s="1"/>
      <c r="AI224" s="1"/>
      <c r="AJ224" s="1"/>
    </row>
    <row r="225" spans="34:36" x14ac:dyDescent="0.4">
      <c r="AH225" s="1"/>
      <c r="AI225" s="1"/>
      <c r="AJ225" s="1"/>
    </row>
    <row r="226" spans="34:36" x14ac:dyDescent="0.4">
      <c r="AH226" s="1"/>
      <c r="AI226" s="1"/>
      <c r="AJ226" s="1"/>
    </row>
    <row r="227" spans="34:36" x14ac:dyDescent="0.4">
      <c r="AH227" s="1"/>
      <c r="AI227" s="1"/>
      <c r="AJ227" s="1"/>
    </row>
    <row r="228" spans="34:36" x14ac:dyDescent="0.4">
      <c r="AH228" s="1"/>
      <c r="AI228" s="1"/>
      <c r="AJ228" s="1"/>
    </row>
    <row r="229" spans="34:36" x14ac:dyDescent="0.4">
      <c r="AH229" s="1"/>
      <c r="AI229" s="1"/>
      <c r="AJ229" s="1"/>
    </row>
    <row r="230" spans="34:36" x14ac:dyDescent="0.4">
      <c r="AH230" s="1"/>
      <c r="AI230" s="1"/>
      <c r="AJ230" s="1"/>
    </row>
    <row r="231" spans="34:36" x14ac:dyDescent="0.4">
      <c r="AH231" s="1"/>
      <c r="AI231" s="1"/>
      <c r="AJ231" s="1"/>
    </row>
    <row r="232" spans="34:36" x14ac:dyDescent="0.4">
      <c r="AH232" s="1"/>
      <c r="AI232" s="1"/>
      <c r="AJ232" s="1"/>
    </row>
    <row r="233" spans="34:36" x14ac:dyDescent="0.4">
      <c r="AH233" s="1"/>
      <c r="AI233" s="1"/>
      <c r="AJ233" s="1"/>
    </row>
    <row r="234" spans="34:36" x14ac:dyDescent="0.4">
      <c r="AH234" s="1"/>
      <c r="AI234" s="1"/>
      <c r="AJ234" s="1"/>
    </row>
    <row r="235" spans="34:36" x14ac:dyDescent="0.4">
      <c r="AH235" s="1"/>
      <c r="AI235" s="1"/>
      <c r="AJ235" s="1"/>
    </row>
    <row r="236" spans="34:36" x14ac:dyDescent="0.4">
      <c r="AH236" s="1"/>
      <c r="AI236" s="1"/>
      <c r="AJ236" s="1"/>
    </row>
    <row r="237" spans="34:36" x14ac:dyDescent="0.4">
      <c r="AH237" s="1"/>
      <c r="AI237" s="1"/>
      <c r="AJ237" s="1"/>
    </row>
    <row r="238" spans="34:36" x14ac:dyDescent="0.4">
      <c r="AH238" s="1"/>
      <c r="AI238" s="1"/>
      <c r="AJ238" s="1"/>
    </row>
    <row r="239" spans="34:36" x14ac:dyDescent="0.4">
      <c r="AH239" s="1"/>
      <c r="AI239" s="1"/>
      <c r="AJ239" s="1"/>
    </row>
    <row r="240" spans="34:36" x14ac:dyDescent="0.4">
      <c r="AH240" s="1"/>
      <c r="AI240" s="1"/>
      <c r="AJ240" s="1"/>
    </row>
    <row r="241" spans="34:36" x14ac:dyDescent="0.4">
      <c r="AH241" s="1"/>
      <c r="AI241" s="1"/>
      <c r="AJ241" s="1"/>
    </row>
    <row r="242" spans="34:36" x14ac:dyDescent="0.4">
      <c r="AH242" s="1"/>
      <c r="AI242" s="1"/>
      <c r="AJ242" s="1"/>
    </row>
    <row r="243" spans="34:36" x14ac:dyDescent="0.4">
      <c r="AH243" s="1"/>
      <c r="AI243" s="1"/>
      <c r="AJ243" s="1"/>
    </row>
    <row r="244" spans="34:36" x14ac:dyDescent="0.4">
      <c r="AH244" s="1"/>
      <c r="AI244" s="1"/>
      <c r="AJ244" s="1"/>
    </row>
    <row r="245" spans="34:36" x14ac:dyDescent="0.4">
      <c r="AH245" s="1"/>
      <c r="AI245" s="1"/>
      <c r="AJ245" s="1"/>
    </row>
    <row r="246" spans="34:36" x14ac:dyDescent="0.4">
      <c r="AH246" s="1"/>
      <c r="AI246" s="1"/>
      <c r="AJ246" s="1"/>
    </row>
    <row r="247" spans="34:36" x14ac:dyDescent="0.4">
      <c r="AH247" s="1"/>
      <c r="AI247" s="1"/>
      <c r="AJ247" s="1"/>
    </row>
    <row r="248" spans="34:36" x14ac:dyDescent="0.4">
      <c r="AH248" s="1"/>
      <c r="AI248" s="1"/>
      <c r="AJ248" s="1"/>
    </row>
    <row r="249" spans="34:36" x14ac:dyDescent="0.4">
      <c r="AH249" s="1"/>
      <c r="AI249" s="1"/>
      <c r="AJ249" s="1"/>
    </row>
    <row r="250" spans="34:36" x14ac:dyDescent="0.4">
      <c r="AH250" s="1"/>
      <c r="AI250" s="1"/>
      <c r="AJ250" s="1"/>
    </row>
    <row r="251" spans="34:36" x14ac:dyDescent="0.4">
      <c r="AH251" s="1"/>
      <c r="AI251" s="1"/>
      <c r="AJ251" s="1"/>
    </row>
    <row r="252" spans="34:36" x14ac:dyDescent="0.4">
      <c r="AH252" s="1"/>
      <c r="AI252" s="1"/>
      <c r="AJ252" s="1"/>
    </row>
    <row r="253" spans="34:36" x14ac:dyDescent="0.4">
      <c r="AH253" s="1"/>
      <c r="AI253" s="1"/>
      <c r="AJ253" s="1"/>
    </row>
    <row r="254" spans="34:36" x14ac:dyDescent="0.4">
      <c r="AH254" s="1"/>
      <c r="AI254" s="1"/>
      <c r="AJ254" s="1"/>
    </row>
    <row r="255" spans="34:36" x14ac:dyDescent="0.4">
      <c r="AH255" s="1"/>
      <c r="AI255" s="1"/>
      <c r="AJ255" s="1"/>
    </row>
    <row r="256" spans="34:36" x14ac:dyDescent="0.4">
      <c r="AH256" s="1"/>
      <c r="AI256" s="1"/>
      <c r="AJ256" s="1"/>
    </row>
    <row r="257" spans="34:36" x14ac:dyDescent="0.4">
      <c r="AH257" s="1"/>
      <c r="AI257" s="1"/>
      <c r="AJ257" s="1"/>
    </row>
    <row r="258" spans="34:36" x14ac:dyDescent="0.4">
      <c r="AH258" s="1"/>
      <c r="AI258" s="1"/>
      <c r="AJ258" s="1"/>
    </row>
    <row r="259" spans="34:36" x14ac:dyDescent="0.4">
      <c r="AH259" s="1"/>
      <c r="AI259" s="1"/>
      <c r="AJ259" s="1"/>
    </row>
    <row r="260" spans="34:36" x14ac:dyDescent="0.4">
      <c r="AH260" s="1"/>
      <c r="AI260" s="1"/>
      <c r="AJ260" s="1"/>
    </row>
    <row r="261" spans="34:36" x14ac:dyDescent="0.4">
      <c r="AH261" s="1"/>
      <c r="AI261" s="1"/>
      <c r="AJ261" s="1"/>
    </row>
    <row r="262" spans="34:36" x14ac:dyDescent="0.4">
      <c r="AH262" s="1"/>
      <c r="AI262" s="1"/>
      <c r="AJ262" s="1"/>
    </row>
    <row r="263" spans="34:36" x14ac:dyDescent="0.4">
      <c r="AH263" s="1"/>
      <c r="AI263" s="1"/>
      <c r="AJ263" s="1"/>
    </row>
    <row r="264" spans="34:36" x14ac:dyDescent="0.4">
      <c r="AH264" s="1"/>
      <c r="AI264" s="1"/>
      <c r="AJ264" s="1"/>
    </row>
    <row r="265" spans="34:36" x14ac:dyDescent="0.4">
      <c r="AH265" s="1"/>
      <c r="AI265" s="1"/>
      <c r="AJ265" s="1"/>
    </row>
    <row r="266" spans="34:36" x14ac:dyDescent="0.4">
      <c r="AH266" s="1"/>
      <c r="AI266" s="1"/>
      <c r="AJ266" s="1"/>
    </row>
    <row r="267" spans="34:36" x14ac:dyDescent="0.4">
      <c r="AH267" s="1"/>
      <c r="AI267" s="1"/>
      <c r="AJ267" s="1"/>
    </row>
    <row r="268" spans="34:36" x14ac:dyDescent="0.4">
      <c r="AH268" s="1"/>
      <c r="AI268" s="1"/>
      <c r="AJ268" s="1"/>
    </row>
    <row r="269" spans="34:36" x14ac:dyDescent="0.4">
      <c r="AH269" s="1"/>
      <c r="AI269" s="1"/>
      <c r="AJ269" s="1"/>
    </row>
    <row r="270" spans="34:36" x14ac:dyDescent="0.4">
      <c r="AH270" s="1"/>
      <c r="AI270" s="1"/>
      <c r="AJ270" s="1"/>
    </row>
    <row r="271" spans="34:36" x14ac:dyDescent="0.4">
      <c r="AH271" s="1"/>
      <c r="AI271" s="1"/>
      <c r="AJ271" s="1"/>
    </row>
    <row r="272" spans="34:36" x14ac:dyDescent="0.4">
      <c r="AH272" s="1"/>
      <c r="AI272" s="1"/>
      <c r="AJ272" s="1"/>
    </row>
    <row r="273" spans="34:36" x14ac:dyDescent="0.4">
      <c r="AH273" s="1"/>
      <c r="AI273" s="1"/>
      <c r="AJ273" s="1"/>
    </row>
    <row r="274" spans="34:36" x14ac:dyDescent="0.4">
      <c r="AH274" s="1"/>
      <c r="AI274" s="1"/>
      <c r="AJ274" s="1"/>
    </row>
    <row r="275" spans="34:36" x14ac:dyDescent="0.4">
      <c r="AH275" s="1"/>
      <c r="AI275" s="1"/>
      <c r="AJ275" s="1"/>
    </row>
    <row r="276" spans="34:36" x14ac:dyDescent="0.4">
      <c r="AH276" s="1"/>
      <c r="AI276" s="1"/>
      <c r="AJ276" s="1"/>
    </row>
    <row r="277" spans="34:36" x14ac:dyDescent="0.4">
      <c r="AH277" s="1"/>
      <c r="AI277" s="1"/>
      <c r="AJ277" s="1"/>
    </row>
    <row r="278" spans="34:36" x14ac:dyDescent="0.4">
      <c r="AH278" s="1"/>
      <c r="AI278" s="1"/>
      <c r="AJ278" s="1"/>
    </row>
    <row r="279" spans="34:36" x14ac:dyDescent="0.4">
      <c r="AH279" s="1"/>
      <c r="AI279" s="1"/>
      <c r="AJ279" s="1"/>
    </row>
    <row r="280" spans="34:36" x14ac:dyDescent="0.4">
      <c r="AH280" s="1"/>
      <c r="AI280" s="1"/>
      <c r="AJ280" s="1"/>
    </row>
    <row r="281" spans="34:36" x14ac:dyDescent="0.4">
      <c r="AH281" s="1"/>
      <c r="AI281" s="1"/>
      <c r="AJ281" s="1"/>
    </row>
    <row r="282" spans="34:36" x14ac:dyDescent="0.4">
      <c r="AH282" s="1"/>
      <c r="AI282" s="1"/>
      <c r="AJ282" s="1"/>
    </row>
    <row r="283" spans="34:36" x14ac:dyDescent="0.4">
      <c r="AH283" s="1"/>
      <c r="AI283" s="1"/>
      <c r="AJ283" s="1"/>
    </row>
    <row r="284" spans="34:36" x14ac:dyDescent="0.4">
      <c r="AH284" s="1"/>
      <c r="AI284" s="1"/>
      <c r="AJ284" s="1"/>
    </row>
    <row r="285" spans="34:36" x14ac:dyDescent="0.4">
      <c r="AH285" s="1"/>
      <c r="AI285" s="1"/>
      <c r="AJ285" s="1"/>
    </row>
    <row r="286" spans="34:36" x14ac:dyDescent="0.4">
      <c r="AH286" s="1"/>
      <c r="AI286" s="1"/>
      <c r="AJ286" s="1"/>
    </row>
  </sheetData>
  <autoFilter ref="A2:AJ46" xr:uid="{00000000-0009-0000-0000-000002000000}">
    <filterColumn colId="2">
      <filters>
        <filter val="5p"/>
      </filters>
    </filterColumn>
    <sortState ref="A2:AJ45">
      <sortCondition ref="A1:A45"/>
    </sortState>
  </autoFilter>
  <mergeCells count="2">
    <mergeCell ref="R1:V1"/>
    <mergeCell ref="AH1:AJ1"/>
  </mergeCells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Normal="100" workbookViewId="0">
      <selection activeCell="K28" sqref="K28"/>
    </sheetView>
  </sheetViews>
  <sheetFormatPr defaultRowHeight="17.399999999999999" x14ac:dyDescent="0.4"/>
  <cols>
    <col min="1" max="1" width="21.59765625" bestFit="1" customWidth="1"/>
  </cols>
  <sheetData>
    <row r="1" spans="1:5" x14ac:dyDescent="0.4">
      <c r="A1" s="3" t="s">
        <v>42</v>
      </c>
      <c r="B1" s="3"/>
      <c r="C1" s="3"/>
      <c r="D1" s="3"/>
      <c r="E1" s="3"/>
    </row>
    <row r="2" spans="1:5" x14ac:dyDescent="0.4">
      <c r="A2" s="3" t="s">
        <v>25</v>
      </c>
      <c r="B2" s="3"/>
      <c r="C2" s="3"/>
      <c r="D2" s="3"/>
      <c r="E2" s="3"/>
    </row>
    <row r="3" spans="1:5" x14ac:dyDescent="0.4">
      <c r="A3" s="3"/>
      <c r="B3" s="3"/>
      <c r="C3" s="3"/>
      <c r="D3" s="3"/>
      <c r="E3" s="3"/>
    </row>
    <row r="4" spans="1:5" x14ac:dyDescent="0.4">
      <c r="A4" s="4" t="s">
        <v>26</v>
      </c>
      <c r="B4" s="5" t="s">
        <v>31</v>
      </c>
    </row>
    <row r="5" spans="1:5" x14ac:dyDescent="0.4">
      <c r="B5" s="5" t="s">
        <v>34</v>
      </c>
    </row>
    <row r="6" spans="1:5" x14ac:dyDescent="0.4">
      <c r="A6" s="3"/>
      <c r="B6" s="3"/>
    </row>
    <row r="7" spans="1:5" x14ac:dyDescent="0.4">
      <c r="A7" s="4" t="s">
        <v>27</v>
      </c>
      <c r="B7" s="5" t="s">
        <v>32</v>
      </c>
      <c r="C7" s="3"/>
      <c r="D7" s="3"/>
    </row>
    <row r="8" spans="1:5" x14ac:dyDescent="0.4">
      <c r="B8" s="5" t="s">
        <v>35</v>
      </c>
      <c r="C8" s="3"/>
      <c r="D8" s="3"/>
    </row>
    <row r="10" spans="1:5" x14ac:dyDescent="0.4">
      <c r="A10" s="4" t="s">
        <v>28</v>
      </c>
      <c r="B10" s="5" t="s">
        <v>33</v>
      </c>
    </row>
    <row r="11" spans="1:5" x14ac:dyDescent="0.4">
      <c r="B11" s="5" t="s">
        <v>36</v>
      </c>
    </row>
    <row r="12" spans="1:5" x14ac:dyDescent="0.4">
      <c r="B12" s="5" t="s">
        <v>38</v>
      </c>
    </row>
    <row r="14" spans="1:5" x14ac:dyDescent="0.4">
      <c r="A14" s="4" t="s">
        <v>29</v>
      </c>
      <c r="B14" s="5" t="s">
        <v>33</v>
      </c>
    </row>
    <row r="15" spans="1:5" x14ac:dyDescent="0.4">
      <c r="B15" s="5" t="s">
        <v>36</v>
      </c>
    </row>
    <row r="16" spans="1:5" x14ac:dyDescent="0.4">
      <c r="B16" s="5" t="s">
        <v>38</v>
      </c>
    </row>
    <row r="18" spans="1:2" x14ac:dyDescent="0.4">
      <c r="A18" s="4" t="s">
        <v>30</v>
      </c>
      <c r="B18" s="5" t="s">
        <v>33</v>
      </c>
    </row>
    <row r="19" spans="1:2" x14ac:dyDescent="0.4">
      <c r="B19" s="5" t="s">
        <v>37</v>
      </c>
    </row>
    <row r="20" spans="1:2" x14ac:dyDescent="0.4">
      <c r="B20" s="5" t="s">
        <v>39</v>
      </c>
    </row>
    <row r="21" spans="1:2" x14ac:dyDescent="0.4">
      <c r="B21" s="5" t="s">
        <v>40</v>
      </c>
    </row>
    <row r="22" spans="1:2" x14ac:dyDescent="0.4">
      <c r="B22" s="5" t="s">
        <v>41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1"/>
  <sheetViews>
    <sheetView zoomScale="85" zoomScaleNormal="85" workbookViewId="0">
      <selection activeCell="N11" sqref="N11"/>
    </sheetView>
  </sheetViews>
  <sheetFormatPr defaultRowHeight="17.399999999999999" x14ac:dyDescent="0.4"/>
  <sheetData>
    <row r="1" spans="1:24" x14ac:dyDescent="0.4">
      <c r="A1" s="43"/>
      <c r="B1" s="44"/>
      <c r="C1" s="93" t="s">
        <v>98</v>
      </c>
      <c r="D1" s="94"/>
      <c r="E1" s="94"/>
      <c r="F1" s="94"/>
      <c r="G1" s="94"/>
      <c r="H1" s="94"/>
      <c r="I1" s="94"/>
      <c r="J1" s="95"/>
      <c r="K1" s="95"/>
      <c r="L1" s="95"/>
      <c r="M1" s="96"/>
      <c r="N1" s="97" t="s">
        <v>99</v>
      </c>
      <c r="O1" s="98"/>
      <c r="P1" s="98"/>
      <c r="Q1" s="98"/>
      <c r="R1" s="98"/>
      <c r="S1" s="98"/>
      <c r="T1" s="98"/>
      <c r="U1" s="98"/>
      <c r="V1" s="98"/>
      <c r="W1" s="98"/>
      <c r="X1" s="99"/>
    </row>
    <row r="2" spans="1:24" ht="18" thickBot="1" x14ac:dyDescent="0.45">
      <c r="A2" s="16" t="s">
        <v>0</v>
      </c>
      <c r="B2" s="17" t="s">
        <v>74</v>
      </c>
      <c r="C2" s="28" t="s">
        <v>71</v>
      </c>
      <c r="D2" s="38" t="s">
        <v>79</v>
      </c>
      <c r="E2" s="38" t="s">
        <v>80</v>
      </c>
      <c r="F2" s="38" t="s">
        <v>81</v>
      </c>
      <c r="G2" s="38" t="s">
        <v>77</v>
      </c>
      <c r="H2" s="38" t="s">
        <v>76</v>
      </c>
      <c r="I2" s="38" t="s">
        <v>8</v>
      </c>
      <c r="J2" s="29" t="s">
        <v>12</v>
      </c>
      <c r="K2" s="30" t="s">
        <v>9</v>
      </c>
      <c r="L2" s="30" t="s">
        <v>10</v>
      </c>
      <c r="M2" s="31" t="s">
        <v>11</v>
      </c>
      <c r="N2" s="32" t="s">
        <v>78</v>
      </c>
      <c r="O2" s="47" t="s">
        <v>79</v>
      </c>
      <c r="P2" s="47" t="s">
        <v>80</v>
      </c>
      <c r="Q2" s="47" t="s">
        <v>81</v>
      </c>
      <c r="R2" s="47" t="s">
        <v>77</v>
      </c>
      <c r="S2" s="47" t="s">
        <v>76</v>
      </c>
      <c r="T2" s="47" t="s">
        <v>85</v>
      </c>
      <c r="U2" s="47" t="s">
        <v>84</v>
      </c>
      <c r="V2" s="47" t="s">
        <v>87</v>
      </c>
      <c r="W2" s="47" t="s">
        <v>88</v>
      </c>
      <c r="X2" s="48" t="s">
        <v>86</v>
      </c>
    </row>
    <row r="3" spans="1:24" x14ac:dyDescent="0.4">
      <c r="A3" s="33" t="s">
        <v>60</v>
      </c>
      <c r="B3" s="45" t="s">
        <v>20</v>
      </c>
      <c r="C3" s="33" t="s">
        <v>16</v>
      </c>
      <c r="D3" s="35">
        <v>1.7214163227861499E-3</v>
      </c>
      <c r="E3" s="35">
        <v>4.9525575821030201E-3</v>
      </c>
      <c r="F3" s="35">
        <v>0</v>
      </c>
      <c r="G3" s="35">
        <v>10.715045965726301</v>
      </c>
      <c r="H3" s="35">
        <v>0</v>
      </c>
      <c r="I3" s="35">
        <v>3.07388884293727E-2</v>
      </c>
      <c r="J3" s="35">
        <v>0.50303418582677695</v>
      </c>
      <c r="K3" s="35">
        <v>0.37066816908324901</v>
      </c>
      <c r="L3" s="35">
        <v>1</v>
      </c>
      <c r="M3" s="36" t="s">
        <v>14</v>
      </c>
      <c r="N3" s="40" t="s">
        <v>91</v>
      </c>
      <c r="O3" s="49">
        <v>9.2903180734530671E-3</v>
      </c>
      <c r="P3" s="49">
        <v>-5.0687576778385243E-2</v>
      </c>
      <c r="Q3" s="49">
        <v>0</v>
      </c>
      <c r="R3" s="49">
        <v>-1.5519999999018781</v>
      </c>
      <c r="S3" s="49">
        <v>-1.5519999999018781</v>
      </c>
      <c r="T3" s="49">
        <v>1.768806244078518E-2</v>
      </c>
      <c r="U3" s="49">
        <v>0.780465219671998</v>
      </c>
      <c r="V3" s="49">
        <v>1.2279001047511069E-7</v>
      </c>
      <c r="W3" s="49">
        <v>0.49999999997755279</v>
      </c>
      <c r="X3" s="50">
        <v>1.195796187629571E-3</v>
      </c>
    </row>
    <row r="4" spans="1:24" x14ac:dyDescent="0.4">
      <c r="A4" s="33" t="s">
        <v>64</v>
      </c>
      <c r="B4" s="45" t="s">
        <v>19</v>
      </c>
      <c r="C4" s="33" t="s">
        <v>18</v>
      </c>
      <c r="D4" s="35">
        <v>4.36599974703398</v>
      </c>
      <c r="E4" s="35">
        <v>0.34441110498979799</v>
      </c>
      <c r="F4" s="35">
        <v>0.61636832457700996</v>
      </c>
      <c r="G4" s="77">
        <v>10.411336753886101</v>
      </c>
      <c r="H4" s="77">
        <v>20.510662503960798</v>
      </c>
      <c r="I4" s="35">
        <v>1.0278311486018901</v>
      </c>
      <c r="J4" s="35">
        <v>0.86715321081722996</v>
      </c>
      <c r="K4" s="54">
        <v>8.7388176442341606E-2</v>
      </c>
      <c r="L4" s="54">
        <v>6.4319812354609596E-3</v>
      </c>
      <c r="M4" s="55">
        <v>2.59641670238882E-2</v>
      </c>
      <c r="N4" s="40" t="s">
        <v>90</v>
      </c>
      <c r="O4" s="49">
        <v>4.8344000026525693</v>
      </c>
      <c r="P4" s="49">
        <v>-1.418121260123836</v>
      </c>
      <c r="Q4" s="49">
        <v>0.61636838785314585</v>
      </c>
      <c r="R4" s="77">
        <v>0.48980545927974523</v>
      </c>
      <c r="S4" s="77">
        <v>21.270598797553902</v>
      </c>
      <c r="T4" s="49">
        <v>0.40078544549749401</v>
      </c>
      <c r="U4" s="49">
        <v>0.96537301490492111</v>
      </c>
      <c r="V4" s="49">
        <v>3.0880013123309481E-10</v>
      </c>
      <c r="W4" s="49">
        <v>1.3262839209482699E-10</v>
      </c>
      <c r="X4" s="50">
        <v>3.5605658315204806E-15</v>
      </c>
    </row>
    <row r="5" spans="1:24" x14ac:dyDescent="0.4">
      <c r="A5" s="33" t="s">
        <v>66</v>
      </c>
      <c r="B5" s="45" t="s">
        <v>21</v>
      </c>
      <c r="C5" s="33" t="s">
        <v>18</v>
      </c>
      <c r="D5" s="35">
        <v>4.5756675762247996</v>
      </c>
      <c r="E5" s="35">
        <v>0.24568430246317899</v>
      </c>
      <c r="F5" s="35">
        <v>0.288524617085338</v>
      </c>
      <c r="G5" s="75">
        <v>10.682722338208601</v>
      </c>
      <c r="H5" s="75">
        <v>21.425424801891101</v>
      </c>
      <c r="I5" s="35">
        <v>0.367567476295242</v>
      </c>
      <c r="J5" s="35">
        <v>0.95366185644480295</v>
      </c>
      <c r="K5" s="35">
        <v>7.5014518247717996E-3</v>
      </c>
      <c r="L5" s="35">
        <v>4.2673394245277101E-2</v>
      </c>
      <c r="M5" s="36">
        <v>3.4891707602097803E-2</v>
      </c>
      <c r="N5" s="40" t="s">
        <v>90</v>
      </c>
      <c r="O5" s="49">
        <v>4.4009373604570348</v>
      </c>
      <c r="P5" s="49">
        <v>-0.21052405392646001</v>
      </c>
      <c r="Q5" s="49">
        <v>0.28852457002684329</v>
      </c>
      <c r="R5" s="76">
        <v>13.342499999999999</v>
      </c>
      <c r="S5" s="76">
        <v>20.819825199035549</v>
      </c>
      <c r="T5" s="49">
        <v>0.31731538323186947</v>
      </c>
      <c r="U5" s="49">
        <v>0.94079884900787258</v>
      </c>
      <c r="V5" s="49">
        <v>1.7020160644664908E-11</v>
      </c>
      <c r="W5" s="49">
        <v>2.2199688418719289E-8</v>
      </c>
      <c r="X5" s="50">
        <v>2.6872672617549479E-12</v>
      </c>
    </row>
    <row r="6" spans="1:24" x14ac:dyDescent="0.4">
      <c r="A6" s="33" t="s">
        <v>68</v>
      </c>
      <c r="B6" s="45" t="s">
        <v>115</v>
      </c>
      <c r="C6" s="33" t="s">
        <v>17</v>
      </c>
      <c r="D6" s="35">
        <v>2.9814000899320399</v>
      </c>
      <c r="E6" s="35">
        <v>0</v>
      </c>
      <c r="F6" s="35">
        <v>0.29081718896137598</v>
      </c>
      <c r="G6" s="35">
        <v>0</v>
      </c>
      <c r="H6" s="35">
        <v>25.134296558528501</v>
      </c>
      <c r="I6" s="35">
        <v>0.18535563415005599</v>
      </c>
      <c r="J6" s="77">
        <v>0.82003764706719195</v>
      </c>
      <c r="K6" s="54">
        <v>6.0167426596535701E-12</v>
      </c>
      <c r="L6" s="54" t="s">
        <v>14</v>
      </c>
      <c r="M6" s="55" t="s">
        <v>14</v>
      </c>
      <c r="N6" s="41" t="s">
        <v>90</v>
      </c>
      <c r="O6" s="49">
        <v>2.9313023086157362</v>
      </c>
      <c r="P6" s="49">
        <v>-5.2572818345575541E-3</v>
      </c>
      <c r="Q6" s="49">
        <v>0.29081623570332038</v>
      </c>
      <c r="R6" s="49">
        <v>18.64400000000866</v>
      </c>
      <c r="S6" s="49">
        <v>24.962020926331821</v>
      </c>
      <c r="T6" s="49">
        <v>0.1555905357739574</v>
      </c>
      <c r="U6" s="78">
        <v>0.83092566169611914</v>
      </c>
      <c r="V6" s="49">
        <v>4.358202427357151E-2</v>
      </c>
      <c r="W6" s="49">
        <v>3.2362793612387181E-3</v>
      </c>
      <c r="X6" s="50">
        <v>4.023966059702966E-15</v>
      </c>
    </row>
    <row r="7" spans="1:24" x14ac:dyDescent="0.4">
      <c r="A7" s="87" t="s">
        <v>68</v>
      </c>
      <c r="B7" s="84" t="s">
        <v>115</v>
      </c>
      <c r="C7" s="86" t="s">
        <v>18</v>
      </c>
      <c r="D7" s="85">
        <v>2.9442893298703501</v>
      </c>
      <c r="E7" s="85">
        <v>6.0048307443411997E-2</v>
      </c>
      <c r="F7" s="85">
        <v>0.29081559251765099</v>
      </c>
      <c r="G7" s="85">
        <v>4.4612122822325497E-5</v>
      </c>
      <c r="H7" s="85">
        <v>25.006670691429001</v>
      </c>
      <c r="I7" s="85">
        <v>0.191182960853686</v>
      </c>
      <c r="J7" s="88">
        <v>0.85099999999999998</v>
      </c>
      <c r="K7" s="85">
        <v>0.78207332565439902</v>
      </c>
      <c r="L7" s="85" t="s">
        <v>14</v>
      </c>
      <c r="M7" s="85">
        <v>4.71355323439226E-7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</row>
    <row r="8" spans="1:24" x14ac:dyDescent="0.4">
      <c r="A8" s="34"/>
      <c r="B8" s="34"/>
      <c r="C8" s="34"/>
      <c r="D8" s="35"/>
      <c r="E8" s="35"/>
      <c r="F8" s="35"/>
      <c r="G8" s="35"/>
      <c r="H8" s="35"/>
      <c r="I8" s="35"/>
      <c r="J8" s="35"/>
      <c r="K8" s="54"/>
      <c r="L8" s="54"/>
      <c r="M8" s="54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</row>
    <row r="9" spans="1:24" x14ac:dyDescent="0.4">
      <c r="A9" s="33" t="s">
        <v>60</v>
      </c>
      <c r="B9" s="45" t="s">
        <v>20</v>
      </c>
      <c r="C9" t="s">
        <v>119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</row>
    <row r="10" spans="1:24" x14ac:dyDescent="0.4">
      <c r="A10" s="33" t="s">
        <v>64</v>
      </c>
      <c r="B10" s="45" t="s">
        <v>19</v>
      </c>
      <c r="C10" t="s">
        <v>117</v>
      </c>
    </row>
    <row r="11" spans="1:24" x14ac:dyDescent="0.4">
      <c r="A11" s="33" t="s">
        <v>68</v>
      </c>
      <c r="B11" s="45" t="s">
        <v>115</v>
      </c>
      <c r="C11" s="33" t="s">
        <v>116</v>
      </c>
    </row>
    <row r="12" spans="1:24" x14ac:dyDescent="0.4">
      <c r="A12" s="33"/>
      <c r="B12" s="45"/>
      <c r="C12" s="34"/>
    </row>
    <row r="14" spans="1:24" x14ac:dyDescent="0.4">
      <c r="A14" s="34"/>
      <c r="B14" s="34"/>
      <c r="C14" s="89"/>
      <c r="D14" s="90"/>
      <c r="E14" s="90"/>
      <c r="F14" s="90"/>
      <c r="G14" s="90"/>
      <c r="H14" s="90"/>
      <c r="I14" s="90"/>
      <c r="J14" s="77"/>
      <c r="K14" s="90"/>
      <c r="L14" s="90"/>
      <c r="M14" s="90"/>
    </row>
    <row r="15" spans="1:24" x14ac:dyDescent="0.4">
      <c r="A15" t="s">
        <v>118</v>
      </c>
    </row>
    <row r="18" spans="1:24" ht="18" thickBot="1" x14ac:dyDescent="0.45"/>
    <row r="19" spans="1:24" x14ac:dyDescent="0.4">
      <c r="A19" s="43"/>
      <c r="B19" s="44"/>
      <c r="C19" s="93" t="s">
        <v>98</v>
      </c>
      <c r="D19" s="94"/>
      <c r="E19" s="94"/>
      <c r="F19" s="94"/>
      <c r="G19" s="94"/>
      <c r="H19" s="94"/>
      <c r="I19" s="94"/>
      <c r="J19" s="95"/>
      <c r="K19" s="95"/>
      <c r="L19" s="95"/>
      <c r="M19" s="96"/>
      <c r="N19" s="97" t="s">
        <v>99</v>
      </c>
      <c r="O19" s="98"/>
      <c r="P19" s="98"/>
      <c r="Q19" s="98"/>
      <c r="R19" s="98"/>
      <c r="S19" s="98"/>
      <c r="T19" s="98"/>
      <c r="U19" s="98"/>
      <c r="V19" s="98"/>
      <c r="W19" s="98"/>
      <c r="X19" s="99"/>
    </row>
    <row r="20" spans="1:24" ht="18" thickBot="1" x14ac:dyDescent="0.45">
      <c r="A20" s="16" t="s">
        <v>0</v>
      </c>
      <c r="B20" s="17" t="s">
        <v>74</v>
      </c>
      <c r="C20" s="28" t="s">
        <v>71</v>
      </c>
      <c r="D20" s="38" t="s">
        <v>79</v>
      </c>
      <c r="E20" s="38" t="s">
        <v>80</v>
      </c>
      <c r="F20" s="38" t="s">
        <v>81</v>
      </c>
      <c r="G20" s="38" t="s">
        <v>77</v>
      </c>
      <c r="H20" s="38" t="s">
        <v>76</v>
      </c>
      <c r="I20" s="38" t="s">
        <v>8</v>
      </c>
      <c r="J20" s="29" t="s">
        <v>12</v>
      </c>
      <c r="K20" s="30" t="s">
        <v>9</v>
      </c>
      <c r="L20" s="30" t="s">
        <v>10</v>
      </c>
      <c r="M20" s="31" t="s">
        <v>11</v>
      </c>
      <c r="N20" s="32" t="s">
        <v>78</v>
      </c>
      <c r="O20" s="47" t="s">
        <v>79</v>
      </c>
      <c r="P20" s="47" t="s">
        <v>80</v>
      </c>
      <c r="Q20" s="47" t="s">
        <v>81</v>
      </c>
      <c r="R20" s="47" t="s">
        <v>77</v>
      </c>
      <c r="S20" s="47" t="s">
        <v>76</v>
      </c>
      <c r="T20" s="47" t="s">
        <v>85</v>
      </c>
      <c r="U20" s="47" t="s">
        <v>84</v>
      </c>
      <c r="V20" s="47" t="s">
        <v>87</v>
      </c>
      <c r="W20" s="47" t="s">
        <v>88</v>
      </c>
      <c r="X20" s="48" t="s">
        <v>86</v>
      </c>
    </row>
    <row r="21" spans="1:24" x14ac:dyDescent="0.4">
      <c r="A21" s="33" t="s">
        <v>61</v>
      </c>
      <c r="B21" s="45" t="s">
        <v>19</v>
      </c>
      <c r="C21" s="33" t="s">
        <v>18</v>
      </c>
      <c r="D21" s="35">
        <v>3.9443332460145402</v>
      </c>
      <c r="E21" s="35">
        <v>0.524388199851475</v>
      </c>
      <c r="F21" s="35">
        <v>0.36797967402288501</v>
      </c>
      <c r="G21" s="66">
        <v>0.74072430091942498</v>
      </c>
      <c r="H21" s="35">
        <v>21.628822166387899</v>
      </c>
      <c r="I21" s="35">
        <v>0.24243144208657999</v>
      </c>
      <c r="J21" s="35">
        <v>0.9675719786618</v>
      </c>
      <c r="K21" s="54">
        <v>0.15119614573420501</v>
      </c>
      <c r="L21" s="54">
        <v>1.0958738265009101E-2</v>
      </c>
      <c r="M21" s="55">
        <v>4.464929254544E-5</v>
      </c>
      <c r="N21" s="41" t="s">
        <v>89</v>
      </c>
      <c r="O21" s="49">
        <v>2.696486129070212</v>
      </c>
      <c r="P21" s="49">
        <v>-0.1266106911221164</v>
      </c>
      <c r="Q21" s="49">
        <v>0.25896057557914548</v>
      </c>
      <c r="R21" s="65">
        <v>16.175285903491631</v>
      </c>
      <c r="S21" s="49">
        <v>16.175285903491631</v>
      </c>
      <c r="T21" s="49">
        <v>0.3690118709071683</v>
      </c>
      <c r="U21" s="49">
        <v>0.87120269270283568</v>
      </c>
      <c r="V21" s="49">
        <v>1.1306120588848111E-8</v>
      </c>
      <c r="W21" s="49">
        <v>1.001582580959432E-8</v>
      </c>
      <c r="X21" s="50">
        <v>0.49999964397361918</v>
      </c>
    </row>
    <row r="22" spans="1:24" x14ac:dyDescent="0.4">
      <c r="A22" s="33" t="s">
        <v>67</v>
      </c>
      <c r="B22" s="45" t="s">
        <v>19</v>
      </c>
      <c r="C22" s="33" t="s">
        <v>18</v>
      </c>
      <c r="D22" s="35">
        <v>1.8915058614020499</v>
      </c>
      <c r="E22" s="35">
        <v>0.142949542882926</v>
      </c>
      <c r="F22" s="35">
        <v>0.43552583911592402</v>
      </c>
      <c r="G22" s="35">
        <v>9.2789751241649504E-5</v>
      </c>
      <c r="H22" s="35">
        <v>15.720789878583</v>
      </c>
      <c r="I22" s="35">
        <v>0.35519189172143001</v>
      </c>
      <c r="J22" s="35">
        <v>0.98232597118894804</v>
      </c>
      <c r="K22" s="54">
        <v>0.11264396900922199</v>
      </c>
      <c r="L22" s="54">
        <v>5.6068787906060598E-3</v>
      </c>
      <c r="M22" s="55">
        <v>1.15479581371725E-3</v>
      </c>
      <c r="N22" s="41" t="s">
        <v>89</v>
      </c>
      <c r="O22" s="49">
        <v>1.782645400600068</v>
      </c>
      <c r="P22" s="49">
        <v>-2.1772662665384052E-2</v>
      </c>
      <c r="Q22" s="49">
        <v>0.43552586965521223</v>
      </c>
      <c r="R22" s="49">
        <v>15.49124197592235</v>
      </c>
      <c r="S22" s="49">
        <v>15.49124197592235</v>
      </c>
      <c r="T22" s="49">
        <v>0.29001093599402361</v>
      </c>
      <c r="U22" s="49">
        <v>0.9798013885430682</v>
      </c>
      <c r="V22" s="49">
        <v>1.0641077691071921E-2</v>
      </c>
      <c r="W22" s="49">
        <v>1.3055995359963221E-11</v>
      </c>
      <c r="X22" s="50">
        <v>0.49999945704190829</v>
      </c>
    </row>
    <row r="23" spans="1:24" x14ac:dyDescent="0.4">
      <c r="A23" s="33" t="s">
        <v>69</v>
      </c>
      <c r="B23" s="45" t="s">
        <v>19</v>
      </c>
      <c r="C23" s="33" t="s">
        <v>18</v>
      </c>
      <c r="D23" s="35">
        <v>3.9390053116389199</v>
      </c>
      <c r="E23" s="35">
        <v>0.18495473835096299</v>
      </c>
      <c r="F23" s="35">
        <v>0.23038622232572201</v>
      </c>
      <c r="G23" s="35">
        <v>11.4712155721837</v>
      </c>
      <c r="H23" s="35">
        <v>21.500000000403301</v>
      </c>
      <c r="I23" s="35">
        <v>0.46179070163012498</v>
      </c>
      <c r="J23" s="35">
        <v>0.89143904504098204</v>
      </c>
      <c r="K23" s="54">
        <v>5.87343129092288E-2</v>
      </c>
      <c r="L23" s="54">
        <v>4.5791721329077301E-2</v>
      </c>
      <c r="M23" s="55">
        <v>5.1464371981668798E-4</v>
      </c>
      <c r="N23" s="41" t="s">
        <v>89</v>
      </c>
      <c r="O23" s="49">
        <v>2.8761478807815251</v>
      </c>
      <c r="P23" s="49">
        <v>-0.16707816239139439</v>
      </c>
      <c r="Q23" s="49">
        <v>0.17733953981513731</v>
      </c>
      <c r="R23" s="49">
        <v>16.505670767020099</v>
      </c>
      <c r="S23" s="49">
        <v>16.505670767020099</v>
      </c>
      <c r="T23" s="49">
        <v>0.39149245284055167</v>
      </c>
      <c r="U23" s="49">
        <v>0.86624390000803564</v>
      </c>
      <c r="V23" s="49">
        <v>2.431813961445369E-9</v>
      </c>
      <c r="W23" s="49">
        <v>1.5650058947489279E-6</v>
      </c>
      <c r="X23" s="50">
        <v>0.49999978525974809</v>
      </c>
    </row>
    <row r="24" spans="1:24" x14ac:dyDescent="0.4">
      <c r="A24" s="33" t="s">
        <v>70</v>
      </c>
      <c r="B24" s="45" t="s">
        <v>19</v>
      </c>
      <c r="C24" s="33" t="s">
        <v>18</v>
      </c>
      <c r="D24" s="35">
        <v>1.8356730847859399</v>
      </c>
      <c r="E24" s="35">
        <v>9.14267222232098E-2</v>
      </c>
      <c r="F24" s="35">
        <v>0.32521991043590198</v>
      </c>
      <c r="G24" s="35">
        <v>11.3460118776351</v>
      </c>
      <c r="H24" s="35">
        <v>18.470912877352699</v>
      </c>
      <c r="I24" s="35">
        <v>0.15246186332875</v>
      </c>
      <c r="J24" s="35">
        <v>0.98839855586489</v>
      </c>
      <c r="K24" s="54">
        <v>1.08174744918494E-2</v>
      </c>
      <c r="L24" s="54">
        <v>4.2312924425906796E-3</v>
      </c>
      <c r="M24" s="55">
        <v>5.4991775225553999E-2</v>
      </c>
      <c r="N24" s="41" t="s">
        <v>89</v>
      </c>
      <c r="O24" s="49">
        <v>1.1495212915546089</v>
      </c>
      <c r="P24" s="49">
        <v>-8.7107417625173419E-2</v>
      </c>
      <c r="Q24" s="49">
        <v>0.30686340819948182</v>
      </c>
      <c r="R24" s="49">
        <v>16.64561659740297</v>
      </c>
      <c r="S24" s="49">
        <v>16.64561659740297</v>
      </c>
      <c r="T24" s="49">
        <v>0.1157470559326947</v>
      </c>
      <c r="U24" s="49">
        <v>0.98853713892195316</v>
      </c>
      <c r="V24" s="49">
        <v>5.480350426029816E-12</v>
      </c>
      <c r="W24" s="49">
        <v>1.4789686261494688E-14</v>
      </c>
      <c r="X24" s="50">
        <v>0.49999910250819518</v>
      </c>
    </row>
    <row r="25" spans="1:24" x14ac:dyDescent="0.4">
      <c r="A25" s="33" t="s">
        <v>65</v>
      </c>
      <c r="B25" s="45" t="s">
        <v>19</v>
      </c>
      <c r="C25" s="33" t="s">
        <v>17</v>
      </c>
      <c r="D25" s="35">
        <v>3.87727013690448</v>
      </c>
      <c r="E25" s="35">
        <v>0</v>
      </c>
      <c r="F25" s="35">
        <v>0.139784744731377</v>
      </c>
      <c r="G25" s="35">
        <v>0</v>
      </c>
      <c r="H25" s="35">
        <v>23.139999998714899</v>
      </c>
      <c r="I25" s="35">
        <v>0.50270057885848896</v>
      </c>
      <c r="J25" s="35">
        <v>0.27389673140945597</v>
      </c>
      <c r="K25" s="54">
        <v>9.9515780186631999E-5</v>
      </c>
      <c r="L25" s="54">
        <v>1</v>
      </c>
      <c r="M25" s="55" t="s">
        <v>14</v>
      </c>
      <c r="N25" s="41" t="s">
        <v>95</v>
      </c>
      <c r="O25" s="49">
        <v>3.8015124737387471</v>
      </c>
      <c r="P25" s="49">
        <v>-2.155373408730972E-2</v>
      </c>
      <c r="Q25" s="49">
        <v>2.2396792197833731E-2</v>
      </c>
      <c r="R25" s="49">
        <v>12.704499999999999</v>
      </c>
      <c r="S25" s="49">
        <v>13.342499999999999</v>
      </c>
      <c r="T25" s="49">
        <v>0.49528977096181931</v>
      </c>
      <c r="U25" s="49">
        <v>6.0193462507815432E-2</v>
      </c>
      <c r="V25" s="49">
        <v>0.11292422223482849</v>
      </c>
      <c r="W25" s="49">
        <v>0.15801872070936279</v>
      </c>
      <c r="X25" s="50">
        <v>3.0511841871059413E-11</v>
      </c>
    </row>
    <row r="26" spans="1:24" x14ac:dyDescent="0.4">
      <c r="A26" s="33" t="s">
        <v>68</v>
      </c>
      <c r="B26" s="45" t="s">
        <v>19</v>
      </c>
      <c r="C26" s="33" t="s">
        <v>17</v>
      </c>
      <c r="D26" s="35">
        <v>2.9814000899320399</v>
      </c>
      <c r="E26" s="35">
        <v>0</v>
      </c>
      <c r="F26" s="35">
        <v>0.29081718896137598</v>
      </c>
      <c r="G26" s="35">
        <v>0</v>
      </c>
      <c r="H26" s="35">
        <v>25.134296558528501</v>
      </c>
      <c r="I26" s="35">
        <v>0.18535563415005599</v>
      </c>
      <c r="J26" s="35">
        <v>0.82003764706719195</v>
      </c>
      <c r="K26" s="54">
        <v>6.0167426596535701E-12</v>
      </c>
      <c r="L26" s="54" t="s">
        <v>14</v>
      </c>
      <c r="M26" s="55" t="s">
        <v>14</v>
      </c>
      <c r="N26" s="41" t="s">
        <v>90</v>
      </c>
      <c r="O26" s="49">
        <v>2.9313023086157362</v>
      </c>
      <c r="P26" s="49">
        <v>-5.2572818345575541E-3</v>
      </c>
      <c r="Q26" s="49">
        <v>0.29081623570332038</v>
      </c>
      <c r="R26" s="49">
        <v>18.64400000000866</v>
      </c>
      <c r="S26" s="49">
        <v>24.962020926331821</v>
      </c>
      <c r="T26" s="49">
        <v>0.1555905357739574</v>
      </c>
      <c r="U26" s="49">
        <v>0.83092566169611914</v>
      </c>
      <c r="V26" s="49">
        <v>4.358202427357151E-2</v>
      </c>
      <c r="W26" s="49">
        <v>3.2362793612387181E-3</v>
      </c>
      <c r="X26" s="50">
        <v>4.023966059702966E-15</v>
      </c>
    </row>
    <row r="28" spans="1:24" x14ac:dyDescent="0.4">
      <c r="A28" t="s">
        <v>120</v>
      </c>
    </row>
    <row r="30" spans="1:24" x14ac:dyDescent="0.4">
      <c r="A30" t="s">
        <v>130</v>
      </c>
    </row>
    <row r="33" spans="1:1" x14ac:dyDescent="0.4">
      <c r="A33" s="79" t="s">
        <v>121</v>
      </c>
    </row>
    <row r="34" spans="1:1" x14ac:dyDescent="0.4">
      <c r="A34" s="80" t="s">
        <v>122</v>
      </c>
    </row>
    <row r="35" spans="1:1" x14ac:dyDescent="0.4">
      <c r="A35" s="81" t="s">
        <v>123</v>
      </c>
    </row>
    <row r="36" spans="1:1" x14ac:dyDescent="0.4">
      <c r="A36" s="81" t="s">
        <v>124</v>
      </c>
    </row>
    <row r="37" spans="1:1" x14ac:dyDescent="0.4">
      <c r="A37" s="81" t="s">
        <v>125</v>
      </c>
    </row>
    <row r="38" spans="1:1" x14ac:dyDescent="0.4">
      <c r="A38" s="80" t="s">
        <v>126</v>
      </c>
    </row>
    <row r="39" spans="1:1" x14ac:dyDescent="0.4">
      <c r="A39" s="82" t="s">
        <v>127</v>
      </c>
    </row>
    <row r="40" spans="1:1" x14ac:dyDescent="0.4">
      <c r="A40" s="82" t="s">
        <v>128</v>
      </c>
    </row>
    <row r="41" spans="1:1" x14ac:dyDescent="0.4">
      <c r="A41" s="83" t="s">
        <v>129</v>
      </c>
    </row>
  </sheetData>
  <mergeCells count="4">
    <mergeCell ref="C1:M1"/>
    <mergeCell ref="N1:X1"/>
    <mergeCell ref="C19:M19"/>
    <mergeCell ref="N19:X19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차트</vt:lpstr>
      </vt:variant>
      <vt:variant>
        <vt:i4>1</vt:i4>
      </vt:variant>
    </vt:vector>
  </HeadingPairs>
  <TitlesOfParts>
    <vt:vector size="7" baseType="lpstr">
      <vt:lpstr>summary (MATLAB vs BETTER)</vt:lpstr>
      <vt:lpstr>app1 Y_data</vt:lpstr>
      <vt:lpstr>app2 X_data</vt:lpstr>
      <vt:lpstr>app3 MATLAB cpm results only</vt:lpstr>
      <vt:lpstr>app4 MATLAB cpm parameters</vt:lpstr>
      <vt:lpstr>별도 체크 사항</vt:lpstr>
      <vt:lpstr>R2 (MATLAB vs BETTER)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2022-09-16T08:47:44Z</dcterms:created>
  <dcterms:modified xsi:type="dcterms:W3CDTF">2023-04-11T05:12:47Z</dcterms:modified>
</cp:coreProperties>
</file>