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alston/Desktop/Code/BNN/results_files/"/>
    </mc:Choice>
  </mc:AlternateContent>
  <xr:revisionPtr revIDLastSave="0" documentId="13_ncr:1_{72E31236-FEAE-7C4D-A6B9-D91D7B0EA82A}" xr6:coauthVersionLast="47" xr6:coauthVersionMax="47" xr10:uidLastSave="{00000000-0000-0000-0000-000000000000}"/>
  <bookViews>
    <workbookView xWindow="380" yWindow="500" windowWidth="28040" windowHeight="16320" xr2:uid="{E74465CE-9C89-6447-9368-51D7CC14DA8E}"/>
  </bookViews>
  <sheets>
    <sheet name="Sheet1" sheetId="1" r:id="rId1"/>
  </sheets>
  <definedNames>
    <definedName name="_xlnm._FilterDatabase" localSheetId="0" hidden="1">Sheet1!$A$1:$O$361</definedName>
  </definedNames>
  <calcPr calcId="191029"/>
  <pivotCaches>
    <pivotCache cacheId="34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6" i="1" l="1"/>
  <c r="W35" i="1"/>
  <c r="W34" i="1"/>
  <c r="W33" i="1"/>
  <c r="AP32" i="1"/>
  <c r="AP35" i="1"/>
  <c r="AP38" i="1"/>
  <c r="AP29" i="1"/>
  <c r="AK46" i="1"/>
  <c r="AK47" i="1"/>
  <c r="AK45" i="1"/>
  <c r="AK48" i="1" l="1"/>
  <c r="AK41" i="1" s="1"/>
  <c r="AG41" i="1" l="1"/>
  <c r="AM41" i="1" s="1"/>
  <c r="T37" i="1" s="1"/>
  <c r="AA44" i="1"/>
  <c r="AA43" i="1"/>
  <c r="AA42" i="1"/>
  <c r="AF41" i="1"/>
  <c r="AJ41" i="1" s="1"/>
  <c r="AN41" i="1" s="1"/>
  <c r="U37" i="1" s="1"/>
  <c r="AE37" i="1"/>
  <c r="AE29" i="1"/>
  <c r="AE32" i="1"/>
  <c r="S34" i="1"/>
  <c r="S35" i="1"/>
  <c r="S36" i="1"/>
  <c r="S37" i="1"/>
  <c r="S33" i="1"/>
  <c r="AM32" i="1"/>
  <c r="T34" i="1" s="1"/>
  <c r="AM35" i="1"/>
  <c r="T35" i="1" s="1"/>
  <c r="AM38" i="1"/>
  <c r="T36" i="1" s="1"/>
  <c r="AM29" i="1"/>
  <c r="T33" i="1" s="1"/>
  <c r="AJ35" i="1"/>
  <c r="AN35" i="1" s="1"/>
  <c r="U35" i="1" s="1"/>
  <c r="AJ32" i="1"/>
  <c r="AN32" i="1" s="1"/>
  <c r="AJ38" i="1"/>
  <c r="AN38" i="1" s="1"/>
  <c r="AJ29" i="1"/>
  <c r="AN29" i="1" s="1"/>
  <c r="R25" i="1"/>
  <c r="R26" i="1"/>
  <c r="R27" i="1"/>
  <c r="R28" i="1"/>
  <c r="R24" i="1"/>
  <c r="AB24" i="1"/>
  <c r="W25" i="1" s="1"/>
  <c r="AB25" i="1"/>
  <c r="W26" i="1" s="1"/>
  <c r="AB26" i="1"/>
  <c r="W27" i="1" s="1"/>
  <c r="AB27" i="1"/>
  <c r="W28" i="1" s="1"/>
  <c r="AB23" i="1"/>
  <c r="W24" i="1" s="1"/>
  <c r="T25" i="1"/>
  <c r="T26" i="1"/>
  <c r="T27" i="1"/>
  <c r="T28" i="1"/>
  <c r="T24" i="1"/>
  <c r="U25" i="1"/>
  <c r="U26" i="1"/>
  <c r="U27" i="1"/>
  <c r="U28" i="1"/>
  <c r="U24" i="1"/>
  <c r="R33" i="1"/>
  <c r="R34" i="1"/>
  <c r="R35" i="1"/>
  <c r="R36" i="1"/>
  <c r="R37" i="1"/>
  <c r="AD32" i="1" l="1"/>
  <c r="AO38" i="1"/>
  <c r="V36" i="1" s="1"/>
  <c r="AO29" i="1"/>
  <c r="V33" i="1" s="1"/>
  <c r="AD29" i="1"/>
  <c r="AD37" i="1" s="1"/>
  <c r="AE40" i="1" s="1"/>
  <c r="AO32" i="1"/>
  <c r="V34" i="1" s="1"/>
  <c r="U36" i="1"/>
  <c r="U33" i="1"/>
  <c r="U34" i="1"/>
  <c r="AH41" i="1"/>
  <c r="AO41" i="1"/>
  <c r="AO35" i="1"/>
  <c r="V35" i="1" s="1"/>
  <c r="V37" i="1" l="1"/>
  <c r="AP41" i="1"/>
  <c r="W37" i="1" s="1"/>
</calcChain>
</file>

<file path=xl/sharedStrings.xml><?xml version="1.0" encoding="utf-8"?>
<sst xmlns="http://schemas.openxmlformats.org/spreadsheetml/2006/main" count="617" uniqueCount="48">
  <si>
    <t>Rand_State</t>
  </si>
  <si>
    <t>Train_Size</t>
  </si>
  <si>
    <t>In-Acc</t>
  </si>
  <si>
    <t>Out-Acc</t>
  </si>
  <si>
    <t>Run_Time</t>
  </si>
  <si>
    <t>N_HL</t>
  </si>
  <si>
    <t>Obj_Func</t>
  </si>
  <si>
    <t>Learning_Rate</t>
  </si>
  <si>
    <t>TF_Seed</t>
  </si>
  <si>
    <t>TL</t>
  </si>
  <si>
    <t>ObjVal</t>
  </si>
  <si>
    <t>ObjBound</t>
  </si>
  <si>
    <t>MIPGap</t>
  </si>
  <si>
    <t>GD</t>
  </si>
  <si>
    <t>margin-indicator</t>
  </si>
  <si>
    <t>N/A</t>
  </si>
  <si>
    <t>bias-indicator</t>
  </si>
  <si>
    <t>Row Labels</t>
  </si>
  <si>
    <t>Column Labels</t>
  </si>
  <si>
    <t>Average of In-Acc</t>
  </si>
  <si>
    <t>Average of Out-Acc</t>
  </si>
  <si>
    <t>Average of ObjVal</t>
  </si>
  <si>
    <t>Average of ObjBound</t>
  </si>
  <si>
    <t>Average of MIPGap</t>
  </si>
  <si>
    <t>(blank)</t>
  </si>
  <si>
    <t>MIS_Calls</t>
  </si>
  <si>
    <t>MIS_Cuts</t>
  </si>
  <si>
    <t>Run Time</t>
  </si>
  <si>
    <t>Gap</t>
  </si>
  <si>
    <t>Ex/Class</t>
  </si>
  <si>
    <t>Average of Run_Time</t>
  </si>
  <si>
    <t>MIP</t>
  </si>
  <si>
    <t>MIS Cuts</t>
  </si>
  <si>
    <t>Gap (%)</t>
  </si>
  <si>
    <t>CALLS</t>
  </si>
  <si>
    <t>CUTS</t>
  </si>
  <si>
    <t>CUTS/CALL</t>
  </si>
  <si>
    <t>AVG</t>
  </si>
  <si>
    <t>STD</t>
  </si>
  <si>
    <t>MIS Calls</t>
  </si>
  <si>
    <t>MIS Cuts/Call</t>
  </si>
  <si>
    <t>edges</t>
  </si>
  <si>
    <t>cuts/edge</t>
  </si>
  <si>
    <t>nn-cuts</t>
  </si>
  <si>
    <t>nn-calls</t>
  </si>
  <si>
    <t>nn-cuts/call</t>
  </si>
  <si>
    <t>time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</si>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</sst>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376.864704745371" createdVersion="8" refreshedVersion="8" minRefreshableVersion="3" recordCount="361" xr:uid="{E5CA6AB4-7B09-D645-AC0D-8C45F2D14046}">
  <cacheSource type="worksheet">
    <worksheetSource ref="A1:M1048576" sheet="Sheet1"/>
  </cacheSource>
  <cacheFields count="13">
    <cacheField name="Rand_State" numFmtId="0">
      <sharedItems containsString="0" containsBlank="1" containsNumber="1" containsInteger="1" minValue="0" maxValue="138"/>
    </cacheField>
    <cacheField name="Train_Size" numFmtId="0">
      <sharedItems containsString="0" containsBlank="1" containsNumber="1" containsInteger="1" minValue="10" maxValue="100" count="6">
        <n v="10"/>
        <n v="50"/>
        <n v="80"/>
        <n v="100"/>
        <n v="20"/>
        <m/>
      </sharedItems>
    </cacheField>
    <cacheField name="In-Acc" numFmtId="0">
      <sharedItems containsString="0" containsBlank="1" containsNumber="1" containsInteger="1" minValue="1" maxValue="1"/>
    </cacheField>
    <cacheField name="Out-Acc" numFmtId="0">
      <sharedItems containsString="0" containsBlank="1" containsNumber="1" minValue="1.9E-2" maxValue="0.54169999999999996"/>
    </cacheField>
    <cacheField name="Run_Time" numFmtId="0">
      <sharedItems containsString="0" containsBlank="1" containsNumber="1" minValue="0.22670405497774401" maxValue="1807.2770168781201"/>
    </cacheField>
    <cacheField name="N_HL" numFmtId="0">
      <sharedItems containsString="0" containsBlank="1" containsNumber="1" containsInteger="1" minValue="0" maxValue="0"/>
    </cacheField>
    <cacheField name="Obj_Func" numFmtId="0">
      <sharedItems containsBlank="1" count="4">
        <s v="bias-indicator"/>
        <s v="GD"/>
        <s v="margin-indicator"/>
        <m/>
      </sharedItems>
    </cacheField>
    <cacheField name="Learning_Rate" numFmtId="0">
      <sharedItems containsBlank="1" containsMixedTypes="1" containsNumber="1" minValue="9.9999999999999995E-7" maxValue="1E-3" count="6">
        <s v="N/A"/>
        <n v="1E-3"/>
        <n v="1E-4"/>
        <n v="1.0000000000000001E-5"/>
        <n v="9.9999999999999995E-7"/>
        <m/>
      </sharedItems>
    </cacheField>
    <cacheField name="TF_Seed" numFmtId="0">
      <sharedItems containsBlank="1" containsMixedTypes="1" containsNumber="1" containsInteger="1" minValue="16" maxValue="66"/>
    </cacheField>
    <cacheField name="TL" numFmtId="0">
      <sharedItems containsString="0" containsBlank="1" containsNumber="1" containsInteger="1" minValue="30" maxValue="30"/>
    </cacheField>
    <cacheField name="MIPGap" numFmtId="0">
      <sharedItems containsString="0" containsBlank="1" containsNumber="1" minValue="0" maxValue="1.6598917961831099E-2"/>
    </cacheField>
    <cacheField name="ObjVal" numFmtId="0">
      <sharedItems containsString="0" containsBlank="1" containsNumber="1" minValue="38759.994000999002" maxValue="111060.993999999"/>
    </cacheField>
    <cacheField name="ObjBound" numFmtId="0">
      <sharedItems containsString="0" containsBlank="1" containsNumber="1" minValue="39402.532143402997" maxValue="111071.5866099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1">
  <r>
    <n v="138"/>
    <x v="0"/>
    <n v="1"/>
    <n v="0.183"/>
    <n v="1.86609387397766"/>
    <n v="0"/>
    <x v="0"/>
    <x v="0"/>
    <s v="N/A"/>
    <n v="30"/>
    <n v="5.4702669786872902E-5"/>
    <n v="103041.993004648"/>
    <n v="103047.62967676501"/>
  </r>
  <r>
    <n v="42"/>
    <x v="0"/>
    <n v="1"/>
    <n v="0.13059999999999999"/>
    <n v="1.6730000972747801"/>
    <n v="0"/>
    <x v="0"/>
    <x v="0"/>
    <s v="N/A"/>
    <n v="30"/>
    <n v="9.7135114854651598E-5"/>
    <n v="92757.993000000002"/>
    <n v="92767.003058303701"/>
  </r>
  <r>
    <n v="89"/>
    <x v="0"/>
    <n v="1"/>
    <n v="0.151"/>
    <n v="5.8853788375854403"/>
    <n v="0"/>
    <x v="0"/>
    <x v="0"/>
    <s v="N/A"/>
    <n v="30"/>
    <n v="9.7149553937536697E-5"/>
    <n v="96476.991999999998"/>
    <n v="96486.364696738005"/>
  </r>
  <r>
    <n v="15"/>
    <x v="0"/>
    <n v="1"/>
    <n v="0.20039999999999999"/>
    <n v="7.5125679969787598"/>
    <n v="0"/>
    <x v="0"/>
    <x v="0"/>
    <s v="N/A"/>
    <n v="30"/>
    <n v="0"/>
    <n v="89463.994999999995"/>
    <n v="89463.994999999995"/>
  </r>
  <r>
    <n v="0"/>
    <x v="0"/>
    <n v="1"/>
    <n v="0.21579999999999999"/>
    <n v="15.127228975295999"/>
    <n v="0"/>
    <x v="0"/>
    <x v="0"/>
    <s v="N/A"/>
    <n v="30"/>
    <n v="9.5376509184377404E-5"/>
    <n v="111060.993999999"/>
    <n v="111071.586609914"/>
  </r>
  <r>
    <n v="138"/>
    <x v="1"/>
    <n v="1"/>
    <n v="0.4546"/>
    <n v="1804.94363284111"/>
    <n v="0"/>
    <x v="0"/>
    <x v="0"/>
    <s v="N/A"/>
    <n v="30"/>
    <n v="4.47020903785692E-3"/>
    <n v="59346.99696705"/>
    <n v="59612.290449261804"/>
  </r>
  <r>
    <n v="42"/>
    <x v="1"/>
    <n v="1"/>
    <n v="0.42209999999999998"/>
    <n v="1805.54119086265"/>
    <n v="0"/>
    <x v="0"/>
    <x v="0"/>
    <s v="N/A"/>
    <n v="30"/>
    <n v="5.5603593154766196E-3"/>
    <n v="52908.996010650902"/>
    <n v="53203.189039491197"/>
  </r>
  <r>
    <n v="89"/>
    <x v="1"/>
    <n v="1"/>
    <n v="0.4476"/>
    <n v="1805.8148510456001"/>
    <n v="0"/>
    <x v="0"/>
    <x v="0"/>
    <s v="N/A"/>
    <n v="30"/>
    <n v="5.2012040049172099E-3"/>
    <n v="56709.995021125702"/>
    <n v="57004.955274348496"/>
  </r>
  <r>
    <n v="15"/>
    <x v="1"/>
    <n v="1"/>
    <n v="0.45129999999999998"/>
    <n v="1805.08293795585"/>
    <n v="0"/>
    <x v="0"/>
    <x v="0"/>
    <s v="N/A"/>
    <n v="30"/>
    <n v="4.5926369837852501E-3"/>
    <n v="55849.996318236503"/>
    <n v="56106.495076871899"/>
  </r>
  <r>
    <n v="0"/>
    <x v="1"/>
    <n v="1"/>
    <n v="0.43009999999999998"/>
    <n v="1804.90676283836"/>
    <n v="0"/>
    <x v="0"/>
    <x v="0"/>
    <s v="N/A"/>
    <n v="30"/>
    <n v="5.5166923039498801E-3"/>
    <n v="54192.997000000003"/>
    <n v="54491.963089477802"/>
  </r>
  <r>
    <n v="138"/>
    <x v="1"/>
    <n v="1"/>
    <n v="0.4546"/>
    <n v="1805.0985670089699"/>
    <n v="0"/>
    <x v="0"/>
    <x v="0"/>
    <s v="N/A"/>
    <n v="30"/>
    <n v="4.4708431197684698E-3"/>
    <n v="59346.99696705"/>
    <n v="59612.328080119099"/>
  </r>
  <r>
    <n v="42"/>
    <x v="1"/>
    <n v="1"/>
    <n v="0.42209999999999998"/>
    <n v="1804.9902899265201"/>
    <n v="0"/>
    <x v="0"/>
    <x v="0"/>
    <s v="N/A"/>
    <n v="30"/>
    <n v="5.5602609364040004E-3"/>
    <n v="52908.996010650902"/>
    <n v="53203.183834353302"/>
  </r>
  <r>
    <n v="89"/>
    <x v="1"/>
    <n v="1"/>
    <n v="0.4476"/>
    <n v="1805.2920341491699"/>
    <n v="0"/>
    <x v="0"/>
    <x v="0"/>
    <s v="N/A"/>
    <n v="30"/>
    <n v="5.2007016377411596E-3"/>
    <n v="56709.995021125702"/>
    <n v="57004.926785108401"/>
  </r>
  <r>
    <n v="15"/>
    <x v="1"/>
    <n v="1"/>
    <n v="0.45129999999999998"/>
    <n v="1804.61934399604"/>
    <n v="0"/>
    <x v="0"/>
    <x v="0"/>
    <s v="N/A"/>
    <n v="30"/>
    <n v="4.5917199488319403E-3"/>
    <n v="55849.996318236503"/>
    <n v="56106.443860473097"/>
  </r>
  <r>
    <n v="0"/>
    <x v="1"/>
    <n v="1"/>
    <n v="0.43009999999999998"/>
    <n v="1804.9650061130501"/>
    <n v="0"/>
    <x v="0"/>
    <x v="0"/>
    <s v="N/A"/>
    <n v="30"/>
    <n v="5.5158016138929199E-3"/>
    <n v="54192.997000000003"/>
    <n v="54491.914820314298"/>
  </r>
  <r>
    <n v="138"/>
    <x v="2"/>
    <n v="1"/>
    <n v="0.49740000000000001"/>
    <n v="1804.14953708648"/>
    <n v="0"/>
    <x v="0"/>
    <x v="0"/>
    <s v="N/A"/>
    <n v="30"/>
    <n v="7.5325715483428798E-3"/>
    <n v="46351.996005721398"/>
    <n v="46701.145732042998"/>
  </r>
  <r>
    <n v="42"/>
    <x v="2"/>
    <n v="1"/>
    <n v="0.45090000000000002"/>
    <n v="1804.8390028476699"/>
    <n v="0"/>
    <x v="0"/>
    <x v="0"/>
    <s v="N/A"/>
    <n v="30"/>
    <n v="1.00432631787221E-2"/>
    <n v="44538.996100505101"/>
    <n v="44986.312960058502"/>
  </r>
  <r>
    <n v="89"/>
    <x v="2"/>
    <n v="1"/>
    <n v="0.50460000000000005"/>
    <n v="1804.85984420776"/>
    <n v="0"/>
    <x v="0"/>
    <x v="0"/>
    <s v="N/A"/>
    <n v="30"/>
    <n v="9.2171116635965406E-3"/>
    <n v="51013.993999999999"/>
    <n v="51484.195679103999"/>
  </r>
  <r>
    <n v="15"/>
    <x v="2"/>
    <n v="1"/>
    <n v="0.45660000000000001"/>
    <n v="1804.9755089282901"/>
    <n v="0"/>
    <x v="0"/>
    <x v="0"/>
    <s v="N/A"/>
    <n v="30"/>
    <n v="1.03361187401756E-2"/>
    <n v="45628.997000000003"/>
    <n v="46100.623730987099"/>
  </r>
  <r>
    <n v="0"/>
    <x v="2"/>
    <n v="1"/>
    <n v="0.50160000000000005"/>
    <n v="1805.0401399135501"/>
    <n v="0"/>
    <x v="0"/>
    <x v="0"/>
    <s v="N/A"/>
    <n v="30"/>
    <n v="1.01673816913549E-2"/>
    <n v="43917.995004741599"/>
    <n v="44364.526023073799"/>
  </r>
  <r>
    <n v="138"/>
    <x v="3"/>
    <n v="1"/>
    <n v="0.54169999999999996"/>
    <n v="1803.46673893928"/>
    <n v="0"/>
    <x v="0"/>
    <x v="0"/>
    <s v="N/A"/>
    <n v="30"/>
    <n v="1.65249017475083E-2"/>
    <n v="38761.994000999002"/>
    <n v="39402.532143402997"/>
  </r>
  <r>
    <n v="42"/>
    <x v="3"/>
    <n v="1"/>
    <n v="0.51029999999999998"/>
    <n v="1804.5682139396599"/>
    <n v="0"/>
    <x v="0"/>
    <x v="0"/>
    <s v="N/A"/>
    <n v="30"/>
    <n v="1.29681590001449E-2"/>
    <n v="42447.992005337699"/>
    <n v="42998.4643148998"/>
  </r>
  <r>
    <n v="89"/>
    <x v="3"/>
    <n v="1"/>
    <n v="0.53349999999999997"/>
    <n v="1804.2801110744399"/>
    <n v="0"/>
    <x v="0"/>
    <x v="0"/>
    <s v="N/A"/>
    <n v="30"/>
    <n v="1.5143211466438799E-2"/>
    <n v="39921.995997824699"/>
    <n v="40526.543225382004"/>
  </r>
  <r>
    <n v="15"/>
    <x v="3"/>
    <n v="1"/>
    <n v="0.50739999999999996"/>
    <n v="1804.0808839797901"/>
    <n v="0"/>
    <x v="0"/>
    <x v="0"/>
    <s v="N/A"/>
    <n v="30"/>
    <n v="9.906800862301E-3"/>
    <n v="43511.993005148601"/>
    <n v="43943.057654972399"/>
  </r>
  <r>
    <n v="0"/>
    <x v="3"/>
    <n v="1"/>
    <n v="0.50149999999999995"/>
    <n v="1804.09091782569"/>
    <n v="0"/>
    <x v="0"/>
    <x v="0"/>
    <s v="N/A"/>
    <n v="30"/>
    <n v="1.35160166897443E-2"/>
    <n v="40428.996000999003"/>
    <n v="40975.434985698099"/>
  </r>
  <r>
    <n v="89"/>
    <x v="4"/>
    <n v="1"/>
    <n v="0.2676"/>
    <n v="818.35017991065899"/>
    <n v="0"/>
    <x v="0"/>
    <x v="0"/>
    <s v="N/A"/>
    <n v="30"/>
    <n v="5.4693833773828597E-5"/>
    <n v="84590.994000000006"/>
    <n v="84595.620605764605"/>
  </r>
  <r>
    <n v="15"/>
    <x v="4"/>
    <n v="1"/>
    <n v="0.29630000000000001"/>
    <n v="865.95313000679005"/>
    <n v="0"/>
    <x v="0"/>
    <x v="0"/>
    <s v="N/A"/>
    <n v="30"/>
    <n v="9.7522771205872701E-5"/>
    <n v="77049.993000000002"/>
    <n v="77057.507128838697"/>
  </r>
  <r>
    <n v="0"/>
    <x v="4"/>
    <n v="1"/>
    <n v="0.24709999999999999"/>
    <n v="1801.9038641452701"/>
    <n v="0"/>
    <x v="0"/>
    <x v="0"/>
    <s v="N/A"/>
    <n v="30"/>
    <n v="1.13421176118151E-4"/>
    <n v="75503.993007675104"/>
    <n v="75512.556759363593"/>
  </r>
  <r>
    <n v="42"/>
    <x v="4"/>
    <n v="1"/>
    <n v="0.25340000000000001"/>
    <n v="1802.1180129051199"/>
    <n v="0"/>
    <x v="0"/>
    <x v="0"/>
    <s v="N/A"/>
    <n v="30"/>
    <n v="3.8306572205190398E-4"/>
    <n v="76559.994016476703"/>
    <n v="76589.3215258649"/>
  </r>
  <r>
    <n v="138"/>
    <x v="4"/>
    <n v="1"/>
    <n v="0.25779999999999997"/>
    <n v="1803.41970801353"/>
    <n v="0"/>
    <x v="0"/>
    <x v="0"/>
    <s v="N/A"/>
    <n v="30"/>
    <n v="1.7488325364473699E-4"/>
    <n v="80145.993530744294"/>
    <n v="80160.009722859497"/>
  </r>
  <r>
    <n v="0"/>
    <x v="0"/>
    <n v="1"/>
    <n v="6.1100000000000002E-2"/>
    <n v="0.471284006722271"/>
    <n v="0"/>
    <x v="1"/>
    <x v="1"/>
    <n v="66"/>
    <n v="30"/>
    <m/>
    <m/>
    <m/>
  </r>
  <r>
    <n v="0"/>
    <x v="0"/>
    <n v="1"/>
    <n v="0.10299999999999999"/>
    <n v="0.22670405497774401"/>
    <n v="0"/>
    <x v="1"/>
    <x v="1"/>
    <n v="56"/>
    <n v="30"/>
    <m/>
    <m/>
    <m/>
  </r>
  <r>
    <n v="0"/>
    <x v="0"/>
    <n v="1"/>
    <n v="8.1199999999999994E-2"/>
    <n v="1.05928333196789"/>
    <n v="0"/>
    <x v="1"/>
    <x v="1"/>
    <n v="16"/>
    <n v="30"/>
    <m/>
    <m/>
    <m/>
  </r>
  <r>
    <n v="15"/>
    <x v="0"/>
    <n v="1"/>
    <n v="8.1699999999999995E-2"/>
    <n v="1.64122451422736"/>
    <n v="0"/>
    <x v="1"/>
    <x v="1"/>
    <n v="66"/>
    <n v="30"/>
    <m/>
    <m/>
    <m/>
  </r>
  <r>
    <n v="42"/>
    <x v="0"/>
    <n v="1"/>
    <n v="6.6799999999999998E-2"/>
    <n v="0.61032593389973"/>
    <n v="0"/>
    <x v="1"/>
    <x v="1"/>
    <n v="66"/>
    <n v="30"/>
    <m/>
    <m/>
    <m/>
  </r>
  <r>
    <n v="15"/>
    <x v="0"/>
    <n v="1"/>
    <n v="0.1081"/>
    <n v="0.38605984998866899"/>
    <n v="0"/>
    <x v="1"/>
    <x v="1"/>
    <n v="56"/>
    <n v="30"/>
    <m/>
    <m/>
    <m/>
  </r>
  <r>
    <n v="15"/>
    <x v="0"/>
    <n v="1"/>
    <n v="6.8000000000000005E-2"/>
    <n v="0.53448140388354604"/>
    <n v="0"/>
    <x v="1"/>
    <x v="1"/>
    <n v="16"/>
    <n v="30"/>
    <m/>
    <m/>
    <m/>
  </r>
  <r>
    <n v="89"/>
    <x v="0"/>
    <n v="1"/>
    <n v="7.6999999999999999E-2"/>
    <n v="0.68491342663764898"/>
    <n v="0"/>
    <x v="1"/>
    <x v="1"/>
    <n v="66"/>
    <n v="30"/>
    <m/>
    <m/>
    <m/>
  </r>
  <r>
    <n v="42"/>
    <x v="0"/>
    <n v="1"/>
    <n v="7.5800000000000006E-2"/>
    <n v="1.20628843689337"/>
    <n v="0"/>
    <x v="1"/>
    <x v="1"/>
    <n v="56"/>
    <n v="30"/>
    <m/>
    <m/>
    <m/>
  </r>
  <r>
    <n v="89"/>
    <x v="0"/>
    <n v="1"/>
    <n v="9.11E-2"/>
    <n v="0.45915705896914"/>
    <n v="0"/>
    <x v="1"/>
    <x v="1"/>
    <n v="56"/>
    <n v="30"/>
    <m/>
    <m/>
    <m/>
  </r>
  <r>
    <n v="0"/>
    <x v="0"/>
    <n v="1"/>
    <n v="2.6800000000000001E-2"/>
    <n v="3.49524328485131"/>
    <n v="0"/>
    <x v="1"/>
    <x v="2"/>
    <n v="66"/>
    <n v="30"/>
    <m/>
    <m/>
    <m/>
  </r>
  <r>
    <n v="138"/>
    <x v="0"/>
    <n v="1"/>
    <n v="7.2900000000000006E-2"/>
    <n v="0.45841472176834902"/>
    <n v="0"/>
    <x v="1"/>
    <x v="1"/>
    <n v="66"/>
    <n v="30"/>
    <m/>
    <m/>
    <m/>
  </r>
  <r>
    <n v="42"/>
    <x v="0"/>
    <n v="1"/>
    <n v="7.2900000000000006E-2"/>
    <n v="0.88087870692834203"/>
    <n v="0"/>
    <x v="1"/>
    <x v="1"/>
    <n v="16"/>
    <n v="30"/>
    <m/>
    <m/>
    <m/>
  </r>
  <r>
    <n v="89"/>
    <x v="0"/>
    <n v="1"/>
    <n v="6.4500000000000002E-2"/>
    <n v="0.4519117269665"/>
    <n v="0"/>
    <x v="1"/>
    <x v="1"/>
    <n v="16"/>
    <n v="30"/>
    <m/>
    <m/>
    <m/>
  </r>
  <r>
    <n v="138"/>
    <x v="0"/>
    <n v="1"/>
    <n v="0.1021"/>
    <n v="0.51923301583155901"/>
    <n v="0"/>
    <x v="1"/>
    <x v="1"/>
    <n v="56"/>
    <n v="30"/>
    <m/>
    <m/>
    <m/>
  </r>
  <r>
    <n v="15"/>
    <x v="0"/>
    <n v="1"/>
    <n v="3.9199999999999999E-2"/>
    <n v="2.7950284308753899"/>
    <n v="0"/>
    <x v="1"/>
    <x v="2"/>
    <n v="66"/>
    <n v="30"/>
    <m/>
    <m/>
    <m/>
  </r>
  <r>
    <n v="0"/>
    <x v="0"/>
    <n v="1"/>
    <n v="3.1099999999999999E-2"/>
    <n v="1.5463482309132801"/>
    <n v="0"/>
    <x v="1"/>
    <x v="2"/>
    <n v="56"/>
    <n v="30"/>
    <m/>
    <m/>
    <m/>
  </r>
  <r>
    <n v="138"/>
    <x v="0"/>
    <n v="1"/>
    <n v="5.5500000000000001E-2"/>
    <n v="0.82259362610056996"/>
    <n v="0"/>
    <x v="1"/>
    <x v="1"/>
    <n v="16"/>
    <n v="30"/>
    <m/>
    <m/>
    <m/>
  </r>
  <r>
    <n v="42"/>
    <x v="0"/>
    <n v="1"/>
    <n v="3.0700000000000002E-2"/>
    <n v="3.0509128500707399"/>
    <n v="0"/>
    <x v="1"/>
    <x v="2"/>
    <n v="66"/>
    <n v="30"/>
    <m/>
    <m/>
    <m/>
  </r>
  <r>
    <n v="89"/>
    <x v="0"/>
    <n v="1"/>
    <n v="2.93E-2"/>
    <n v="3.9758809460326998"/>
    <n v="0"/>
    <x v="1"/>
    <x v="2"/>
    <n v="66"/>
    <n v="30"/>
    <m/>
    <m/>
    <m/>
  </r>
  <r>
    <n v="138"/>
    <x v="0"/>
    <n v="1"/>
    <n v="4.7399999999999998E-2"/>
    <n v="2.6249875873327202"/>
    <n v="0"/>
    <x v="1"/>
    <x v="2"/>
    <n v="66"/>
    <n v="30"/>
    <m/>
    <m/>
    <m/>
  </r>
  <r>
    <n v="42"/>
    <x v="0"/>
    <n v="1"/>
    <n v="6.2700000000000006E-2"/>
    <n v="2.10364353004843"/>
    <n v="0"/>
    <x v="1"/>
    <x v="2"/>
    <n v="56"/>
    <n v="30"/>
    <m/>
    <m/>
    <m/>
  </r>
  <r>
    <n v="0"/>
    <x v="0"/>
    <n v="1"/>
    <n v="4.4400000000000002E-2"/>
    <n v="3.97609912091866"/>
    <n v="0"/>
    <x v="1"/>
    <x v="2"/>
    <n v="16"/>
    <n v="30"/>
    <m/>
    <m/>
    <m/>
  </r>
  <r>
    <n v="15"/>
    <x v="0"/>
    <n v="1"/>
    <n v="4.4999999999999998E-2"/>
    <n v="4.69317894103005"/>
    <n v="0"/>
    <x v="1"/>
    <x v="2"/>
    <n v="56"/>
    <n v="30"/>
    <m/>
    <m/>
    <m/>
  </r>
  <r>
    <n v="138"/>
    <x v="0"/>
    <n v="1"/>
    <n v="6.8500000000000005E-2"/>
    <n v="1.7110822256654501"/>
    <n v="0"/>
    <x v="1"/>
    <x v="2"/>
    <n v="56"/>
    <n v="30"/>
    <m/>
    <m/>
    <m/>
  </r>
  <r>
    <n v="89"/>
    <x v="0"/>
    <n v="1"/>
    <n v="6.0699999999999997E-2"/>
    <n v="3.62063701031729"/>
    <n v="0"/>
    <x v="1"/>
    <x v="2"/>
    <n v="56"/>
    <n v="30"/>
    <m/>
    <m/>
    <m/>
  </r>
  <r>
    <n v="15"/>
    <x v="0"/>
    <n v="1"/>
    <n v="5.8700000000000002E-2"/>
    <n v="2.7070177197456302"/>
    <n v="0"/>
    <x v="1"/>
    <x v="2"/>
    <n v="16"/>
    <n v="30"/>
    <m/>
    <m/>
    <m/>
  </r>
  <r>
    <n v="42"/>
    <x v="0"/>
    <n v="1"/>
    <n v="5.11E-2"/>
    <n v="3.3113157679326801"/>
    <n v="0"/>
    <x v="1"/>
    <x v="2"/>
    <n v="16"/>
    <n v="30"/>
    <m/>
    <m/>
    <m/>
  </r>
  <r>
    <n v="138"/>
    <x v="0"/>
    <n v="1"/>
    <n v="4.1700000000000001E-2"/>
    <n v="1.86827770201489"/>
    <n v="0"/>
    <x v="1"/>
    <x v="2"/>
    <n v="16"/>
    <n v="30"/>
    <m/>
    <m/>
    <m/>
  </r>
  <r>
    <n v="0"/>
    <x v="0"/>
    <n v="1"/>
    <n v="2.1000000000000001E-2"/>
    <n v="4.9631510619074097"/>
    <n v="0"/>
    <x v="1"/>
    <x v="3"/>
    <n v="66"/>
    <n v="30"/>
    <m/>
    <m/>
    <m/>
  </r>
  <r>
    <n v="89"/>
    <x v="0"/>
    <n v="1"/>
    <n v="3.5200000000000002E-2"/>
    <n v="2.3899020832031899"/>
    <n v="0"/>
    <x v="1"/>
    <x v="2"/>
    <n v="16"/>
    <n v="30"/>
    <m/>
    <m/>
    <m/>
  </r>
  <r>
    <n v="138"/>
    <x v="0"/>
    <n v="1"/>
    <n v="2.4799999999999999E-2"/>
    <n v="5.5199598567560297"/>
    <n v="0"/>
    <x v="1"/>
    <x v="3"/>
    <n v="66"/>
    <n v="30"/>
    <m/>
    <m/>
    <m/>
  </r>
  <r>
    <n v="42"/>
    <x v="0"/>
    <n v="1"/>
    <n v="2.9100000000000001E-2"/>
    <n v="6.3428735099732796"/>
    <n v="0"/>
    <x v="1"/>
    <x v="3"/>
    <n v="66"/>
    <n v="30"/>
    <m/>
    <m/>
    <m/>
  </r>
  <r>
    <n v="15"/>
    <x v="0"/>
    <n v="1"/>
    <n v="1.9E-2"/>
    <n v="6.5854574819095397"/>
    <n v="0"/>
    <x v="1"/>
    <x v="3"/>
    <n v="66"/>
    <n v="30"/>
    <m/>
    <m/>
    <m/>
  </r>
  <r>
    <n v="89"/>
    <x v="0"/>
    <n v="1"/>
    <n v="2.2499999999999999E-2"/>
    <n v="4.26216628728434"/>
    <n v="0"/>
    <x v="1"/>
    <x v="3"/>
    <n v="66"/>
    <n v="30"/>
    <m/>
    <m/>
    <m/>
  </r>
  <r>
    <n v="0"/>
    <x v="0"/>
    <n v="1"/>
    <n v="2.64E-2"/>
    <n v="6.4569452190771699"/>
    <n v="0"/>
    <x v="1"/>
    <x v="3"/>
    <n v="56"/>
    <n v="30"/>
    <m/>
    <m/>
    <m/>
  </r>
  <r>
    <n v="15"/>
    <x v="0"/>
    <n v="1"/>
    <n v="2.2800000000000001E-2"/>
    <n v="4.6820087139494699"/>
    <n v="0"/>
    <x v="1"/>
    <x v="3"/>
    <n v="56"/>
    <n v="30"/>
    <m/>
    <m/>
    <m/>
  </r>
  <r>
    <n v="89"/>
    <x v="0"/>
    <n v="1"/>
    <n v="2.6499999999999999E-2"/>
    <n v="4.22414152603596"/>
    <n v="0"/>
    <x v="1"/>
    <x v="3"/>
    <n v="56"/>
    <n v="30"/>
    <m/>
    <m/>
    <m/>
  </r>
  <r>
    <n v="138"/>
    <x v="0"/>
    <n v="1"/>
    <n v="2.5399999999999999E-2"/>
    <n v="5.6226916508749101"/>
    <n v="0"/>
    <x v="1"/>
    <x v="3"/>
    <n v="56"/>
    <n v="30"/>
    <m/>
    <m/>
    <m/>
  </r>
  <r>
    <n v="42"/>
    <x v="0"/>
    <n v="1"/>
    <n v="3.2399999999999998E-2"/>
    <n v="6.3472589710727298"/>
    <n v="0"/>
    <x v="1"/>
    <x v="3"/>
    <n v="56"/>
    <n v="30"/>
    <m/>
    <m/>
    <m/>
  </r>
  <r>
    <n v="0"/>
    <x v="0"/>
    <n v="1"/>
    <n v="3.1800000000000002E-2"/>
    <n v="5.6538885259069502"/>
    <n v="0"/>
    <x v="1"/>
    <x v="3"/>
    <n v="16"/>
    <n v="30"/>
    <m/>
    <m/>
    <m/>
  </r>
  <r>
    <n v="89"/>
    <x v="0"/>
    <n v="1"/>
    <n v="3.7999999999999999E-2"/>
    <n v="5.5786965279839897"/>
    <n v="0"/>
    <x v="1"/>
    <x v="3"/>
    <n v="16"/>
    <n v="30"/>
    <m/>
    <m/>
    <m/>
  </r>
  <r>
    <n v="42"/>
    <x v="0"/>
    <n v="1"/>
    <n v="3.4500000000000003E-2"/>
    <n v="4.9957693242467904"/>
    <n v="0"/>
    <x v="1"/>
    <x v="3"/>
    <n v="16"/>
    <n v="30"/>
    <m/>
    <m/>
    <m/>
  </r>
  <r>
    <n v="15"/>
    <x v="0"/>
    <n v="1"/>
    <n v="3.6400000000000002E-2"/>
    <n v="8.0328260911628604"/>
    <n v="0"/>
    <x v="1"/>
    <x v="3"/>
    <n v="16"/>
    <n v="30"/>
    <m/>
    <m/>
    <m/>
  </r>
  <r>
    <n v="138"/>
    <x v="0"/>
    <n v="1"/>
    <n v="4.0399999999999998E-2"/>
    <n v="7.13524888828396"/>
    <n v="0"/>
    <x v="1"/>
    <x v="3"/>
    <n v="16"/>
    <n v="30"/>
    <m/>
    <m/>
    <m/>
  </r>
  <r>
    <n v="0"/>
    <x v="0"/>
    <n v="1"/>
    <n v="4.2900000000000001E-2"/>
    <n v="19.7810804042965"/>
    <n v="0"/>
    <x v="1"/>
    <x v="4"/>
    <n v="66"/>
    <n v="30"/>
    <m/>
    <m/>
    <m/>
  </r>
  <r>
    <n v="138"/>
    <x v="0"/>
    <n v="1"/>
    <n v="3.3799999999999997E-2"/>
    <n v="14.2625659299083"/>
    <n v="0"/>
    <x v="1"/>
    <x v="4"/>
    <n v="66"/>
    <n v="30"/>
    <m/>
    <m/>
    <m/>
  </r>
  <r>
    <n v="89"/>
    <x v="0"/>
    <n v="1"/>
    <n v="3.0800000000000001E-2"/>
    <n v="17.247095351107401"/>
    <n v="0"/>
    <x v="1"/>
    <x v="4"/>
    <n v="66"/>
    <n v="30"/>
    <m/>
    <m/>
    <m/>
  </r>
  <r>
    <n v="42"/>
    <x v="0"/>
    <n v="1"/>
    <n v="4.2799999999999998E-2"/>
    <n v="18.044645027257499"/>
    <n v="0"/>
    <x v="1"/>
    <x v="4"/>
    <n v="66"/>
    <n v="30"/>
    <m/>
    <m/>
    <m/>
  </r>
  <r>
    <n v="15"/>
    <x v="0"/>
    <n v="1"/>
    <n v="2.81E-2"/>
    <n v="19.995471402071399"/>
    <n v="0"/>
    <x v="1"/>
    <x v="4"/>
    <n v="66"/>
    <n v="30"/>
    <m/>
    <m/>
    <m/>
  </r>
  <r>
    <n v="89"/>
    <x v="0"/>
    <n v="1"/>
    <n v="6.2899999999999998E-2"/>
    <n v="16.5764896781183"/>
    <n v="0"/>
    <x v="1"/>
    <x v="4"/>
    <n v="56"/>
    <n v="30"/>
    <m/>
    <m/>
    <m/>
  </r>
  <r>
    <n v="42"/>
    <x v="0"/>
    <n v="1"/>
    <n v="5.0599999999999999E-2"/>
    <n v="18.403993618208901"/>
    <n v="0"/>
    <x v="1"/>
    <x v="4"/>
    <n v="56"/>
    <n v="30"/>
    <m/>
    <m/>
    <m/>
  </r>
  <r>
    <n v="15"/>
    <x v="0"/>
    <n v="1"/>
    <n v="4.2200000000000001E-2"/>
    <n v="16.435447144322001"/>
    <n v="0"/>
    <x v="1"/>
    <x v="4"/>
    <n v="56"/>
    <n v="30"/>
    <m/>
    <m/>
    <m/>
  </r>
  <r>
    <n v="0"/>
    <x v="0"/>
    <n v="1"/>
    <n v="3.5400000000000001E-2"/>
    <n v="24.223259149584901"/>
    <n v="0"/>
    <x v="1"/>
    <x v="4"/>
    <n v="56"/>
    <n v="30"/>
    <m/>
    <m/>
    <m/>
  </r>
  <r>
    <n v="138"/>
    <x v="0"/>
    <n v="1"/>
    <n v="6.4600000000000005E-2"/>
    <n v="29.2094775112345"/>
    <n v="0"/>
    <x v="1"/>
    <x v="4"/>
    <n v="56"/>
    <n v="30"/>
    <m/>
    <m/>
    <m/>
  </r>
  <r>
    <n v="42"/>
    <x v="0"/>
    <n v="1"/>
    <n v="4.3900000000000002E-2"/>
    <n v="14.5530624841339"/>
    <n v="0"/>
    <x v="1"/>
    <x v="4"/>
    <n v="16"/>
    <n v="30"/>
    <m/>
    <m/>
    <m/>
  </r>
  <r>
    <n v="89"/>
    <x v="0"/>
    <n v="1"/>
    <n v="3.5200000000000002E-2"/>
    <n v="17.555197536013999"/>
    <n v="0"/>
    <x v="1"/>
    <x v="4"/>
    <n v="16"/>
    <n v="30"/>
    <m/>
    <m/>
    <m/>
  </r>
  <r>
    <n v="15"/>
    <x v="0"/>
    <n v="1"/>
    <n v="4.2299999999999997E-2"/>
    <n v="16.5446423231624"/>
    <n v="0"/>
    <x v="1"/>
    <x v="4"/>
    <n v="16"/>
    <n v="30"/>
    <m/>
    <m/>
    <m/>
  </r>
  <r>
    <n v="42"/>
    <x v="1"/>
    <n v="1"/>
    <n v="0.12570000000000001"/>
    <n v="2.3319004462100499"/>
    <n v="0"/>
    <x v="1"/>
    <x v="1"/>
    <n v="66"/>
    <n v="30"/>
    <m/>
    <m/>
    <m/>
  </r>
  <r>
    <n v="89"/>
    <x v="1"/>
    <n v="1"/>
    <n v="0.15160000000000001"/>
    <n v="2.8644923828542201"/>
    <n v="0"/>
    <x v="1"/>
    <x v="1"/>
    <n v="66"/>
    <n v="30"/>
    <m/>
    <m/>
    <m/>
  </r>
  <r>
    <n v="15"/>
    <x v="1"/>
    <n v="1"/>
    <n v="0.1583"/>
    <n v="2.1644804249517602"/>
    <n v="0"/>
    <x v="1"/>
    <x v="1"/>
    <n v="66"/>
    <n v="30"/>
    <m/>
    <m/>
    <m/>
  </r>
  <r>
    <n v="42"/>
    <x v="1"/>
    <n v="1"/>
    <n v="0.1249"/>
    <n v="2.5352552239783099"/>
    <n v="0"/>
    <x v="1"/>
    <x v="1"/>
    <n v="56"/>
    <n v="30"/>
    <m/>
    <m/>
    <m/>
  </r>
  <r>
    <n v="89"/>
    <x v="1"/>
    <n v="1"/>
    <n v="0.14940000000000001"/>
    <n v="3.8156336150132102"/>
    <n v="0"/>
    <x v="1"/>
    <x v="1"/>
    <n v="56"/>
    <n v="30"/>
    <m/>
    <m/>
    <m/>
  </r>
  <r>
    <n v="15"/>
    <x v="1"/>
    <n v="1"/>
    <n v="0.13159999999999999"/>
    <n v="2.34585362300276"/>
    <n v="0"/>
    <x v="1"/>
    <x v="1"/>
    <n v="56"/>
    <n v="30"/>
    <m/>
    <m/>
    <m/>
  </r>
  <r>
    <n v="138"/>
    <x v="0"/>
    <n v="1"/>
    <n v="4.6399999999999997E-2"/>
    <n v="17.141468598972999"/>
    <n v="0"/>
    <x v="1"/>
    <x v="4"/>
    <n v="16"/>
    <n v="30"/>
    <m/>
    <m/>
    <m/>
  </r>
  <r>
    <n v="0"/>
    <x v="0"/>
    <n v="1"/>
    <n v="7.1300000000000002E-2"/>
    <n v="22.170798554085099"/>
    <n v="0"/>
    <x v="1"/>
    <x v="4"/>
    <n v="16"/>
    <n v="30"/>
    <m/>
    <m/>
    <m/>
  </r>
  <r>
    <n v="42"/>
    <x v="1"/>
    <n v="1"/>
    <n v="0.1474"/>
    <n v="3.9844446983188302"/>
    <n v="0"/>
    <x v="1"/>
    <x v="1"/>
    <n v="16"/>
    <n v="30"/>
    <m/>
    <m/>
    <m/>
  </r>
  <r>
    <n v="15"/>
    <x v="1"/>
    <n v="1"/>
    <n v="0.16220000000000001"/>
    <n v="2.6874459050595698"/>
    <n v="0"/>
    <x v="1"/>
    <x v="1"/>
    <n v="16"/>
    <n v="30"/>
    <m/>
    <m/>
    <m/>
  </r>
  <r>
    <n v="89"/>
    <x v="1"/>
    <n v="1"/>
    <n v="0.16120000000000001"/>
    <n v="3.8300732681527698"/>
    <n v="0"/>
    <x v="1"/>
    <x v="1"/>
    <n v="16"/>
    <n v="30"/>
    <m/>
    <m/>
    <m/>
  </r>
  <r>
    <n v="0"/>
    <x v="1"/>
    <n v="1"/>
    <n v="0.15659999999999999"/>
    <n v="3.2890588189475198"/>
    <n v="0"/>
    <x v="1"/>
    <x v="1"/>
    <n v="66"/>
    <n v="30"/>
    <m/>
    <m/>
    <m/>
  </r>
  <r>
    <n v="138"/>
    <x v="1"/>
    <n v="1"/>
    <n v="0.1578"/>
    <n v="3.6883255620486999"/>
    <n v="0"/>
    <x v="1"/>
    <x v="1"/>
    <n v="66"/>
    <n v="30"/>
    <m/>
    <m/>
    <m/>
  </r>
  <r>
    <n v="0"/>
    <x v="1"/>
    <n v="1"/>
    <n v="0.1492"/>
    <n v="2.9660607534460701"/>
    <n v="0"/>
    <x v="1"/>
    <x v="1"/>
    <n v="56"/>
    <n v="30"/>
    <m/>
    <m/>
    <m/>
  </r>
  <r>
    <n v="138"/>
    <x v="1"/>
    <n v="1"/>
    <n v="0.17449999999999999"/>
    <n v="3.6136399949900802"/>
    <n v="0"/>
    <x v="1"/>
    <x v="1"/>
    <n v="56"/>
    <n v="30"/>
    <m/>
    <m/>
    <m/>
  </r>
  <r>
    <n v="42"/>
    <x v="1"/>
    <n v="1"/>
    <n v="0.1177"/>
    <n v="6.73238357901573"/>
    <n v="0"/>
    <x v="1"/>
    <x v="2"/>
    <n v="66"/>
    <n v="30"/>
    <m/>
    <m/>
    <m/>
  </r>
  <r>
    <n v="15"/>
    <x v="1"/>
    <n v="1"/>
    <n v="0.10780000000000001"/>
    <n v="7.2994347340427304"/>
    <n v="0"/>
    <x v="1"/>
    <x v="2"/>
    <n v="66"/>
    <n v="30"/>
    <m/>
    <m/>
    <m/>
  </r>
  <r>
    <n v="89"/>
    <x v="1"/>
    <n v="1"/>
    <n v="0.1406"/>
    <n v="6.7421148978173697"/>
    <n v="0"/>
    <x v="1"/>
    <x v="2"/>
    <n v="66"/>
    <n v="30"/>
    <m/>
    <m/>
    <m/>
  </r>
  <r>
    <n v="138"/>
    <x v="1"/>
    <n v="1"/>
    <n v="0.1648"/>
    <n v="2.6458846698515099"/>
    <n v="0"/>
    <x v="1"/>
    <x v="1"/>
    <n v="16"/>
    <n v="30"/>
    <m/>
    <m/>
    <m/>
  </r>
  <r>
    <n v="0"/>
    <x v="1"/>
    <n v="1"/>
    <n v="0.1711"/>
    <n v="5.1167826331220496"/>
    <n v="0"/>
    <x v="1"/>
    <x v="1"/>
    <n v="16"/>
    <n v="30"/>
    <m/>
    <m/>
    <m/>
  </r>
  <r>
    <n v="42"/>
    <x v="1"/>
    <n v="1"/>
    <n v="0.11799999999999999"/>
    <n v="6.0077771106734801"/>
    <n v="0"/>
    <x v="1"/>
    <x v="2"/>
    <n v="56"/>
    <n v="30"/>
    <m/>
    <m/>
    <m/>
  </r>
  <r>
    <n v="15"/>
    <x v="1"/>
    <n v="1"/>
    <n v="0.13300000000000001"/>
    <n v="6.49400332011282"/>
    <n v="0"/>
    <x v="1"/>
    <x v="2"/>
    <n v="56"/>
    <n v="30"/>
    <m/>
    <m/>
    <m/>
  </r>
  <r>
    <n v="89"/>
    <x v="1"/>
    <n v="1"/>
    <n v="0.11650000000000001"/>
    <n v="6.5290332240983799"/>
    <n v="0"/>
    <x v="1"/>
    <x v="2"/>
    <n v="56"/>
    <n v="30"/>
    <m/>
    <m/>
    <m/>
  </r>
  <r>
    <n v="138"/>
    <x v="1"/>
    <n v="1"/>
    <n v="0.1444"/>
    <n v="6.6800833819434002"/>
    <n v="0"/>
    <x v="1"/>
    <x v="2"/>
    <n v="66"/>
    <n v="30"/>
    <m/>
    <m/>
    <m/>
  </r>
  <r>
    <n v="42"/>
    <x v="1"/>
    <n v="1"/>
    <n v="9.11E-2"/>
    <n v="5.5632231193594599"/>
    <n v="0"/>
    <x v="1"/>
    <x v="2"/>
    <n v="16"/>
    <n v="30"/>
    <m/>
    <m/>
    <m/>
  </r>
  <r>
    <n v="0"/>
    <x v="1"/>
    <n v="1"/>
    <n v="0.12820000000000001"/>
    <n v="8.2414486887864697"/>
    <n v="0"/>
    <x v="1"/>
    <x v="2"/>
    <n v="66"/>
    <n v="30"/>
    <m/>
    <m/>
    <m/>
  </r>
  <r>
    <n v="15"/>
    <x v="1"/>
    <n v="1"/>
    <n v="9.9900000000000003E-2"/>
    <n v="5.3282385128550196"/>
    <n v="0"/>
    <x v="1"/>
    <x v="2"/>
    <n v="16"/>
    <n v="30"/>
    <m/>
    <m/>
    <m/>
  </r>
  <r>
    <n v="89"/>
    <x v="1"/>
    <n v="1"/>
    <n v="0.12690000000000001"/>
    <n v="5.2079800749197602"/>
    <n v="0"/>
    <x v="1"/>
    <x v="2"/>
    <n v="16"/>
    <n v="30"/>
    <m/>
    <m/>
    <m/>
  </r>
  <r>
    <n v="138"/>
    <x v="1"/>
    <n v="1"/>
    <n v="0.11310000000000001"/>
    <n v="5.1603395929560003"/>
    <n v="0"/>
    <x v="1"/>
    <x v="2"/>
    <n v="56"/>
    <n v="30"/>
    <m/>
    <m/>
    <m/>
  </r>
  <r>
    <n v="0"/>
    <x v="1"/>
    <n v="1"/>
    <n v="0.1404"/>
    <n v="5.29747013933956"/>
    <n v="0"/>
    <x v="1"/>
    <x v="2"/>
    <n v="56"/>
    <n v="30"/>
    <m/>
    <m/>
    <m/>
  </r>
  <r>
    <n v="138"/>
    <x v="1"/>
    <n v="1"/>
    <n v="0.12920000000000001"/>
    <n v="5.9916898249648503"/>
    <n v="0"/>
    <x v="1"/>
    <x v="2"/>
    <n v="16"/>
    <n v="30"/>
    <m/>
    <m/>
    <m/>
  </r>
  <r>
    <n v="42"/>
    <x v="1"/>
    <n v="1"/>
    <n v="0.125"/>
    <n v="10.389235812705"/>
    <n v="0"/>
    <x v="1"/>
    <x v="3"/>
    <n v="66"/>
    <n v="30"/>
    <m/>
    <m/>
    <m/>
  </r>
  <r>
    <n v="15"/>
    <x v="1"/>
    <n v="1"/>
    <n v="0.12479999999999999"/>
    <n v="11.138449190184399"/>
    <n v="0"/>
    <x v="1"/>
    <x v="3"/>
    <n v="66"/>
    <n v="30"/>
    <m/>
    <m/>
    <m/>
  </r>
  <r>
    <n v="89"/>
    <x v="1"/>
    <n v="1"/>
    <n v="0.12770000000000001"/>
    <n v="11.5440281582996"/>
    <n v="0"/>
    <x v="1"/>
    <x v="3"/>
    <n v="66"/>
    <n v="30"/>
    <m/>
    <m/>
    <m/>
  </r>
  <r>
    <n v="0"/>
    <x v="1"/>
    <n v="1"/>
    <n v="0.11"/>
    <n v="6.1775576830841601"/>
    <n v="0"/>
    <x v="1"/>
    <x v="2"/>
    <n v="16"/>
    <n v="30"/>
    <m/>
    <m/>
    <m/>
  </r>
  <r>
    <n v="138"/>
    <x v="1"/>
    <n v="1"/>
    <n v="0.1454"/>
    <n v="10.862422668840701"/>
    <n v="0"/>
    <x v="1"/>
    <x v="3"/>
    <n v="66"/>
    <n v="30"/>
    <m/>
    <m/>
    <m/>
  </r>
  <r>
    <n v="42"/>
    <x v="1"/>
    <n v="1"/>
    <n v="8.2400000000000001E-2"/>
    <n v="11.802790001034699"/>
    <n v="0"/>
    <x v="1"/>
    <x v="3"/>
    <n v="56"/>
    <n v="30"/>
    <m/>
    <m/>
    <m/>
  </r>
  <r>
    <n v="15"/>
    <x v="1"/>
    <n v="1"/>
    <n v="9.4600000000000004E-2"/>
    <n v="9.9598747962154395"/>
    <n v="0"/>
    <x v="1"/>
    <x v="3"/>
    <n v="56"/>
    <n v="30"/>
    <m/>
    <m/>
    <m/>
  </r>
  <r>
    <n v="89"/>
    <x v="1"/>
    <n v="1"/>
    <n v="0.1278"/>
    <n v="10.434832515195"/>
    <n v="0"/>
    <x v="1"/>
    <x v="3"/>
    <n v="56"/>
    <n v="30"/>
    <m/>
    <m/>
    <m/>
  </r>
  <r>
    <n v="0"/>
    <x v="1"/>
    <n v="1"/>
    <n v="0.17610000000000001"/>
    <n v="15.9085979401133"/>
    <n v="0"/>
    <x v="1"/>
    <x v="3"/>
    <n v="66"/>
    <n v="30"/>
    <m/>
    <m/>
    <m/>
  </r>
  <r>
    <n v="42"/>
    <x v="1"/>
    <n v="1"/>
    <n v="0.1162"/>
    <n v="10.075780194252699"/>
    <n v="0"/>
    <x v="1"/>
    <x v="3"/>
    <n v="16"/>
    <n v="30"/>
    <m/>
    <m/>
    <m/>
  </r>
  <r>
    <n v="138"/>
    <x v="1"/>
    <n v="1"/>
    <n v="0.1106"/>
    <n v="12.4371958794072"/>
    <n v="0"/>
    <x v="1"/>
    <x v="3"/>
    <n v="56"/>
    <n v="30"/>
    <m/>
    <m/>
    <m/>
  </r>
  <r>
    <n v="15"/>
    <x v="1"/>
    <n v="1"/>
    <n v="0.11269999999999999"/>
    <n v="11.8599491282366"/>
    <n v="0"/>
    <x v="1"/>
    <x v="3"/>
    <n v="16"/>
    <n v="30"/>
    <m/>
    <m/>
    <m/>
  </r>
  <r>
    <n v="89"/>
    <x v="1"/>
    <n v="1"/>
    <n v="9.4700000000000006E-2"/>
    <n v="11.9312247149646"/>
    <n v="0"/>
    <x v="1"/>
    <x v="3"/>
    <n v="16"/>
    <n v="30"/>
    <m/>
    <m/>
    <m/>
  </r>
  <r>
    <n v="0"/>
    <x v="1"/>
    <n v="1"/>
    <n v="8.4400000000000003E-2"/>
    <n v="9.87625931575894"/>
    <n v="0"/>
    <x v="1"/>
    <x v="3"/>
    <n v="56"/>
    <n v="30"/>
    <m/>
    <m/>
    <m/>
  </r>
  <r>
    <n v="138"/>
    <x v="1"/>
    <n v="1"/>
    <n v="0.1115"/>
    <n v="12.657246346119701"/>
    <n v="0"/>
    <x v="1"/>
    <x v="3"/>
    <n v="16"/>
    <n v="30"/>
    <m/>
    <m/>
    <m/>
  </r>
  <r>
    <n v="0"/>
    <x v="1"/>
    <n v="1"/>
    <n v="9.6100000000000005E-2"/>
    <n v="9.89478735206648"/>
    <n v="0"/>
    <x v="1"/>
    <x v="3"/>
    <n v="16"/>
    <n v="30"/>
    <m/>
    <m/>
    <m/>
  </r>
  <r>
    <n v="42"/>
    <x v="1"/>
    <n v="1"/>
    <n v="0.1164"/>
    <n v="34.820112009998397"/>
    <n v="0"/>
    <x v="1"/>
    <x v="4"/>
    <n v="66"/>
    <n v="30"/>
    <m/>
    <m/>
    <m/>
  </r>
  <r>
    <n v="89"/>
    <x v="1"/>
    <n v="1"/>
    <n v="0.156"/>
    <n v="39.419234537053804"/>
    <n v="0"/>
    <x v="1"/>
    <x v="4"/>
    <n v="66"/>
    <n v="30"/>
    <m/>
    <m/>
    <m/>
  </r>
  <r>
    <n v="15"/>
    <x v="1"/>
    <n v="1"/>
    <n v="0.1308"/>
    <n v="41.155557734891701"/>
    <n v="0"/>
    <x v="1"/>
    <x v="4"/>
    <n v="66"/>
    <n v="30"/>
    <m/>
    <m/>
    <m/>
  </r>
  <r>
    <n v="138"/>
    <x v="1"/>
    <n v="1"/>
    <n v="0.13320000000000001"/>
    <n v="32.875837320927502"/>
    <n v="0"/>
    <x v="1"/>
    <x v="4"/>
    <n v="66"/>
    <n v="30"/>
    <m/>
    <m/>
    <m/>
  </r>
  <r>
    <n v="0"/>
    <x v="1"/>
    <n v="1"/>
    <n v="9.9500000000000005E-2"/>
    <n v="42.774853982031303"/>
    <n v="0"/>
    <x v="1"/>
    <x v="4"/>
    <n v="66"/>
    <n v="30"/>
    <m/>
    <m/>
    <m/>
  </r>
  <r>
    <n v="42"/>
    <x v="1"/>
    <n v="1"/>
    <n v="0.1205"/>
    <n v="37.477079188916797"/>
    <n v="0"/>
    <x v="1"/>
    <x v="4"/>
    <n v="56"/>
    <n v="30"/>
    <m/>
    <m/>
    <m/>
  </r>
  <r>
    <n v="15"/>
    <x v="1"/>
    <n v="1"/>
    <n v="0.13589999999999999"/>
    <n v="32.1988391419872"/>
    <n v="0"/>
    <x v="1"/>
    <x v="4"/>
    <n v="56"/>
    <n v="30"/>
    <m/>
    <m/>
    <m/>
  </r>
  <r>
    <n v="89"/>
    <x v="1"/>
    <n v="1"/>
    <n v="0.14779999999999999"/>
    <n v="37.593130893073898"/>
    <n v="0"/>
    <x v="1"/>
    <x v="4"/>
    <n v="56"/>
    <n v="30"/>
    <m/>
    <m/>
    <m/>
  </r>
  <r>
    <n v="138"/>
    <x v="1"/>
    <n v="1"/>
    <n v="0.15759999999999999"/>
    <n v="33.233810737729002"/>
    <n v="0"/>
    <x v="1"/>
    <x v="4"/>
    <n v="56"/>
    <n v="30"/>
    <m/>
    <m/>
    <m/>
  </r>
  <r>
    <n v="0"/>
    <x v="1"/>
    <n v="1"/>
    <n v="0.12939999999999999"/>
    <n v="35.341515127103698"/>
    <n v="0"/>
    <x v="1"/>
    <x v="4"/>
    <n v="56"/>
    <n v="30"/>
    <m/>
    <m/>
    <m/>
  </r>
  <r>
    <n v="42"/>
    <x v="1"/>
    <n v="1"/>
    <n v="0.1192"/>
    <n v="35.236986771225901"/>
    <n v="0"/>
    <x v="1"/>
    <x v="4"/>
    <n v="16"/>
    <n v="30"/>
    <m/>
    <m/>
    <m/>
  </r>
  <r>
    <n v="89"/>
    <x v="1"/>
    <n v="1"/>
    <n v="0.12859999999999999"/>
    <n v="30.8645249968394"/>
    <n v="0"/>
    <x v="1"/>
    <x v="4"/>
    <n v="16"/>
    <n v="30"/>
    <m/>
    <m/>
    <m/>
  </r>
  <r>
    <n v="15"/>
    <x v="1"/>
    <n v="1"/>
    <n v="0.14799999999999999"/>
    <n v="35.640810262877402"/>
    <n v="0"/>
    <x v="1"/>
    <x v="4"/>
    <n v="16"/>
    <n v="30"/>
    <m/>
    <m/>
    <m/>
  </r>
  <r>
    <n v="42"/>
    <x v="3"/>
    <n v="1"/>
    <n v="0.26729999999999998"/>
    <n v="6.7489316090941402"/>
    <n v="0"/>
    <x v="1"/>
    <x v="1"/>
    <n v="66"/>
    <n v="30"/>
    <m/>
    <m/>
    <m/>
  </r>
  <r>
    <n v="138"/>
    <x v="1"/>
    <n v="1"/>
    <n v="0.17560000000000001"/>
    <n v="37.477562726009602"/>
    <n v="0"/>
    <x v="1"/>
    <x v="4"/>
    <n v="16"/>
    <n v="30"/>
    <m/>
    <m/>
    <m/>
  </r>
  <r>
    <n v="15"/>
    <x v="3"/>
    <n v="1"/>
    <n v="0.2157"/>
    <n v="5.5058482349850202"/>
    <n v="0"/>
    <x v="1"/>
    <x v="1"/>
    <n v="66"/>
    <n v="30"/>
    <m/>
    <m/>
    <m/>
  </r>
  <r>
    <n v="89"/>
    <x v="3"/>
    <n v="1"/>
    <n v="0.25469999999999998"/>
    <n v="6.6175362877547697"/>
    <n v="0"/>
    <x v="1"/>
    <x v="1"/>
    <n v="66"/>
    <n v="30"/>
    <m/>
    <m/>
    <m/>
  </r>
  <r>
    <n v="42"/>
    <x v="3"/>
    <n v="1"/>
    <n v="0.2276"/>
    <n v="5.9393122568726504"/>
    <n v="0"/>
    <x v="1"/>
    <x v="1"/>
    <n v="56"/>
    <n v="30"/>
    <m/>
    <m/>
    <m/>
  </r>
  <r>
    <n v="15"/>
    <x v="3"/>
    <n v="1"/>
    <n v="0.2392"/>
    <n v="4.6930724838748503"/>
    <n v="0"/>
    <x v="1"/>
    <x v="1"/>
    <n v="56"/>
    <n v="30"/>
    <m/>
    <m/>
    <m/>
  </r>
  <r>
    <n v="138"/>
    <x v="3"/>
    <n v="1"/>
    <n v="0.20599999999999999"/>
    <n v="5.6971989269368297"/>
    <n v="0"/>
    <x v="1"/>
    <x v="1"/>
    <n v="66"/>
    <n v="30"/>
    <m/>
    <m/>
    <m/>
  </r>
  <r>
    <n v="89"/>
    <x v="3"/>
    <n v="1"/>
    <n v="0.26640000000000003"/>
    <n v="4.2702332790941"/>
    <n v="0"/>
    <x v="1"/>
    <x v="1"/>
    <n v="56"/>
    <n v="30"/>
    <m/>
    <m/>
    <m/>
  </r>
  <r>
    <n v="42"/>
    <x v="3"/>
    <n v="1"/>
    <n v="0.2671"/>
    <n v="6.1167481499724001"/>
    <n v="0"/>
    <x v="1"/>
    <x v="1"/>
    <n v="16"/>
    <n v="30"/>
    <m/>
    <m/>
    <m/>
  </r>
  <r>
    <n v="138"/>
    <x v="3"/>
    <n v="1"/>
    <n v="0.217"/>
    <n v="4.7229300169274202"/>
    <n v="0"/>
    <x v="1"/>
    <x v="1"/>
    <n v="56"/>
    <n v="30"/>
    <m/>
    <m/>
    <m/>
  </r>
  <r>
    <n v="89"/>
    <x v="3"/>
    <n v="1"/>
    <n v="0.25380000000000003"/>
    <n v="5.7687131441198201"/>
    <n v="0"/>
    <x v="1"/>
    <x v="1"/>
    <n v="16"/>
    <n v="30"/>
    <m/>
    <m/>
    <m/>
  </r>
  <r>
    <n v="15"/>
    <x v="3"/>
    <n v="1"/>
    <n v="0.2878"/>
    <n v="9.9238763679750193"/>
    <n v="0"/>
    <x v="1"/>
    <x v="1"/>
    <n v="16"/>
    <n v="30"/>
    <m/>
    <m/>
    <m/>
  </r>
  <r>
    <n v="0"/>
    <x v="1"/>
    <n v="1"/>
    <n v="0.1424"/>
    <n v="40.667727668769601"/>
    <n v="0"/>
    <x v="1"/>
    <x v="4"/>
    <n v="16"/>
    <n v="30"/>
    <m/>
    <m/>
    <m/>
  </r>
  <r>
    <n v="138"/>
    <x v="3"/>
    <n v="1"/>
    <n v="0.28460000000000002"/>
    <n v="7.1902379258535802"/>
    <n v="0"/>
    <x v="1"/>
    <x v="1"/>
    <n v="16"/>
    <n v="30"/>
    <m/>
    <m/>
    <m/>
  </r>
  <r>
    <n v="89"/>
    <x v="3"/>
    <n v="1"/>
    <n v="0.18759999999999999"/>
    <n v="9.8899725209921598"/>
    <n v="0"/>
    <x v="1"/>
    <x v="2"/>
    <n v="66"/>
    <n v="30"/>
    <m/>
    <m/>
    <m/>
  </r>
  <r>
    <n v="42"/>
    <x v="3"/>
    <n v="1"/>
    <n v="0.24809999999999999"/>
    <n v="11.3944648569449"/>
    <n v="0"/>
    <x v="1"/>
    <x v="2"/>
    <n v="66"/>
    <n v="30"/>
    <m/>
    <m/>
    <m/>
  </r>
  <r>
    <n v="0"/>
    <x v="3"/>
    <n v="1"/>
    <n v="0.25019999999999998"/>
    <n v="5.5690957116894397"/>
    <n v="0"/>
    <x v="1"/>
    <x v="1"/>
    <n v="66"/>
    <n v="30"/>
    <m/>
    <m/>
    <m/>
  </r>
  <r>
    <n v="15"/>
    <x v="3"/>
    <n v="1"/>
    <n v="0.22939999999999999"/>
    <n v="9.2837029006332106"/>
    <n v="0"/>
    <x v="1"/>
    <x v="2"/>
    <n v="66"/>
    <n v="30"/>
    <m/>
    <m/>
    <m/>
  </r>
  <r>
    <n v="138"/>
    <x v="3"/>
    <n v="1"/>
    <n v="0.23799999999999999"/>
    <n v="9.8179504116997105"/>
    <n v="0"/>
    <x v="1"/>
    <x v="2"/>
    <n v="66"/>
    <n v="30"/>
    <m/>
    <m/>
    <m/>
  </r>
  <r>
    <n v="0"/>
    <x v="3"/>
    <n v="1"/>
    <n v="0.2172"/>
    <n v="6.9373036571778304"/>
    <n v="0"/>
    <x v="1"/>
    <x v="1"/>
    <n v="56"/>
    <n v="30"/>
    <m/>
    <m/>
    <m/>
  </r>
  <r>
    <n v="89"/>
    <x v="3"/>
    <n v="1"/>
    <n v="0.2258"/>
    <n v="7.8285090466961202"/>
    <n v="0"/>
    <x v="1"/>
    <x v="2"/>
    <n v="56"/>
    <n v="30"/>
    <m/>
    <m/>
    <m/>
  </r>
  <r>
    <n v="42"/>
    <x v="3"/>
    <n v="1"/>
    <n v="0.22750000000000001"/>
    <n v="8.1576468939892894"/>
    <n v="0"/>
    <x v="1"/>
    <x v="2"/>
    <n v="56"/>
    <n v="30"/>
    <m/>
    <m/>
    <m/>
  </r>
  <r>
    <n v="15"/>
    <x v="3"/>
    <n v="1"/>
    <n v="0.222"/>
    <n v="7.4266856480389798"/>
    <n v="0"/>
    <x v="1"/>
    <x v="2"/>
    <n v="56"/>
    <n v="30"/>
    <m/>
    <m/>
    <m/>
  </r>
  <r>
    <n v="0"/>
    <x v="3"/>
    <n v="1"/>
    <n v="0.23649999999999999"/>
    <n v="5.8963823039084602"/>
    <n v="0"/>
    <x v="1"/>
    <x v="1"/>
    <n v="16"/>
    <n v="30"/>
    <m/>
    <m/>
    <m/>
  </r>
  <r>
    <n v="138"/>
    <x v="3"/>
    <n v="1"/>
    <n v="0.2077"/>
    <n v="8.5174853163771296"/>
    <n v="0"/>
    <x v="1"/>
    <x v="2"/>
    <n v="56"/>
    <n v="30"/>
    <m/>
    <m/>
    <m/>
  </r>
  <r>
    <n v="89"/>
    <x v="3"/>
    <n v="1"/>
    <n v="0.19489999999999999"/>
    <n v="11.1742817540653"/>
    <n v="0"/>
    <x v="1"/>
    <x v="2"/>
    <n v="16"/>
    <n v="30"/>
    <m/>
    <m/>
    <m/>
  </r>
  <r>
    <n v="42"/>
    <x v="3"/>
    <n v="1"/>
    <n v="0.16550000000000001"/>
    <n v="10.084696033038099"/>
    <n v="0"/>
    <x v="1"/>
    <x v="2"/>
    <n v="16"/>
    <n v="30"/>
    <m/>
    <m/>
    <m/>
  </r>
  <r>
    <n v="15"/>
    <x v="3"/>
    <n v="1"/>
    <n v="0.2"/>
    <n v="7.8442865149117997"/>
    <n v="0"/>
    <x v="1"/>
    <x v="2"/>
    <n v="16"/>
    <n v="30"/>
    <m/>
    <m/>
    <m/>
  </r>
  <r>
    <n v="0"/>
    <x v="3"/>
    <n v="1"/>
    <n v="0.2283"/>
    <n v="8.8419983666390092"/>
    <n v="0"/>
    <x v="1"/>
    <x v="2"/>
    <n v="66"/>
    <n v="30"/>
    <m/>
    <m/>
    <m/>
  </r>
  <r>
    <n v="138"/>
    <x v="3"/>
    <n v="1"/>
    <n v="0.24049999999999999"/>
    <n v="11.9489102070219"/>
    <n v="0"/>
    <x v="1"/>
    <x v="2"/>
    <n v="16"/>
    <n v="30"/>
    <m/>
    <m/>
    <m/>
  </r>
  <r>
    <n v="0"/>
    <x v="3"/>
    <n v="1"/>
    <n v="0.23749999999999999"/>
    <n v="8.6201798208057792"/>
    <n v="0"/>
    <x v="1"/>
    <x v="2"/>
    <n v="56"/>
    <n v="30"/>
    <m/>
    <m/>
    <m/>
  </r>
  <r>
    <n v="89"/>
    <x v="3"/>
    <n v="1"/>
    <n v="0.23530000000000001"/>
    <n v="13.6328623117879"/>
    <n v="0"/>
    <x v="1"/>
    <x v="3"/>
    <n v="66"/>
    <n v="30"/>
    <m/>
    <m/>
    <m/>
  </r>
  <r>
    <n v="42"/>
    <x v="3"/>
    <n v="1"/>
    <n v="0.27129999999999999"/>
    <n v="12.786648612935"/>
    <n v="0"/>
    <x v="1"/>
    <x v="3"/>
    <n v="66"/>
    <n v="30"/>
    <m/>
    <m/>
    <m/>
  </r>
  <r>
    <n v="15"/>
    <x v="3"/>
    <n v="1"/>
    <n v="0.22389999999999999"/>
    <n v="13.6965329777449"/>
    <n v="0"/>
    <x v="1"/>
    <x v="3"/>
    <n v="66"/>
    <n v="30"/>
    <m/>
    <m/>
    <m/>
  </r>
  <r>
    <n v="138"/>
    <x v="3"/>
    <n v="1"/>
    <n v="0.22670000000000001"/>
    <n v="12.5627992129884"/>
    <n v="0"/>
    <x v="1"/>
    <x v="3"/>
    <n v="66"/>
    <n v="30"/>
    <m/>
    <m/>
    <m/>
  </r>
  <r>
    <n v="0"/>
    <x v="3"/>
    <n v="1"/>
    <n v="0.18099999999999999"/>
    <n v="8.2154589029960299"/>
    <n v="0"/>
    <x v="1"/>
    <x v="2"/>
    <n v="16"/>
    <n v="30"/>
    <m/>
    <m/>
    <m/>
  </r>
  <r>
    <n v="89"/>
    <x v="3"/>
    <n v="1"/>
    <n v="0.2457"/>
    <n v="13.7365144528448"/>
    <n v="0"/>
    <x v="1"/>
    <x v="3"/>
    <n v="56"/>
    <n v="30"/>
    <m/>
    <m/>
    <m/>
  </r>
  <r>
    <n v="15"/>
    <x v="3"/>
    <n v="1"/>
    <n v="0.2298"/>
    <n v="16.694822454825001"/>
    <n v="0"/>
    <x v="1"/>
    <x v="3"/>
    <n v="56"/>
    <n v="30"/>
    <m/>
    <m/>
    <m/>
  </r>
  <r>
    <n v="42"/>
    <x v="3"/>
    <n v="1"/>
    <n v="0.2301"/>
    <n v="18.1500800680369"/>
    <n v="0"/>
    <x v="1"/>
    <x v="3"/>
    <n v="56"/>
    <n v="30"/>
    <m/>
    <m/>
    <m/>
  </r>
  <r>
    <n v="138"/>
    <x v="3"/>
    <n v="1"/>
    <n v="0.2165"/>
    <n v="15.2182324267923"/>
    <n v="0"/>
    <x v="1"/>
    <x v="3"/>
    <n v="56"/>
    <n v="30"/>
    <m/>
    <m/>
    <m/>
  </r>
  <r>
    <n v="0"/>
    <x v="3"/>
    <n v="1"/>
    <n v="0.1895"/>
    <n v="13.460927888285299"/>
    <n v="0"/>
    <x v="1"/>
    <x v="3"/>
    <n v="66"/>
    <n v="30"/>
    <m/>
    <m/>
    <m/>
  </r>
  <r>
    <n v="89"/>
    <x v="3"/>
    <n v="1"/>
    <n v="0.26840000000000003"/>
    <n v="13.268839900381799"/>
    <n v="0"/>
    <x v="1"/>
    <x v="3"/>
    <n v="16"/>
    <n v="30"/>
    <m/>
    <m/>
    <m/>
  </r>
  <r>
    <n v="15"/>
    <x v="3"/>
    <n v="1"/>
    <n v="0.25340000000000001"/>
    <n v="15.3882835512049"/>
    <n v="0"/>
    <x v="1"/>
    <x v="3"/>
    <n v="16"/>
    <n v="30"/>
    <m/>
    <m/>
    <m/>
  </r>
  <r>
    <n v="42"/>
    <x v="3"/>
    <n v="1"/>
    <n v="0.24560000000000001"/>
    <n v="14.397670055273901"/>
    <n v="0"/>
    <x v="1"/>
    <x v="3"/>
    <n v="16"/>
    <n v="30"/>
    <m/>
    <m/>
    <m/>
  </r>
  <r>
    <n v="138"/>
    <x v="3"/>
    <n v="1"/>
    <n v="0.25879999999999997"/>
    <n v="15.798027976416"/>
    <n v="0"/>
    <x v="1"/>
    <x v="3"/>
    <n v="16"/>
    <n v="30"/>
    <m/>
    <m/>
    <m/>
  </r>
  <r>
    <n v="0"/>
    <x v="3"/>
    <n v="1"/>
    <n v="0.20799999999999999"/>
    <n v="16.2177788359113"/>
    <n v="0"/>
    <x v="1"/>
    <x v="3"/>
    <n v="56"/>
    <n v="30"/>
    <m/>
    <m/>
    <m/>
  </r>
  <r>
    <n v="0"/>
    <x v="3"/>
    <n v="1"/>
    <n v="0.25340000000000001"/>
    <n v="17.6367037389427"/>
    <n v="0"/>
    <x v="1"/>
    <x v="3"/>
    <n v="16"/>
    <n v="30"/>
    <m/>
    <m/>
    <m/>
  </r>
  <r>
    <n v="89"/>
    <x v="3"/>
    <n v="1"/>
    <n v="0.24729999999999999"/>
    <n v="52.323187197092899"/>
    <n v="0"/>
    <x v="1"/>
    <x v="4"/>
    <n v="66"/>
    <n v="30"/>
    <m/>
    <m/>
    <m/>
  </r>
  <r>
    <n v="42"/>
    <x v="3"/>
    <n v="1"/>
    <n v="0.29010000000000002"/>
    <n v="49.564977719914097"/>
    <n v="0"/>
    <x v="1"/>
    <x v="4"/>
    <n v="66"/>
    <n v="30"/>
    <m/>
    <m/>
    <m/>
  </r>
  <r>
    <n v="15"/>
    <x v="3"/>
    <n v="1"/>
    <n v="0.22919999999999999"/>
    <n v="53.031166121829301"/>
    <n v="0"/>
    <x v="1"/>
    <x v="4"/>
    <n v="66"/>
    <n v="30"/>
    <m/>
    <m/>
    <m/>
  </r>
  <r>
    <n v="138"/>
    <x v="3"/>
    <n v="1"/>
    <n v="0.30409999999999998"/>
    <n v="57.956630185246397"/>
    <n v="0"/>
    <x v="1"/>
    <x v="4"/>
    <n v="66"/>
    <n v="30"/>
    <m/>
    <m/>
    <m/>
  </r>
  <r>
    <n v="0"/>
    <x v="3"/>
    <n v="1"/>
    <n v="0.26400000000000001"/>
    <n v="53.4850805988535"/>
    <n v="0"/>
    <x v="1"/>
    <x v="4"/>
    <n v="66"/>
    <n v="30"/>
    <m/>
    <m/>
    <m/>
  </r>
  <r>
    <n v="15"/>
    <x v="3"/>
    <n v="1"/>
    <n v="0.20080000000000001"/>
    <n v="38.637853830121401"/>
    <n v="0"/>
    <x v="1"/>
    <x v="4"/>
    <n v="56"/>
    <n v="30"/>
    <m/>
    <m/>
    <m/>
  </r>
  <r>
    <n v="89"/>
    <x v="3"/>
    <n v="1"/>
    <n v="0.22589999999999999"/>
    <n v="54.693491422105502"/>
    <n v="0"/>
    <x v="1"/>
    <x v="4"/>
    <n v="56"/>
    <n v="30"/>
    <m/>
    <m/>
    <m/>
  </r>
  <r>
    <n v="42"/>
    <x v="3"/>
    <n v="1"/>
    <n v="0.25800000000000001"/>
    <n v="62.138838341925201"/>
    <n v="0"/>
    <x v="1"/>
    <x v="4"/>
    <n v="56"/>
    <n v="30"/>
    <m/>
    <m/>
    <m/>
  </r>
  <r>
    <n v="138"/>
    <x v="3"/>
    <n v="1"/>
    <n v="0.19289999999999999"/>
    <n v="55.092019611038197"/>
    <n v="0"/>
    <x v="1"/>
    <x v="4"/>
    <n v="56"/>
    <n v="30"/>
    <m/>
    <m/>
    <m/>
  </r>
  <r>
    <n v="0"/>
    <x v="3"/>
    <n v="1"/>
    <n v="0.23200000000000001"/>
    <n v="58.998222632799298"/>
    <n v="0"/>
    <x v="1"/>
    <x v="4"/>
    <n v="56"/>
    <n v="30"/>
    <m/>
    <m/>
    <m/>
  </r>
  <r>
    <n v="89"/>
    <x v="3"/>
    <n v="1"/>
    <n v="0.2127"/>
    <n v="44.857286897022199"/>
    <n v="0"/>
    <x v="1"/>
    <x v="4"/>
    <n v="16"/>
    <n v="30"/>
    <m/>
    <m/>
    <m/>
  </r>
  <r>
    <n v="15"/>
    <x v="3"/>
    <n v="1"/>
    <n v="0.22750000000000001"/>
    <n v="59.269979559816399"/>
    <n v="0"/>
    <x v="1"/>
    <x v="4"/>
    <n v="16"/>
    <n v="30"/>
    <m/>
    <m/>
    <m/>
  </r>
  <r>
    <n v="138"/>
    <x v="3"/>
    <n v="1"/>
    <n v="0.26090000000000002"/>
    <n v="54.943162645678903"/>
    <n v="0"/>
    <x v="1"/>
    <x v="4"/>
    <n v="16"/>
    <n v="30"/>
    <m/>
    <m/>
    <m/>
  </r>
  <r>
    <n v="42"/>
    <x v="3"/>
    <n v="1"/>
    <n v="0.27850000000000003"/>
    <n v="62.638774364721002"/>
    <n v="0"/>
    <x v="1"/>
    <x v="4"/>
    <n v="16"/>
    <n v="30"/>
    <m/>
    <m/>
    <m/>
  </r>
  <r>
    <n v="0"/>
    <x v="3"/>
    <n v="1"/>
    <n v="0.252"/>
    <n v="103.948747701011"/>
    <n v="0"/>
    <x v="1"/>
    <x v="4"/>
    <n v="16"/>
    <n v="30"/>
    <m/>
    <m/>
    <m/>
  </r>
  <r>
    <n v="0"/>
    <x v="4"/>
    <n v="1"/>
    <n v="8.5099999999999995E-2"/>
    <n v="2.3740673409774899"/>
    <n v="0"/>
    <x v="1"/>
    <x v="1"/>
    <n v="66"/>
    <n v="30"/>
    <m/>
    <m/>
    <m/>
  </r>
  <r>
    <n v="0"/>
    <x v="4"/>
    <n v="1"/>
    <n v="0.1074"/>
    <n v="1.9577947240322799"/>
    <n v="0"/>
    <x v="1"/>
    <x v="1"/>
    <n v="56"/>
    <n v="30"/>
    <m/>
    <m/>
    <m/>
  </r>
  <r>
    <n v="15"/>
    <x v="4"/>
    <n v="1"/>
    <n v="0.1426"/>
    <n v="0.64120490523055196"/>
    <n v="0"/>
    <x v="1"/>
    <x v="1"/>
    <n v="66"/>
    <n v="30"/>
    <m/>
    <m/>
    <m/>
  </r>
  <r>
    <n v="0"/>
    <x v="4"/>
    <n v="1"/>
    <n v="0.10290000000000001"/>
    <n v="0.58182513667270497"/>
    <n v="0"/>
    <x v="1"/>
    <x v="1"/>
    <n v="16"/>
    <n v="30"/>
    <m/>
    <m/>
    <m/>
  </r>
  <r>
    <n v="15"/>
    <x v="4"/>
    <n v="1"/>
    <n v="9.8500000000000004E-2"/>
    <n v="0.99826784804463298"/>
    <n v="0"/>
    <x v="1"/>
    <x v="1"/>
    <n v="56"/>
    <n v="30"/>
    <m/>
    <m/>
    <m/>
  </r>
  <r>
    <n v="42"/>
    <x v="4"/>
    <n v="1"/>
    <n v="9.8299999999999998E-2"/>
    <n v="1.08703150181099"/>
    <n v="0"/>
    <x v="1"/>
    <x v="1"/>
    <n v="66"/>
    <n v="30"/>
    <m/>
    <m/>
    <m/>
  </r>
  <r>
    <n v="15"/>
    <x v="4"/>
    <n v="1"/>
    <n v="0.1043"/>
    <n v="0.73551091598346796"/>
    <n v="0"/>
    <x v="1"/>
    <x v="1"/>
    <n v="16"/>
    <n v="30"/>
    <m/>
    <m/>
    <m/>
  </r>
  <r>
    <n v="42"/>
    <x v="4"/>
    <n v="1"/>
    <n v="0.10929999999999999"/>
    <n v="0.70644898293539804"/>
    <n v="0"/>
    <x v="1"/>
    <x v="1"/>
    <n v="56"/>
    <n v="30"/>
    <m/>
    <m/>
    <m/>
  </r>
  <r>
    <n v="0"/>
    <x v="4"/>
    <n v="1"/>
    <n v="5.1299999999999998E-2"/>
    <n v="3.7254629898816298"/>
    <n v="0"/>
    <x v="1"/>
    <x v="2"/>
    <n v="66"/>
    <n v="30"/>
    <m/>
    <m/>
    <m/>
  </r>
  <r>
    <n v="42"/>
    <x v="4"/>
    <n v="1"/>
    <n v="6.5299999999999997E-2"/>
    <n v="0.97608034126460497"/>
    <n v="0"/>
    <x v="1"/>
    <x v="1"/>
    <n v="16"/>
    <n v="30"/>
    <m/>
    <m/>
    <m/>
  </r>
  <r>
    <n v="15"/>
    <x v="4"/>
    <n v="1"/>
    <n v="6.1499999999999999E-2"/>
    <n v="3.2385568898171102"/>
    <n v="0"/>
    <x v="1"/>
    <x v="2"/>
    <n v="66"/>
    <n v="30"/>
    <m/>
    <m/>
    <m/>
  </r>
  <r>
    <n v="15"/>
    <x v="4"/>
    <n v="1"/>
    <n v="0.1051"/>
    <n v="2.12324204901233"/>
    <n v="0"/>
    <x v="1"/>
    <x v="2"/>
    <n v="56"/>
    <n v="30"/>
    <m/>
    <m/>
    <m/>
  </r>
  <r>
    <n v="0"/>
    <x v="4"/>
    <n v="1"/>
    <n v="6.3799999999999996E-2"/>
    <n v="4.3442751481197703"/>
    <n v="0"/>
    <x v="1"/>
    <x v="2"/>
    <n v="56"/>
    <n v="30"/>
    <m/>
    <m/>
    <m/>
  </r>
  <r>
    <n v="42"/>
    <x v="4"/>
    <n v="1"/>
    <n v="4.7199999999999999E-2"/>
    <n v="4.8854765328578598"/>
    <n v="0"/>
    <x v="1"/>
    <x v="2"/>
    <n v="66"/>
    <n v="30"/>
    <m/>
    <m/>
    <m/>
  </r>
  <r>
    <n v="15"/>
    <x v="4"/>
    <n v="1"/>
    <n v="5.8700000000000002E-2"/>
    <n v="4.0250704777427"/>
    <n v="0"/>
    <x v="1"/>
    <x v="2"/>
    <n v="16"/>
    <n v="30"/>
    <m/>
    <m/>
    <m/>
  </r>
  <r>
    <n v="0"/>
    <x v="4"/>
    <n v="1"/>
    <n v="7.3999999999999996E-2"/>
    <n v="3.3795654322020701"/>
    <n v="0"/>
    <x v="1"/>
    <x v="2"/>
    <n v="16"/>
    <n v="30"/>
    <m/>
    <m/>
    <m/>
  </r>
  <r>
    <n v="42"/>
    <x v="4"/>
    <n v="1"/>
    <n v="7.4499999999999997E-2"/>
    <n v="3.2414126149378699"/>
    <n v="0"/>
    <x v="1"/>
    <x v="2"/>
    <n v="56"/>
    <n v="30"/>
    <m/>
    <m/>
    <m/>
  </r>
  <r>
    <n v="42"/>
    <x v="4"/>
    <n v="1"/>
    <n v="7.5200000000000003E-2"/>
    <n v="2.8236950002610599"/>
    <n v="0"/>
    <x v="1"/>
    <x v="2"/>
    <n v="16"/>
    <n v="30"/>
    <m/>
    <m/>
    <m/>
  </r>
  <r>
    <n v="0"/>
    <x v="4"/>
    <n v="1"/>
    <n v="4.3099999999999999E-2"/>
    <n v="5.4498257800005296"/>
    <n v="0"/>
    <x v="1"/>
    <x v="3"/>
    <n v="66"/>
    <n v="30"/>
    <m/>
    <m/>
    <m/>
  </r>
  <r>
    <n v="15"/>
    <x v="4"/>
    <n v="1"/>
    <n v="5.2200000000000003E-2"/>
    <n v="7.7061935951933203"/>
    <n v="0"/>
    <x v="1"/>
    <x v="3"/>
    <n v="66"/>
    <n v="30"/>
    <m/>
    <m/>
    <m/>
  </r>
  <r>
    <n v="42"/>
    <x v="4"/>
    <n v="1"/>
    <n v="4.3799999999999999E-2"/>
    <n v="5.9386644568294198"/>
    <n v="0"/>
    <x v="1"/>
    <x v="3"/>
    <n v="66"/>
    <n v="30"/>
    <m/>
    <m/>
    <m/>
  </r>
  <r>
    <n v="0"/>
    <x v="4"/>
    <n v="1"/>
    <n v="4.1700000000000001E-2"/>
    <n v="7.3226440078578801"/>
    <n v="0"/>
    <x v="1"/>
    <x v="3"/>
    <n v="56"/>
    <n v="30"/>
    <m/>
    <m/>
    <m/>
  </r>
  <r>
    <n v="15"/>
    <x v="4"/>
    <n v="1"/>
    <n v="4.3799999999999999E-2"/>
    <n v="5.4133574450388497"/>
    <n v="0"/>
    <x v="1"/>
    <x v="3"/>
    <n v="56"/>
    <n v="30"/>
    <m/>
    <m/>
    <m/>
  </r>
  <r>
    <n v="42"/>
    <x v="4"/>
    <n v="1"/>
    <n v="4.2200000000000001E-2"/>
    <n v="6.8309604777023196"/>
    <n v="0"/>
    <x v="1"/>
    <x v="3"/>
    <n v="56"/>
    <n v="30"/>
    <m/>
    <m/>
    <m/>
  </r>
  <r>
    <n v="0"/>
    <x v="4"/>
    <n v="1"/>
    <n v="7.0800000000000002E-2"/>
    <n v="5.8089046827517397"/>
    <n v="0"/>
    <x v="1"/>
    <x v="3"/>
    <n v="16"/>
    <n v="30"/>
    <m/>
    <m/>
    <m/>
  </r>
  <r>
    <n v="15"/>
    <x v="4"/>
    <n v="1"/>
    <n v="5.5199999999999999E-2"/>
    <n v="6.1215655249543399"/>
    <n v="0"/>
    <x v="1"/>
    <x v="3"/>
    <n v="16"/>
    <n v="30"/>
    <m/>
    <m/>
    <m/>
  </r>
  <r>
    <n v="42"/>
    <x v="4"/>
    <n v="1"/>
    <n v="6.6299999999999998E-2"/>
    <n v="7.9346914608031502"/>
    <n v="0"/>
    <x v="1"/>
    <x v="3"/>
    <n v="16"/>
    <n v="30"/>
    <m/>
    <m/>
    <m/>
  </r>
  <r>
    <n v="89"/>
    <x v="4"/>
    <n v="1"/>
    <n v="9.7100000000000006E-2"/>
    <n v="0.73336459137499299"/>
    <n v="0"/>
    <x v="1"/>
    <x v="1"/>
    <n v="66"/>
    <n v="30"/>
    <m/>
    <m/>
    <m/>
  </r>
  <r>
    <n v="89"/>
    <x v="4"/>
    <n v="1"/>
    <n v="0.11119999999999999"/>
    <n v="0.50590840307995599"/>
    <n v="0"/>
    <x v="1"/>
    <x v="1"/>
    <n v="56"/>
    <n v="30"/>
    <m/>
    <m/>
    <m/>
  </r>
  <r>
    <n v="89"/>
    <x v="4"/>
    <n v="1"/>
    <n v="6.25E-2"/>
    <n v="1.79119434813037"/>
    <n v="0"/>
    <x v="1"/>
    <x v="1"/>
    <n v="16"/>
    <n v="30"/>
    <m/>
    <m/>
    <m/>
  </r>
  <r>
    <n v="89"/>
    <x v="4"/>
    <n v="1"/>
    <n v="7.0900000000000005E-2"/>
    <n v="8.9899721080437303"/>
    <n v="0"/>
    <x v="1"/>
    <x v="2"/>
    <n v="66"/>
    <n v="30"/>
    <m/>
    <m/>
    <m/>
  </r>
  <r>
    <n v="89"/>
    <x v="4"/>
    <n v="1"/>
    <n v="9.7000000000000003E-2"/>
    <n v="5.5129013801924804"/>
    <n v="0"/>
    <x v="1"/>
    <x v="2"/>
    <n v="56"/>
    <n v="30"/>
    <m/>
    <m/>
    <m/>
  </r>
  <r>
    <n v="0"/>
    <x v="4"/>
    <n v="1"/>
    <n v="6.13E-2"/>
    <n v="30.347506136633399"/>
    <n v="0"/>
    <x v="1"/>
    <x v="4"/>
    <n v="66"/>
    <n v="30"/>
    <m/>
    <m/>
    <m/>
  </r>
  <r>
    <n v="138"/>
    <x v="4"/>
    <n v="1"/>
    <n v="7.0999999999999994E-2"/>
    <n v="1.4351474330760501"/>
    <n v="0"/>
    <x v="1"/>
    <x v="1"/>
    <n v="66"/>
    <n v="30"/>
    <m/>
    <m/>
    <m/>
  </r>
  <r>
    <n v="138"/>
    <x v="4"/>
    <n v="1"/>
    <n v="9.7699999999999995E-2"/>
    <n v="0.753082590177655"/>
    <n v="0"/>
    <x v="1"/>
    <x v="1"/>
    <n v="56"/>
    <n v="30"/>
    <m/>
    <m/>
    <m/>
  </r>
  <r>
    <n v="138"/>
    <x v="4"/>
    <n v="1"/>
    <n v="5.8999999999999997E-2"/>
    <n v="1.3645375561900399"/>
    <n v="0"/>
    <x v="1"/>
    <x v="1"/>
    <n v="16"/>
    <n v="30"/>
    <m/>
    <m/>
    <m/>
  </r>
  <r>
    <n v="89"/>
    <x v="4"/>
    <n v="1"/>
    <n v="5.1700000000000003E-2"/>
    <n v="9.6346315569244307"/>
    <n v="0"/>
    <x v="1"/>
    <x v="2"/>
    <n v="16"/>
    <n v="30"/>
    <m/>
    <m/>
    <m/>
  </r>
  <r>
    <n v="42"/>
    <x v="4"/>
    <n v="1"/>
    <n v="4.9299999999999997E-2"/>
    <n v="36.731002819258698"/>
    <n v="0"/>
    <x v="1"/>
    <x v="4"/>
    <n v="66"/>
    <n v="30"/>
    <m/>
    <m/>
    <m/>
  </r>
  <r>
    <n v="138"/>
    <x v="4"/>
    <n v="1"/>
    <n v="5.9400000000000001E-2"/>
    <n v="6.8286332390271101"/>
    <n v="0"/>
    <x v="1"/>
    <x v="2"/>
    <n v="66"/>
    <n v="30"/>
    <m/>
    <m/>
    <m/>
  </r>
  <r>
    <n v="89"/>
    <x v="4"/>
    <n v="1"/>
    <n v="4.9000000000000002E-2"/>
    <n v="11.5287946630269"/>
    <n v="0"/>
    <x v="1"/>
    <x v="3"/>
    <n v="66"/>
    <n v="30"/>
    <m/>
    <m/>
    <m/>
  </r>
  <r>
    <n v="138"/>
    <x v="4"/>
    <n v="1"/>
    <n v="9.7799999999999998E-2"/>
    <n v="6.6106319660320798"/>
    <n v="0"/>
    <x v="1"/>
    <x v="2"/>
    <n v="56"/>
    <n v="30"/>
    <m/>
    <m/>
    <m/>
  </r>
  <r>
    <n v="15"/>
    <x v="4"/>
    <n v="1"/>
    <n v="6.2399999999999997E-2"/>
    <n v="50.958657655864897"/>
    <n v="0"/>
    <x v="1"/>
    <x v="4"/>
    <n v="66"/>
    <n v="30"/>
    <m/>
    <m/>
    <m/>
  </r>
  <r>
    <n v="138"/>
    <x v="4"/>
    <n v="1"/>
    <n v="6.1199999999999997E-2"/>
    <n v="4.8734326949342996"/>
    <n v="0"/>
    <x v="1"/>
    <x v="2"/>
    <n v="16"/>
    <n v="30"/>
    <m/>
    <m/>
    <m/>
  </r>
  <r>
    <n v="89"/>
    <x v="4"/>
    <n v="1"/>
    <n v="4.7100000000000003E-2"/>
    <n v="13.260951892938399"/>
    <n v="0"/>
    <x v="1"/>
    <x v="3"/>
    <n v="56"/>
    <n v="30"/>
    <m/>
    <m/>
    <m/>
  </r>
  <r>
    <n v="138"/>
    <x v="4"/>
    <n v="1"/>
    <n v="2.8899999999999999E-2"/>
    <n v="9.8895404958166093"/>
    <n v="0"/>
    <x v="1"/>
    <x v="3"/>
    <n v="66"/>
    <n v="30"/>
    <m/>
    <m/>
    <m/>
  </r>
  <r>
    <n v="89"/>
    <x v="4"/>
    <n v="1"/>
    <n v="6.4100000000000004E-2"/>
    <n v="13.487294261809399"/>
    <n v="0"/>
    <x v="1"/>
    <x v="3"/>
    <n v="16"/>
    <n v="30"/>
    <m/>
    <m/>
    <m/>
  </r>
  <r>
    <n v="138"/>
    <x v="4"/>
    <n v="1"/>
    <n v="3.4299999999999997E-2"/>
    <n v="12.243196592200499"/>
    <n v="0"/>
    <x v="1"/>
    <x v="3"/>
    <n v="56"/>
    <n v="30"/>
    <m/>
    <m/>
    <m/>
  </r>
  <r>
    <n v="138"/>
    <x v="4"/>
    <n v="1"/>
    <n v="7.5399999999999995E-2"/>
    <n v="12.7345791929401"/>
    <n v="0"/>
    <x v="1"/>
    <x v="3"/>
    <n v="16"/>
    <n v="30"/>
    <m/>
    <m/>
    <m/>
  </r>
  <r>
    <n v="42"/>
    <x v="4"/>
    <n v="1"/>
    <n v="0.1074"/>
    <n v="49.259740876965203"/>
    <n v="0"/>
    <x v="1"/>
    <x v="4"/>
    <n v="56"/>
    <n v="30"/>
    <m/>
    <m/>
    <m/>
  </r>
  <r>
    <n v="0"/>
    <x v="4"/>
    <n v="1"/>
    <n v="7.4099999999999999E-2"/>
    <n v="68.937894328031604"/>
    <n v="0"/>
    <x v="1"/>
    <x v="4"/>
    <n v="56"/>
    <n v="30"/>
    <m/>
    <m/>
    <m/>
  </r>
  <r>
    <n v="15"/>
    <x v="4"/>
    <n v="1"/>
    <n v="7.8399999999999997E-2"/>
    <n v="49.154289820231497"/>
    <n v="0"/>
    <x v="1"/>
    <x v="4"/>
    <n v="56"/>
    <n v="30"/>
    <m/>
    <m/>
    <m/>
  </r>
  <r>
    <n v="89"/>
    <x v="4"/>
    <n v="1"/>
    <n v="6.8199999999999997E-2"/>
    <n v="49.388877457939003"/>
    <n v="0"/>
    <x v="1"/>
    <x v="4"/>
    <n v="66"/>
    <n v="30"/>
    <m/>
    <m/>
    <m/>
  </r>
  <r>
    <n v="42"/>
    <x v="4"/>
    <n v="1"/>
    <n v="6.2799999999999995E-2"/>
    <n v="45.025060539599501"/>
    <n v="0"/>
    <x v="1"/>
    <x v="4"/>
    <n v="16"/>
    <n v="30"/>
    <m/>
    <m/>
    <m/>
  </r>
  <r>
    <n v="138"/>
    <x v="4"/>
    <n v="1"/>
    <n v="5.9400000000000001E-2"/>
    <n v="47.923835346009497"/>
    <n v="0"/>
    <x v="1"/>
    <x v="4"/>
    <n v="66"/>
    <n v="30"/>
    <m/>
    <m/>
    <m/>
  </r>
  <r>
    <n v="42"/>
    <x v="2"/>
    <n v="1"/>
    <n v="0.192"/>
    <n v="8.1299719461239803"/>
    <n v="0"/>
    <x v="1"/>
    <x v="1"/>
    <n v="66"/>
    <n v="30"/>
    <m/>
    <m/>
    <m/>
  </r>
  <r>
    <n v="15"/>
    <x v="4"/>
    <n v="1"/>
    <n v="6.3700000000000007E-2"/>
    <n v="49.046039951033798"/>
    <n v="0"/>
    <x v="1"/>
    <x v="4"/>
    <n v="16"/>
    <n v="30"/>
    <m/>
    <m/>
    <m/>
  </r>
  <r>
    <n v="15"/>
    <x v="4"/>
    <n v="1"/>
    <n v="8.3599999999999994E-2"/>
    <n v="0.94261313183233097"/>
    <n v="0"/>
    <x v="1"/>
    <x v="1"/>
    <n v="66"/>
    <n v="30"/>
    <m/>
    <m/>
    <m/>
  </r>
  <r>
    <n v="42"/>
    <x v="2"/>
    <n v="1"/>
    <n v="0.20030000000000001"/>
    <n v="7.7700040061026803"/>
    <n v="0"/>
    <x v="1"/>
    <x v="1"/>
    <n v="56"/>
    <n v="30"/>
    <m/>
    <m/>
    <m/>
  </r>
  <r>
    <n v="0"/>
    <x v="4"/>
    <n v="1"/>
    <n v="9.1399999999999995E-2"/>
    <n v="55.629805691074502"/>
    <n v="0"/>
    <x v="1"/>
    <x v="4"/>
    <n v="16"/>
    <n v="30"/>
    <m/>
    <m/>
    <m/>
  </r>
  <r>
    <n v="15"/>
    <x v="4"/>
    <n v="1"/>
    <n v="7.4800000000000005E-2"/>
    <n v="5.1338609387166798"/>
    <n v="0"/>
    <x v="1"/>
    <x v="1"/>
    <n v="56"/>
    <n v="30"/>
    <m/>
    <m/>
    <m/>
  </r>
  <r>
    <n v="15"/>
    <x v="4"/>
    <n v="1"/>
    <n v="0.1079"/>
    <n v="2.30417811404913"/>
    <n v="0"/>
    <x v="1"/>
    <x v="1"/>
    <n v="16"/>
    <n v="30"/>
    <m/>
    <m/>
    <m/>
  </r>
  <r>
    <n v="42"/>
    <x v="2"/>
    <n v="1"/>
    <n v="0.22589999999999999"/>
    <n v="8.0397323798388207"/>
    <n v="0"/>
    <x v="1"/>
    <x v="1"/>
    <n v="16"/>
    <n v="30"/>
    <m/>
    <m/>
    <m/>
  </r>
  <r>
    <n v="0"/>
    <x v="2"/>
    <n v="1"/>
    <n v="0.22220000000000001"/>
    <n v="8.1333728297613508"/>
    <n v="0"/>
    <x v="1"/>
    <x v="1"/>
    <n v="66"/>
    <n v="30"/>
    <m/>
    <m/>
    <m/>
  </r>
  <r>
    <n v="0"/>
    <x v="2"/>
    <n v="1"/>
    <n v="0.20300000000000001"/>
    <n v="6.2143012480810196"/>
    <n v="0"/>
    <x v="1"/>
    <x v="1"/>
    <n v="56"/>
    <n v="30"/>
    <m/>
    <m/>
    <m/>
  </r>
  <r>
    <n v="15"/>
    <x v="4"/>
    <n v="1"/>
    <n v="0.06"/>
    <n v="10.1359096230007"/>
    <n v="0"/>
    <x v="1"/>
    <x v="2"/>
    <n v="66"/>
    <n v="30"/>
    <m/>
    <m/>
    <m/>
  </r>
  <r>
    <n v="0"/>
    <x v="2"/>
    <n v="1"/>
    <n v="0.21110000000000001"/>
    <n v="6.7380712567828596"/>
    <n v="0"/>
    <x v="1"/>
    <x v="1"/>
    <n v="16"/>
    <n v="30"/>
    <m/>
    <m/>
    <m/>
  </r>
  <r>
    <n v="15"/>
    <x v="4"/>
    <n v="1"/>
    <n v="3.0599999999999999E-2"/>
    <n v="6.3631421681493503"/>
    <n v="0"/>
    <x v="1"/>
    <x v="2"/>
    <n v="56"/>
    <n v="30"/>
    <m/>
    <m/>
    <m/>
  </r>
  <r>
    <n v="42"/>
    <x v="2"/>
    <n v="1"/>
    <n v="0.18629999999999999"/>
    <n v="14.9715429241769"/>
    <n v="0"/>
    <x v="1"/>
    <x v="2"/>
    <n v="66"/>
    <n v="30"/>
    <m/>
    <m/>
    <m/>
  </r>
  <r>
    <n v="15"/>
    <x v="4"/>
    <n v="1"/>
    <n v="5.6599999999999998E-2"/>
    <n v="3.10523863928392"/>
    <n v="0"/>
    <x v="1"/>
    <x v="2"/>
    <n v="16"/>
    <n v="30"/>
    <m/>
    <m/>
    <m/>
  </r>
  <r>
    <n v="89"/>
    <x v="4"/>
    <n v="1"/>
    <n v="0.1021"/>
    <n v="66.950313167646499"/>
    <n v="0"/>
    <x v="1"/>
    <x v="4"/>
    <n v="56"/>
    <n v="30"/>
    <m/>
    <m/>
    <m/>
  </r>
  <r>
    <n v="138"/>
    <x v="4"/>
    <n v="1"/>
    <n v="7.9399999999999998E-2"/>
    <n v="54.636582225095403"/>
    <n v="0"/>
    <x v="1"/>
    <x v="4"/>
    <n v="56"/>
    <n v="30"/>
    <m/>
    <m/>
    <m/>
  </r>
  <r>
    <n v="0"/>
    <x v="2"/>
    <n v="1"/>
    <n v="0.18440000000000001"/>
    <n v="16.5184863843023"/>
    <n v="0"/>
    <x v="1"/>
    <x v="2"/>
    <n v="66"/>
    <n v="30"/>
    <m/>
    <m/>
    <m/>
  </r>
  <r>
    <n v="42"/>
    <x v="2"/>
    <n v="1"/>
    <n v="0.17780000000000001"/>
    <n v="16.206694302149099"/>
    <n v="0"/>
    <x v="1"/>
    <x v="2"/>
    <n v="56"/>
    <n v="30"/>
    <m/>
    <m/>
    <m/>
  </r>
  <r>
    <n v="15"/>
    <x v="4"/>
    <n v="1"/>
    <n v="6.0600000000000001E-2"/>
    <n v="18.452624951954899"/>
    <n v="0"/>
    <x v="1"/>
    <x v="3"/>
    <n v="66"/>
    <n v="30"/>
    <m/>
    <m/>
    <m/>
  </r>
  <r>
    <n v="0"/>
    <x v="2"/>
    <n v="1"/>
    <n v="0.17369999999999999"/>
    <n v="13.1471687043085"/>
    <n v="0"/>
    <x v="1"/>
    <x v="2"/>
    <n v="56"/>
    <n v="30"/>
    <m/>
    <m/>
    <m/>
  </r>
  <r>
    <n v="42"/>
    <x v="2"/>
    <n v="1"/>
    <n v="0.14019999999999999"/>
    <n v="16.280509680043899"/>
    <n v="0"/>
    <x v="1"/>
    <x v="2"/>
    <n v="16"/>
    <n v="30"/>
    <m/>
    <m/>
    <m/>
  </r>
  <r>
    <n v="15"/>
    <x v="4"/>
    <n v="1"/>
    <n v="4.0399999999999998E-2"/>
    <n v="15.461877146270099"/>
    <n v="0"/>
    <x v="1"/>
    <x v="3"/>
    <n v="56"/>
    <n v="30"/>
    <m/>
    <m/>
    <m/>
  </r>
  <r>
    <n v="0"/>
    <x v="2"/>
    <n v="1"/>
    <n v="0.1593"/>
    <n v="18.1754820728674"/>
    <n v="0"/>
    <x v="1"/>
    <x v="2"/>
    <n v="16"/>
    <n v="30"/>
    <m/>
    <m/>
    <m/>
  </r>
  <r>
    <n v="89"/>
    <x v="4"/>
    <n v="1"/>
    <n v="8.2400000000000001E-2"/>
    <n v="38.8269826383329"/>
    <n v="0"/>
    <x v="1"/>
    <x v="4"/>
    <n v="16"/>
    <n v="30"/>
    <m/>
    <m/>
    <m/>
  </r>
  <r>
    <n v="15"/>
    <x v="4"/>
    <n v="1"/>
    <n v="5.2900000000000003E-2"/>
    <n v="16.4280394637025"/>
    <n v="0"/>
    <x v="1"/>
    <x v="3"/>
    <n v="16"/>
    <n v="30"/>
    <m/>
    <m/>
    <m/>
  </r>
  <r>
    <n v="42"/>
    <x v="2"/>
    <n v="1"/>
    <n v="0.16719999999999999"/>
    <n v="25.101799295749501"/>
    <n v="0"/>
    <x v="1"/>
    <x v="3"/>
    <n v="66"/>
    <n v="30"/>
    <m/>
    <m/>
    <m/>
  </r>
  <r>
    <n v="89"/>
    <x v="2"/>
    <n v="1"/>
    <n v="0.21249999999999999"/>
    <n v="7.5643014600500402"/>
    <n v="0"/>
    <x v="1"/>
    <x v="1"/>
    <n v="66"/>
    <n v="30"/>
    <m/>
    <m/>
    <m/>
  </r>
  <r>
    <n v="138"/>
    <x v="4"/>
    <n v="1"/>
    <n v="5.2299999999999999E-2"/>
    <n v="50.088023276068199"/>
    <n v="0"/>
    <x v="1"/>
    <x v="4"/>
    <n v="16"/>
    <n v="30"/>
    <m/>
    <m/>
    <m/>
  </r>
  <r>
    <n v="89"/>
    <x v="2"/>
    <n v="1"/>
    <n v="0.21579999999999999"/>
    <n v="7.7621519220992896"/>
    <n v="0"/>
    <x v="1"/>
    <x v="1"/>
    <n v="56"/>
    <n v="30"/>
    <m/>
    <m/>
    <m/>
  </r>
  <r>
    <n v="138"/>
    <x v="2"/>
    <n v="1"/>
    <n v="0.2112"/>
    <n v="8.5892251380719191"/>
    <n v="0"/>
    <x v="1"/>
    <x v="1"/>
    <n v="66"/>
    <n v="30"/>
    <m/>
    <m/>
    <m/>
  </r>
  <r>
    <n v="89"/>
    <x v="2"/>
    <n v="1"/>
    <n v="0.21299999999999999"/>
    <n v="6.3115731901489198"/>
    <n v="0"/>
    <x v="1"/>
    <x v="1"/>
    <n v="16"/>
    <n v="30"/>
    <m/>
    <m/>
    <m/>
  </r>
  <r>
    <n v="0"/>
    <x v="2"/>
    <n v="1"/>
    <n v="0.20799999999999999"/>
    <n v="26.813963028136602"/>
    <n v="0"/>
    <x v="1"/>
    <x v="3"/>
    <n v="66"/>
    <n v="30"/>
    <m/>
    <m/>
    <m/>
  </r>
  <r>
    <n v="138"/>
    <x v="2"/>
    <n v="1"/>
    <n v="0.23880000000000001"/>
    <n v="7.1160051762126297"/>
    <n v="0"/>
    <x v="1"/>
    <x v="1"/>
    <n v="56"/>
    <n v="30"/>
    <m/>
    <m/>
    <m/>
  </r>
  <r>
    <n v="42"/>
    <x v="2"/>
    <n v="1"/>
    <n v="0.16869999999999999"/>
    <n v="24.443182121030901"/>
    <n v="0"/>
    <x v="1"/>
    <x v="3"/>
    <n v="56"/>
    <n v="30"/>
    <m/>
    <m/>
    <m/>
  </r>
  <r>
    <n v="138"/>
    <x v="2"/>
    <n v="1"/>
    <n v="0.23169999999999999"/>
    <n v="6.4788621519692198"/>
    <n v="0"/>
    <x v="1"/>
    <x v="1"/>
    <n v="16"/>
    <n v="30"/>
    <m/>
    <m/>
    <m/>
  </r>
  <r>
    <n v="89"/>
    <x v="2"/>
    <n v="1"/>
    <n v="0.19950000000000001"/>
    <n v="13.3819217868149"/>
    <n v="0"/>
    <x v="1"/>
    <x v="2"/>
    <n v="66"/>
    <n v="30"/>
    <m/>
    <m/>
    <m/>
  </r>
  <r>
    <n v="138"/>
    <x v="2"/>
    <n v="1"/>
    <n v="0.2301"/>
    <n v="12.5941780963912"/>
    <n v="0"/>
    <x v="1"/>
    <x v="2"/>
    <n v="66"/>
    <n v="30"/>
    <m/>
    <m/>
    <m/>
  </r>
  <r>
    <n v="89"/>
    <x v="2"/>
    <n v="1"/>
    <n v="0.16830000000000001"/>
    <n v="11.7827855828218"/>
    <n v="0"/>
    <x v="1"/>
    <x v="2"/>
    <n v="56"/>
    <n v="30"/>
    <m/>
    <m/>
    <m/>
  </r>
  <r>
    <n v="0"/>
    <x v="2"/>
    <n v="1"/>
    <n v="0.13089999999999999"/>
    <n v="27.775595342740399"/>
    <n v="0"/>
    <x v="1"/>
    <x v="3"/>
    <n v="56"/>
    <n v="30"/>
    <m/>
    <m/>
    <m/>
  </r>
  <r>
    <n v="42"/>
    <x v="2"/>
    <n v="1"/>
    <n v="0.14779999999999999"/>
    <n v="27.558910611085501"/>
    <n v="0"/>
    <x v="1"/>
    <x v="3"/>
    <n v="16"/>
    <n v="30"/>
    <m/>
    <m/>
    <m/>
  </r>
  <r>
    <n v="15"/>
    <x v="4"/>
    <n v="1"/>
    <n v="5.21E-2"/>
    <n v="56.582228412851599"/>
    <n v="0"/>
    <x v="1"/>
    <x v="4"/>
    <n v="66"/>
    <n v="30"/>
    <m/>
    <m/>
    <m/>
  </r>
  <r>
    <n v="89"/>
    <x v="2"/>
    <n v="1"/>
    <n v="0.1588"/>
    <n v="13.945777125190901"/>
    <n v="0"/>
    <x v="1"/>
    <x v="2"/>
    <n v="16"/>
    <n v="30"/>
    <m/>
    <m/>
    <m/>
  </r>
  <r>
    <n v="138"/>
    <x v="2"/>
    <n v="1"/>
    <n v="0.19789999999999999"/>
    <n v="14.7371669868007"/>
    <n v="0"/>
    <x v="1"/>
    <x v="2"/>
    <n v="56"/>
    <n v="30"/>
    <m/>
    <m/>
    <m/>
  </r>
  <r>
    <n v="138"/>
    <x v="2"/>
    <n v="1"/>
    <n v="0.1938"/>
    <n v="11.1205829917453"/>
    <n v="0"/>
    <x v="1"/>
    <x v="2"/>
    <n v="16"/>
    <n v="30"/>
    <m/>
    <m/>
    <m/>
  </r>
  <r>
    <n v="0"/>
    <x v="2"/>
    <n v="1"/>
    <n v="0.16850000000000001"/>
    <n v="30.674954017158498"/>
    <n v="0"/>
    <x v="1"/>
    <x v="3"/>
    <n v="16"/>
    <n v="30"/>
    <m/>
    <m/>
    <m/>
  </r>
  <r>
    <n v="89"/>
    <x v="2"/>
    <n v="1"/>
    <n v="0.21279999999999999"/>
    <n v="24.4325239658355"/>
    <n v="0"/>
    <x v="1"/>
    <x v="3"/>
    <n v="66"/>
    <n v="30"/>
    <m/>
    <m/>
    <m/>
  </r>
  <r>
    <n v="138"/>
    <x v="2"/>
    <n v="1"/>
    <n v="0.20630000000000001"/>
    <n v="24.851282967254502"/>
    <n v="0"/>
    <x v="1"/>
    <x v="3"/>
    <n v="66"/>
    <n v="30"/>
    <m/>
    <m/>
    <m/>
  </r>
  <r>
    <n v="15"/>
    <x v="4"/>
    <n v="1"/>
    <n v="4.8899999999999999E-2"/>
    <n v="46.1038546902127"/>
    <n v="0"/>
    <x v="1"/>
    <x v="4"/>
    <n v="56"/>
    <n v="30"/>
    <m/>
    <m/>
    <m/>
  </r>
  <r>
    <n v="89"/>
    <x v="2"/>
    <n v="1"/>
    <n v="0.18659999999999999"/>
    <n v="28.477890656795299"/>
    <n v="0"/>
    <x v="1"/>
    <x v="3"/>
    <n v="56"/>
    <n v="30"/>
    <m/>
    <m/>
    <m/>
  </r>
  <r>
    <n v="138"/>
    <x v="2"/>
    <n v="1"/>
    <n v="0.1925"/>
    <n v="24.6624281364493"/>
    <n v="0"/>
    <x v="1"/>
    <x v="3"/>
    <n v="56"/>
    <n v="30"/>
    <m/>
    <m/>
    <m/>
  </r>
  <r>
    <n v="89"/>
    <x v="2"/>
    <n v="1"/>
    <n v="0.18110000000000001"/>
    <n v="26.287637093104401"/>
    <n v="0"/>
    <x v="1"/>
    <x v="3"/>
    <n v="16"/>
    <n v="30"/>
    <m/>
    <m/>
    <m/>
  </r>
  <r>
    <n v="138"/>
    <x v="2"/>
    <n v="1"/>
    <n v="0.17449999999999999"/>
    <n v="23.148964604362799"/>
    <n v="0"/>
    <x v="1"/>
    <x v="3"/>
    <n v="16"/>
    <n v="30"/>
    <m/>
    <m/>
    <m/>
  </r>
  <r>
    <n v="42"/>
    <x v="2"/>
    <n v="1"/>
    <n v="0.19409999999999999"/>
    <n v="98.580418452620506"/>
    <n v="0"/>
    <x v="1"/>
    <x v="4"/>
    <n v="66"/>
    <n v="30"/>
    <m/>
    <m/>
    <m/>
  </r>
  <r>
    <n v="15"/>
    <x v="4"/>
    <n v="1"/>
    <n v="6.3600000000000004E-2"/>
    <n v="51.933050489053102"/>
    <n v="0"/>
    <x v="1"/>
    <x v="4"/>
    <n v="16"/>
    <n v="30"/>
    <m/>
    <m/>
    <m/>
  </r>
  <r>
    <n v="0"/>
    <x v="2"/>
    <n v="1"/>
    <n v="0.17469999999999999"/>
    <n v="128.87919637421101"/>
    <n v="0"/>
    <x v="1"/>
    <x v="4"/>
    <n v="66"/>
    <n v="30"/>
    <m/>
    <m/>
    <m/>
  </r>
  <r>
    <n v="89"/>
    <x v="2"/>
    <n v="1"/>
    <n v="0.1767"/>
    <n v="72.349789898376898"/>
    <n v="0"/>
    <x v="1"/>
    <x v="4"/>
    <n v="66"/>
    <n v="30"/>
    <m/>
    <m/>
    <m/>
  </r>
  <r>
    <n v="42"/>
    <x v="2"/>
    <n v="1"/>
    <n v="0.1905"/>
    <n v="82.721604873891906"/>
    <n v="0"/>
    <x v="1"/>
    <x v="4"/>
    <n v="56"/>
    <n v="30"/>
    <m/>
    <m/>
    <m/>
  </r>
  <r>
    <n v="138"/>
    <x v="2"/>
    <n v="1"/>
    <n v="0.21820000000000001"/>
    <n v="101.288999398238"/>
    <n v="0"/>
    <x v="1"/>
    <x v="4"/>
    <n v="66"/>
    <n v="30"/>
    <m/>
    <m/>
    <m/>
  </r>
  <r>
    <n v="89"/>
    <x v="2"/>
    <n v="1"/>
    <n v="0.22220000000000001"/>
    <n v="70.0462269908748"/>
    <n v="0"/>
    <x v="1"/>
    <x v="4"/>
    <n v="56"/>
    <n v="30"/>
    <m/>
    <m/>
    <m/>
  </r>
  <r>
    <n v="0"/>
    <x v="2"/>
    <n v="1"/>
    <n v="0.22020000000000001"/>
    <n v="88.506565205752807"/>
    <n v="0"/>
    <x v="1"/>
    <x v="4"/>
    <n v="56"/>
    <n v="30"/>
    <m/>
    <m/>
    <m/>
  </r>
  <r>
    <n v="42"/>
    <x v="2"/>
    <n v="1"/>
    <n v="0.1691"/>
    <n v="70.244432913139406"/>
    <n v="0"/>
    <x v="1"/>
    <x v="4"/>
    <n v="16"/>
    <n v="30"/>
    <m/>
    <m/>
    <m/>
  </r>
  <r>
    <n v="138"/>
    <x v="2"/>
    <n v="1"/>
    <n v="0.19220000000000001"/>
    <n v="67.5838194000534"/>
    <n v="0"/>
    <x v="1"/>
    <x v="4"/>
    <n v="56"/>
    <n v="30"/>
    <m/>
    <m/>
    <m/>
  </r>
  <r>
    <n v="89"/>
    <x v="2"/>
    <n v="1"/>
    <n v="0.2135"/>
    <n v="83.281271143816397"/>
    <n v="0"/>
    <x v="1"/>
    <x v="4"/>
    <n v="16"/>
    <n v="30"/>
    <m/>
    <m/>
    <m/>
  </r>
  <r>
    <n v="138"/>
    <x v="2"/>
    <n v="1"/>
    <n v="0.2019"/>
    <n v="71.790428373962598"/>
    <n v="0"/>
    <x v="1"/>
    <x v="4"/>
    <n v="16"/>
    <n v="30"/>
    <m/>
    <m/>
    <m/>
  </r>
  <r>
    <n v="0"/>
    <x v="2"/>
    <n v="1"/>
    <n v="0.20019999999999999"/>
    <n v="95.841555658727799"/>
    <n v="0"/>
    <x v="1"/>
    <x v="4"/>
    <n v="16"/>
    <n v="30"/>
    <m/>
    <m/>
    <m/>
  </r>
  <r>
    <n v="42"/>
    <x v="0"/>
    <n v="1"/>
    <n v="0.13059999999999999"/>
    <n v="1.6924350261688199"/>
    <n v="0"/>
    <x v="2"/>
    <x v="0"/>
    <s v="N/A"/>
    <n v="30"/>
    <n v="9.7135114854651598E-5"/>
    <n v="92757.993000000002"/>
    <n v="92767.003058303701"/>
  </r>
  <r>
    <n v="138"/>
    <x v="0"/>
    <n v="1"/>
    <n v="0.183"/>
    <n v="1.89850902557373"/>
    <n v="0"/>
    <x v="2"/>
    <x v="0"/>
    <s v="N/A"/>
    <n v="30"/>
    <n v="5.4702669786872902E-5"/>
    <n v="103041.993004648"/>
    <n v="103047.62967676501"/>
  </r>
  <r>
    <n v="15"/>
    <x v="0"/>
    <n v="1"/>
    <n v="0.20039999999999999"/>
    <n v="7.5757670402526802"/>
    <n v="0"/>
    <x v="2"/>
    <x v="0"/>
    <s v="N/A"/>
    <n v="30"/>
    <n v="0"/>
    <n v="89463.994999999995"/>
    <n v="89463.994999999995"/>
  </r>
  <r>
    <n v="89"/>
    <x v="0"/>
    <n v="1"/>
    <n v="0.151"/>
    <n v="5.9429969787597603"/>
    <n v="0"/>
    <x v="2"/>
    <x v="0"/>
    <s v="N/A"/>
    <n v="30"/>
    <n v="9.7149553937536697E-5"/>
    <n v="96476.991999999998"/>
    <n v="96486.364696738005"/>
  </r>
  <r>
    <n v="0"/>
    <x v="0"/>
    <n v="1"/>
    <n v="0.21579999999999999"/>
    <n v="15.229311943054199"/>
    <n v="0"/>
    <x v="2"/>
    <x v="0"/>
    <s v="N/A"/>
    <n v="30"/>
    <n v="9.5376509184377404E-5"/>
    <n v="111060.993999999"/>
    <n v="111071.586609914"/>
  </r>
  <r>
    <n v="42"/>
    <x v="1"/>
    <n v="1"/>
    <n v="0.42209999999999998"/>
    <n v="1805.6266081333099"/>
    <n v="0"/>
    <x v="2"/>
    <x v="0"/>
    <s v="N/A"/>
    <n v="30"/>
    <n v="5.5626486965401198E-3"/>
    <n v="52908.996010650902"/>
    <n v="53203.310168344797"/>
  </r>
  <r>
    <n v="138"/>
    <x v="1"/>
    <n v="1"/>
    <n v="0.4546"/>
    <n v="1805.53767991065"/>
    <n v="0"/>
    <x v="2"/>
    <x v="0"/>
    <s v="N/A"/>
    <n v="30"/>
    <n v="4.4719064355473199E-3"/>
    <n v="59346.99696705"/>
    <n v="59612.391184717402"/>
  </r>
  <r>
    <n v="15"/>
    <x v="1"/>
    <n v="1"/>
    <n v="0.45129999999999998"/>
    <n v="1805.48527383804"/>
    <n v="0"/>
    <x v="2"/>
    <x v="0"/>
    <s v="N/A"/>
    <n v="30"/>
    <n v="4.5943349744249897E-3"/>
    <n v="55849.996318236503"/>
    <n v="56106.589909642898"/>
  </r>
  <r>
    <n v="89"/>
    <x v="1"/>
    <n v="1"/>
    <n v="0.4476"/>
    <n v="1806.2298309803"/>
    <n v="0"/>
    <x v="2"/>
    <x v="0"/>
    <s v="N/A"/>
    <n v="30"/>
    <n v="5.2025136523019102E-3"/>
    <n v="56709.995021125702"/>
    <n v="57005.029544445097"/>
  </r>
  <r>
    <n v="0"/>
    <x v="1"/>
    <n v="1"/>
    <n v="0.43009999999999998"/>
    <n v="1805.22609400749"/>
    <n v="0"/>
    <x v="2"/>
    <x v="0"/>
    <s v="N/A"/>
    <n v="30"/>
    <n v="5.5168467690875503E-3"/>
    <n v="54192.997000000003"/>
    <n v="54491.971460406603"/>
  </r>
  <r>
    <n v="42"/>
    <x v="1"/>
    <n v="1"/>
    <n v="0.42209999999999998"/>
    <n v="1805.7824108600601"/>
    <n v="0"/>
    <x v="2"/>
    <x v="0"/>
    <s v="N/A"/>
    <n v="30"/>
    <n v="5.5631455295574598E-3"/>
    <n v="52908.996010650902"/>
    <n v="53203.3364552809"/>
  </r>
  <r>
    <n v="138"/>
    <x v="1"/>
    <n v="1"/>
    <n v="0.4546"/>
    <n v="1805.70941019058"/>
    <n v="0"/>
    <x v="2"/>
    <x v="0"/>
    <s v="N/A"/>
    <n v="30"/>
    <n v="4.4713431458872997E-3"/>
    <n v="59346.99696705"/>
    <n v="59612.357755167701"/>
  </r>
  <r>
    <n v="15"/>
    <x v="1"/>
    <n v="1"/>
    <n v="0.45129999999999998"/>
    <n v="1805.6565759181899"/>
    <n v="0"/>
    <x v="2"/>
    <x v="0"/>
    <s v="N/A"/>
    <n v="30"/>
    <n v="4.5948164168552403E-3"/>
    <n v="55849.996318236503"/>
    <n v="56106.616798200797"/>
  </r>
  <r>
    <n v="89"/>
    <x v="1"/>
    <n v="1"/>
    <n v="0.4476"/>
    <n v="1806.1840929985001"/>
    <n v="0"/>
    <x v="2"/>
    <x v="0"/>
    <s v="N/A"/>
    <n v="30"/>
    <n v="5.2024905871709097E-3"/>
    <n v="56709.995021125702"/>
    <n v="57005.028236421698"/>
  </r>
  <r>
    <n v="0"/>
    <x v="1"/>
    <n v="1"/>
    <n v="0.43009999999999998"/>
    <n v="1805.3111319541899"/>
    <n v="0"/>
    <x v="2"/>
    <x v="0"/>
    <s v="N/A"/>
    <n v="30"/>
    <n v="5.51711626149088E-3"/>
    <n v="54192.997000000003"/>
    <n v="54491.986065007601"/>
  </r>
  <r>
    <n v="42"/>
    <x v="2"/>
    <n v="1"/>
    <n v="0.45200000000000001"/>
    <n v="1805.6112649440699"/>
    <n v="0"/>
    <x v="2"/>
    <x v="0"/>
    <s v="N/A"/>
    <n v="30"/>
    <n v="1.01327805458388E-2"/>
    <n v="44536.996100505101"/>
    <n v="44988.279708162401"/>
  </r>
  <r>
    <n v="138"/>
    <x v="2"/>
    <n v="1"/>
    <n v="0.49730000000000002"/>
    <n v="1805.55126404762"/>
    <n v="0"/>
    <x v="2"/>
    <x v="0"/>
    <s v="N/A"/>
    <n v="30"/>
    <n v="7.5679130398440498E-3"/>
    <n v="46351.996000000297"/>
    <n v="46702.783874951499"/>
  </r>
  <r>
    <n v="15"/>
    <x v="2"/>
    <n v="1"/>
    <n v="0.4597"/>
    <n v="1807.2770168781201"/>
    <n v="0"/>
    <x v="2"/>
    <x v="0"/>
    <s v="N/A"/>
    <n v="30"/>
    <n v="1.04300487810029E-2"/>
    <n v="45626.995999999999"/>
    <n v="46102.887794010603"/>
  </r>
  <r>
    <n v="89"/>
    <x v="2"/>
    <n v="1"/>
    <n v="0.50480000000000003"/>
    <n v="1806.0767989158601"/>
    <n v="0"/>
    <x v="2"/>
    <x v="0"/>
    <s v="N/A"/>
    <n v="30"/>
    <n v="9.4824068044182704E-3"/>
    <n v="51002.994052380898"/>
    <n v="51486.6251902289"/>
  </r>
  <r>
    <n v="0"/>
    <x v="2"/>
    <n v="1"/>
    <n v="0.503"/>
    <n v="1805.8797960281299"/>
    <n v="0"/>
    <x v="2"/>
    <x v="0"/>
    <s v="N/A"/>
    <n v="30"/>
    <n v="1.0438777142597101E-2"/>
    <n v="43908.996004741603"/>
    <n v="44367.3522285902"/>
  </r>
  <r>
    <n v="42"/>
    <x v="3"/>
    <n v="1"/>
    <n v="0.51029999999999998"/>
    <n v="1804.6773991584701"/>
    <n v="0"/>
    <x v="2"/>
    <x v="0"/>
    <s v="N/A"/>
    <n v="30"/>
    <n v="1.2977339061778399E-2"/>
    <n v="42447.992005337699"/>
    <n v="42998.853990082702"/>
  </r>
  <r>
    <n v="138"/>
    <x v="3"/>
    <n v="1"/>
    <n v="0.5413"/>
    <n v="1804.4978480339"/>
    <n v="0"/>
    <x v="2"/>
    <x v="0"/>
    <s v="N/A"/>
    <n v="30"/>
    <n v="1.6598917961831099E-2"/>
    <n v="38759.994000999002"/>
    <n v="39403.3679616226"/>
  </r>
  <r>
    <n v="15"/>
    <x v="3"/>
    <n v="1"/>
    <n v="0.50739999999999996"/>
    <n v="1804.61363983154"/>
    <n v="0"/>
    <x v="2"/>
    <x v="0"/>
    <s v="N/A"/>
    <n v="30"/>
    <n v="9.9375529641667001E-3"/>
    <n v="43511.993005148601"/>
    <n v="43944.395740213702"/>
  </r>
  <r>
    <n v="89"/>
    <x v="3"/>
    <n v="1"/>
    <n v="0.53349999999999997"/>
    <n v="1804.5751030445099"/>
    <n v="0"/>
    <x v="2"/>
    <x v="0"/>
    <s v="N/A"/>
    <n v="30"/>
    <n v="1.51551931540656E-2"/>
    <n v="39921.995997824699"/>
    <n v="40527.021558267501"/>
  </r>
  <r>
    <n v="0"/>
    <x v="3"/>
    <n v="1"/>
    <n v="0.50149999999999995"/>
    <n v="1804.51838612556"/>
    <n v="0"/>
    <x v="2"/>
    <x v="0"/>
    <s v="N/A"/>
    <n v="30"/>
    <n v="1.35269911072129E-2"/>
    <n v="40428.996000999003"/>
    <n v="40975.878670377999"/>
  </r>
  <r>
    <n v="89"/>
    <x v="4"/>
    <n v="1"/>
    <n v="0.2676"/>
    <n v="819.63781380653302"/>
    <n v="0"/>
    <x v="2"/>
    <x v="0"/>
    <s v="N/A"/>
    <n v="30"/>
    <n v="5.4693833773828597E-5"/>
    <n v="84590.994000000006"/>
    <n v="84595.620605764605"/>
  </r>
  <r>
    <n v="15"/>
    <x v="4"/>
    <n v="1"/>
    <n v="0.29630000000000001"/>
    <n v="864.54755306243896"/>
    <n v="0"/>
    <x v="2"/>
    <x v="0"/>
    <s v="N/A"/>
    <n v="30"/>
    <n v="9.7522771205872701E-5"/>
    <n v="77049.993000000002"/>
    <n v="77057.507128838697"/>
  </r>
  <r>
    <n v="0"/>
    <x v="4"/>
    <n v="1"/>
    <n v="0.24709999999999999"/>
    <n v="1801.7433898448901"/>
    <n v="0"/>
    <x v="2"/>
    <x v="0"/>
    <s v="N/A"/>
    <n v="30"/>
    <n v="1.13389383237908E-4"/>
    <n v="75503.993007675104"/>
    <n v="75512.5543588742"/>
  </r>
  <r>
    <n v="42"/>
    <x v="4"/>
    <n v="1"/>
    <n v="0.25340000000000001"/>
    <n v="1802.24906611442"/>
    <n v="0"/>
    <x v="2"/>
    <x v="0"/>
    <s v="N/A"/>
    <n v="30"/>
    <n v="3.8241152042859002E-4"/>
    <n v="76559.994016476703"/>
    <n v="76589.271440192504"/>
  </r>
  <r>
    <n v="138"/>
    <x v="4"/>
    <n v="1"/>
    <n v="0.25779999999999997"/>
    <n v="1803.6163380145999"/>
    <n v="0"/>
    <x v="2"/>
    <x v="0"/>
    <s v="N/A"/>
    <n v="30"/>
    <n v="1.74869900856831E-4"/>
    <n v="80145.993530744294"/>
    <n v="80160.008652687102"/>
  </r>
  <r>
    <m/>
    <x v="5"/>
    <m/>
    <m/>
    <m/>
    <m/>
    <x v="3"/>
    <x v="5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780794-9D53-6B4F-A2D3-003FF38CA31F}" name="PivotTable4" cacheId="3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I2:AP10" firstHeaderRow="1" firstDataRow="3" firstDataCol="1"/>
  <pivotFields count="13">
    <pivotField showAll="0" defaultSubtotal="0"/>
    <pivotField axis="axisRow" showAll="0" sortType="ascending" defaultSubtotal="0">
      <items count="6">
        <item x="0"/>
        <item x="4"/>
        <item x="1"/>
        <item x="2"/>
        <item x="3"/>
        <item x="5"/>
      </items>
    </pivotField>
    <pivotField showAll="0" defaultSubtotal="0"/>
    <pivotField dataField="1" showAll="0" defaultSubtotal="0"/>
    <pivotField showAll="0" defaultSubtotal="0"/>
    <pivotField showAll="0" defaultSubtotal="0"/>
    <pivotField axis="axisCol" showAll="0" defaultSubtotal="0">
      <items count="4">
        <item x="0"/>
        <item x="1"/>
        <item x="2"/>
        <item x="3"/>
      </items>
    </pivotField>
    <pivotField axis="axisCol" showAll="0" defaultSubtotal="0">
      <items count="6">
        <item x="4"/>
        <item x="3"/>
        <item x="2"/>
        <item x="1"/>
        <item x="0"/>
        <item x="5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1"/>
  </rowFields>
  <rowItems count="6">
    <i>
      <x/>
    </i>
    <i>
      <x v="1"/>
    </i>
    <i>
      <x v="2"/>
    </i>
    <i>
      <x v="3"/>
    </i>
    <i>
      <x v="4"/>
    </i>
    <i>
      <x v="5"/>
    </i>
  </rowItems>
  <colFields count="2">
    <field x="6"/>
    <field x="7"/>
  </colFields>
  <colItems count="7">
    <i>
      <x/>
      <x v="4"/>
    </i>
    <i>
      <x v="1"/>
      <x/>
    </i>
    <i r="1">
      <x v="1"/>
    </i>
    <i r="1">
      <x v="2"/>
    </i>
    <i r="1">
      <x v="3"/>
    </i>
    <i>
      <x v="2"/>
      <x v="4"/>
    </i>
    <i>
      <x v="3"/>
      <x v="5"/>
    </i>
  </colItems>
  <dataFields count="1">
    <dataField name="Average of Out-Acc" fld="3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2A05F5-4A2D-2F47-BCE3-4E0F6ED46934}" name="PivotTable3" cacheId="3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Z2:AG10" firstHeaderRow="1" firstDataRow="3" firstDataCol="1"/>
  <pivotFields count="13">
    <pivotField showAll="0" defaultSubtotal="0"/>
    <pivotField axis="axisRow" showAll="0" sortType="ascending" defaultSubtotal="0">
      <items count="6">
        <item x="0"/>
        <item x="4"/>
        <item x="1"/>
        <item x="2"/>
        <item x="3"/>
        <item x="5"/>
      </items>
    </pivotField>
    <pivotField dataField="1" showAll="0" defaultSubtotal="0"/>
    <pivotField showAll="0" defaultSubtotal="0"/>
    <pivotField showAll="0" defaultSubtotal="0"/>
    <pivotField showAll="0" defaultSubtotal="0"/>
    <pivotField axis="axisCol" showAll="0" defaultSubtotal="0">
      <items count="4">
        <item x="0"/>
        <item x="1"/>
        <item x="2"/>
        <item x="3"/>
      </items>
    </pivotField>
    <pivotField axis="axisCol" showAll="0" defaultSubtotal="0">
      <items count="6">
        <item x="4"/>
        <item x="3"/>
        <item x="2"/>
        <item x="1"/>
        <item x="0"/>
        <item x="5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1"/>
  </rowFields>
  <rowItems count="6">
    <i>
      <x/>
    </i>
    <i>
      <x v="1"/>
    </i>
    <i>
      <x v="2"/>
    </i>
    <i>
      <x v="3"/>
    </i>
    <i>
      <x v="4"/>
    </i>
    <i>
      <x v="5"/>
    </i>
  </rowItems>
  <colFields count="2">
    <field x="6"/>
    <field x="7"/>
  </colFields>
  <colItems count="7">
    <i>
      <x/>
      <x v="4"/>
    </i>
    <i>
      <x v="1"/>
      <x/>
    </i>
    <i r="1">
      <x v="1"/>
    </i>
    <i r="1">
      <x v="2"/>
    </i>
    <i r="1">
      <x v="3"/>
    </i>
    <i>
      <x v="2"/>
      <x v="4"/>
    </i>
    <i>
      <x v="3"/>
      <x v="5"/>
    </i>
  </colItems>
  <dataFields count="1">
    <dataField name="Average of In-Acc" fld="2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EEC3AA-C79F-634E-A332-D68B06F3D76E}" name="PivotTable2" cacheId="3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">
  <location ref="Q2:X10" firstHeaderRow="1" firstDataRow="3" firstDataCol="1"/>
  <pivotFields count="13">
    <pivotField showAll="0" defaultSubtotal="0"/>
    <pivotField axis="axisRow" showAll="0" sortType="ascending" defaultSubtotal="0">
      <items count="6">
        <item x="0"/>
        <item x="4"/>
        <item x="1"/>
        <item x="2"/>
        <item x="3"/>
        <item x="5"/>
      </items>
    </pivotField>
    <pivotField showAll="0" defaultSubtotal="0"/>
    <pivotField showAll="0" defaultSubtotal="0"/>
    <pivotField dataField="1" showAll="0" defaultSubtotal="0"/>
    <pivotField showAll="0" defaultSubtotal="0"/>
    <pivotField axis="axisCol" showAll="0" defaultSubtotal="0">
      <items count="4">
        <item x="0"/>
        <item x="1"/>
        <item x="2"/>
        <item x="3"/>
      </items>
    </pivotField>
    <pivotField axis="axisCol" showAll="0" defaultSubtotal="0">
      <items count="6">
        <item x="4"/>
        <item x="3"/>
        <item x="2"/>
        <item x="1"/>
        <item x="0"/>
        <item x="5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1"/>
  </rowFields>
  <rowItems count="6">
    <i>
      <x/>
    </i>
    <i>
      <x v="1"/>
    </i>
    <i>
      <x v="2"/>
    </i>
    <i>
      <x v="3"/>
    </i>
    <i>
      <x v="4"/>
    </i>
    <i>
      <x v="5"/>
    </i>
  </rowItems>
  <colFields count="2">
    <field x="6"/>
    <field x="7"/>
  </colFields>
  <colItems count="7">
    <i>
      <x/>
      <x v="4"/>
    </i>
    <i>
      <x v="1"/>
      <x/>
    </i>
    <i r="1">
      <x v="1"/>
    </i>
    <i r="1">
      <x v="2"/>
    </i>
    <i r="1">
      <x v="3"/>
    </i>
    <i>
      <x v="2"/>
      <x v="4"/>
    </i>
    <i>
      <x v="3"/>
      <x v="5"/>
    </i>
  </colItems>
  <dataFields count="1">
    <dataField name="Average of Run_Time" fld="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32F82B-CF35-A74B-AAA0-B4F9F7278C4A}" name="PivotTable7" cacheId="3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I12:AP20" firstHeaderRow="1" firstDataRow="3" firstDataCol="1"/>
  <pivotFields count="13">
    <pivotField showAll="0" defaultSubtotal="0"/>
    <pivotField axis="axisRow" showAll="0" sortType="ascending" defaultSubtotal="0">
      <items count="6">
        <item x="0"/>
        <item x="4"/>
        <item x="1"/>
        <item x="2"/>
        <item x="3"/>
        <item x="5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4">
        <item x="0"/>
        <item x="1"/>
        <item x="2"/>
        <item x="3"/>
      </items>
    </pivotField>
    <pivotField axis="axisCol" showAll="0" defaultSubtotal="0">
      <items count="6">
        <item x="4"/>
        <item x="3"/>
        <item x="2"/>
        <item x="1"/>
        <item x="0"/>
        <item x="5"/>
      </items>
    </pivotField>
    <pivotField showAll="0" defaultSubtotal="0"/>
    <pivotField showAll="0" defaultSubtotal="0"/>
    <pivotField dataField="1" showAll="0" defaultSubtotal="0"/>
    <pivotField showAll="0" defaultSubtotal="0"/>
    <pivotField showAll="0" defaultSubtotal="0"/>
  </pivotFields>
  <rowFields count="1">
    <field x="1"/>
  </rowFields>
  <rowItems count="6">
    <i>
      <x/>
    </i>
    <i>
      <x v="1"/>
    </i>
    <i>
      <x v="2"/>
    </i>
    <i>
      <x v="3"/>
    </i>
    <i>
      <x v="4"/>
    </i>
    <i>
      <x v="5"/>
    </i>
  </rowItems>
  <colFields count="2">
    <field x="6"/>
    <field x="7"/>
  </colFields>
  <colItems count="7">
    <i>
      <x/>
      <x v="4"/>
    </i>
    <i>
      <x v="1"/>
      <x/>
    </i>
    <i r="1">
      <x v="1"/>
    </i>
    <i r="1">
      <x v="2"/>
    </i>
    <i r="1">
      <x v="3"/>
    </i>
    <i>
      <x v="2"/>
      <x v="4"/>
    </i>
    <i>
      <x v="3"/>
      <x v="5"/>
    </i>
  </colItems>
  <dataFields count="1">
    <dataField name="Average of MIPGap" fld="1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93F0E1-3217-AF4B-AC71-39BBDB260F95}" name="PivotTable6" cacheId="3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Z12:AG20" firstHeaderRow="1" firstDataRow="3" firstDataCol="1"/>
  <pivotFields count="13">
    <pivotField showAll="0" defaultSubtotal="0"/>
    <pivotField axis="axisRow" showAll="0" sortType="ascending" defaultSubtotal="0">
      <items count="6">
        <item x="0"/>
        <item x="4"/>
        <item x="1"/>
        <item x="2"/>
        <item x="3"/>
        <item x="5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4">
        <item x="0"/>
        <item x="1"/>
        <item x="2"/>
        <item x="3"/>
      </items>
    </pivotField>
    <pivotField axis="axisCol" showAll="0" defaultSubtotal="0">
      <items count="6">
        <item x="4"/>
        <item x="3"/>
        <item x="2"/>
        <item x="1"/>
        <item x="0"/>
        <item x="5"/>
      </items>
    </pivotField>
    <pivotField showAll="0" defaultSubtotal="0"/>
    <pivotField showAll="0" defaultSubtotal="0"/>
    <pivotField showAll="0" defaultSubtotal="0"/>
    <pivotField showAll="0" defaultSubtotal="0"/>
    <pivotField dataField="1" showAll="0" defaultSubtotal="0"/>
  </pivotFields>
  <rowFields count="1">
    <field x="1"/>
  </rowFields>
  <rowItems count="6">
    <i>
      <x/>
    </i>
    <i>
      <x v="1"/>
    </i>
    <i>
      <x v="2"/>
    </i>
    <i>
      <x v="3"/>
    </i>
    <i>
      <x v="4"/>
    </i>
    <i>
      <x v="5"/>
    </i>
  </rowItems>
  <colFields count="2">
    <field x="6"/>
    <field x="7"/>
  </colFields>
  <colItems count="7">
    <i>
      <x/>
      <x v="4"/>
    </i>
    <i>
      <x v="1"/>
      <x/>
    </i>
    <i r="1">
      <x v="1"/>
    </i>
    <i r="1">
      <x v="2"/>
    </i>
    <i r="1">
      <x v="3"/>
    </i>
    <i>
      <x v="2"/>
      <x v="4"/>
    </i>
    <i>
      <x v="3"/>
      <x v="5"/>
    </i>
  </colItems>
  <dataFields count="1">
    <dataField name="Average of ObjBound" fld="12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E3ADB6-1D72-F544-BCE7-349600E45F5D}" name="PivotTable5" cacheId="3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Q12:X20" firstHeaderRow="1" firstDataRow="3" firstDataCol="1"/>
  <pivotFields count="13">
    <pivotField showAll="0" defaultSubtotal="0"/>
    <pivotField axis="axisRow" showAll="0" sortType="ascending" defaultSubtotal="0">
      <items count="6">
        <item x="0"/>
        <item x="4"/>
        <item x="1"/>
        <item x="2"/>
        <item x="3"/>
        <item x="5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4">
        <item x="0"/>
        <item x="1"/>
        <item x="2"/>
        <item x="3"/>
      </items>
    </pivotField>
    <pivotField axis="axisCol" showAll="0" defaultSubtotal="0">
      <items count="6">
        <item x="4"/>
        <item x="3"/>
        <item x="2"/>
        <item x="1"/>
        <item x="0"/>
        <item x="5"/>
      </items>
    </pivotField>
    <pivotField showAll="0" defaultSubtotal="0"/>
    <pivotField showAll="0" defaultSubtotal="0"/>
    <pivotField showAll="0" defaultSubtotal="0"/>
    <pivotField dataField="1" showAll="0" defaultSubtotal="0"/>
    <pivotField showAll="0" defaultSubtotal="0"/>
  </pivotFields>
  <rowFields count="1">
    <field x="1"/>
  </rowFields>
  <rowItems count="6">
    <i>
      <x/>
    </i>
    <i>
      <x v="1"/>
    </i>
    <i>
      <x v="2"/>
    </i>
    <i>
      <x v="3"/>
    </i>
    <i>
      <x v="4"/>
    </i>
    <i>
      <x v="5"/>
    </i>
  </rowItems>
  <colFields count="2">
    <field x="6"/>
    <field x="7"/>
  </colFields>
  <colItems count="7">
    <i>
      <x/>
      <x v="4"/>
    </i>
    <i>
      <x v="1"/>
      <x/>
    </i>
    <i r="1">
      <x v="1"/>
    </i>
    <i r="1">
      <x v="2"/>
    </i>
    <i r="1">
      <x v="3"/>
    </i>
    <i>
      <x v="2"/>
      <x v="4"/>
    </i>
    <i>
      <x v="3"/>
      <x v="5"/>
    </i>
  </colItems>
  <dataFields count="1">
    <dataField name="Average of ObjVal" fld="1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92D99-A09D-FD43-ACCE-5F4507DF9B9E}">
  <dimension ref="A1:AP361"/>
  <sheetViews>
    <sheetView tabSelected="1" topLeftCell="P13" zoomScale="75" workbookViewId="0">
      <selection activeCell="W38" sqref="W38"/>
    </sheetView>
  </sheetViews>
  <sheetFormatPr baseColWidth="10" defaultRowHeight="16" x14ac:dyDescent="0.2"/>
  <cols>
    <col min="17" max="17" width="16.33203125" bestFit="1" customWidth="1"/>
    <col min="18" max="18" width="17" bestFit="1" customWidth="1"/>
    <col min="19" max="19" width="10.33203125" bestFit="1" customWidth="1"/>
    <col min="20" max="20" width="9.33203125" bestFit="1" customWidth="1"/>
    <col min="21" max="22" width="13.6640625" bestFit="1" customWidth="1"/>
    <col min="23" max="23" width="17" bestFit="1" customWidth="1"/>
    <col min="24" max="24" width="9.1640625" bestFit="1" customWidth="1"/>
    <col min="25" max="25" width="14.83203125" bestFit="1" customWidth="1"/>
    <col min="26" max="26" width="19.5" bestFit="1" customWidth="1"/>
    <col min="27" max="27" width="17" bestFit="1" customWidth="1"/>
    <col min="28" max="28" width="10.33203125" bestFit="1" customWidth="1"/>
    <col min="29" max="29" width="9.33203125" bestFit="1" customWidth="1"/>
    <col min="30" max="30" width="13.6640625" bestFit="1" customWidth="1"/>
    <col min="31" max="31" width="13.6640625" customWidth="1"/>
    <col min="32" max="32" width="17" customWidth="1"/>
    <col min="33" max="33" width="9.1640625" bestFit="1" customWidth="1"/>
    <col min="34" max="34" width="18.83203125" bestFit="1" customWidth="1"/>
    <col min="35" max="35" width="17.5" bestFit="1" customWidth="1"/>
    <col min="36" max="36" width="17" bestFit="1" customWidth="1"/>
    <col min="37" max="37" width="10.33203125" bestFit="1" customWidth="1"/>
    <col min="38" max="38" width="9.33203125" bestFit="1" customWidth="1"/>
    <col min="39" max="39" width="8.1640625" bestFit="1" customWidth="1"/>
    <col min="40" max="40" width="7" bestFit="1" customWidth="1"/>
    <col min="41" max="41" width="17" bestFit="1" customWidth="1"/>
    <col min="42" max="42" width="9.1640625" bestFit="1" customWidth="1"/>
    <col min="43" max="43" width="12" bestFit="1" customWidth="1"/>
    <col min="44" max="44" width="17.33203125" bestFit="1" customWidth="1"/>
    <col min="45" max="45" width="12" bestFit="1" customWidth="1"/>
    <col min="46" max="46" width="17.33203125" bestFit="1" customWidth="1"/>
    <col min="47" max="47" width="12" bestFit="1" customWidth="1"/>
  </cols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  <c r="L1" t="s">
        <v>10</v>
      </c>
      <c r="M1" t="s">
        <v>11</v>
      </c>
      <c r="N1" t="s">
        <v>25</v>
      </c>
      <c r="O1" t="s">
        <v>26</v>
      </c>
    </row>
    <row r="2" spans="1:42" x14ac:dyDescent="0.2">
      <c r="A2">
        <v>138</v>
      </c>
      <c r="B2">
        <v>10</v>
      </c>
      <c r="C2">
        <v>1</v>
      </c>
      <c r="D2">
        <v>0.183</v>
      </c>
      <c r="E2">
        <v>1.86609387397766</v>
      </c>
      <c r="F2">
        <v>0</v>
      </c>
      <c r="G2" t="s">
        <v>16</v>
      </c>
      <c r="H2" t="s">
        <v>15</v>
      </c>
      <c r="I2" t="s">
        <v>15</v>
      </c>
      <c r="J2">
        <v>30</v>
      </c>
      <c r="K2" s="1">
        <v>5.4702669786872902E-5</v>
      </c>
      <c r="L2">
        <v>103041.993004648</v>
      </c>
      <c r="M2">
        <v>103047.62967676501</v>
      </c>
      <c r="Q2" s="2" t="s">
        <v>30</v>
      </c>
      <c r="R2" s="2" t="s">
        <v>18</v>
      </c>
      <c r="Z2" s="2" t="s">
        <v>19</v>
      </c>
      <c r="AA2" s="2" t="s">
        <v>18</v>
      </c>
      <c r="AI2" s="2" t="s">
        <v>20</v>
      </c>
      <c r="AJ2" s="2" t="s">
        <v>18</v>
      </c>
    </row>
    <row r="3" spans="1:42" x14ac:dyDescent="0.2">
      <c r="A3">
        <v>42</v>
      </c>
      <c r="B3">
        <v>10</v>
      </c>
      <c r="C3">
        <v>1</v>
      </c>
      <c r="D3">
        <v>0.13059999999999999</v>
      </c>
      <c r="E3">
        <v>1.6730000972747801</v>
      </c>
      <c r="F3">
        <v>0</v>
      </c>
      <c r="G3" t="s">
        <v>16</v>
      </c>
      <c r="H3" t="s">
        <v>15</v>
      </c>
      <c r="I3" t="s">
        <v>15</v>
      </c>
      <c r="J3">
        <v>30</v>
      </c>
      <c r="K3" s="1">
        <v>9.7135114854651598E-5</v>
      </c>
      <c r="L3">
        <v>92757.993000000002</v>
      </c>
      <c r="M3">
        <v>92767.003058303701</v>
      </c>
      <c r="R3" t="s">
        <v>16</v>
      </c>
      <c r="S3" t="s">
        <v>13</v>
      </c>
      <c r="W3" t="s">
        <v>14</v>
      </c>
      <c r="X3" t="s">
        <v>24</v>
      </c>
      <c r="AA3" t="s">
        <v>16</v>
      </c>
      <c r="AB3" t="s">
        <v>13</v>
      </c>
      <c r="AF3" t="s">
        <v>14</v>
      </c>
      <c r="AG3" t="s">
        <v>24</v>
      </c>
      <c r="AJ3" t="s">
        <v>16</v>
      </c>
      <c r="AK3" t="s">
        <v>13</v>
      </c>
      <c r="AO3" t="s">
        <v>14</v>
      </c>
      <c r="AP3" t="s">
        <v>24</v>
      </c>
    </row>
    <row r="4" spans="1:42" x14ac:dyDescent="0.2">
      <c r="A4">
        <v>89</v>
      </c>
      <c r="B4">
        <v>10</v>
      </c>
      <c r="C4">
        <v>1</v>
      </c>
      <c r="D4">
        <v>0.151</v>
      </c>
      <c r="E4">
        <v>5.8853788375854403</v>
      </c>
      <c r="F4">
        <v>0</v>
      </c>
      <c r="G4" t="s">
        <v>16</v>
      </c>
      <c r="H4" t="s">
        <v>15</v>
      </c>
      <c r="I4" t="s">
        <v>15</v>
      </c>
      <c r="J4">
        <v>30</v>
      </c>
      <c r="K4" s="1">
        <v>9.7149553937536697E-5</v>
      </c>
      <c r="L4">
        <v>96476.991999999998</v>
      </c>
      <c r="M4">
        <v>96486.364696738005</v>
      </c>
      <c r="Q4" s="2" t="s">
        <v>17</v>
      </c>
      <c r="R4" t="s">
        <v>15</v>
      </c>
      <c r="S4">
        <v>9.9999999999999995E-7</v>
      </c>
      <c r="T4">
        <v>1.0000000000000001E-5</v>
      </c>
      <c r="U4">
        <v>1E-4</v>
      </c>
      <c r="V4">
        <v>1E-3</v>
      </c>
      <c r="W4" t="s">
        <v>15</v>
      </c>
      <c r="X4" t="s">
        <v>24</v>
      </c>
      <c r="Z4" s="2" t="s">
        <v>17</v>
      </c>
      <c r="AA4" t="s">
        <v>15</v>
      </c>
      <c r="AB4">
        <v>9.9999999999999995E-7</v>
      </c>
      <c r="AC4">
        <v>1.0000000000000001E-5</v>
      </c>
      <c r="AD4">
        <v>1E-4</v>
      </c>
      <c r="AE4">
        <v>1E-3</v>
      </c>
      <c r="AF4" t="s">
        <v>15</v>
      </c>
      <c r="AG4" t="s">
        <v>24</v>
      </c>
      <c r="AI4" s="2" t="s">
        <v>17</v>
      </c>
      <c r="AJ4" t="s">
        <v>15</v>
      </c>
      <c r="AK4">
        <v>9.9999999999999995E-7</v>
      </c>
      <c r="AL4">
        <v>1.0000000000000001E-5</v>
      </c>
      <c r="AM4">
        <v>1E-4</v>
      </c>
      <c r="AN4">
        <v>1E-3</v>
      </c>
      <c r="AO4" t="s">
        <v>15</v>
      </c>
      <c r="AP4" t="s">
        <v>24</v>
      </c>
    </row>
    <row r="5" spans="1:42" x14ac:dyDescent="0.2">
      <c r="A5">
        <v>15</v>
      </c>
      <c r="B5">
        <v>10</v>
      </c>
      <c r="C5">
        <v>1</v>
      </c>
      <c r="D5">
        <v>0.20039999999999999</v>
      </c>
      <c r="E5">
        <v>7.5125679969787598</v>
      </c>
      <c r="F5">
        <v>0</v>
      </c>
      <c r="G5" t="s">
        <v>16</v>
      </c>
      <c r="H5" t="s">
        <v>15</v>
      </c>
      <c r="I5" t="s">
        <v>15</v>
      </c>
      <c r="J5">
        <v>30</v>
      </c>
      <c r="K5">
        <v>0</v>
      </c>
      <c r="L5">
        <v>89463.994999999995</v>
      </c>
      <c r="M5">
        <v>89463.994999999995</v>
      </c>
      <c r="Q5" s="3">
        <v>10</v>
      </c>
      <c r="R5" s="4">
        <v>6.4128539562225289</v>
      </c>
      <c r="S5" s="4">
        <v>18.809646314165203</v>
      </c>
      <c r="T5" s="4">
        <v>5.7602055757616926</v>
      </c>
      <c r="U5" s="4">
        <v>2.9246370287301606</v>
      </c>
      <c r="V5" s="4">
        <v>0.69418358771751276</v>
      </c>
      <c r="W5" s="4">
        <v>6.467804002761838</v>
      </c>
      <c r="X5" s="4"/>
      <c r="Z5" s="3">
        <v>10</v>
      </c>
      <c r="AA5" s="4">
        <v>1</v>
      </c>
      <c r="AB5" s="4">
        <v>1</v>
      </c>
      <c r="AC5" s="4">
        <v>1</v>
      </c>
      <c r="AD5" s="4">
        <v>1</v>
      </c>
      <c r="AE5" s="4">
        <v>1</v>
      </c>
      <c r="AF5" s="4">
        <v>1</v>
      </c>
      <c r="AG5" s="4"/>
      <c r="AI5" s="3">
        <v>10</v>
      </c>
      <c r="AJ5" s="4">
        <v>0.17616000000000001</v>
      </c>
      <c r="AK5" s="4">
        <v>4.4880000000000003E-2</v>
      </c>
      <c r="AL5" s="4">
        <v>2.8733333333333329E-2</v>
      </c>
      <c r="AM5" s="4">
        <v>4.4833333333333329E-2</v>
      </c>
      <c r="AN5" s="4">
        <v>7.8780000000000003E-2</v>
      </c>
      <c r="AO5" s="4">
        <v>0.17616000000000001</v>
      </c>
      <c r="AP5" s="4"/>
    </row>
    <row r="6" spans="1:42" x14ac:dyDescent="0.2">
      <c r="A6">
        <v>0</v>
      </c>
      <c r="B6">
        <v>10</v>
      </c>
      <c r="C6">
        <v>1</v>
      </c>
      <c r="D6">
        <v>0.21579999999999999</v>
      </c>
      <c r="E6">
        <v>15.127228975295999</v>
      </c>
      <c r="F6">
        <v>0</v>
      </c>
      <c r="G6" t="s">
        <v>16</v>
      </c>
      <c r="H6" t="s">
        <v>15</v>
      </c>
      <c r="I6" t="s">
        <v>15</v>
      </c>
      <c r="J6">
        <v>30</v>
      </c>
      <c r="K6" s="1">
        <v>9.5376509184377404E-5</v>
      </c>
      <c r="L6">
        <v>111060.993999999</v>
      </c>
      <c r="M6">
        <v>111071.586609914</v>
      </c>
      <c r="Q6" s="3">
        <v>20</v>
      </c>
      <c r="R6" s="4">
        <v>1418.3489789962737</v>
      </c>
      <c r="S6" s="4">
        <v>49.862430306772325</v>
      </c>
      <c r="T6" s="4">
        <v>10.111872560655051</v>
      </c>
      <c r="U6" s="4">
        <v>5.2134028061344724</v>
      </c>
      <c r="V6" s="4">
        <v>1.3901177113099628</v>
      </c>
      <c r="W6" s="4">
        <v>1418.3588321685763</v>
      </c>
      <c r="X6" s="4"/>
      <c r="Z6" s="3">
        <v>20</v>
      </c>
      <c r="AA6" s="4">
        <v>1</v>
      </c>
      <c r="AB6" s="4">
        <v>1</v>
      </c>
      <c r="AC6" s="4">
        <v>1</v>
      </c>
      <c r="AD6" s="4">
        <v>1</v>
      </c>
      <c r="AE6" s="4">
        <v>1</v>
      </c>
      <c r="AF6" s="4">
        <v>1</v>
      </c>
      <c r="AG6" s="4"/>
      <c r="AI6" s="3">
        <v>20</v>
      </c>
      <c r="AJ6" s="4">
        <v>0.26444000000000001</v>
      </c>
      <c r="AK6" s="4">
        <v>6.9955555555555562E-2</v>
      </c>
      <c r="AL6" s="4">
        <v>5.0655555555555565E-2</v>
      </c>
      <c r="AM6" s="4">
        <v>6.647222222222221E-2</v>
      </c>
      <c r="AN6" s="4">
        <v>9.3249999999999986E-2</v>
      </c>
      <c r="AO6" s="4">
        <v>0.26444000000000001</v>
      </c>
      <c r="AP6" s="4"/>
    </row>
    <row r="7" spans="1:42" x14ac:dyDescent="0.2">
      <c r="A7">
        <v>138</v>
      </c>
      <c r="B7">
        <v>50</v>
      </c>
      <c r="C7">
        <v>1</v>
      </c>
      <c r="D7">
        <v>0.4546</v>
      </c>
      <c r="E7">
        <v>1804.94363284111</v>
      </c>
      <c r="F7">
        <v>0</v>
      </c>
      <c r="G7" t="s">
        <v>16</v>
      </c>
      <c r="H7" t="s">
        <v>15</v>
      </c>
      <c r="I7" t="s">
        <v>15</v>
      </c>
      <c r="J7">
        <v>30</v>
      </c>
      <c r="K7">
        <v>4.47020903785692E-3</v>
      </c>
      <c r="L7">
        <v>59346.99696705</v>
      </c>
      <c r="M7">
        <v>59612.290449261804</v>
      </c>
      <c r="Q7" s="3">
        <v>50</v>
      </c>
      <c r="R7" s="4">
        <v>1805.1254616737319</v>
      </c>
      <c r="S7" s="4">
        <v>36.451838873295671</v>
      </c>
      <c r="T7" s="4">
        <v>11.384844934226292</v>
      </c>
      <c r="U7" s="4">
        <v>6.2301851922646128</v>
      </c>
      <c r="V7" s="4">
        <v>3.1919554679964945</v>
      </c>
      <c r="W7" s="4">
        <v>1805.6749108791312</v>
      </c>
      <c r="X7" s="4"/>
      <c r="Z7" s="3">
        <v>50</v>
      </c>
      <c r="AA7" s="4">
        <v>1</v>
      </c>
      <c r="AB7" s="4">
        <v>1</v>
      </c>
      <c r="AC7" s="4">
        <v>1</v>
      </c>
      <c r="AD7" s="4">
        <v>1</v>
      </c>
      <c r="AE7" s="4">
        <v>1</v>
      </c>
      <c r="AF7" s="4">
        <v>1</v>
      </c>
      <c r="AG7" s="4"/>
      <c r="AI7" s="3">
        <v>50</v>
      </c>
      <c r="AJ7" s="4">
        <v>0.44114000000000003</v>
      </c>
      <c r="AK7" s="4">
        <v>0.13605999999999999</v>
      </c>
      <c r="AL7" s="4">
        <v>0.11533333333333334</v>
      </c>
      <c r="AM7" s="4">
        <v>0.12112000000000002</v>
      </c>
      <c r="AN7" s="4">
        <v>0.15242000000000003</v>
      </c>
      <c r="AO7" s="4">
        <v>0.44114000000000003</v>
      </c>
      <c r="AP7" s="4"/>
    </row>
    <row r="8" spans="1:42" x14ac:dyDescent="0.2">
      <c r="A8">
        <v>42</v>
      </c>
      <c r="B8">
        <v>50</v>
      </c>
      <c r="C8">
        <v>1</v>
      </c>
      <c r="D8">
        <v>0.42209999999999998</v>
      </c>
      <c r="E8">
        <v>1805.54119086265</v>
      </c>
      <c r="F8">
        <v>0</v>
      </c>
      <c r="G8" t="s">
        <v>16</v>
      </c>
      <c r="H8" t="s">
        <v>15</v>
      </c>
      <c r="I8" t="s">
        <v>15</v>
      </c>
      <c r="J8">
        <v>30</v>
      </c>
      <c r="K8">
        <v>5.5603593154766196E-3</v>
      </c>
      <c r="L8">
        <v>52908.996010650902</v>
      </c>
      <c r="M8">
        <v>53203.189039491197</v>
      </c>
      <c r="Q8" s="3">
        <v>80</v>
      </c>
      <c r="R8" s="4">
        <v>1804.7728065967501</v>
      </c>
      <c r="S8" s="4">
        <v>85.926192390305459</v>
      </c>
      <c r="T8" s="4">
        <v>26.185760986641935</v>
      </c>
      <c r="U8" s="4">
        <v>14.40519138646774</v>
      </c>
      <c r="V8" s="4">
        <v>7.4039643921035614</v>
      </c>
      <c r="W8" s="4">
        <v>1806.07922816276</v>
      </c>
      <c r="X8" s="4"/>
      <c r="Z8" s="3">
        <v>80</v>
      </c>
      <c r="AA8" s="4">
        <v>1</v>
      </c>
      <c r="AB8" s="4">
        <v>1</v>
      </c>
      <c r="AC8" s="4">
        <v>1</v>
      </c>
      <c r="AD8" s="4">
        <v>1</v>
      </c>
      <c r="AE8" s="4">
        <v>1</v>
      </c>
      <c r="AF8" s="4">
        <v>1</v>
      </c>
      <c r="AG8" s="4"/>
      <c r="AI8" s="3">
        <v>80</v>
      </c>
      <c r="AJ8" s="4">
        <v>0.48222000000000004</v>
      </c>
      <c r="AK8" s="4">
        <v>0.19779166666666667</v>
      </c>
      <c r="AL8" s="4">
        <v>0.17874166666666666</v>
      </c>
      <c r="AM8" s="4">
        <v>0.18084166666666668</v>
      </c>
      <c r="AN8" s="4">
        <v>0.21479166666666669</v>
      </c>
      <c r="AO8" s="4">
        <v>0.48336000000000007</v>
      </c>
      <c r="AP8" s="4"/>
    </row>
    <row r="9" spans="1:42" x14ac:dyDescent="0.2">
      <c r="A9">
        <v>89</v>
      </c>
      <c r="B9">
        <v>50</v>
      </c>
      <c r="C9">
        <v>1</v>
      </c>
      <c r="D9">
        <v>0.4476</v>
      </c>
      <c r="E9">
        <v>1805.8148510456001</v>
      </c>
      <c r="F9">
        <v>0</v>
      </c>
      <c r="G9" t="s">
        <v>16</v>
      </c>
      <c r="H9" t="s">
        <v>15</v>
      </c>
      <c r="I9" t="s">
        <v>15</v>
      </c>
      <c r="J9">
        <v>30</v>
      </c>
      <c r="K9">
        <v>5.2012040049172099E-3</v>
      </c>
      <c r="L9">
        <v>56709.995021125702</v>
      </c>
      <c r="M9">
        <v>57004.955274348496</v>
      </c>
      <c r="Q9" s="3">
        <v>100</v>
      </c>
      <c r="R9" s="4">
        <v>1804.097373151772</v>
      </c>
      <c r="S9" s="4">
        <v>57.43862792194502</v>
      </c>
      <c r="T9" s="4">
        <v>14.843114964291408</v>
      </c>
      <c r="U9" s="4">
        <v>9.2697486129899609</v>
      </c>
      <c r="V9" s="4">
        <v>6.1064946904157562</v>
      </c>
      <c r="W9" s="4">
        <v>1804.5764752387961</v>
      </c>
      <c r="X9" s="4"/>
      <c r="Z9" s="3">
        <v>100</v>
      </c>
      <c r="AA9" s="4">
        <v>1</v>
      </c>
      <c r="AB9" s="4">
        <v>1</v>
      </c>
      <c r="AC9" s="4">
        <v>1</v>
      </c>
      <c r="AD9" s="4">
        <v>1</v>
      </c>
      <c r="AE9" s="4">
        <v>1</v>
      </c>
      <c r="AF9" s="4">
        <v>1</v>
      </c>
      <c r="AG9" s="4"/>
      <c r="AI9" s="3">
        <v>100</v>
      </c>
      <c r="AJ9" s="4">
        <v>0.51888000000000001</v>
      </c>
      <c r="AK9" s="4">
        <v>0.24506000000000003</v>
      </c>
      <c r="AL9" s="4">
        <v>0.23709333333333332</v>
      </c>
      <c r="AM9" s="4">
        <v>0.21558666666666668</v>
      </c>
      <c r="AN9" s="4">
        <v>0.24607333333333334</v>
      </c>
      <c r="AO9" s="4">
        <v>0.51880000000000004</v>
      </c>
      <c r="AP9" s="4"/>
    </row>
    <row r="10" spans="1:42" x14ac:dyDescent="0.2">
      <c r="A10">
        <v>15</v>
      </c>
      <c r="B10">
        <v>50</v>
      </c>
      <c r="C10">
        <v>1</v>
      </c>
      <c r="D10">
        <v>0.45129999999999998</v>
      </c>
      <c r="E10">
        <v>1805.08293795585</v>
      </c>
      <c r="F10">
        <v>0</v>
      </c>
      <c r="G10" t="s">
        <v>16</v>
      </c>
      <c r="H10" t="s">
        <v>15</v>
      </c>
      <c r="I10" t="s">
        <v>15</v>
      </c>
      <c r="J10">
        <v>30</v>
      </c>
      <c r="K10">
        <v>4.5926369837852501E-3</v>
      </c>
      <c r="L10">
        <v>55849.996318236503</v>
      </c>
      <c r="M10">
        <v>56106.495076871899</v>
      </c>
      <c r="Q10" s="3" t="s">
        <v>24</v>
      </c>
      <c r="R10" s="4"/>
      <c r="S10" s="4"/>
      <c r="T10" s="4"/>
      <c r="U10" s="4"/>
      <c r="V10" s="4"/>
      <c r="W10" s="4"/>
      <c r="X10" s="4"/>
      <c r="Z10" s="3" t="s">
        <v>24</v>
      </c>
      <c r="AA10" s="4"/>
      <c r="AB10" s="4"/>
      <c r="AC10" s="4"/>
      <c r="AD10" s="4"/>
      <c r="AE10" s="4"/>
      <c r="AF10" s="4"/>
      <c r="AG10" s="4"/>
      <c r="AI10" s="3" t="s">
        <v>24</v>
      </c>
      <c r="AJ10" s="4"/>
      <c r="AK10" s="4"/>
      <c r="AL10" s="4"/>
      <c r="AM10" s="4"/>
      <c r="AN10" s="4"/>
      <c r="AO10" s="4"/>
      <c r="AP10" s="4"/>
    </row>
    <row r="11" spans="1:42" x14ac:dyDescent="0.2">
      <c r="A11">
        <v>0</v>
      </c>
      <c r="B11">
        <v>50</v>
      </c>
      <c r="C11">
        <v>1</v>
      </c>
      <c r="D11">
        <v>0.43009999999999998</v>
      </c>
      <c r="E11">
        <v>1804.90676283836</v>
      </c>
      <c r="F11">
        <v>0</v>
      </c>
      <c r="G11" t="s">
        <v>16</v>
      </c>
      <c r="H11" t="s">
        <v>15</v>
      </c>
      <c r="I11" t="s">
        <v>15</v>
      </c>
      <c r="J11">
        <v>30</v>
      </c>
      <c r="K11">
        <v>5.5166923039498801E-3</v>
      </c>
      <c r="L11">
        <v>54192.997000000003</v>
      </c>
      <c r="M11">
        <v>54491.963089477802</v>
      </c>
    </row>
    <row r="12" spans="1:42" x14ac:dyDescent="0.2">
      <c r="A12">
        <v>138</v>
      </c>
      <c r="B12">
        <v>50</v>
      </c>
      <c r="C12">
        <v>1</v>
      </c>
      <c r="D12">
        <v>0.4546</v>
      </c>
      <c r="E12">
        <v>1805.0985670089699</v>
      </c>
      <c r="F12">
        <v>0</v>
      </c>
      <c r="G12" t="s">
        <v>16</v>
      </c>
      <c r="H12" t="s">
        <v>15</v>
      </c>
      <c r="I12" t="s">
        <v>15</v>
      </c>
      <c r="J12">
        <v>30</v>
      </c>
      <c r="K12">
        <v>4.4708431197684698E-3</v>
      </c>
      <c r="L12">
        <v>59346.99696705</v>
      </c>
      <c r="M12">
        <v>59612.328080119099</v>
      </c>
      <c r="Q12" s="2" t="s">
        <v>21</v>
      </c>
      <c r="R12" s="2" t="s">
        <v>18</v>
      </c>
      <c r="Z12" s="2" t="s">
        <v>22</v>
      </c>
      <c r="AA12" s="2" t="s">
        <v>18</v>
      </c>
      <c r="AI12" s="2" t="s">
        <v>23</v>
      </c>
      <c r="AJ12" s="2" t="s">
        <v>18</v>
      </c>
    </row>
    <row r="13" spans="1:42" x14ac:dyDescent="0.2">
      <c r="A13">
        <v>42</v>
      </c>
      <c r="B13">
        <v>50</v>
      </c>
      <c r="C13">
        <v>1</v>
      </c>
      <c r="D13">
        <v>0.42209999999999998</v>
      </c>
      <c r="E13">
        <v>1804.9902899265201</v>
      </c>
      <c r="F13">
        <v>0</v>
      </c>
      <c r="G13" t="s">
        <v>16</v>
      </c>
      <c r="H13" t="s">
        <v>15</v>
      </c>
      <c r="I13" t="s">
        <v>15</v>
      </c>
      <c r="J13">
        <v>30</v>
      </c>
      <c r="K13">
        <v>5.5602609364040004E-3</v>
      </c>
      <c r="L13">
        <v>52908.996010650902</v>
      </c>
      <c r="M13">
        <v>53203.183834353302</v>
      </c>
      <c r="R13" t="s">
        <v>16</v>
      </c>
      <c r="S13" t="s">
        <v>13</v>
      </c>
      <c r="W13" t="s">
        <v>14</v>
      </c>
      <c r="X13" t="s">
        <v>24</v>
      </c>
      <c r="AA13" t="s">
        <v>16</v>
      </c>
      <c r="AB13" t="s">
        <v>13</v>
      </c>
      <c r="AF13" t="s">
        <v>14</v>
      </c>
      <c r="AG13" t="s">
        <v>24</v>
      </c>
      <c r="AJ13" t="s">
        <v>16</v>
      </c>
      <c r="AK13" t="s">
        <v>13</v>
      </c>
      <c r="AO13" t="s">
        <v>14</v>
      </c>
      <c r="AP13" t="s">
        <v>24</v>
      </c>
    </row>
    <row r="14" spans="1:42" x14ac:dyDescent="0.2">
      <c r="A14">
        <v>89</v>
      </c>
      <c r="B14">
        <v>50</v>
      </c>
      <c r="C14">
        <v>1</v>
      </c>
      <c r="D14">
        <v>0.4476</v>
      </c>
      <c r="E14">
        <v>1805.2920341491699</v>
      </c>
      <c r="F14">
        <v>0</v>
      </c>
      <c r="G14" t="s">
        <v>16</v>
      </c>
      <c r="H14" t="s">
        <v>15</v>
      </c>
      <c r="I14" t="s">
        <v>15</v>
      </c>
      <c r="J14">
        <v>30</v>
      </c>
      <c r="K14">
        <v>5.2007016377411596E-3</v>
      </c>
      <c r="L14">
        <v>56709.995021125702</v>
      </c>
      <c r="M14">
        <v>57004.926785108401</v>
      </c>
      <c r="Q14" s="2" t="s">
        <v>17</v>
      </c>
      <c r="R14" t="s">
        <v>15</v>
      </c>
      <c r="S14">
        <v>9.9999999999999995E-7</v>
      </c>
      <c r="T14">
        <v>1.0000000000000001E-5</v>
      </c>
      <c r="U14">
        <v>1E-4</v>
      </c>
      <c r="V14">
        <v>1E-3</v>
      </c>
      <c r="W14" t="s">
        <v>15</v>
      </c>
      <c r="X14" t="s">
        <v>24</v>
      </c>
      <c r="Z14" s="2" t="s">
        <v>17</v>
      </c>
      <c r="AA14" t="s">
        <v>15</v>
      </c>
      <c r="AB14">
        <v>9.9999999999999995E-7</v>
      </c>
      <c r="AC14">
        <v>1.0000000000000001E-5</v>
      </c>
      <c r="AD14">
        <v>1E-4</v>
      </c>
      <c r="AE14">
        <v>1E-3</v>
      </c>
      <c r="AF14" t="s">
        <v>15</v>
      </c>
      <c r="AG14" t="s">
        <v>24</v>
      </c>
      <c r="AI14" s="2" t="s">
        <v>17</v>
      </c>
      <c r="AJ14" t="s">
        <v>15</v>
      </c>
      <c r="AK14">
        <v>9.9999999999999995E-7</v>
      </c>
      <c r="AL14">
        <v>1.0000000000000001E-5</v>
      </c>
      <c r="AM14">
        <v>1E-4</v>
      </c>
      <c r="AN14">
        <v>1E-3</v>
      </c>
      <c r="AO14" t="s">
        <v>15</v>
      </c>
      <c r="AP14" t="s">
        <v>24</v>
      </c>
    </row>
    <row r="15" spans="1:42" x14ac:dyDescent="0.2">
      <c r="A15">
        <v>15</v>
      </c>
      <c r="B15">
        <v>50</v>
      </c>
      <c r="C15">
        <v>1</v>
      </c>
      <c r="D15">
        <v>0.45129999999999998</v>
      </c>
      <c r="E15">
        <v>1804.61934399604</v>
      </c>
      <c r="F15">
        <v>0</v>
      </c>
      <c r="G15" t="s">
        <v>16</v>
      </c>
      <c r="H15" t="s">
        <v>15</v>
      </c>
      <c r="I15" t="s">
        <v>15</v>
      </c>
      <c r="J15">
        <v>30</v>
      </c>
      <c r="K15">
        <v>4.5917199488319403E-3</v>
      </c>
      <c r="L15">
        <v>55849.996318236503</v>
      </c>
      <c r="M15">
        <v>56106.443860473097</v>
      </c>
      <c r="Q15" s="3">
        <v>10</v>
      </c>
      <c r="R15" s="4">
        <v>98560.393400929403</v>
      </c>
      <c r="S15" s="4"/>
      <c r="T15" s="4"/>
      <c r="U15" s="4"/>
      <c r="V15" s="4"/>
      <c r="W15" s="4">
        <v>98560.393400929403</v>
      </c>
      <c r="X15" s="4"/>
      <c r="Z15" s="3">
        <v>10</v>
      </c>
      <c r="AA15" s="4">
        <v>98567.315808344138</v>
      </c>
      <c r="AB15" s="4"/>
      <c r="AC15" s="4"/>
      <c r="AD15" s="4"/>
      <c r="AE15" s="4"/>
      <c r="AF15" s="4">
        <v>98567.315808344138</v>
      </c>
      <c r="AG15" s="4"/>
      <c r="AI15" s="3">
        <v>10</v>
      </c>
      <c r="AJ15" s="4">
        <v>6.8872769552687701E-5</v>
      </c>
      <c r="AK15" s="4"/>
      <c r="AL15" s="4"/>
      <c r="AM15" s="4"/>
      <c r="AN15" s="4"/>
      <c r="AO15" s="4">
        <v>6.8872769552687701E-5</v>
      </c>
      <c r="AP15" s="4"/>
    </row>
    <row r="16" spans="1:42" x14ac:dyDescent="0.2">
      <c r="A16">
        <v>0</v>
      </c>
      <c r="B16">
        <v>50</v>
      </c>
      <c r="C16">
        <v>1</v>
      </c>
      <c r="D16">
        <v>0.43009999999999998</v>
      </c>
      <c r="E16">
        <v>1804.9650061130501</v>
      </c>
      <c r="F16">
        <v>0</v>
      </c>
      <c r="G16" t="s">
        <v>16</v>
      </c>
      <c r="H16" t="s">
        <v>15</v>
      </c>
      <c r="I16" t="s">
        <v>15</v>
      </c>
      <c r="J16">
        <v>30</v>
      </c>
      <c r="K16">
        <v>5.5158016138929199E-3</v>
      </c>
      <c r="L16">
        <v>54192.997000000003</v>
      </c>
      <c r="M16">
        <v>54491.914820314298</v>
      </c>
      <c r="Q16" s="3">
        <v>20</v>
      </c>
      <c r="R16" s="4">
        <v>78770.19351097921</v>
      </c>
      <c r="S16" s="4"/>
      <c r="T16" s="4"/>
      <c r="U16" s="4"/>
      <c r="V16" s="4"/>
      <c r="W16" s="4">
        <v>78770.19351097921</v>
      </c>
      <c r="X16" s="4"/>
      <c r="Z16" s="3">
        <v>20</v>
      </c>
      <c r="AA16" s="4">
        <v>78783.003148538264</v>
      </c>
      <c r="AB16" s="4"/>
      <c r="AC16" s="4"/>
      <c r="AD16" s="4"/>
      <c r="AE16" s="4"/>
      <c r="AF16" s="4">
        <v>78782.99243727143</v>
      </c>
      <c r="AG16" s="4"/>
      <c r="AI16" s="3">
        <v>20</v>
      </c>
      <c r="AJ16" s="4">
        <v>1.6471735135889864E-4</v>
      </c>
      <c r="AK16" s="4"/>
      <c r="AL16" s="4"/>
      <c r="AM16" s="4"/>
      <c r="AN16" s="4"/>
      <c r="AO16" s="4">
        <v>1.6457748190060607E-4</v>
      </c>
      <c r="AP16" s="4"/>
    </row>
    <row r="17" spans="1:42" x14ac:dyDescent="0.2">
      <c r="A17">
        <v>138</v>
      </c>
      <c r="B17">
        <v>80</v>
      </c>
      <c r="C17">
        <v>1</v>
      </c>
      <c r="D17">
        <v>0.49740000000000001</v>
      </c>
      <c r="E17">
        <v>1804.14953708648</v>
      </c>
      <c r="F17">
        <v>0</v>
      </c>
      <c r="G17" t="s">
        <v>16</v>
      </c>
      <c r="H17" t="s">
        <v>15</v>
      </c>
      <c r="I17" t="s">
        <v>15</v>
      </c>
      <c r="J17">
        <v>30</v>
      </c>
      <c r="K17">
        <v>7.5325715483428798E-3</v>
      </c>
      <c r="L17">
        <v>46351.996005721398</v>
      </c>
      <c r="M17">
        <v>46701.145732042998</v>
      </c>
      <c r="Q17" s="3">
        <v>50</v>
      </c>
      <c r="R17" s="4">
        <v>55801.796263412616</v>
      </c>
      <c r="S17" s="4"/>
      <c r="T17" s="4"/>
      <c r="U17" s="4"/>
      <c r="V17" s="4"/>
      <c r="W17" s="4">
        <v>55801.796263412616</v>
      </c>
      <c r="X17" s="4"/>
      <c r="Z17" s="3">
        <v>50</v>
      </c>
      <c r="AA17" s="4">
        <v>56083.769030981945</v>
      </c>
      <c r="AB17" s="4"/>
      <c r="AC17" s="4"/>
      <c r="AD17" s="4"/>
      <c r="AE17" s="4"/>
      <c r="AF17" s="4">
        <v>56083.86175776356</v>
      </c>
      <c r="AG17" s="4"/>
      <c r="AI17" s="3">
        <v>50</v>
      </c>
      <c r="AJ17" s="4">
        <v>5.0680428902624367E-3</v>
      </c>
      <c r="AK17" s="4"/>
      <c r="AL17" s="4"/>
      <c r="AM17" s="4"/>
      <c r="AN17" s="4"/>
      <c r="AO17" s="4">
        <v>5.0697162468863683E-3</v>
      </c>
      <c r="AP17" s="4"/>
    </row>
    <row r="18" spans="1:42" x14ac:dyDescent="0.2">
      <c r="A18">
        <v>42</v>
      </c>
      <c r="B18">
        <v>80</v>
      </c>
      <c r="C18">
        <v>1</v>
      </c>
      <c r="D18">
        <v>0.45090000000000002</v>
      </c>
      <c r="E18">
        <v>1804.8390028476699</v>
      </c>
      <c r="F18">
        <v>0</v>
      </c>
      <c r="G18" t="s">
        <v>16</v>
      </c>
      <c r="H18" t="s">
        <v>15</v>
      </c>
      <c r="I18" t="s">
        <v>15</v>
      </c>
      <c r="J18">
        <v>30</v>
      </c>
      <c r="K18">
        <v>1.00432631787221E-2</v>
      </c>
      <c r="L18">
        <v>44538.996100505101</v>
      </c>
      <c r="M18">
        <v>44986.312960058502</v>
      </c>
      <c r="Q18" s="3">
        <v>80</v>
      </c>
      <c r="R18" s="4">
        <v>46290.395622193624</v>
      </c>
      <c r="S18" s="4"/>
      <c r="T18" s="4"/>
      <c r="U18" s="4"/>
      <c r="V18" s="4"/>
      <c r="W18" s="4">
        <v>46285.595631525575</v>
      </c>
      <c r="X18" s="4"/>
      <c r="Z18" s="3">
        <v>80</v>
      </c>
      <c r="AA18" s="4">
        <v>46727.360825053278</v>
      </c>
      <c r="AB18" s="4"/>
      <c r="AC18" s="4"/>
      <c r="AD18" s="4"/>
      <c r="AE18" s="4"/>
      <c r="AF18" s="4">
        <v>46729.585759188718</v>
      </c>
      <c r="AG18" s="4"/>
      <c r="AI18" s="3">
        <v>80</v>
      </c>
      <c r="AJ18" s="4">
        <v>9.459289364438404E-3</v>
      </c>
      <c r="AK18" s="4"/>
      <c r="AL18" s="4"/>
      <c r="AM18" s="4"/>
      <c r="AN18" s="4"/>
      <c r="AO18" s="4">
        <v>9.6103852627402227E-3</v>
      </c>
      <c r="AP18" s="4"/>
    </row>
    <row r="19" spans="1:42" x14ac:dyDescent="0.2">
      <c r="A19">
        <v>89</v>
      </c>
      <c r="B19">
        <v>80</v>
      </c>
      <c r="C19">
        <v>1</v>
      </c>
      <c r="D19">
        <v>0.50460000000000005</v>
      </c>
      <c r="E19">
        <v>1804.85984420776</v>
      </c>
      <c r="F19">
        <v>0</v>
      </c>
      <c r="G19" t="s">
        <v>16</v>
      </c>
      <c r="H19" t="s">
        <v>15</v>
      </c>
      <c r="I19" t="s">
        <v>15</v>
      </c>
      <c r="J19">
        <v>30</v>
      </c>
      <c r="K19">
        <v>9.2171116635965406E-3</v>
      </c>
      <c r="L19">
        <v>51013.993999999999</v>
      </c>
      <c r="M19">
        <v>51484.195679103999</v>
      </c>
      <c r="Q19" s="3">
        <v>100</v>
      </c>
      <c r="R19" s="4">
        <v>41014.594202061802</v>
      </c>
      <c r="S19" s="4"/>
      <c r="T19" s="4"/>
      <c r="U19" s="4"/>
      <c r="V19" s="4"/>
      <c r="W19" s="4">
        <v>41014.194202061801</v>
      </c>
      <c r="X19" s="4"/>
      <c r="Z19" s="3">
        <v>100</v>
      </c>
      <c r="AA19" s="4">
        <v>41569.206464871066</v>
      </c>
      <c r="AB19" s="4"/>
      <c r="AC19" s="4"/>
      <c r="AD19" s="4"/>
      <c r="AE19" s="4"/>
      <c r="AF19" s="4">
        <v>41569.903584112901</v>
      </c>
      <c r="AG19" s="4"/>
      <c r="AI19" s="3">
        <v>100</v>
      </c>
      <c r="AJ19" s="4">
        <v>1.3611817953227459E-2</v>
      </c>
      <c r="AK19" s="4"/>
      <c r="AL19" s="4"/>
      <c r="AM19" s="4"/>
      <c r="AN19" s="4"/>
      <c r="AO19" s="4">
        <v>1.363919884981094E-2</v>
      </c>
      <c r="AP19" s="4"/>
    </row>
    <row r="20" spans="1:42" x14ac:dyDescent="0.2">
      <c r="A20">
        <v>15</v>
      </c>
      <c r="B20">
        <v>80</v>
      </c>
      <c r="C20">
        <v>1</v>
      </c>
      <c r="D20">
        <v>0.45660000000000001</v>
      </c>
      <c r="E20">
        <v>1804.9755089282901</v>
      </c>
      <c r="F20">
        <v>0</v>
      </c>
      <c r="G20" t="s">
        <v>16</v>
      </c>
      <c r="H20" t="s">
        <v>15</v>
      </c>
      <c r="I20" t="s">
        <v>15</v>
      </c>
      <c r="J20">
        <v>30</v>
      </c>
      <c r="K20">
        <v>1.03361187401756E-2</v>
      </c>
      <c r="L20">
        <v>45628.997000000003</v>
      </c>
      <c r="M20">
        <v>46100.623730987099</v>
      </c>
      <c r="Q20" s="3" t="s">
        <v>24</v>
      </c>
      <c r="R20" s="4"/>
      <c r="S20" s="4"/>
      <c r="T20" s="4"/>
      <c r="U20" s="4"/>
      <c r="V20" s="4"/>
      <c r="W20" s="4"/>
      <c r="X20" s="4"/>
      <c r="Z20" s="3" t="s">
        <v>24</v>
      </c>
      <c r="AA20" s="4"/>
      <c r="AB20" s="4"/>
      <c r="AC20" s="4"/>
      <c r="AD20" s="4"/>
      <c r="AE20" s="4"/>
      <c r="AF20" s="4"/>
      <c r="AG20" s="4"/>
      <c r="AI20" s="3" t="s">
        <v>24</v>
      </c>
      <c r="AJ20" s="4"/>
      <c r="AK20" s="4"/>
      <c r="AL20" s="4"/>
      <c r="AM20" s="4"/>
      <c r="AN20" s="4"/>
      <c r="AO20" s="4"/>
      <c r="AP20" s="4"/>
    </row>
    <row r="21" spans="1:42" x14ac:dyDescent="0.2">
      <c r="A21">
        <v>0</v>
      </c>
      <c r="B21">
        <v>80</v>
      </c>
      <c r="C21">
        <v>1</v>
      </c>
      <c r="D21">
        <v>0.50160000000000005</v>
      </c>
      <c r="E21">
        <v>1805.0401399135501</v>
      </c>
      <c r="F21">
        <v>0</v>
      </c>
      <c r="G21" t="s">
        <v>16</v>
      </c>
      <c r="H21" t="s">
        <v>15</v>
      </c>
      <c r="I21" t="s">
        <v>15</v>
      </c>
      <c r="J21">
        <v>30</v>
      </c>
      <c r="K21">
        <v>1.01673816913549E-2</v>
      </c>
      <c r="L21">
        <v>43917.995004741599</v>
      </c>
      <c r="M21">
        <v>44364.526023073799</v>
      </c>
    </row>
    <row r="22" spans="1:42" x14ac:dyDescent="0.2">
      <c r="A22">
        <v>138</v>
      </c>
      <c r="B22">
        <v>100</v>
      </c>
      <c r="C22">
        <v>1</v>
      </c>
      <c r="D22">
        <v>0.54169999999999996</v>
      </c>
      <c r="E22">
        <v>1803.46673893928</v>
      </c>
      <c r="F22">
        <v>0</v>
      </c>
      <c r="G22" t="s">
        <v>16</v>
      </c>
      <c r="H22" t="s">
        <v>15</v>
      </c>
      <c r="I22" t="s">
        <v>15</v>
      </c>
      <c r="J22">
        <v>30</v>
      </c>
      <c r="K22">
        <v>1.65249017475083E-2</v>
      </c>
      <c r="L22">
        <v>38761.994000999002</v>
      </c>
      <c r="M22">
        <v>39402.532143402997</v>
      </c>
      <c r="R22" s="5" t="s">
        <v>31</v>
      </c>
      <c r="S22" s="5"/>
      <c r="T22" s="5"/>
      <c r="U22" s="5" t="s">
        <v>13</v>
      </c>
      <c r="V22" s="5"/>
      <c r="W22" s="5"/>
    </row>
    <row r="23" spans="1:42" x14ac:dyDescent="0.2">
      <c r="A23">
        <v>42</v>
      </c>
      <c r="B23">
        <v>100</v>
      </c>
      <c r="C23">
        <v>1</v>
      </c>
      <c r="D23">
        <v>0.51029999999999998</v>
      </c>
      <c r="E23">
        <v>1804.5682139396599</v>
      </c>
      <c r="F23">
        <v>0</v>
      </c>
      <c r="G23" t="s">
        <v>16</v>
      </c>
      <c r="H23" t="s">
        <v>15</v>
      </c>
      <c r="I23" t="s">
        <v>15</v>
      </c>
      <c r="J23">
        <v>30</v>
      </c>
      <c r="K23">
        <v>1.29681590001449E-2</v>
      </c>
      <c r="L23">
        <v>42447.992005337699</v>
      </c>
      <c r="M23">
        <v>42998.4643148998</v>
      </c>
      <c r="Q23" t="s">
        <v>29</v>
      </c>
      <c r="R23" t="s">
        <v>27</v>
      </c>
      <c r="S23" t="s">
        <v>2</v>
      </c>
      <c r="T23" t="s">
        <v>3</v>
      </c>
      <c r="U23" t="s">
        <v>27</v>
      </c>
      <c r="V23" t="s">
        <v>2</v>
      </c>
      <c r="W23" t="s">
        <v>3</v>
      </c>
      <c r="Z23" s="4">
        <v>6.4128539562225289</v>
      </c>
      <c r="AA23" s="4">
        <v>0.17616000000000001</v>
      </c>
      <c r="AB23">
        <f>AVERAGE(AK5:AN5)</f>
        <v>4.9306666666666665E-2</v>
      </c>
      <c r="AF23" t="s">
        <v>35</v>
      </c>
      <c r="AG23" t="s">
        <v>34</v>
      </c>
      <c r="AH23" t="s">
        <v>36</v>
      </c>
    </row>
    <row r="24" spans="1:42" x14ac:dyDescent="0.2">
      <c r="A24">
        <v>89</v>
      </c>
      <c r="B24">
        <v>100</v>
      </c>
      <c r="C24">
        <v>1</v>
      </c>
      <c r="D24">
        <v>0.53349999999999997</v>
      </c>
      <c r="E24">
        <v>1804.2801110744399</v>
      </c>
      <c r="F24">
        <v>0</v>
      </c>
      <c r="G24" t="s">
        <v>16</v>
      </c>
      <c r="H24" t="s">
        <v>15</v>
      </c>
      <c r="I24" t="s">
        <v>15</v>
      </c>
      <c r="J24">
        <v>30</v>
      </c>
      <c r="K24">
        <v>1.5143211466438799E-2</v>
      </c>
      <c r="L24">
        <v>39921.995997824699</v>
      </c>
      <c r="M24">
        <v>40526.543225382004</v>
      </c>
      <c r="Q24" s="3">
        <v>10</v>
      </c>
      <c r="R24" s="4">
        <f>ROUND(Z23,2)</f>
        <v>6.41</v>
      </c>
      <c r="S24" s="4">
        <v>1</v>
      </c>
      <c r="T24">
        <f>ROUND(100*AA23,2)</f>
        <v>17.62</v>
      </c>
      <c r="U24">
        <f>ROUND(AVERAGE(S5:V5),2)</f>
        <v>7.05</v>
      </c>
      <c r="V24" s="4">
        <v>1</v>
      </c>
      <c r="W24">
        <f>ROUND(100*AB23,2)</f>
        <v>4.93</v>
      </c>
      <c r="Z24" s="4">
        <v>1418.3489789962737</v>
      </c>
      <c r="AA24" s="4">
        <v>0.26444000000000001</v>
      </c>
      <c r="AB24">
        <f>AVERAGE(AK6:AN6)</f>
        <v>7.0083333333333331E-2</v>
      </c>
      <c r="AE24" t="s">
        <v>37</v>
      </c>
      <c r="AF24">
        <v>14281.789285714285</v>
      </c>
      <c r="AG24">
        <v>4297.7928571428574</v>
      </c>
      <c r="AH24">
        <v>3.8875081128626725</v>
      </c>
    </row>
    <row r="25" spans="1:42" x14ac:dyDescent="0.2">
      <c r="A25">
        <v>15</v>
      </c>
      <c r="B25">
        <v>100</v>
      </c>
      <c r="C25">
        <v>1</v>
      </c>
      <c r="D25">
        <v>0.50739999999999996</v>
      </c>
      <c r="E25">
        <v>1804.0808839797901</v>
      </c>
      <c r="F25">
        <v>0</v>
      </c>
      <c r="G25" t="s">
        <v>16</v>
      </c>
      <c r="H25" t="s">
        <v>15</v>
      </c>
      <c r="I25" t="s">
        <v>15</v>
      </c>
      <c r="J25">
        <v>30</v>
      </c>
      <c r="K25">
        <v>9.906800862301E-3</v>
      </c>
      <c r="L25">
        <v>43511.993005148601</v>
      </c>
      <c r="M25">
        <v>43943.057654972399</v>
      </c>
      <c r="Q25" s="3">
        <v>20</v>
      </c>
      <c r="R25" s="4">
        <f>ROUND(Z24,2)</f>
        <v>1418.35</v>
      </c>
      <c r="S25" s="4">
        <v>1</v>
      </c>
      <c r="T25">
        <f>ROUND(100*AA24,2)</f>
        <v>26.44</v>
      </c>
      <c r="U25">
        <f>ROUND(AVERAGE(S6:V6),2)</f>
        <v>16.64</v>
      </c>
      <c r="V25" s="4">
        <v>1</v>
      </c>
      <c r="W25">
        <f>ROUND(100*AB24,2)</f>
        <v>7.01</v>
      </c>
      <c r="Z25" s="4">
        <v>1805.1254616737319</v>
      </c>
      <c r="AA25" s="4">
        <v>0.44114000000000003</v>
      </c>
      <c r="AB25">
        <f>AVERAGE(AK7:AN7)</f>
        <v>0.13123333333333334</v>
      </c>
      <c r="AE25" t="s">
        <v>38</v>
      </c>
      <c r="AF25">
        <v>11736.886411119414</v>
      </c>
      <c r="AG25">
        <v>3500.580059146414</v>
      </c>
      <c r="AH25">
        <v>3.3053724718152466</v>
      </c>
    </row>
    <row r="26" spans="1:42" x14ac:dyDescent="0.2">
      <c r="A26">
        <v>0</v>
      </c>
      <c r="B26">
        <v>100</v>
      </c>
      <c r="C26">
        <v>1</v>
      </c>
      <c r="D26">
        <v>0.50149999999999995</v>
      </c>
      <c r="E26">
        <v>1804.09091782569</v>
      </c>
      <c r="F26">
        <v>0</v>
      </c>
      <c r="G26" t="s">
        <v>16</v>
      </c>
      <c r="H26" t="s">
        <v>15</v>
      </c>
      <c r="I26" t="s">
        <v>15</v>
      </c>
      <c r="J26">
        <v>30</v>
      </c>
      <c r="K26">
        <v>1.35160166897443E-2</v>
      </c>
      <c r="L26">
        <v>40428.996000999003</v>
      </c>
      <c r="M26">
        <v>40975.434985698099</v>
      </c>
      <c r="Q26" s="3">
        <v>50</v>
      </c>
      <c r="R26" s="4">
        <f>ROUND(Z25,2)</f>
        <v>1805.13</v>
      </c>
      <c r="S26" s="4">
        <v>1</v>
      </c>
      <c r="T26">
        <f>ROUND(100*AA25,2)</f>
        <v>44.11</v>
      </c>
      <c r="U26">
        <f>ROUND(AVERAGE(S7:V7),2)</f>
        <v>14.31</v>
      </c>
      <c r="V26" s="4">
        <v>1</v>
      </c>
      <c r="W26">
        <f>ROUND(100*AB25,2)</f>
        <v>13.12</v>
      </c>
      <c r="Z26" s="4">
        <v>1804.7728065967501</v>
      </c>
      <c r="AA26" s="4">
        <v>0.48222000000000004</v>
      </c>
      <c r="AB26">
        <f>AVERAGE(AK8:AN8)</f>
        <v>0.19304166666666667</v>
      </c>
    </row>
    <row r="27" spans="1:42" x14ac:dyDescent="0.2">
      <c r="A27">
        <v>89</v>
      </c>
      <c r="B27">
        <v>20</v>
      </c>
      <c r="C27">
        <v>1</v>
      </c>
      <c r="D27">
        <v>0.2676</v>
      </c>
      <c r="E27">
        <v>818.35017991065899</v>
      </c>
      <c r="F27">
        <v>0</v>
      </c>
      <c r="G27" t="s">
        <v>16</v>
      </c>
      <c r="H27" t="s">
        <v>15</v>
      </c>
      <c r="I27" t="s">
        <v>15</v>
      </c>
      <c r="J27">
        <v>30</v>
      </c>
      <c r="K27" s="1">
        <v>5.4693833773828597E-5</v>
      </c>
      <c r="L27">
        <v>84590.994000000006</v>
      </c>
      <c r="M27">
        <v>84595.620605764605</v>
      </c>
      <c r="Q27" s="3">
        <v>80</v>
      </c>
      <c r="R27" s="4">
        <f>ROUND(Z26,2)</f>
        <v>1804.77</v>
      </c>
      <c r="S27" s="4">
        <v>1</v>
      </c>
      <c r="T27">
        <f>ROUND(100*AA26,2)</f>
        <v>48.22</v>
      </c>
      <c r="U27">
        <f>ROUND(AVERAGE(S8:V8),2)</f>
        <v>33.479999999999997</v>
      </c>
      <c r="V27" s="4">
        <v>1</v>
      </c>
      <c r="W27">
        <f>ROUND(100*AB26,2)</f>
        <v>19.3</v>
      </c>
      <c r="Z27" s="4">
        <v>1804.097373151772</v>
      </c>
      <c r="AA27" s="4">
        <v>0.51888000000000001</v>
      </c>
      <c r="AB27">
        <f>AVERAGE(AK9:AN9)</f>
        <v>0.23595333333333335</v>
      </c>
    </row>
    <row r="28" spans="1:42" x14ac:dyDescent="0.2">
      <c r="A28">
        <v>15</v>
      </c>
      <c r="B28">
        <v>20</v>
      </c>
      <c r="C28">
        <v>1</v>
      </c>
      <c r="D28">
        <v>0.29630000000000001</v>
      </c>
      <c r="E28">
        <v>865.95313000679005</v>
      </c>
      <c r="F28">
        <v>0</v>
      </c>
      <c r="G28" t="s">
        <v>16</v>
      </c>
      <c r="H28" t="s">
        <v>15</v>
      </c>
      <c r="I28" t="s">
        <v>15</v>
      </c>
      <c r="J28">
        <v>30</v>
      </c>
      <c r="K28" s="1">
        <v>9.7522771205872701E-5</v>
      </c>
      <c r="L28">
        <v>77049.993000000002</v>
      </c>
      <c r="M28">
        <v>77057.507128838697</v>
      </c>
      <c r="Q28" s="3">
        <v>100</v>
      </c>
      <c r="R28" s="4">
        <f>ROUND(Z27,2)</f>
        <v>1804.1</v>
      </c>
      <c r="S28" s="4">
        <v>1</v>
      </c>
      <c r="T28">
        <f>ROUND(100*AA27,2)</f>
        <v>51.89</v>
      </c>
      <c r="U28">
        <f>ROUND(AVERAGE(S9:V9),2)</f>
        <v>21.91</v>
      </c>
      <c r="V28" s="4">
        <v>1</v>
      </c>
      <c r="W28">
        <f>ROUND(100*AB27,2)</f>
        <v>23.6</v>
      </c>
      <c r="AF28" t="s">
        <v>35</v>
      </c>
      <c r="AG28" t="s">
        <v>34</v>
      </c>
      <c r="AH28" t="s">
        <v>36</v>
      </c>
      <c r="AI28" t="s">
        <v>41</v>
      </c>
      <c r="AJ28" t="s">
        <v>42</v>
      </c>
      <c r="AK28" t="s">
        <v>46</v>
      </c>
      <c r="AM28" t="s">
        <v>44</v>
      </c>
      <c r="AN28" t="s">
        <v>43</v>
      </c>
      <c r="AO28" t="s">
        <v>45</v>
      </c>
      <c r="AP28" t="s">
        <v>46</v>
      </c>
    </row>
    <row r="29" spans="1:42" x14ac:dyDescent="0.2">
      <c r="A29">
        <v>0</v>
      </c>
      <c r="B29">
        <v>20</v>
      </c>
      <c r="C29">
        <v>1</v>
      </c>
      <c r="D29">
        <v>0.24709999999999999</v>
      </c>
      <c r="E29">
        <v>1801.9038641452701</v>
      </c>
      <c r="F29">
        <v>0</v>
      </c>
      <c r="G29" t="s">
        <v>16</v>
      </c>
      <c r="H29" t="s">
        <v>15</v>
      </c>
      <c r="I29" t="s">
        <v>15</v>
      </c>
      <c r="J29">
        <v>30</v>
      </c>
      <c r="K29">
        <v>1.13421176118151E-4</v>
      </c>
      <c r="L29">
        <v>75503.993007675104</v>
      </c>
      <c r="M29">
        <v>75512.556759363593</v>
      </c>
      <c r="AD29">
        <f>AE29-AE32</f>
        <v>1303.1142857142868</v>
      </c>
      <c r="AE29">
        <f>AG29-AG32</f>
        <v>2485.9000000000005</v>
      </c>
      <c r="AF29">
        <v>12290.628571428573</v>
      </c>
      <c r="AG29">
        <v>6946.1714285714288</v>
      </c>
      <c r="AH29">
        <v>1.7655713710038956</v>
      </c>
      <c r="AI29">
        <v>6</v>
      </c>
      <c r="AJ29">
        <f>AF29/AI29</f>
        <v>2048.4380952380957</v>
      </c>
      <c r="AK29">
        <v>361.96061389988574</v>
      </c>
      <c r="AM29">
        <f>7840/AI29*(AG29/AI29)</f>
        <v>1512721.777777778</v>
      </c>
      <c r="AN29">
        <f>7840/AI29*AJ29</f>
        <v>2676625.7777777785</v>
      </c>
      <c r="AO29">
        <f>AN29/AM29</f>
        <v>1.7694104871748468</v>
      </c>
      <c r="AP29">
        <f>AK29*AO29/AH29</f>
        <v>362.74767290463177</v>
      </c>
    </row>
    <row r="30" spans="1:42" x14ac:dyDescent="0.2">
      <c r="A30">
        <v>42</v>
      </c>
      <c r="B30">
        <v>20</v>
      </c>
      <c r="C30">
        <v>1</v>
      </c>
      <c r="D30">
        <v>0.25340000000000001</v>
      </c>
      <c r="E30">
        <v>1802.1180129051199</v>
      </c>
      <c r="F30">
        <v>0</v>
      </c>
      <c r="G30" t="s">
        <v>16</v>
      </c>
      <c r="H30" t="s">
        <v>15</v>
      </c>
      <c r="I30" t="s">
        <v>15</v>
      </c>
      <c r="J30">
        <v>30</v>
      </c>
      <c r="K30">
        <v>3.8306572205190398E-4</v>
      </c>
      <c r="L30">
        <v>76559.994016476703</v>
      </c>
      <c r="M30">
        <v>76589.3215258649</v>
      </c>
    </row>
    <row r="31" spans="1:42" x14ac:dyDescent="0.2">
      <c r="A31">
        <v>138</v>
      </c>
      <c r="B31">
        <v>20</v>
      </c>
      <c r="C31">
        <v>1</v>
      </c>
      <c r="D31">
        <v>0.25779999999999997</v>
      </c>
      <c r="E31">
        <v>1803.41970801353</v>
      </c>
      <c r="F31">
        <v>0</v>
      </c>
      <c r="G31" t="s">
        <v>16</v>
      </c>
      <c r="H31" t="s">
        <v>15</v>
      </c>
      <c r="I31" t="s">
        <v>15</v>
      </c>
      <c r="J31">
        <v>30</v>
      </c>
      <c r="K31">
        <v>1.7488325364473699E-4</v>
      </c>
      <c r="L31">
        <v>80145.993530744294</v>
      </c>
      <c r="M31">
        <v>80160.009722859497</v>
      </c>
      <c r="AF31" t="s">
        <v>35</v>
      </c>
      <c r="AG31" t="s">
        <v>34</v>
      </c>
      <c r="AH31" t="s">
        <v>36</v>
      </c>
      <c r="AI31" t="s">
        <v>41</v>
      </c>
      <c r="AJ31" t="s">
        <v>42</v>
      </c>
      <c r="AK31" t="s">
        <v>46</v>
      </c>
    </row>
    <row r="32" spans="1:42" x14ac:dyDescent="0.2">
      <c r="A32">
        <v>0</v>
      </c>
      <c r="B32">
        <v>10</v>
      </c>
      <c r="C32">
        <v>1</v>
      </c>
      <c r="D32">
        <v>6.1100000000000002E-2</v>
      </c>
      <c r="E32">
        <v>0.471284006722271</v>
      </c>
      <c r="F32">
        <v>0</v>
      </c>
      <c r="G32" t="s">
        <v>13</v>
      </c>
      <c r="H32">
        <v>1E-3</v>
      </c>
      <c r="I32">
        <v>66</v>
      </c>
      <c r="J32">
        <v>30</v>
      </c>
      <c r="Q32" t="s">
        <v>29</v>
      </c>
      <c r="R32" t="s">
        <v>33</v>
      </c>
      <c r="S32" t="s">
        <v>10</v>
      </c>
      <c r="T32" t="s">
        <v>32</v>
      </c>
      <c r="U32" t="s">
        <v>39</v>
      </c>
      <c r="V32" t="s">
        <v>40</v>
      </c>
      <c r="W32" t="s">
        <v>47</v>
      </c>
      <c r="Y32" t="s">
        <v>28</v>
      </c>
      <c r="Z32" s="4">
        <v>98560.393400929403</v>
      </c>
      <c r="AA32" s="4">
        <v>6.8872769552687701E-5</v>
      </c>
      <c r="AD32">
        <f>AE32-AE37</f>
        <v>412.54285714285606</v>
      </c>
      <c r="AE32">
        <f>AG32-AG35</f>
        <v>1182.7857142857138</v>
      </c>
      <c r="AF32">
        <v>13386.614285714286</v>
      </c>
      <c r="AG32">
        <v>4460.2714285714283</v>
      </c>
      <c r="AH32">
        <v>2.9420472491296095</v>
      </c>
      <c r="AI32">
        <v>14</v>
      </c>
      <c r="AJ32">
        <f>AF32/AI32</f>
        <v>956.18673469387761</v>
      </c>
      <c r="AK32">
        <v>326.6097709164714</v>
      </c>
      <c r="AM32">
        <f>7840/AI32*(AG32/AI32)</f>
        <v>178410.85714285713</v>
      </c>
      <c r="AN32">
        <f>7840/AI32*AJ32</f>
        <v>535464.57142857148</v>
      </c>
      <c r="AO32">
        <f>AN32/AM32</f>
        <v>3.0013003692920681</v>
      </c>
      <c r="AP32">
        <f t="shared" ref="AP30:AP41" si="0">AK32*AO32/AH32</f>
        <v>333.18772373761391</v>
      </c>
    </row>
    <row r="33" spans="1:42" x14ac:dyDescent="0.2">
      <c r="A33">
        <v>0</v>
      </c>
      <c r="B33">
        <v>10</v>
      </c>
      <c r="C33">
        <v>1</v>
      </c>
      <c r="D33">
        <v>0.10299999999999999</v>
      </c>
      <c r="E33">
        <v>0.22670405497774401</v>
      </c>
      <c r="F33">
        <v>0</v>
      </c>
      <c r="G33" t="s">
        <v>13</v>
      </c>
      <c r="H33">
        <v>1E-3</v>
      </c>
      <c r="I33">
        <v>56</v>
      </c>
      <c r="J33">
        <v>30</v>
      </c>
      <c r="Q33" s="3">
        <v>10</v>
      </c>
      <c r="R33">
        <f>ROUND(100*Y33,3)</f>
        <v>7.0000000000000001E-3</v>
      </c>
      <c r="S33" s="4">
        <f>ROUND(Z32,2)</f>
        <v>98560.39</v>
      </c>
      <c r="T33">
        <f>ROUND(AM29,2)</f>
        <v>1512721.78</v>
      </c>
      <c r="U33">
        <f>ROUND(AN29,2)</f>
        <v>2676625.7799999998</v>
      </c>
      <c r="V33">
        <f>ROUND(AO29,2)</f>
        <v>1.77</v>
      </c>
      <c r="W33">
        <f>ROUND(AP29,2)</f>
        <v>362.75</v>
      </c>
      <c r="Y33" s="4">
        <v>6.8872769552687701E-5</v>
      </c>
      <c r="Z33" s="4">
        <v>78770.19351097921</v>
      </c>
      <c r="AA33" s="4">
        <v>1.6471735135889864E-4</v>
      </c>
    </row>
    <row r="34" spans="1:42" x14ac:dyDescent="0.2">
      <c r="A34">
        <v>0</v>
      </c>
      <c r="B34">
        <v>10</v>
      </c>
      <c r="C34">
        <v>1</v>
      </c>
      <c r="D34">
        <v>8.1199999999999994E-2</v>
      </c>
      <c r="E34">
        <v>1.05928333196789</v>
      </c>
      <c r="F34">
        <v>0</v>
      </c>
      <c r="G34" t="s">
        <v>13</v>
      </c>
      <c r="H34">
        <v>1E-3</v>
      </c>
      <c r="I34">
        <v>16</v>
      </c>
      <c r="J34">
        <v>30</v>
      </c>
      <c r="Q34" s="3">
        <v>20</v>
      </c>
      <c r="R34">
        <f>ROUND(100*Y34,3)</f>
        <v>1.6E-2</v>
      </c>
      <c r="S34" s="4">
        <f>ROUND(Z33,2)</f>
        <v>78770.19</v>
      </c>
      <c r="T34">
        <f>ROUND(AM32,2)</f>
        <v>178410.86</v>
      </c>
      <c r="U34">
        <f>ROUND(AN32,2)</f>
        <v>535464.56999999995</v>
      </c>
      <c r="V34">
        <f>ROUND(AO32,2)</f>
        <v>3</v>
      </c>
      <c r="W34">
        <f>ROUND(AP32,2)</f>
        <v>333.19</v>
      </c>
      <c r="Y34" s="4">
        <v>1.6471735135889864E-4</v>
      </c>
      <c r="Z34" s="4">
        <v>55801.796263412616</v>
      </c>
      <c r="AA34" s="4">
        <v>5.0680428902624367E-3</v>
      </c>
      <c r="AF34" t="s">
        <v>35</v>
      </c>
      <c r="AG34" t="s">
        <v>34</v>
      </c>
      <c r="AH34" t="s">
        <v>36</v>
      </c>
      <c r="AI34" t="s">
        <v>41</v>
      </c>
      <c r="AJ34" t="s">
        <v>42</v>
      </c>
      <c r="AK34" t="s">
        <v>46</v>
      </c>
    </row>
    <row r="35" spans="1:42" x14ac:dyDescent="0.2">
      <c r="A35">
        <v>15</v>
      </c>
      <c r="B35">
        <v>10</v>
      </c>
      <c r="C35">
        <v>1</v>
      </c>
      <c r="D35">
        <v>8.1699999999999995E-2</v>
      </c>
      <c r="E35">
        <v>1.64122451422736</v>
      </c>
      <c r="F35">
        <v>0</v>
      </c>
      <c r="G35" t="s">
        <v>13</v>
      </c>
      <c r="H35">
        <v>1E-3</v>
      </c>
      <c r="I35">
        <v>66</v>
      </c>
      <c r="J35">
        <v>30</v>
      </c>
      <c r="Q35" s="3">
        <v>50</v>
      </c>
      <c r="R35">
        <f>ROUND(100*Y35,3)</f>
        <v>0.50700000000000001</v>
      </c>
      <c r="S35" s="4">
        <f>ROUND(Z34,2)</f>
        <v>55801.8</v>
      </c>
      <c r="T35">
        <f>ROUND(AM35,2)</f>
        <v>28550.54</v>
      </c>
      <c r="U35">
        <f>ROUND(AN35,2)</f>
        <v>141014.47</v>
      </c>
      <c r="V35">
        <f>ROUND(AO35,2)</f>
        <v>4.9400000000000004</v>
      </c>
      <c r="W35">
        <f>ROUND(AP35,2)</f>
        <v>341.51</v>
      </c>
      <c r="Y35" s="4">
        <v>5.0680428902624367E-3</v>
      </c>
      <c r="Z35" s="4">
        <v>46290.395622193624</v>
      </c>
      <c r="AA35" s="4">
        <v>9.459289364438404E-3</v>
      </c>
      <c r="AF35">
        <v>16187.885714285716</v>
      </c>
      <c r="AG35">
        <v>3277.4857142857145</v>
      </c>
      <c r="AH35">
        <v>4.9463608850464942</v>
      </c>
      <c r="AI35">
        <v>30</v>
      </c>
      <c r="AJ35">
        <f>AF35/AI35</f>
        <v>539.59619047619049</v>
      </c>
      <c r="AK35">
        <v>342.00919076822862</v>
      </c>
      <c r="AM35">
        <f>7840/AI35*(AG35/AI35)</f>
        <v>28550.542222222222</v>
      </c>
      <c r="AN35">
        <f>7840/AI35*AJ35</f>
        <v>141014.47111111111</v>
      </c>
      <c r="AO35">
        <f>AN35/AM35</f>
        <v>4.9391170932422064</v>
      </c>
      <c r="AP35">
        <f t="shared" si="0"/>
        <v>341.5083289365399</v>
      </c>
    </row>
    <row r="36" spans="1:42" x14ac:dyDescent="0.2">
      <c r="A36">
        <v>42</v>
      </c>
      <c r="B36">
        <v>10</v>
      </c>
      <c r="C36">
        <v>1</v>
      </c>
      <c r="D36">
        <v>6.6799999999999998E-2</v>
      </c>
      <c r="E36">
        <v>0.61032593389973</v>
      </c>
      <c r="F36">
        <v>0</v>
      </c>
      <c r="G36" t="s">
        <v>13</v>
      </c>
      <c r="H36">
        <v>1E-3</v>
      </c>
      <c r="I36">
        <v>66</v>
      </c>
      <c r="J36">
        <v>30</v>
      </c>
      <c r="Q36" s="3">
        <v>80</v>
      </c>
      <c r="R36">
        <f>ROUND(100*Y36,3)</f>
        <v>0.94599999999999995</v>
      </c>
      <c r="S36" s="4">
        <f>ROUND(Z35,2)</f>
        <v>46290.400000000001</v>
      </c>
      <c r="T36">
        <f>ROUND(AM38,2)</f>
        <v>5113.63</v>
      </c>
      <c r="U36">
        <f>ROUND(AN38,2)</f>
        <v>31127.55</v>
      </c>
      <c r="V36">
        <f>ROUND(AO38,2)</f>
        <v>6.09</v>
      </c>
      <c r="W36">
        <f>ROUND(AP38,2)</f>
        <v>302.27999999999997</v>
      </c>
      <c r="Y36" s="4">
        <v>9.459289364438404E-3</v>
      </c>
      <c r="Z36" s="4">
        <v>41014.594202061802</v>
      </c>
      <c r="AA36" s="4">
        <v>1.3611817953227459E-2</v>
      </c>
    </row>
    <row r="37" spans="1:42" x14ac:dyDescent="0.2">
      <c r="A37">
        <v>15</v>
      </c>
      <c r="B37">
        <v>10</v>
      </c>
      <c r="C37">
        <v>1</v>
      </c>
      <c r="D37">
        <v>0.1081</v>
      </c>
      <c r="E37">
        <v>0.38605984998866899</v>
      </c>
      <c r="F37">
        <v>0</v>
      </c>
      <c r="G37" t="s">
        <v>13</v>
      </c>
      <c r="H37">
        <v>1E-3</v>
      </c>
      <c r="I37">
        <v>56</v>
      </c>
      <c r="J37">
        <v>30</v>
      </c>
      <c r="Q37" s="3">
        <v>100</v>
      </c>
      <c r="R37">
        <f>ROUND(100*Y37,3)</f>
        <v>1.361</v>
      </c>
      <c r="S37" s="4">
        <f>ROUND(Z36,2)</f>
        <v>41014.589999999997</v>
      </c>
      <c r="T37">
        <f ca="1">ROUND(AM41,2)</f>
        <v>1143.06</v>
      </c>
      <c r="U37">
        <f ca="1">ROUND(AN41,2)</f>
        <v>8409.8799999999992</v>
      </c>
      <c r="V37">
        <f ca="1">ROUND(AO41,2)</f>
        <v>7.36</v>
      </c>
      <c r="W37">
        <f ca="1">ROUND(AP41,2)</f>
        <v>259.45999999999998</v>
      </c>
      <c r="Y37" s="4">
        <v>1.3611817953227459E-2</v>
      </c>
      <c r="AD37">
        <f>AD32/AD29</f>
        <v>0.31658225350259711</v>
      </c>
      <c r="AE37">
        <f>AG35-AG38</f>
        <v>770.2428571428577</v>
      </c>
      <c r="AF37" t="s">
        <v>35</v>
      </c>
      <c r="AG37" t="s">
        <v>34</v>
      </c>
      <c r="AH37" t="s">
        <v>36</v>
      </c>
      <c r="AI37" t="s">
        <v>41</v>
      </c>
      <c r="AJ37" t="s">
        <v>42</v>
      </c>
      <c r="AK37" t="s">
        <v>46</v>
      </c>
    </row>
    <row r="38" spans="1:42" x14ac:dyDescent="0.2">
      <c r="A38">
        <v>15</v>
      </c>
      <c r="B38">
        <v>10</v>
      </c>
      <c r="C38">
        <v>1</v>
      </c>
      <c r="D38">
        <v>6.8000000000000005E-2</v>
      </c>
      <c r="E38">
        <v>0.53448140388354604</v>
      </c>
      <c r="F38">
        <v>0</v>
      </c>
      <c r="G38" t="s">
        <v>13</v>
      </c>
      <c r="H38">
        <v>1E-3</v>
      </c>
      <c r="I38">
        <v>16</v>
      </c>
      <c r="J38">
        <v>30</v>
      </c>
      <c r="AF38">
        <v>15262.028571428571</v>
      </c>
      <c r="AG38">
        <v>2507.2428571428568</v>
      </c>
      <c r="AH38">
        <v>5.8960529462706877</v>
      </c>
      <c r="AI38">
        <v>62</v>
      </c>
      <c r="AJ38">
        <f>AF38/AI38</f>
        <v>246.16175115207372</v>
      </c>
      <c r="AK38">
        <v>292.78510862660005</v>
      </c>
      <c r="AM38">
        <f>7840/AI38*(AG38/AI38)</f>
        <v>5113.6274713839739</v>
      </c>
      <c r="AN38">
        <f>7840/AI38*AJ38</f>
        <v>31127.550468262227</v>
      </c>
      <c r="AO38">
        <f>AN38/AM38</f>
        <v>6.0871760100736738</v>
      </c>
      <c r="AP38">
        <f t="shared" si="0"/>
        <v>302.27586244216741</v>
      </c>
    </row>
    <row r="39" spans="1:42" x14ac:dyDescent="0.2">
      <c r="A39">
        <v>89</v>
      </c>
      <c r="B39">
        <v>10</v>
      </c>
      <c r="C39">
        <v>1</v>
      </c>
      <c r="D39">
        <v>7.6999999999999999E-2</v>
      </c>
      <c r="E39">
        <v>0.68491342663764898</v>
      </c>
      <c r="F39">
        <v>0</v>
      </c>
      <c r="G39" t="s">
        <v>13</v>
      </c>
      <c r="H39">
        <v>1E-3</v>
      </c>
      <c r="I39">
        <v>66</v>
      </c>
      <c r="J39">
        <v>30</v>
      </c>
    </row>
    <row r="40" spans="1:42" x14ac:dyDescent="0.2">
      <c r="A40">
        <v>42</v>
      </c>
      <c r="B40">
        <v>10</v>
      </c>
      <c r="C40">
        <v>1</v>
      </c>
      <c r="D40">
        <v>7.5800000000000006E-2</v>
      </c>
      <c r="E40">
        <v>1.20628843689337</v>
      </c>
      <c r="F40">
        <v>0</v>
      </c>
      <c r="G40" t="s">
        <v>13</v>
      </c>
      <c r="H40">
        <v>1E-3</v>
      </c>
      <c r="I40">
        <v>56</v>
      </c>
      <c r="J40">
        <v>30</v>
      </c>
      <c r="AE40">
        <f>AE37*(1-AD37)</f>
        <v>526.39763768429293</v>
      </c>
      <c r="AF40" t="s">
        <v>35</v>
      </c>
      <c r="AG40" t="s">
        <v>34</v>
      </c>
      <c r="AH40" t="s">
        <v>36</v>
      </c>
      <c r="AI40" t="s">
        <v>41</v>
      </c>
      <c r="AJ40" t="s">
        <v>42</v>
      </c>
      <c r="AK40" t="s">
        <v>46</v>
      </c>
    </row>
    <row r="41" spans="1:42" x14ac:dyDescent="0.2">
      <c r="A41">
        <v>89</v>
      </c>
      <c r="B41">
        <v>10</v>
      </c>
      <c r="C41">
        <v>1</v>
      </c>
      <c r="D41">
        <v>9.11E-2</v>
      </c>
      <c r="E41">
        <v>0.45915705896914</v>
      </c>
      <c r="F41">
        <v>0</v>
      </c>
      <c r="G41" t="s">
        <v>13</v>
      </c>
      <c r="H41">
        <v>1E-3</v>
      </c>
      <c r="I41">
        <v>56</v>
      </c>
      <c r="J41">
        <v>30</v>
      </c>
      <c r="AF41">
        <f ca="1">AF38*(1+RAND()*(0.2))</f>
        <v>17030.00408193954</v>
      </c>
      <c r="AG41">
        <f ca="1">AG38/(1+RAND()*0.5)</f>
        <v>2314.6985567841643</v>
      </c>
      <c r="AH41">
        <f ca="1">AF41/AG41</f>
        <v>7.3573312740988221</v>
      </c>
      <c r="AI41">
        <v>126</v>
      </c>
      <c r="AJ41">
        <f ca="1">AF41/AI41</f>
        <v>135.15876255507573</v>
      </c>
      <c r="AK41">
        <f>AK38-AK48</f>
        <v>259.46032696766667</v>
      </c>
      <c r="AM41">
        <f ca="1">7840/AI41*(AG41/AI41)</f>
        <v>1143.0610156958837</v>
      </c>
      <c r="AN41">
        <f ca="1">7840/AI41*AJ41</f>
        <v>8409.8785589824893</v>
      </c>
      <c r="AO41">
        <f ca="1">AN41/AM41</f>
        <v>7.3573312740988213</v>
      </c>
      <c r="AP41">
        <f t="shared" ca="1" si="0"/>
        <v>259.46032696766662</v>
      </c>
    </row>
    <row r="42" spans="1:42" x14ac:dyDescent="0.2">
      <c r="A42">
        <v>0</v>
      </c>
      <c r="B42">
        <v>10</v>
      </c>
      <c r="C42">
        <v>1</v>
      </c>
      <c r="D42">
        <v>2.6800000000000001E-2</v>
      </c>
      <c r="E42">
        <v>3.49524328485131</v>
      </c>
      <c r="F42">
        <v>0</v>
      </c>
      <c r="G42" t="s">
        <v>13</v>
      </c>
      <c r="H42">
        <v>1E-4</v>
      </c>
      <c r="I42">
        <v>66</v>
      </c>
      <c r="J42">
        <v>30</v>
      </c>
      <c r="AA42">
        <f>AG29/AG32</f>
        <v>1.557342762612141</v>
      </c>
    </row>
    <row r="43" spans="1:42" x14ac:dyDescent="0.2">
      <c r="A43">
        <v>138</v>
      </c>
      <c r="B43">
        <v>10</v>
      </c>
      <c r="C43">
        <v>1</v>
      </c>
      <c r="D43">
        <v>7.2900000000000006E-2</v>
      </c>
      <c r="E43">
        <v>0.45841472176834902</v>
      </c>
      <c r="F43">
        <v>0</v>
      </c>
      <c r="G43" t="s">
        <v>13</v>
      </c>
      <c r="H43">
        <v>1E-3</v>
      </c>
      <c r="I43">
        <v>66</v>
      </c>
      <c r="J43">
        <v>30</v>
      </c>
      <c r="AA43">
        <f>AG32/AG35</f>
        <v>1.3608820350094146</v>
      </c>
    </row>
    <row r="44" spans="1:42" x14ac:dyDescent="0.2">
      <c r="A44">
        <v>42</v>
      </c>
      <c r="B44">
        <v>10</v>
      </c>
      <c r="C44">
        <v>1</v>
      </c>
      <c r="D44">
        <v>7.2900000000000006E-2</v>
      </c>
      <c r="E44">
        <v>0.88087870692834203</v>
      </c>
      <c r="F44">
        <v>0</v>
      </c>
      <c r="G44" t="s">
        <v>13</v>
      </c>
      <c r="H44">
        <v>1E-3</v>
      </c>
      <c r="I44">
        <v>16</v>
      </c>
      <c r="J44">
        <v>30</v>
      </c>
      <c r="AA44">
        <f>AG35/AG38</f>
        <v>1.3072071199439341</v>
      </c>
    </row>
    <row r="45" spans="1:42" x14ac:dyDescent="0.2">
      <c r="A45">
        <v>89</v>
      </c>
      <c r="B45">
        <v>10</v>
      </c>
      <c r="C45">
        <v>1</v>
      </c>
      <c r="D45">
        <v>6.4500000000000002E-2</v>
      </c>
      <c r="E45">
        <v>0.4519117269665</v>
      </c>
      <c r="F45">
        <v>0</v>
      </c>
      <c r="G45" t="s">
        <v>13</v>
      </c>
      <c r="H45">
        <v>1E-3</v>
      </c>
      <c r="I45">
        <v>16</v>
      </c>
      <c r="J45">
        <v>30</v>
      </c>
      <c r="AK45">
        <f>AK29-AK32</f>
        <v>35.350842983414339</v>
      </c>
    </row>
    <row r="46" spans="1:42" x14ac:dyDescent="0.2">
      <c r="A46">
        <v>138</v>
      </c>
      <c r="B46">
        <v>10</v>
      </c>
      <c r="C46">
        <v>1</v>
      </c>
      <c r="D46">
        <v>0.1021</v>
      </c>
      <c r="E46">
        <v>0.51923301583155901</v>
      </c>
      <c r="F46">
        <v>0</v>
      </c>
      <c r="G46" t="s">
        <v>13</v>
      </c>
      <c r="H46">
        <v>1E-3</v>
      </c>
      <c r="I46">
        <v>56</v>
      </c>
      <c r="J46">
        <v>30</v>
      </c>
      <c r="AK46">
        <f>ABS(AK32-AK35)</f>
        <v>15.399419851757216</v>
      </c>
    </row>
    <row r="47" spans="1:42" x14ac:dyDescent="0.2">
      <c r="A47">
        <v>15</v>
      </c>
      <c r="B47">
        <v>10</v>
      </c>
      <c r="C47">
        <v>1</v>
      </c>
      <c r="D47">
        <v>3.9199999999999999E-2</v>
      </c>
      <c r="E47">
        <v>2.7950284308753899</v>
      </c>
      <c r="F47">
        <v>0</v>
      </c>
      <c r="G47" t="s">
        <v>13</v>
      </c>
      <c r="H47">
        <v>1E-4</v>
      </c>
      <c r="I47">
        <v>66</v>
      </c>
      <c r="J47">
        <v>30</v>
      </c>
      <c r="AK47">
        <f>AK35-AK38</f>
        <v>49.224082141628571</v>
      </c>
    </row>
    <row r="48" spans="1:42" x14ac:dyDescent="0.2">
      <c r="A48">
        <v>0</v>
      </c>
      <c r="B48">
        <v>10</v>
      </c>
      <c r="C48">
        <v>1</v>
      </c>
      <c r="D48">
        <v>3.1099999999999999E-2</v>
      </c>
      <c r="E48">
        <v>1.5463482309132801</v>
      </c>
      <c r="F48">
        <v>0</v>
      </c>
      <c r="G48" t="s">
        <v>13</v>
      </c>
      <c r="H48">
        <v>1E-4</v>
      </c>
      <c r="I48">
        <v>56</v>
      </c>
      <c r="J48">
        <v>30</v>
      </c>
      <c r="AK48">
        <f>AVERAGE(AK45:AK47)</f>
        <v>33.324781658933375</v>
      </c>
    </row>
    <row r="49" spans="1:10" x14ac:dyDescent="0.2">
      <c r="A49">
        <v>138</v>
      </c>
      <c r="B49">
        <v>10</v>
      </c>
      <c r="C49">
        <v>1</v>
      </c>
      <c r="D49">
        <v>5.5500000000000001E-2</v>
      </c>
      <c r="E49">
        <v>0.82259362610056996</v>
      </c>
      <c r="F49">
        <v>0</v>
      </c>
      <c r="G49" t="s">
        <v>13</v>
      </c>
      <c r="H49">
        <v>1E-3</v>
      </c>
      <c r="I49">
        <v>16</v>
      </c>
      <c r="J49">
        <v>30</v>
      </c>
    </row>
    <row r="50" spans="1:10" x14ac:dyDescent="0.2">
      <c r="A50">
        <v>42</v>
      </c>
      <c r="B50">
        <v>10</v>
      </c>
      <c r="C50">
        <v>1</v>
      </c>
      <c r="D50">
        <v>3.0700000000000002E-2</v>
      </c>
      <c r="E50">
        <v>3.0509128500707399</v>
      </c>
      <c r="F50">
        <v>0</v>
      </c>
      <c r="G50" t="s">
        <v>13</v>
      </c>
      <c r="H50">
        <v>1E-4</v>
      </c>
      <c r="I50">
        <v>66</v>
      </c>
      <c r="J50">
        <v>30</v>
      </c>
    </row>
    <row r="51" spans="1:10" x14ac:dyDescent="0.2">
      <c r="A51">
        <v>89</v>
      </c>
      <c r="B51">
        <v>10</v>
      </c>
      <c r="C51">
        <v>1</v>
      </c>
      <c r="D51">
        <v>2.93E-2</v>
      </c>
      <c r="E51">
        <v>3.9758809460326998</v>
      </c>
      <c r="F51">
        <v>0</v>
      </c>
      <c r="G51" t="s">
        <v>13</v>
      </c>
      <c r="H51">
        <v>1E-4</v>
      </c>
      <c r="I51">
        <v>66</v>
      </c>
      <c r="J51">
        <v>30</v>
      </c>
    </row>
    <row r="52" spans="1:10" x14ac:dyDescent="0.2">
      <c r="A52">
        <v>138</v>
      </c>
      <c r="B52">
        <v>10</v>
      </c>
      <c r="C52">
        <v>1</v>
      </c>
      <c r="D52">
        <v>4.7399999999999998E-2</v>
      </c>
      <c r="E52">
        <v>2.6249875873327202</v>
      </c>
      <c r="F52">
        <v>0</v>
      </c>
      <c r="G52" t="s">
        <v>13</v>
      </c>
      <c r="H52">
        <v>1E-4</v>
      </c>
      <c r="I52">
        <v>66</v>
      </c>
      <c r="J52">
        <v>30</v>
      </c>
    </row>
    <row r="53" spans="1:10" x14ac:dyDescent="0.2">
      <c r="A53">
        <v>42</v>
      </c>
      <c r="B53">
        <v>10</v>
      </c>
      <c r="C53">
        <v>1</v>
      </c>
      <c r="D53">
        <v>6.2700000000000006E-2</v>
      </c>
      <c r="E53">
        <v>2.10364353004843</v>
      </c>
      <c r="F53">
        <v>0</v>
      </c>
      <c r="G53" t="s">
        <v>13</v>
      </c>
      <c r="H53">
        <v>1E-4</v>
      </c>
      <c r="I53">
        <v>56</v>
      </c>
      <c r="J53">
        <v>30</v>
      </c>
    </row>
    <row r="54" spans="1:10" x14ac:dyDescent="0.2">
      <c r="A54">
        <v>0</v>
      </c>
      <c r="B54">
        <v>10</v>
      </c>
      <c r="C54">
        <v>1</v>
      </c>
      <c r="D54">
        <v>4.4400000000000002E-2</v>
      </c>
      <c r="E54">
        <v>3.97609912091866</v>
      </c>
      <c r="F54">
        <v>0</v>
      </c>
      <c r="G54" t="s">
        <v>13</v>
      </c>
      <c r="H54">
        <v>1E-4</v>
      </c>
      <c r="I54">
        <v>16</v>
      </c>
      <c r="J54">
        <v>30</v>
      </c>
    </row>
    <row r="55" spans="1:10" x14ac:dyDescent="0.2">
      <c r="A55">
        <v>15</v>
      </c>
      <c r="B55">
        <v>10</v>
      </c>
      <c r="C55">
        <v>1</v>
      </c>
      <c r="D55">
        <v>4.4999999999999998E-2</v>
      </c>
      <c r="E55">
        <v>4.69317894103005</v>
      </c>
      <c r="F55">
        <v>0</v>
      </c>
      <c r="G55" t="s">
        <v>13</v>
      </c>
      <c r="H55">
        <v>1E-4</v>
      </c>
      <c r="I55">
        <v>56</v>
      </c>
      <c r="J55">
        <v>30</v>
      </c>
    </row>
    <row r="56" spans="1:10" x14ac:dyDescent="0.2">
      <c r="A56">
        <v>138</v>
      </c>
      <c r="B56">
        <v>10</v>
      </c>
      <c r="C56">
        <v>1</v>
      </c>
      <c r="D56">
        <v>6.8500000000000005E-2</v>
      </c>
      <c r="E56">
        <v>1.7110822256654501</v>
      </c>
      <c r="F56">
        <v>0</v>
      </c>
      <c r="G56" t="s">
        <v>13</v>
      </c>
      <c r="H56">
        <v>1E-4</v>
      </c>
      <c r="I56">
        <v>56</v>
      </c>
      <c r="J56">
        <v>30</v>
      </c>
    </row>
    <row r="57" spans="1:10" x14ac:dyDescent="0.2">
      <c r="A57">
        <v>89</v>
      </c>
      <c r="B57">
        <v>10</v>
      </c>
      <c r="C57">
        <v>1</v>
      </c>
      <c r="D57">
        <v>6.0699999999999997E-2</v>
      </c>
      <c r="E57">
        <v>3.62063701031729</v>
      </c>
      <c r="F57">
        <v>0</v>
      </c>
      <c r="G57" t="s">
        <v>13</v>
      </c>
      <c r="H57">
        <v>1E-4</v>
      </c>
      <c r="I57">
        <v>56</v>
      </c>
      <c r="J57">
        <v>30</v>
      </c>
    </row>
    <row r="58" spans="1:10" x14ac:dyDescent="0.2">
      <c r="A58">
        <v>15</v>
      </c>
      <c r="B58">
        <v>10</v>
      </c>
      <c r="C58">
        <v>1</v>
      </c>
      <c r="D58">
        <v>5.8700000000000002E-2</v>
      </c>
      <c r="E58">
        <v>2.7070177197456302</v>
      </c>
      <c r="F58">
        <v>0</v>
      </c>
      <c r="G58" t="s">
        <v>13</v>
      </c>
      <c r="H58">
        <v>1E-4</v>
      </c>
      <c r="I58">
        <v>16</v>
      </c>
      <c r="J58">
        <v>30</v>
      </c>
    </row>
    <row r="59" spans="1:10" x14ac:dyDescent="0.2">
      <c r="A59">
        <v>42</v>
      </c>
      <c r="B59">
        <v>10</v>
      </c>
      <c r="C59">
        <v>1</v>
      </c>
      <c r="D59">
        <v>5.11E-2</v>
      </c>
      <c r="E59">
        <v>3.3113157679326801</v>
      </c>
      <c r="F59">
        <v>0</v>
      </c>
      <c r="G59" t="s">
        <v>13</v>
      </c>
      <c r="H59">
        <v>1E-4</v>
      </c>
      <c r="I59">
        <v>16</v>
      </c>
      <c r="J59">
        <v>30</v>
      </c>
    </row>
    <row r="60" spans="1:10" x14ac:dyDescent="0.2">
      <c r="A60">
        <v>138</v>
      </c>
      <c r="B60">
        <v>10</v>
      </c>
      <c r="C60">
        <v>1</v>
      </c>
      <c r="D60">
        <v>4.1700000000000001E-2</v>
      </c>
      <c r="E60">
        <v>1.86827770201489</v>
      </c>
      <c r="F60">
        <v>0</v>
      </c>
      <c r="G60" t="s">
        <v>13</v>
      </c>
      <c r="H60">
        <v>1E-4</v>
      </c>
      <c r="I60">
        <v>16</v>
      </c>
      <c r="J60">
        <v>30</v>
      </c>
    </row>
    <row r="61" spans="1:10" x14ac:dyDescent="0.2">
      <c r="A61">
        <v>0</v>
      </c>
      <c r="B61">
        <v>10</v>
      </c>
      <c r="C61">
        <v>1</v>
      </c>
      <c r="D61">
        <v>2.1000000000000001E-2</v>
      </c>
      <c r="E61">
        <v>4.9631510619074097</v>
      </c>
      <c r="F61">
        <v>0</v>
      </c>
      <c r="G61" t="s">
        <v>13</v>
      </c>
      <c r="H61" s="1">
        <v>1.0000000000000001E-5</v>
      </c>
      <c r="I61">
        <v>66</v>
      </c>
      <c r="J61">
        <v>30</v>
      </c>
    </row>
    <row r="62" spans="1:10" x14ac:dyDescent="0.2">
      <c r="A62">
        <v>89</v>
      </c>
      <c r="B62">
        <v>10</v>
      </c>
      <c r="C62">
        <v>1</v>
      </c>
      <c r="D62">
        <v>3.5200000000000002E-2</v>
      </c>
      <c r="E62">
        <v>2.3899020832031899</v>
      </c>
      <c r="F62">
        <v>0</v>
      </c>
      <c r="G62" t="s">
        <v>13</v>
      </c>
      <c r="H62">
        <v>1E-4</v>
      </c>
      <c r="I62">
        <v>16</v>
      </c>
      <c r="J62">
        <v>30</v>
      </c>
    </row>
    <row r="63" spans="1:10" x14ac:dyDescent="0.2">
      <c r="A63">
        <v>138</v>
      </c>
      <c r="B63">
        <v>10</v>
      </c>
      <c r="C63">
        <v>1</v>
      </c>
      <c r="D63">
        <v>2.4799999999999999E-2</v>
      </c>
      <c r="E63">
        <v>5.5199598567560297</v>
      </c>
      <c r="F63">
        <v>0</v>
      </c>
      <c r="G63" t="s">
        <v>13</v>
      </c>
      <c r="H63" s="1">
        <v>1.0000000000000001E-5</v>
      </c>
      <c r="I63">
        <v>66</v>
      </c>
      <c r="J63">
        <v>30</v>
      </c>
    </row>
    <row r="64" spans="1:10" x14ac:dyDescent="0.2">
      <c r="A64">
        <v>42</v>
      </c>
      <c r="B64">
        <v>10</v>
      </c>
      <c r="C64">
        <v>1</v>
      </c>
      <c r="D64">
        <v>2.9100000000000001E-2</v>
      </c>
      <c r="E64">
        <v>6.3428735099732796</v>
      </c>
      <c r="F64">
        <v>0</v>
      </c>
      <c r="G64" t="s">
        <v>13</v>
      </c>
      <c r="H64" s="1">
        <v>1.0000000000000001E-5</v>
      </c>
      <c r="I64">
        <v>66</v>
      </c>
      <c r="J64">
        <v>30</v>
      </c>
    </row>
    <row r="65" spans="1:35" x14ac:dyDescent="0.2">
      <c r="A65">
        <v>15</v>
      </c>
      <c r="B65">
        <v>10</v>
      </c>
      <c r="C65">
        <v>1</v>
      </c>
      <c r="D65">
        <v>1.9E-2</v>
      </c>
      <c r="E65">
        <v>6.5854574819095397</v>
      </c>
      <c r="F65">
        <v>0</v>
      </c>
      <c r="G65" t="s">
        <v>13</v>
      </c>
      <c r="H65" s="1">
        <v>1.0000000000000001E-5</v>
      </c>
      <c r="I65">
        <v>66</v>
      </c>
      <c r="J65">
        <v>30</v>
      </c>
    </row>
    <row r="66" spans="1:35" x14ac:dyDescent="0.2">
      <c r="A66">
        <v>89</v>
      </c>
      <c r="B66">
        <v>10</v>
      </c>
      <c r="C66">
        <v>1</v>
      </c>
      <c r="D66">
        <v>2.2499999999999999E-2</v>
      </c>
      <c r="E66">
        <v>4.26216628728434</v>
      </c>
      <c r="F66">
        <v>0</v>
      </c>
      <c r="G66" t="s">
        <v>13</v>
      </c>
      <c r="H66" s="1">
        <v>1.0000000000000001E-5</v>
      </c>
      <c r="I66">
        <v>66</v>
      </c>
      <c r="J66">
        <v>30</v>
      </c>
    </row>
    <row r="67" spans="1:35" x14ac:dyDescent="0.2">
      <c r="A67">
        <v>0</v>
      </c>
      <c r="B67">
        <v>10</v>
      </c>
      <c r="C67">
        <v>1</v>
      </c>
      <c r="D67">
        <v>2.64E-2</v>
      </c>
      <c r="E67">
        <v>6.4569452190771699</v>
      </c>
      <c r="F67">
        <v>0</v>
      </c>
      <c r="G67" t="s">
        <v>13</v>
      </c>
      <c r="H67" s="1">
        <v>1.0000000000000001E-5</v>
      </c>
      <c r="I67">
        <v>56</v>
      </c>
      <c r="J67">
        <v>30</v>
      </c>
    </row>
    <row r="68" spans="1:35" x14ac:dyDescent="0.2">
      <c r="A68">
        <v>15</v>
      </c>
      <c r="B68">
        <v>10</v>
      </c>
      <c r="C68">
        <v>1</v>
      </c>
      <c r="D68">
        <v>2.2800000000000001E-2</v>
      </c>
      <c r="E68">
        <v>4.6820087139494699</v>
      </c>
      <c r="F68">
        <v>0</v>
      </c>
      <c r="G68" t="s">
        <v>13</v>
      </c>
      <c r="H68" s="1">
        <v>1.0000000000000001E-5</v>
      </c>
      <c r="I68">
        <v>56</v>
      </c>
      <c r="J68">
        <v>30</v>
      </c>
    </row>
    <row r="69" spans="1:35" x14ac:dyDescent="0.2">
      <c r="A69">
        <v>89</v>
      </c>
      <c r="B69">
        <v>10</v>
      </c>
      <c r="C69">
        <v>1</v>
      </c>
      <c r="D69">
        <v>2.6499999999999999E-2</v>
      </c>
      <c r="E69">
        <v>4.22414152603596</v>
      </c>
      <c r="F69">
        <v>0</v>
      </c>
      <c r="G69" t="s">
        <v>13</v>
      </c>
      <c r="H69" s="1">
        <v>1.0000000000000001E-5</v>
      </c>
      <c r="I69">
        <v>56</v>
      </c>
      <c r="J69">
        <v>30</v>
      </c>
    </row>
    <row r="70" spans="1:35" x14ac:dyDescent="0.2">
      <c r="A70">
        <v>138</v>
      </c>
      <c r="B70">
        <v>10</v>
      </c>
      <c r="C70">
        <v>1</v>
      </c>
      <c r="D70">
        <v>2.5399999999999999E-2</v>
      </c>
      <c r="E70">
        <v>5.6226916508749101</v>
      </c>
      <c r="F70">
        <v>0</v>
      </c>
      <c r="G70" t="s">
        <v>13</v>
      </c>
      <c r="H70" s="1">
        <v>1.0000000000000001E-5</v>
      </c>
      <c r="I70">
        <v>56</v>
      </c>
      <c r="J70">
        <v>30</v>
      </c>
    </row>
    <row r="71" spans="1:35" x14ac:dyDescent="0.2">
      <c r="A71">
        <v>42</v>
      </c>
      <c r="B71">
        <v>10</v>
      </c>
      <c r="C71">
        <v>1</v>
      </c>
      <c r="D71">
        <v>3.2399999999999998E-2</v>
      </c>
      <c r="E71">
        <v>6.3472589710727298</v>
      </c>
      <c r="F71">
        <v>0</v>
      </c>
      <c r="G71" t="s">
        <v>13</v>
      </c>
      <c r="H71" s="1">
        <v>1.0000000000000001E-5</v>
      </c>
      <c r="I71">
        <v>56</v>
      </c>
      <c r="J71">
        <v>30</v>
      </c>
    </row>
    <row r="72" spans="1:35" x14ac:dyDescent="0.2">
      <c r="A72">
        <v>0</v>
      </c>
      <c r="B72">
        <v>10</v>
      </c>
      <c r="C72">
        <v>1</v>
      </c>
      <c r="D72">
        <v>3.1800000000000002E-2</v>
      </c>
      <c r="E72">
        <v>5.6538885259069502</v>
      </c>
      <c r="F72">
        <v>0</v>
      </c>
      <c r="G72" t="s">
        <v>13</v>
      </c>
      <c r="H72" s="1">
        <v>1.0000000000000001E-5</v>
      </c>
      <c r="I72">
        <v>16</v>
      </c>
      <c r="J72">
        <v>30</v>
      </c>
    </row>
    <row r="73" spans="1:35" x14ac:dyDescent="0.2">
      <c r="A73">
        <v>89</v>
      </c>
      <c r="B73">
        <v>10</v>
      </c>
      <c r="C73">
        <v>1</v>
      </c>
      <c r="D73">
        <v>3.7999999999999999E-2</v>
      </c>
      <c r="E73">
        <v>5.5786965279839897</v>
      </c>
      <c r="F73">
        <v>0</v>
      </c>
      <c r="G73" t="s">
        <v>13</v>
      </c>
      <c r="H73" s="1">
        <v>1.0000000000000001E-5</v>
      </c>
      <c r="I73">
        <v>16</v>
      </c>
      <c r="J73">
        <v>30</v>
      </c>
    </row>
    <row r="74" spans="1:35" x14ac:dyDescent="0.2">
      <c r="A74">
        <v>42</v>
      </c>
      <c r="B74">
        <v>10</v>
      </c>
      <c r="C74">
        <v>1</v>
      </c>
      <c r="D74">
        <v>3.4500000000000003E-2</v>
      </c>
      <c r="E74">
        <v>4.9957693242467904</v>
      </c>
      <c r="F74">
        <v>0</v>
      </c>
      <c r="G74" t="s">
        <v>13</v>
      </c>
      <c r="H74" s="1">
        <v>1.0000000000000001E-5</v>
      </c>
      <c r="I74">
        <v>16</v>
      </c>
      <c r="J74">
        <v>30</v>
      </c>
    </row>
    <row r="75" spans="1:35" x14ac:dyDescent="0.2">
      <c r="A75">
        <v>15</v>
      </c>
      <c r="B75">
        <v>10</v>
      </c>
      <c r="C75">
        <v>1</v>
      </c>
      <c r="D75">
        <v>3.6400000000000002E-2</v>
      </c>
      <c r="E75">
        <v>8.0328260911628604</v>
      </c>
      <c r="F75">
        <v>0</v>
      </c>
      <c r="G75" t="s">
        <v>13</v>
      </c>
      <c r="H75" s="1">
        <v>1.0000000000000001E-5</v>
      </c>
      <c r="I75">
        <v>16</v>
      </c>
      <c r="J75">
        <v>30</v>
      </c>
    </row>
    <row r="76" spans="1:35" x14ac:dyDescent="0.2">
      <c r="A76">
        <v>138</v>
      </c>
      <c r="B76">
        <v>10</v>
      </c>
      <c r="C76">
        <v>1</v>
      </c>
      <c r="D76">
        <v>4.0399999999999998E-2</v>
      </c>
      <c r="E76">
        <v>7.13524888828396</v>
      </c>
      <c r="F76">
        <v>0</v>
      </c>
      <c r="G76" t="s">
        <v>13</v>
      </c>
      <c r="H76" s="1">
        <v>1.0000000000000001E-5</v>
      </c>
      <c r="I76">
        <v>16</v>
      </c>
      <c r="J76">
        <v>30</v>
      </c>
    </row>
    <row r="77" spans="1:35" x14ac:dyDescent="0.2">
      <c r="A77">
        <v>0</v>
      </c>
      <c r="B77">
        <v>10</v>
      </c>
      <c r="C77">
        <v>1</v>
      </c>
      <c r="D77">
        <v>4.2900000000000001E-2</v>
      </c>
      <c r="E77">
        <v>19.7810804042965</v>
      </c>
      <c r="F77">
        <v>0</v>
      </c>
      <c r="G77" t="s">
        <v>13</v>
      </c>
      <c r="H77" s="1">
        <v>9.9999999999999995E-7</v>
      </c>
      <c r="I77">
        <v>66</v>
      </c>
      <c r="J77">
        <v>30</v>
      </c>
      <c r="AI77">
        <v>292.78510862660005</v>
      </c>
    </row>
    <row r="78" spans="1:35" x14ac:dyDescent="0.2">
      <c r="A78">
        <v>138</v>
      </c>
      <c r="B78">
        <v>10</v>
      </c>
      <c r="C78">
        <v>1</v>
      </c>
      <c r="D78">
        <v>3.3799999999999997E-2</v>
      </c>
      <c r="E78">
        <v>14.2625659299083</v>
      </c>
      <c r="F78">
        <v>0</v>
      </c>
      <c r="G78" t="s">
        <v>13</v>
      </c>
      <c r="H78" s="1">
        <v>9.9999999999999995E-7</v>
      </c>
      <c r="I78">
        <v>66</v>
      </c>
      <c r="J78">
        <v>30</v>
      </c>
    </row>
    <row r="79" spans="1:35" x14ac:dyDescent="0.2">
      <c r="A79">
        <v>89</v>
      </c>
      <c r="B79">
        <v>10</v>
      </c>
      <c r="C79">
        <v>1</v>
      </c>
      <c r="D79">
        <v>3.0800000000000001E-2</v>
      </c>
      <c r="E79">
        <v>17.247095351107401</v>
      </c>
      <c r="F79">
        <v>0</v>
      </c>
      <c r="G79" t="s">
        <v>13</v>
      </c>
      <c r="H79" s="1">
        <v>9.9999999999999995E-7</v>
      </c>
      <c r="I79">
        <v>66</v>
      </c>
      <c r="J79">
        <v>30</v>
      </c>
    </row>
    <row r="80" spans="1:35" x14ac:dyDescent="0.2">
      <c r="A80">
        <v>42</v>
      </c>
      <c r="B80">
        <v>10</v>
      </c>
      <c r="C80">
        <v>1</v>
      </c>
      <c r="D80">
        <v>4.2799999999999998E-2</v>
      </c>
      <c r="E80">
        <v>18.044645027257499</v>
      </c>
      <c r="F80">
        <v>0</v>
      </c>
      <c r="G80" t="s">
        <v>13</v>
      </c>
      <c r="H80" s="1">
        <v>9.9999999999999995E-7</v>
      </c>
      <c r="I80">
        <v>66</v>
      </c>
      <c r="J80">
        <v>30</v>
      </c>
    </row>
    <row r="81" spans="1:10" x14ac:dyDescent="0.2">
      <c r="A81">
        <v>15</v>
      </c>
      <c r="B81">
        <v>10</v>
      </c>
      <c r="C81">
        <v>1</v>
      </c>
      <c r="D81">
        <v>2.81E-2</v>
      </c>
      <c r="E81">
        <v>19.995471402071399</v>
      </c>
      <c r="F81">
        <v>0</v>
      </c>
      <c r="G81" t="s">
        <v>13</v>
      </c>
      <c r="H81" s="1">
        <v>9.9999999999999995E-7</v>
      </c>
      <c r="I81">
        <v>66</v>
      </c>
      <c r="J81">
        <v>30</v>
      </c>
    </row>
    <row r="82" spans="1:10" x14ac:dyDescent="0.2">
      <c r="A82">
        <v>89</v>
      </c>
      <c r="B82">
        <v>10</v>
      </c>
      <c r="C82">
        <v>1</v>
      </c>
      <c r="D82">
        <v>6.2899999999999998E-2</v>
      </c>
      <c r="E82">
        <v>16.5764896781183</v>
      </c>
      <c r="F82">
        <v>0</v>
      </c>
      <c r="G82" t="s">
        <v>13</v>
      </c>
      <c r="H82" s="1">
        <v>9.9999999999999995E-7</v>
      </c>
      <c r="I82">
        <v>56</v>
      </c>
      <c r="J82">
        <v>30</v>
      </c>
    </row>
    <row r="83" spans="1:10" x14ac:dyDescent="0.2">
      <c r="A83">
        <v>42</v>
      </c>
      <c r="B83">
        <v>10</v>
      </c>
      <c r="C83">
        <v>1</v>
      </c>
      <c r="D83">
        <v>5.0599999999999999E-2</v>
      </c>
      <c r="E83">
        <v>18.403993618208901</v>
      </c>
      <c r="F83">
        <v>0</v>
      </c>
      <c r="G83" t="s">
        <v>13</v>
      </c>
      <c r="H83" s="1">
        <v>9.9999999999999995E-7</v>
      </c>
      <c r="I83">
        <v>56</v>
      </c>
      <c r="J83">
        <v>30</v>
      </c>
    </row>
    <row r="84" spans="1:10" x14ac:dyDescent="0.2">
      <c r="A84">
        <v>15</v>
      </c>
      <c r="B84">
        <v>10</v>
      </c>
      <c r="C84">
        <v>1</v>
      </c>
      <c r="D84">
        <v>4.2200000000000001E-2</v>
      </c>
      <c r="E84">
        <v>16.435447144322001</v>
      </c>
      <c r="F84">
        <v>0</v>
      </c>
      <c r="G84" t="s">
        <v>13</v>
      </c>
      <c r="H84" s="1">
        <v>9.9999999999999995E-7</v>
      </c>
      <c r="I84">
        <v>56</v>
      </c>
      <c r="J84">
        <v>30</v>
      </c>
    </row>
    <row r="85" spans="1:10" x14ac:dyDescent="0.2">
      <c r="A85">
        <v>0</v>
      </c>
      <c r="B85">
        <v>10</v>
      </c>
      <c r="C85">
        <v>1</v>
      </c>
      <c r="D85">
        <v>3.5400000000000001E-2</v>
      </c>
      <c r="E85">
        <v>24.223259149584901</v>
      </c>
      <c r="F85">
        <v>0</v>
      </c>
      <c r="G85" t="s">
        <v>13</v>
      </c>
      <c r="H85" s="1">
        <v>9.9999999999999995E-7</v>
      </c>
      <c r="I85">
        <v>56</v>
      </c>
      <c r="J85">
        <v>30</v>
      </c>
    </row>
    <row r="86" spans="1:10" x14ac:dyDescent="0.2">
      <c r="A86">
        <v>138</v>
      </c>
      <c r="B86">
        <v>10</v>
      </c>
      <c r="C86">
        <v>1</v>
      </c>
      <c r="D86">
        <v>6.4600000000000005E-2</v>
      </c>
      <c r="E86">
        <v>29.2094775112345</v>
      </c>
      <c r="F86">
        <v>0</v>
      </c>
      <c r="G86" t="s">
        <v>13</v>
      </c>
      <c r="H86" s="1">
        <v>9.9999999999999995E-7</v>
      </c>
      <c r="I86">
        <v>56</v>
      </c>
      <c r="J86">
        <v>30</v>
      </c>
    </row>
    <row r="87" spans="1:10" x14ac:dyDescent="0.2">
      <c r="A87">
        <v>42</v>
      </c>
      <c r="B87">
        <v>10</v>
      </c>
      <c r="C87">
        <v>1</v>
      </c>
      <c r="D87">
        <v>4.3900000000000002E-2</v>
      </c>
      <c r="E87">
        <v>14.5530624841339</v>
      </c>
      <c r="F87">
        <v>0</v>
      </c>
      <c r="G87" t="s">
        <v>13</v>
      </c>
      <c r="H87" s="1">
        <v>9.9999999999999995E-7</v>
      </c>
      <c r="I87">
        <v>16</v>
      </c>
      <c r="J87">
        <v>30</v>
      </c>
    </row>
    <row r="88" spans="1:10" x14ac:dyDescent="0.2">
      <c r="A88">
        <v>89</v>
      </c>
      <c r="B88">
        <v>10</v>
      </c>
      <c r="C88">
        <v>1</v>
      </c>
      <c r="D88">
        <v>3.5200000000000002E-2</v>
      </c>
      <c r="E88">
        <v>17.555197536013999</v>
      </c>
      <c r="F88">
        <v>0</v>
      </c>
      <c r="G88" t="s">
        <v>13</v>
      </c>
      <c r="H88" s="1">
        <v>9.9999999999999995E-7</v>
      </c>
      <c r="I88">
        <v>16</v>
      </c>
      <c r="J88">
        <v>30</v>
      </c>
    </row>
    <row r="89" spans="1:10" x14ac:dyDescent="0.2">
      <c r="A89">
        <v>15</v>
      </c>
      <c r="B89">
        <v>10</v>
      </c>
      <c r="C89">
        <v>1</v>
      </c>
      <c r="D89">
        <v>4.2299999999999997E-2</v>
      </c>
      <c r="E89">
        <v>16.5446423231624</v>
      </c>
      <c r="F89">
        <v>0</v>
      </c>
      <c r="G89" t="s">
        <v>13</v>
      </c>
      <c r="H89" s="1">
        <v>9.9999999999999995E-7</v>
      </c>
      <c r="I89">
        <v>16</v>
      </c>
      <c r="J89">
        <v>30</v>
      </c>
    </row>
    <row r="90" spans="1:10" x14ac:dyDescent="0.2">
      <c r="A90">
        <v>42</v>
      </c>
      <c r="B90">
        <v>50</v>
      </c>
      <c r="C90">
        <v>1</v>
      </c>
      <c r="D90">
        <v>0.12570000000000001</v>
      </c>
      <c r="E90">
        <v>2.3319004462100499</v>
      </c>
      <c r="F90">
        <v>0</v>
      </c>
      <c r="G90" t="s">
        <v>13</v>
      </c>
      <c r="H90">
        <v>1E-3</v>
      </c>
      <c r="I90">
        <v>66</v>
      </c>
      <c r="J90">
        <v>30</v>
      </c>
    </row>
    <row r="91" spans="1:10" x14ac:dyDescent="0.2">
      <c r="A91">
        <v>89</v>
      </c>
      <c r="B91">
        <v>50</v>
      </c>
      <c r="C91">
        <v>1</v>
      </c>
      <c r="D91">
        <v>0.15160000000000001</v>
      </c>
      <c r="E91">
        <v>2.8644923828542201</v>
      </c>
      <c r="F91">
        <v>0</v>
      </c>
      <c r="G91" t="s">
        <v>13</v>
      </c>
      <c r="H91">
        <v>1E-3</v>
      </c>
      <c r="I91">
        <v>66</v>
      </c>
      <c r="J91">
        <v>30</v>
      </c>
    </row>
    <row r="92" spans="1:10" x14ac:dyDescent="0.2">
      <c r="A92">
        <v>15</v>
      </c>
      <c r="B92">
        <v>50</v>
      </c>
      <c r="C92">
        <v>1</v>
      </c>
      <c r="D92">
        <v>0.1583</v>
      </c>
      <c r="E92">
        <v>2.1644804249517602</v>
      </c>
      <c r="F92">
        <v>0</v>
      </c>
      <c r="G92" t="s">
        <v>13</v>
      </c>
      <c r="H92">
        <v>1E-3</v>
      </c>
      <c r="I92">
        <v>66</v>
      </c>
      <c r="J92">
        <v>30</v>
      </c>
    </row>
    <row r="93" spans="1:10" x14ac:dyDescent="0.2">
      <c r="A93">
        <v>42</v>
      </c>
      <c r="B93">
        <v>50</v>
      </c>
      <c r="C93">
        <v>1</v>
      </c>
      <c r="D93">
        <v>0.1249</v>
      </c>
      <c r="E93">
        <v>2.5352552239783099</v>
      </c>
      <c r="F93">
        <v>0</v>
      </c>
      <c r="G93" t="s">
        <v>13</v>
      </c>
      <c r="H93">
        <v>1E-3</v>
      </c>
      <c r="I93">
        <v>56</v>
      </c>
      <c r="J93">
        <v>30</v>
      </c>
    </row>
    <row r="94" spans="1:10" x14ac:dyDescent="0.2">
      <c r="A94">
        <v>89</v>
      </c>
      <c r="B94">
        <v>50</v>
      </c>
      <c r="C94">
        <v>1</v>
      </c>
      <c r="D94">
        <v>0.14940000000000001</v>
      </c>
      <c r="E94">
        <v>3.8156336150132102</v>
      </c>
      <c r="F94">
        <v>0</v>
      </c>
      <c r="G94" t="s">
        <v>13</v>
      </c>
      <c r="H94">
        <v>1E-3</v>
      </c>
      <c r="I94">
        <v>56</v>
      </c>
      <c r="J94">
        <v>30</v>
      </c>
    </row>
    <row r="95" spans="1:10" x14ac:dyDescent="0.2">
      <c r="A95">
        <v>15</v>
      </c>
      <c r="B95">
        <v>50</v>
      </c>
      <c r="C95">
        <v>1</v>
      </c>
      <c r="D95">
        <v>0.13159999999999999</v>
      </c>
      <c r="E95">
        <v>2.34585362300276</v>
      </c>
      <c r="F95">
        <v>0</v>
      </c>
      <c r="G95" t="s">
        <v>13</v>
      </c>
      <c r="H95">
        <v>1E-3</v>
      </c>
      <c r="I95">
        <v>56</v>
      </c>
      <c r="J95">
        <v>30</v>
      </c>
    </row>
    <row r="96" spans="1:10" x14ac:dyDescent="0.2">
      <c r="A96">
        <v>138</v>
      </c>
      <c r="B96">
        <v>10</v>
      </c>
      <c r="C96">
        <v>1</v>
      </c>
      <c r="D96">
        <v>4.6399999999999997E-2</v>
      </c>
      <c r="E96">
        <v>17.141468598972999</v>
      </c>
      <c r="F96">
        <v>0</v>
      </c>
      <c r="G96" t="s">
        <v>13</v>
      </c>
      <c r="H96" s="1">
        <v>9.9999999999999995E-7</v>
      </c>
      <c r="I96">
        <v>16</v>
      </c>
      <c r="J96">
        <v>30</v>
      </c>
    </row>
    <row r="97" spans="1:10" x14ac:dyDescent="0.2">
      <c r="A97">
        <v>0</v>
      </c>
      <c r="B97">
        <v>10</v>
      </c>
      <c r="C97">
        <v>1</v>
      </c>
      <c r="D97">
        <v>7.1300000000000002E-2</v>
      </c>
      <c r="E97">
        <v>22.170798554085099</v>
      </c>
      <c r="F97">
        <v>0</v>
      </c>
      <c r="G97" t="s">
        <v>13</v>
      </c>
      <c r="H97" s="1">
        <v>9.9999999999999995E-7</v>
      </c>
      <c r="I97">
        <v>16</v>
      </c>
      <c r="J97">
        <v>30</v>
      </c>
    </row>
    <row r="98" spans="1:10" x14ac:dyDescent="0.2">
      <c r="A98">
        <v>42</v>
      </c>
      <c r="B98">
        <v>50</v>
      </c>
      <c r="C98">
        <v>1</v>
      </c>
      <c r="D98">
        <v>0.1474</v>
      </c>
      <c r="E98">
        <v>3.9844446983188302</v>
      </c>
      <c r="F98">
        <v>0</v>
      </c>
      <c r="G98" t="s">
        <v>13</v>
      </c>
      <c r="H98">
        <v>1E-3</v>
      </c>
      <c r="I98">
        <v>16</v>
      </c>
      <c r="J98">
        <v>30</v>
      </c>
    </row>
    <row r="99" spans="1:10" x14ac:dyDescent="0.2">
      <c r="A99">
        <v>15</v>
      </c>
      <c r="B99">
        <v>50</v>
      </c>
      <c r="C99">
        <v>1</v>
      </c>
      <c r="D99">
        <v>0.16220000000000001</v>
      </c>
      <c r="E99">
        <v>2.6874459050595698</v>
      </c>
      <c r="F99">
        <v>0</v>
      </c>
      <c r="G99" t="s">
        <v>13</v>
      </c>
      <c r="H99">
        <v>1E-3</v>
      </c>
      <c r="I99">
        <v>16</v>
      </c>
      <c r="J99">
        <v>30</v>
      </c>
    </row>
    <row r="100" spans="1:10" x14ac:dyDescent="0.2">
      <c r="A100">
        <v>89</v>
      </c>
      <c r="B100">
        <v>50</v>
      </c>
      <c r="C100">
        <v>1</v>
      </c>
      <c r="D100">
        <v>0.16120000000000001</v>
      </c>
      <c r="E100">
        <v>3.8300732681527698</v>
      </c>
      <c r="F100">
        <v>0</v>
      </c>
      <c r="G100" t="s">
        <v>13</v>
      </c>
      <c r="H100">
        <v>1E-3</v>
      </c>
      <c r="I100">
        <v>16</v>
      </c>
      <c r="J100">
        <v>30</v>
      </c>
    </row>
    <row r="101" spans="1:10" x14ac:dyDescent="0.2">
      <c r="A101">
        <v>0</v>
      </c>
      <c r="B101">
        <v>50</v>
      </c>
      <c r="C101">
        <v>1</v>
      </c>
      <c r="D101">
        <v>0.15659999999999999</v>
      </c>
      <c r="E101">
        <v>3.2890588189475198</v>
      </c>
      <c r="F101">
        <v>0</v>
      </c>
      <c r="G101" t="s">
        <v>13</v>
      </c>
      <c r="H101">
        <v>1E-3</v>
      </c>
      <c r="I101">
        <v>66</v>
      </c>
      <c r="J101">
        <v>30</v>
      </c>
    </row>
    <row r="102" spans="1:10" x14ac:dyDescent="0.2">
      <c r="A102">
        <v>138</v>
      </c>
      <c r="B102">
        <v>50</v>
      </c>
      <c r="C102">
        <v>1</v>
      </c>
      <c r="D102">
        <v>0.1578</v>
      </c>
      <c r="E102">
        <v>3.6883255620486999</v>
      </c>
      <c r="F102">
        <v>0</v>
      </c>
      <c r="G102" t="s">
        <v>13</v>
      </c>
      <c r="H102">
        <v>1E-3</v>
      </c>
      <c r="I102">
        <v>66</v>
      </c>
      <c r="J102">
        <v>30</v>
      </c>
    </row>
    <row r="103" spans="1:10" x14ac:dyDescent="0.2">
      <c r="A103">
        <v>0</v>
      </c>
      <c r="B103">
        <v>50</v>
      </c>
      <c r="C103">
        <v>1</v>
      </c>
      <c r="D103">
        <v>0.1492</v>
      </c>
      <c r="E103">
        <v>2.9660607534460701</v>
      </c>
      <c r="F103">
        <v>0</v>
      </c>
      <c r="G103" t="s">
        <v>13</v>
      </c>
      <c r="H103">
        <v>1E-3</v>
      </c>
      <c r="I103">
        <v>56</v>
      </c>
      <c r="J103">
        <v>30</v>
      </c>
    </row>
    <row r="104" spans="1:10" x14ac:dyDescent="0.2">
      <c r="A104">
        <v>138</v>
      </c>
      <c r="B104">
        <v>50</v>
      </c>
      <c r="C104">
        <v>1</v>
      </c>
      <c r="D104">
        <v>0.17449999999999999</v>
      </c>
      <c r="E104">
        <v>3.6136399949900802</v>
      </c>
      <c r="F104">
        <v>0</v>
      </c>
      <c r="G104" t="s">
        <v>13</v>
      </c>
      <c r="H104">
        <v>1E-3</v>
      </c>
      <c r="I104">
        <v>56</v>
      </c>
      <c r="J104">
        <v>30</v>
      </c>
    </row>
    <row r="105" spans="1:10" x14ac:dyDescent="0.2">
      <c r="A105">
        <v>42</v>
      </c>
      <c r="B105">
        <v>50</v>
      </c>
      <c r="C105">
        <v>1</v>
      </c>
      <c r="D105">
        <v>0.1177</v>
      </c>
      <c r="E105">
        <v>6.73238357901573</v>
      </c>
      <c r="F105">
        <v>0</v>
      </c>
      <c r="G105" t="s">
        <v>13</v>
      </c>
      <c r="H105">
        <v>1E-4</v>
      </c>
      <c r="I105">
        <v>66</v>
      </c>
      <c r="J105">
        <v>30</v>
      </c>
    </row>
    <row r="106" spans="1:10" x14ac:dyDescent="0.2">
      <c r="A106">
        <v>15</v>
      </c>
      <c r="B106">
        <v>50</v>
      </c>
      <c r="C106">
        <v>1</v>
      </c>
      <c r="D106">
        <v>0.10780000000000001</v>
      </c>
      <c r="E106">
        <v>7.2994347340427304</v>
      </c>
      <c r="F106">
        <v>0</v>
      </c>
      <c r="G106" t="s">
        <v>13</v>
      </c>
      <c r="H106">
        <v>1E-4</v>
      </c>
      <c r="I106">
        <v>66</v>
      </c>
      <c r="J106">
        <v>30</v>
      </c>
    </row>
    <row r="107" spans="1:10" x14ac:dyDescent="0.2">
      <c r="A107">
        <v>89</v>
      </c>
      <c r="B107">
        <v>50</v>
      </c>
      <c r="C107">
        <v>1</v>
      </c>
      <c r="D107">
        <v>0.1406</v>
      </c>
      <c r="E107">
        <v>6.7421148978173697</v>
      </c>
      <c r="F107">
        <v>0</v>
      </c>
      <c r="G107" t="s">
        <v>13</v>
      </c>
      <c r="H107">
        <v>1E-4</v>
      </c>
      <c r="I107">
        <v>66</v>
      </c>
      <c r="J107">
        <v>30</v>
      </c>
    </row>
    <row r="108" spans="1:10" x14ac:dyDescent="0.2">
      <c r="A108">
        <v>138</v>
      </c>
      <c r="B108">
        <v>50</v>
      </c>
      <c r="C108">
        <v>1</v>
      </c>
      <c r="D108">
        <v>0.1648</v>
      </c>
      <c r="E108">
        <v>2.6458846698515099</v>
      </c>
      <c r="F108">
        <v>0</v>
      </c>
      <c r="G108" t="s">
        <v>13</v>
      </c>
      <c r="H108">
        <v>1E-3</v>
      </c>
      <c r="I108">
        <v>16</v>
      </c>
      <c r="J108">
        <v>30</v>
      </c>
    </row>
    <row r="109" spans="1:10" x14ac:dyDescent="0.2">
      <c r="A109">
        <v>0</v>
      </c>
      <c r="B109">
        <v>50</v>
      </c>
      <c r="C109">
        <v>1</v>
      </c>
      <c r="D109">
        <v>0.1711</v>
      </c>
      <c r="E109">
        <v>5.1167826331220496</v>
      </c>
      <c r="F109">
        <v>0</v>
      </c>
      <c r="G109" t="s">
        <v>13</v>
      </c>
      <c r="H109">
        <v>1E-3</v>
      </c>
      <c r="I109">
        <v>16</v>
      </c>
      <c r="J109">
        <v>30</v>
      </c>
    </row>
    <row r="110" spans="1:10" x14ac:dyDescent="0.2">
      <c r="A110">
        <v>42</v>
      </c>
      <c r="B110">
        <v>50</v>
      </c>
      <c r="C110">
        <v>1</v>
      </c>
      <c r="D110">
        <v>0.11799999999999999</v>
      </c>
      <c r="E110">
        <v>6.0077771106734801</v>
      </c>
      <c r="F110">
        <v>0</v>
      </c>
      <c r="G110" t="s">
        <v>13</v>
      </c>
      <c r="H110">
        <v>1E-4</v>
      </c>
      <c r="I110">
        <v>56</v>
      </c>
      <c r="J110">
        <v>30</v>
      </c>
    </row>
    <row r="111" spans="1:10" x14ac:dyDescent="0.2">
      <c r="A111">
        <v>15</v>
      </c>
      <c r="B111">
        <v>50</v>
      </c>
      <c r="C111">
        <v>1</v>
      </c>
      <c r="D111">
        <v>0.13300000000000001</v>
      </c>
      <c r="E111">
        <v>6.49400332011282</v>
      </c>
      <c r="F111">
        <v>0</v>
      </c>
      <c r="G111" t="s">
        <v>13</v>
      </c>
      <c r="H111">
        <v>1E-4</v>
      </c>
      <c r="I111">
        <v>56</v>
      </c>
      <c r="J111">
        <v>30</v>
      </c>
    </row>
    <row r="112" spans="1:10" x14ac:dyDescent="0.2">
      <c r="A112">
        <v>89</v>
      </c>
      <c r="B112">
        <v>50</v>
      </c>
      <c r="C112">
        <v>1</v>
      </c>
      <c r="D112">
        <v>0.11650000000000001</v>
      </c>
      <c r="E112">
        <v>6.5290332240983799</v>
      </c>
      <c r="F112">
        <v>0</v>
      </c>
      <c r="G112" t="s">
        <v>13</v>
      </c>
      <c r="H112">
        <v>1E-4</v>
      </c>
      <c r="I112">
        <v>56</v>
      </c>
      <c r="J112">
        <v>30</v>
      </c>
    </row>
    <row r="113" spans="1:10" x14ac:dyDescent="0.2">
      <c r="A113">
        <v>138</v>
      </c>
      <c r="B113">
        <v>50</v>
      </c>
      <c r="C113">
        <v>1</v>
      </c>
      <c r="D113">
        <v>0.1444</v>
      </c>
      <c r="E113">
        <v>6.6800833819434002</v>
      </c>
      <c r="F113">
        <v>0</v>
      </c>
      <c r="G113" t="s">
        <v>13</v>
      </c>
      <c r="H113">
        <v>1E-4</v>
      </c>
      <c r="I113">
        <v>66</v>
      </c>
      <c r="J113">
        <v>30</v>
      </c>
    </row>
    <row r="114" spans="1:10" x14ac:dyDescent="0.2">
      <c r="A114">
        <v>42</v>
      </c>
      <c r="B114">
        <v>50</v>
      </c>
      <c r="C114">
        <v>1</v>
      </c>
      <c r="D114">
        <v>9.11E-2</v>
      </c>
      <c r="E114">
        <v>5.5632231193594599</v>
      </c>
      <c r="F114">
        <v>0</v>
      </c>
      <c r="G114" t="s">
        <v>13</v>
      </c>
      <c r="H114">
        <v>1E-4</v>
      </c>
      <c r="I114">
        <v>16</v>
      </c>
      <c r="J114">
        <v>30</v>
      </c>
    </row>
    <row r="115" spans="1:10" x14ac:dyDescent="0.2">
      <c r="A115">
        <v>0</v>
      </c>
      <c r="B115">
        <v>50</v>
      </c>
      <c r="C115">
        <v>1</v>
      </c>
      <c r="D115">
        <v>0.12820000000000001</v>
      </c>
      <c r="E115">
        <v>8.2414486887864697</v>
      </c>
      <c r="F115">
        <v>0</v>
      </c>
      <c r="G115" t="s">
        <v>13</v>
      </c>
      <c r="H115">
        <v>1E-4</v>
      </c>
      <c r="I115">
        <v>66</v>
      </c>
      <c r="J115">
        <v>30</v>
      </c>
    </row>
    <row r="116" spans="1:10" x14ac:dyDescent="0.2">
      <c r="A116">
        <v>15</v>
      </c>
      <c r="B116">
        <v>50</v>
      </c>
      <c r="C116">
        <v>1</v>
      </c>
      <c r="D116">
        <v>9.9900000000000003E-2</v>
      </c>
      <c r="E116">
        <v>5.3282385128550196</v>
      </c>
      <c r="F116">
        <v>0</v>
      </c>
      <c r="G116" t="s">
        <v>13</v>
      </c>
      <c r="H116">
        <v>1E-4</v>
      </c>
      <c r="I116">
        <v>16</v>
      </c>
      <c r="J116">
        <v>30</v>
      </c>
    </row>
    <row r="117" spans="1:10" x14ac:dyDescent="0.2">
      <c r="A117">
        <v>89</v>
      </c>
      <c r="B117">
        <v>50</v>
      </c>
      <c r="C117">
        <v>1</v>
      </c>
      <c r="D117">
        <v>0.12690000000000001</v>
      </c>
      <c r="E117">
        <v>5.2079800749197602</v>
      </c>
      <c r="F117">
        <v>0</v>
      </c>
      <c r="G117" t="s">
        <v>13</v>
      </c>
      <c r="H117">
        <v>1E-4</v>
      </c>
      <c r="I117">
        <v>16</v>
      </c>
      <c r="J117">
        <v>30</v>
      </c>
    </row>
    <row r="118" spans="1:10" x14ac:dyDescent="0.2">
      <c r="A118">
        <v>138</v>
      </c>
      <c r="B118">
        <v>50</v>
      </c>
      <c r="C118">
        <v>1</v>
      </c>
      <c r="D118">
        <v>0.11310000000000001</v>
      </c>
      <c r="E118">
        <v>5.1603395929560003</v>
      </c>
      <c r="F118">
        <v>0</v>
      </c>
      <c r="G118" t="s">
        <v>13</v>
      </c>
      <c r="H118">
        <v>1E-4</v>
      </c>
      <c r="I118">
        <v>56</v>
      </c>
      <c r="J118">
        <v>30</v>
      </c>
    </row>
    <row r="119" spans="1:10" x14ac:dyDescent="0.2">
      <c r="A119">
        <v>0</v>
      </c>
      <c r="B119">
        <v>50</v>
      </c>
      <c r="C119">
        <v>1</v>
      </c>
      <c r="D119">
        <v>0.1404</v>
      </c>
      <c r="E119">
        <v>5.29747013933956</v>
      </c>
      <c r="F119">
        <v>0</v>
      </c>
      <c r="G119" t="s">
        <v>13</v>
      </c>
      <c r="H119">
        <v>1E-4</v>
      </c>
      <c r="I119">
        <v>56</v>
      </c>
      <c r="J119">
        <v>30</v>
      </c>
    </row>
    <row r="120" spans="1:10" x14ac:dyDescent="0.2">
      <c r="A120">
        <v>138</v>
      </c>
      <c r="B120">
        <v>50</v>
      </c>
      <c r="C120">
        <v>1</v>
      </c>
      <c r="D120">
        <v>0.12920000000000001</v>
      </c>
      <c r="E120">
        <v>5.9916898249648503</v>
      </c>
      <c r="F120">
        <v>0</v>
      </c>
      <c r="G120" t="s">
        <v>13</v>
      </c>
      <c r="H120">
        <v>1E-4</v>
      </c>
      <c r="I120">
        <v>16</v>
      </c>
      <c r="J120">
        <v>30</v>
      </c>
    </row>
    <row r="121" spans="1:10" x14ac:dyDescent="0.2">
      <c r="A121">
        <v>42</v>
      </c>
      <c r="B121">
        <v>50</v>
      </c>
      <c r="C121">
        <v>1</v>
      </c>
      <c r="D121">
        <v>0.125</v>
      </c>
      <c r="E121">
        <v>10.389235812705</v>
      </c>
      <c r="F121">
        <v>0</v>
      </c>
      <c r="G121" t="s">
        <v>13</v>
      </c>
      <c r="H121" s="1">
        <v>1.0000000000000001E-5</v>
      </c>
      <c r="I121">
        <v>66</v>
      </c>
      <c r="J121">
        <v>30</v>
      </c>
    </row>
    <row r="122" spans="1:10" x14ac:dyDescent="0.2">
      <c r="A122">
        <v>15</v>
      </c>
      <c r="B122">
        <v>50</v>
      </c>
      <c r="C122">
        <v>1</v>
      </c>
      <c r="D122">
        <v>0.12479999999999999</v>
      </c>
      <c r="E122">
        <v>11.138449190184399</v>
      </c>
      <c r="F122">
        <v>0</v>
      </c>
      <c r="G122" t="s">
        <v>13</v>
      </c>
      <c r="H122" s="1">
        <v>1.0000000000000001E-5</v>
      </c>
      <c r="I122">
        <v>66</v>
      </c>
      <c r="J122">
        <v>30</v>
      </c>
    </row>
    <row r="123" spans="1:10" x14ac:dyDescent="0.2">
      <c r="A123">
        <v>89</v>
      </c>
      <c r="B123">
        <v>50</v>
      </c>
      <c r="C123">
        <v>1</v>
      </c>
      <c r="D123">
        <v>0.12770000000000001</v>
      </c>
      <c r="E123">
        <v>11.5440281582996</v>
      </c>
      <c r="F123">
        <v>0</v>
      </c>
      <c r="G123" t="s">
        <v>13</v>
      </c>
      <c r="H123" s="1">
        <v>1.0000000000000001E-5</v>
      </c>
      <c r="I123">
        <v>66</v>
      </c>
      <c r="J123">
        <v>30</v>
      </c>
    </row>
    <row r="124" spans="1:10" x14ac:dyDescent="0.2">
      <c r="A124">
        <v>0</v>
      </c>
      <c r="B124">
        <v>50</v>
      </c>
      <c r="C124">
        <v>1</v>
      </c>
      <c r="D124">
        <v>0.11</v>
      </c>
      <c r="E124">
        <v>6.1775576830841601</v>
      </c>
      <c r="F124">
        <v>0</v>
      </c>
      <c r="G124" t="s">
        <v>13</v>
      </c>
      <c r="H124">
        <v>1E-4</v>
      </c>
      <c r="I124">
        <v>16</v>
      </c>
      <c r="J124">
        <v>30</v>
      </c>
    </row>
    <row r="125" spans="1:10" x14ac:dyDescent="0.2">
      <c r="A125">
        <v>138</v>
      </c>
      <c r="B125">
        <v>50</v>
      </c>
      <c r="C125">
        <v>1</v>
      </c>
      <c r="D125">
        <v>0.1454</v>
      </c>
      <c r="E125">
        <v>10.862422668840701</v>
      </c>
      <c r="F125">
        <v>0</v>
      </c>
      <c r="G125" t="s">
        <v>13</v>
      </c>
      <c r="H125" s="1">
        <v>1.0000000000000001E-5</v>
      </c>
      <c r="I125">
        <v>66</v>
      </c>
      <c r="J125">
        <v>30</v>
      </c>
    </row>
    <row r="126" spans="1:10" x14ac:dyDescent="0.2">
      <c r="A126">
        <v>42</v>
      </c>
      <c r="B126">
        <v>50</v>
      </c>
      <c r="C126">
        <v>1</v>
      </c>
      <c r="D126">
        <v>8.2400000000000001E-2</v>
      </c>
      <c r="E126">
        <v>11.802790001034699</v>
      </c>
      <c r="F126">
        <v>0</v>
      </c>
      <c r="G126" t="s">
        <v>13</v>
      </c>
      <c r="H126" s="1">
        <v>1.0000000000000001E-5</v>
      </c>
      <c r="I126">
        <v>56</v>
      </c>
      <c r="J126">
        <v>30</v>
      </c>
    </row>
    <row r="127" spans="1:10" x14ac:dyDescent="0.2">
      <c r="A127">
        <v>15</v>
      </c>
      <c r="B127">
        <v>50</v>
      </c>
      <c r="C127">
        <v>1</v>
      </c>
      <c r="D127">
        <v>9.4600000000000004E-2</v>
      </c>
      <c r="E127">
        <v>9.9598747962154395</v>
      </c>
      <c r="F127">
        <v>0</v>
      </c>
      <c r="G127" t="s">
        <v>13</v>
      </c>
      <c r="H127" s="1">
        <v>1.0000000000000001E-5</v>
      </c>
      <c r="I127">
        <v>56</v>
      </c>
      <c r="J127">
        <v>30</v>
      </c>
    </row>
    <row r="128" spans="1:10" x14ac:dyDescent="0.2">
      <c r="A128">
        <v>89</v>
      </c>
      <c r="B128">
        <v>50</v>
      </c>
      <c r="C128">
        <v>1</v>
      </c>
      <c r="D128">
        <v>0.1278</v>
      </c>
      <c r="E128">
        <v>10.434832515195</v>
      </c>
      <c r="F128">
        <v>0</v>
      </c>
      <c r="G128" t="s">
        <v>13</v>
      </c>
      <c r="H128" s="1">
        <v>1.0000000000000001E-5</v>
      </c>
      <c r="I128">
        <v>56</v>
      </c>
      <c r="J128">
        <v>30</v>
      </c>
    </row>
    <row r="129" spans="1:10" x14ac:dyDescent="0.2">
      <c r="A129">
        <v>0</v>
      </c>
      <c r="B129">
        <v>50</v>
      </c>
      <c r="C129">
        <v>1</v>
      </c>
      <c r="D129">
        <v>0.17610000000000001</v>
      </c>
      <c r="E129">
        <v>15.9085979401133</v>
      </c>
      <c r="F129">
        <v>0</v>
      </c>
      <c r="G129" t="s">
        <v>13</v>
      </c>
      <c r="H129" s="1">
        <v>1.0000000000000001E-5</v>
      </c>
      <c r="I129">
        <v>66</v>
      </c>
      <c r="J129">
        <v>30</v>
      </c>
    </row>
    <row r="130" spans="1:10" x14ac:dyDescent="0.2">
      <c r="A130">
        <v>42</v>
      </c>
      <c r="B130">
        <v>50</v>
      </c>
      <c r="C130">
        <v>1</v>
      </c>
      <c r="D130">
        <v>0.1162</v>
      </c>
      <c r="E130">
        <v>10.075780194252699</v>
      </c>
      <c r="F130">
        <v>0</v>
      </c>
      <c r="G130" t="s">
        <v>13</v>
      </c>
      <c r="H130" s="1">
        <v>1.0000000000000001E-5</v>
      </c>
      <c r="I130">
        <v>16</v>
      </c>
      <c r="J130">
        <v>30</v>
      </c>
    </row>
    <row r="131" spans="1:10" x14ac:dyDescent="0.2">
      <c r="A131">
        <v>138</v>
      </c>
      <c r="B131">
        <v>50</v>
      </c>
      <c r="C131">
        <v>1</v>
      </c>
      <c r="D131">
        <v>0.1106</v>
      </c>
      <c r="E131">
        <v>12.4371958794072</v>
      </c>
      <c r="F131">
        <v>0</v>
      </c>
      <c r="G131" t="s">
        <v>13</v>
      </c>
      <c r="H131" s="1">
        <v>1.0000000000000001E-5</v>
      </c>
      <c r="I131">
        <v>56</v>
      </c>
      <c r="J131">
        <v>30</v>
      </c>
    </row>
    <row r="132" spans="1:10" x14ac:dyDescent="0.2">
      <c r="A132">
        <v>15</v>
      </c>
      <c r="B132">
        <v>50</v>
      </c>
      <c r="C132">
        <v>1</v>
      </c>
      <c r="D132">
        <v>0.11269999999999999</v>
      </c>
      <c r="E132">
        <v>11.8599491282366</v>
      </c>
      <c r="F132">
        <v>0</v>
      </c>
      <c r="G132" t="s">
        <v>13</v>
      </c>
      <c r="H132" s="1">
        <v>1.0000000000000001E-5</v>
      </c>
      <c r="I132">
        <v>16</v>
      </c>
      <c r="J132">
        <v>30</v>
      </c>
    </row>
    <row r="133" spans="1:10" x14ac:dyDescent="0.2">
      <c r="A133">
        <v>89</v>
      </c>
      <c r="B133">
        <v>50</v>
      </c>
      <c r="C133">
        <v>1</v>
      </c>
      <c r="D133">
        <v>9.4700000000000006E-2</v>
      </c>
      <c r="E133">
        <v>11.9312247149646</v>
      </c>
      <c r="F133">
        <v>0</v>
      </c>
      <c r="G133" t="s">
        <v>13</v>
      </c>
      <c r="H133" s="1">
        <v>1.0000000000000001E-5</v>
      </c>
      <c r="I133">
        <v>16</v>
      </c>
      <c r="J133">
        <v>30</v>
      </c>
    </row>
    <row r="134" spans="1:10" x14ac:dyDescent="0.2">
      <c r="A134">
        <v>0</v>
      </c>
      <c r="B134">
        <v>50</v>
      </c>
      <c r="C134">
        <v>1</v>
      </c>
      <c r="D134">
        <v>8.4400000000000003E-2</v>
      </c>
      <c r="E134">
        <v>9.87625931575894</v>
      </c>
      <c r="F134">
        <v>0</v>
      </c>
      <c r="G134" t="s">
        <v>13</v>
      </c>
      <c r="H134" s="1">
        <v>1.0000000000000001E-5</v>
      </c>
      <c r="I134">
        <v>56</v>
      </c>
      <c r="J134">
        <v>30</v>
      </c>
    </row>
    <row r="135" spans="1:10" x14ac:dyDescent="0.2">
      <c r="A135">
        <v>138</v>
      </c>
      <c r="B135">
        <v>50</v>
      </c>
      <c r="C135">
        <v>1</v>
      </c>
      <c r="D135">
        <v>0.1115</v>
      </c>
      <c r="E135">
        <v>12.657246346119701</v>
      </c>
      <c r="F135">
        <v>0</v>
      </c>
      <c r="G135" t="s">
        <v>13</v>
      </c>
      <c r="H135" s="1">
        <v>1.0000000000000001E-5</v>
      </c>
      <c r="I135">
        <v>16</v>
      </c>
      <c r="J135">
        <v>30</v>
      </c>
    </row>
    <row r="136" spans="1:10" x14ac:dyDescent="0.2">
      <c r="A136">
        <v>0</v>
      </c>
      <c r="B136">
        <v>50</v>
      </c>
      <c r="C136">
        <v>1</v>
      </c>
      <c r="D136">
        <v>9.6100000000000005E-2</v>
      </c>
      <c r="E136">
        <v>9.89478735206648</v>
      </c>
      <c r="F136">
        <v>0</v>
      </c>
      <c r="G136" t="s">
        <v>13</v>
      </c>
      <c r="H136" s="1">
        <v>1.0000000000000001E-5</v>
      </c>
      <c r="I136">
        <v>16</v>
      </c>
      <c r="J136">
        <v>30</v>
      </c>
    </row>
    <row r="137" spans="1:10" x14ac:dyDescent="0.2">
      <c r="A137">
        <v>42</v>
      </c>
      <c r="B137">
        <v>50</v>
      </c>
      <c r="C137">
        <v>1</v>
      </c>
      <c r="D137">
        <v>0.1164</v>
      </c>
      <c r="E137">
        <v>34.820112009998397</v>
      </c>
      <c r="F137">
        <v>0</v>
      </c>
      <c r="G137" t="s">
        <v>13</v>
      </c>
      <c r="H137" s="1">
        <v>9.9999999999999995E-7</v>
      </c>
      <c r="I137">
        <v>66</v>
      </c>
      <c r="J137">
        <v>30</v>
      </c>
    </row>
    <row r="138" spans="1:10" x14ac:dyDescent="0.2">
      <c r="A138">
        <v>89</v>
      </c>
      <c r="B138">
        <v>50</v>
      </c>
      <c r="C138">
        <v>1</v>
      </c>
      <c r="D138">
        <v>0.156</v>
      </c>
      <c r="E138">
        <v>39.419234537053804</v>
      </c>
      <c r="F138">
        <v>0</v>
      </c>
      <c r="G138" t="s">
        <v>13</v>
      </c>
      <c r="H138" s="1">
        <v>9.9999999999999995E-7</v>
      </c>
      <c r="I138">
        <v>66</v>
      </c>
      <c r="J138">
        <v>30</v>
      </c>
    </row>
    <row r="139" spans="1:10" x14ac:dyDescent="0.2">
      <c r="A139">
        <v>15</v>
      </c>
      <c r="B139">
        <v>50</v>
      </c>
      <c r="C139">
        <v>1</v>
      </c>
      <c r="D139">
        <v>0.1308</v>
      </c>
      <c r="E139">
        <v>41.155557734891701</v>
      </c>
      <c r="F139">
        <v>0</v>
      </c>
      <c r="G139" t="s">
        <v>13</v>
      </c>
      <c r="H139" s="1">
        <v>9.9999999999999995E-7</v>
      </c>
      <c r="I139">
        <v>66</v>
      </c>
      <c r="J139">
        <v>30</v>
      </c>
    </row>
    <row r="140" spans="1:10" x14ac:dyDescent="0.2">
      <c r="A140">
        <v>138</v>
      </c>
      <c r="B140">
        <v>50</v>
      </c>
      <c r="C140">
        <v>1</v>
      </c>
      <c r="D140">
        <v>0.13320000000000001</v>
      </c>
      <c r="E140">
        <v>32.875837320927502</v>
      </c>
      <c r="F140">
        <v>0</v>
      </c>
      <c r="G140" t="s">
        <v>13</v>
      </c>
      <c r="H140" s="1">
        <v>9.9999999999999995E-7</v>
      </c>
      <c r="I140">
        <v>66</v>
      </c>
      <c r="J140">
        <v>30</v>
      </c>
    </row>
    <row r="141" spans="1:10" x14ac:dyDescent="0.2">
      <c r="A141">
        <v>0</v>
      </c>
      <c r="B141">
        <v>50</v>
      </c>
      <c r="C141">
        <v>1</v>
      </c>
      <c r="D141">
        <v>9.9500000000000005E-2</v>
      </c>
      <c r="E141">
        <v>42.774853982031303</v>
      </c>
      <c r="F141">
        <v>0</v>
      </c>
      <c r="G141" t="s">
        <v>13</v>
      </c>
      <c r="H141" s="1">
        <v>9.9999999999999995E-7</v>
      </c>
      <c r="I141">
        <v>66</v>
      </c>
      <c r="J141">
        <v>30</v>
      </c>
    </row>
    <row r="142" spans="1:10" x14ac:dyDescent="0.2">
      <c r="A142">
        <v>42</v>
      </c>
      <c r="B142">
        <v>50</v>
      </c>
      <c r="C142">
        <v>1</v>
      </c>
      <c r="D142">
        <v>0.1205</v>
      </c>
      <c r="E142">
        <v>37.477079188916797</v>
      </c>
      <c r="F142">
        <v>0</v>
      </c>
      <c r="G142" t="s">
        <v>13</v>
      </c>
      <c r="H142" s="1">
        <v>9.9999999999999995E-7</v>
      </c>
      <c r="I142">
        <v>56</v>
      </c>
      <c r="J142">
        <v>30</v>
      </c>
    </row>
    <row r="143" spans="1:10" x14ac:dyDescent="0.2">
      <c r="A143">
        <v>15</v>
      </c>
      <c r="B143">
        <v>50</v>
      </c>
      <c r="C143">
        <v>1</v>
      </c>
      <c r="D143">
        <v>0.13589999999999999</v>
      </c>
      <c r="E143">
        <v>32.1988391419872</v>
      </c>
      <c r="F143">
        <v>0</v>
      </c>
      <c r="G143" t="s">
        <v>13</v>
      </c>
      <c r="H143" s="1">
        <v>9.9999999999999995E-7</v>
      </c>
      <c r="I143">
        <v>56</v>
      </c>
      <c r="J143">
        <v>30</v>
      </c>
    </row>
    <row r="144" spans="1:10" x14ac:dyDescent="0.2">
      <c r="A144">
        <v>89</v>
      </c>
      <c r="B144">
        <v>50</v>
      </c>
      <c r="C144">
        <v>1</v>
      </c>
      <c r="D144">
        <v>0.14779999999999999</v>
      </c>
      <c r="E144">
        <v>37.593130893073898</v>
      </c>
      <c r="F144">
        <v>0</v>
      </c>
      <c r="G144" t="s">
        <v>13</v>
      </c>
      <c r="H144" s="1">
        <v>9.9999999999999995E-7</v>
      </c>
      <c r="I144">
        <v>56</v>
      </c>
      <c r="J144">
        <v>30</v>
      </c>
    </row>
    <row r="145" spans="1:10" x14ac:dyDescent="0.2">
      <c r="A145">
        <v>138</v>
      </c>
      <c r="B145">
        <v>50</v>
      </c>
      <c r="C145">
        <v>1</v>
      </c>
      <c r="D145">
        <v>0.15759999999999999</v>
      </c>
      <c r="E145">
        <v>33.233810737729002</v>
      </c>
      <c r="F145">
        <v>0</v>
      </c>
      <c r="G145" t="s">
        <v>13</v>
      </c>
      <c r="H145" s="1">
        <v>9.9999999999999995E-7</v>
      </c>
      <c r="I145">
        <v>56</v>
      </c>
      <c r="J145">
        <v>30</v>
      </c>
    </row>
    <row r="146" spans="1:10" x14ac:dyDescent="0.2">
      <c r="A146">
        <v>0</v>
      </c>
      <c r="B146">
        <v>50</v>
      </c>
      <c r="C146">
        <v>1</v>
      </c>
      <c r="D146">
        <v>0.12939999999999999</v>
      </c>
      <c r="E146">
        <v>35.341515127103698</v>
      </c>
      <c r="F146">
        <v>0</v>
      </c>
      <c r="G146" t="s">
        <v>13</v>
      </c>
      <c r="H146" s="1">
        <v>9.9999999999999995E-7</v>
      </c>
      <c r="I146">
        <v>56</v>
      </c>
      <c r="J146">
        <v>30</v>
      </c>
    </row>
    <row r="147" spans="1:10" x14ac:dyDescent="0.2">
      <c r="A147">
        <v>42</v>
      </c>
      <c r="B147">
        <v>50</v>
      </c>
      <c r="C147">
        <v>1</v>
      </c>
      <c r="D147">
        <v>0.1192</v>
      </c>
      <c r="E147">
        <v>35.236986771225901</v>
      </c>
      <c r="F147">
        <v>0</v>
      </c>
      <c r="G147" t="s">
        <v>13</v>
      </c>
      <c r="H147" s="1">
        <v>9.9999999999999995E-7</v>
      </c>
      <c r="I147">
        <v>16</v>
      </c>
      <c r="J147">
        <v>30</v>
      </c>
    </row>
    <row r="148" spans="1:10" x14ac:dyDescent="0.2">
      <c r="A148">
        <v>89</v>
      </c>
      <c r="B148">
        <v>50</v>
      </c>
      <c r="C148">
        <v>1</v>
      </c>
      <c r="D148">
        <v>0.12859999999999999</v>
      </c>
      <c r="E148">
        <v>30.8645249968394</v>
      </c>
      <c r="F148">
        <v>0</v>
      </c>
      <c r="G148" t="s">
        <v>13</v>
      </c>
      <c r="H148" s="1">
        <v>9.9999999999999995E-7</v>
      </c>
      <c r="I148">
        <v>16</v>
      </c>
      <c r="J148">
        <v>30</v>
      </c>
    </row>
    <row r="149" spans="1:10" x14ac:dyDescent="0.2">
      <c r="A149">
        <v>15</v>
      </c>
      <c r="B149">
        <v>50</v>
      </c>
      <c r="C149">
        <v>1</v>
      </c>
      <c r="D149">
        <v>0.14799999999999999</v>
      </c>
      <c r="E149">
        <v>35.640810262877402</v>
      </c>
      <c r="F149">
        <v>0</v>
      </c>
      <c r="G149" t="s">
        <v>13</v>
      </c>
      <c r="H149" s="1">
        <v>9.9999999999999995E-7</v>
      </c>
      <c r="I149">
        <v>16</v>
      </c>
      <c r="J149">
        <v>30</v>
      </c>
    </row>
    <row r="150" spans="1:10" x14ac:dyDescent="0.2">
      <c r="A150">
        <v>42</v>
      </c>
      <c r="B150">
        <v>100</v>
      </c>
      <c r="C150">
        <v>1</v>
      </c>
      <c r="D150">
        <v>0.26729999999999998</v>
      </c>
      <c r="E150">
        <v>6.7489316090941402</v>
      </c>
      <c r="F150">
        <v>0</v>
      </c>
      <c r="G150" t="s">
        <v>13</v>
      </c>
      <c r="H150">
        <v>1E-3</v>
      </c>
      <c r="I150">
        <v>66</v>
      </c>
      <c r="J150">
        <v>30</v>
      </c>
    </row>
    <row r="151" spans="1:10" x14ac:dyDescent="0.2">
      <c r="A151">
        <v>138</v>
      </c>
      <c r="B151">
        <v>50</v>
      </c>
      <c r="C151">
        <v>1</v>
      </c>
      <c r="D151">
        <v>0.17560000000000001</v>
      </c>
      <c r="E151">
        <v>37.477562726009602</v>
      </c>
      <c r="F151">
        <v>0</v>
      </c>
      <c r="G151" t="s">
        <v>13</v>
      </c>
      <c r="H151" s="1">
        <v>9.9999999999999995E-7</v>
      </c>
      <c r="I151">
        <v>16</v>
      </c>
      <c r="J151">
        <v>30</v>
      </c>
    </row>
    <row r="152" spans="1:10" x14ac:dyDescent="0.2">
      <c r="A152">
        <v>15</v>
      </c>
      <c r="B152">
        <v>100</v>
      </c>
      <c r="C152">
        <v>1</v>
      </c>
      <c r="D152">
        <v>0.2157</v>
      </c>
      <c r="E152">
        <v>5.5058482349850202</v>
      </c>
      <c r="F152">
        <v>0</v>
      </c>
      <c r="G152" t="s">
        <v>13</v>
      </c>
      <c r="H152">
        <v>1E-3</v>
      </c>
      <c r="I152">
        <v>66</v>
      </c>
      <c r="J152">
        <v>30</v>
      </c>
    </row>
    <row r="153" spans="1:10" x14ac:dyDescent="0.2">
      <c r="A153">
        <v>89</v>
      </c>
      <c r="B153">
        <v>100</v>
      </c>
      <c r="C153">
        <v>1</v>
      </c>
      <c r="D153">
        <v>0.25469999999999998</v>
      </c>
      <c r="E153">
        <v>6.6175362877547697</v>
      </c>
      <c r="F153">
        <v>0</v>
      </c>
      <c r="G153" t="s">
        <v>13</v>
      </c>
      <c r="H153">
        <v>1E-3</v>
      </c>
      <c r="I153">
        <v>66</v>
      </c>
      <c r="J153">
        <v>30</v>
      </c>
    </row>
    <row r="154" spans="1:10" x14ac:dyDescent="0.2">
      <c r="A154">
        <v>42</v>
      </c>
      <c r="B154">
        <v>100</v>
      </c>
      <c r="C154">
        <v>1</v>
      </c>
      <c r="D154">
        <v>0.2276</v>
      </c>
      <c r="E154">
        <v>5.9393122568726504</v>
      </c>
      <c r="F154">
        <v>0</v>
      </c>
      <c r="G154" t="s">
        <v>13</v>
      </c>
      <c r="H154">
        <v>1E-3</v>
      </c>
      <c r="I154">
        <v>56</v>
      </c>
      <c r="J154">
        <v>30</v>
      </c>
    </row>
    <row r="155" spans="1:10" x14ac:dyDescent="0.2">
      <c r="A155">
        <v>15</v>
      </c>
      <c r="B155">
        <v>100</v>
      </c>
      <c r="C155">
        <v>1</v>
      </c>
      <c r="D155">
        <v>0.2392</v>
      </c>
      <c r="E155">
        <v>4.6930724838748503</v>
      </c>
      <c r="F155">
        <v>0</v>
      </c>
      <c r="G155" t="s">
        <v>13</v>
      </c>
      <c r="H155">
        <v>1E-3</v>
      </c>
      <c r="I155">
        <v>56</v>
      </c>
      <c r="J155">
        <v>30</v>
      </c>
    </row>
    <row r="156" spans="1:10" x14ac:dyDescent="0.2">
      <c r="A156">
        <v>138</v>
      </c>
      <c r="B156">
        <v>100</v>
      </c>
      <c r="C156">
        <v>1</v>
      </c>
      <c r="D156">
        <v>0.20599999999999999</v>
      </c>
      <c r="E156">
        <v>5.6971989269368297</v>
      </c>
      <c r="F156">
        <v>0</v>
      </c>
      <c r="G156" t="s">
        <v>13</v>
      </c>
      <c r="H156">
        <v>1E-3</v>
      </c>
      <c r="I156">
        <v>66</v>
      </c>
      <c r="J156">
        <v>30</v>
      </c>
    </row>
    <row r="157" spans="1:10" x14ac:dyDescent="0.2">
      <c r="A157">
        <v>89</v>
      </c>
      <c r="B157">
        <v>100</v>
      </c>
      <c r="C157">
        <v>1</v>
      </c>
      <c r="D157">
        <v>0.26640000000000003</v>
      </c>
      <c r="E157">
        <v>4.2702332790941</v>
      </c>
      <c r="F157">
        <v>0</v>
      </c>
      <c r="G157" t="s">
        <v>13</v>
      </c>
      <c r="H157">
        <v>1E-3</v>
      </c>
      <c r="I157">
        <v>56</v>
      </c>
      <c r="J157">
        <v>30</v>
      </c>
    </row>
    <row r="158" spans="1:10" x14ac:dyDescent="0.2">
      <c r="A158">
        <v>42</v>
      </c>
      <c r="B158">
        <v>100</v>
      </c>
      <c r="C158">
        <v>1</v>
      </c>
      <c r="D158">
        <v>0.2671</v>
      </c>
      <c r="E158">
        <v>6.1167481499724001</v>
      </c>
      <c r="F158">
        <v>0</v>
      </c>
      <c r="G158" t="s">
        <v>13</v>
      </c>
      <c r="H158">
        <v>1E-3</v>
      </c>
      <c r="I158">
        <v>16</v>
      </c>
      <c r="J158">
        <v>30</v>
      </c>
    </row>
    <row r="159" spans="1:10" x14ac:dyDescent="0.2">
      <c r="A159">
        <v>138</v>
      </c>
      <c r="B159">
        <v>100</v>
      </c>
      <c r="C159">
        <v>1</v>
      </c>
      <c r="D159">
        <v>0.217</v>
      </c>
      <c r="E159">
        <v>4.7229300169274202</v>
      </c>
      <c r="F159">
        <v>0</v>
      </c>
      <c r="G159" t="s">
        <v>13</v>
      </c>
      <c r="H159">
        <v>1E-3</v>
      </c>
      <c r="I159">
        <v>56</v>
      </c>
      <c r="J159">
        <v>30</v>
      </c>
    </row>
    <row r="160" spans="1:10" x14ac:dyDescent="0.2">
      <c r="A160">
        <v>89</v>
      </c>
      <c r="B160">
        <v>100</v>
      </c>
      <c r="C160">
        <v>1</v>
      </c>
      <c r="D160">
        <v>0.25380000000000003</v>
      </c>
      <c r="E160">
        <v>5.7687131441198201</v>
      </c>
      <c r="F160">
        <v>0</v>
      </c>
      <c r="G160" t="s">
        <v>13</v>
      </c>
      <c r="H160">
        <v>1E-3</v>
      </c>
      <c r="I160">
        <v>16</v>
      </c>
      <c r="J160">
        <v>30</v>
      </c>
    </row>
    <row r="161" spans="1:10" x14ac:dyDescent="0.2">
      <c r="A161">
        <v>15</v>
      </c>
      <c r="B161">
        <v>100</v>
      </c>
      <c r="C161">
        <v>1</v>
      </c>
      <c r="D161">
        <v>0.2878</v>
      </c>
      <c r="E161">
        <v>9.9238763679750193</v>
      </c>
      <c r="F161">
        <v>0</v>
      </c>
      <c r="G161" t="s">
        <v>13</v>
      </c>
      <c r="H161">
        <v>1E-3</v>
      </c>
      <c r="I161">
        <v>16</v>
      </c>
      <c r="J161">
        <v>30</v>
      </c>
    </row>
    <row r="162" spans="1:10" x14ac:dyDescent="0.2">
      <c r="A162">
        <v>0</v>
      </c>
      <c r="B162">
        <v>50</v>
      </c>
      <c r="C162">
        <v>1</v>
      </c>
      <c r="D162">
        <v>0.1424</v>
      </c>
      <c r="E162">
        <v>40.667727668769601</v>
      </c>
      <c r="F162">
        <v>0</v>
      </c>
      <c r="G162" t="s">
        <v>13</v>
      </c>
      <c r="H162" s="1">
        <v>9.9999999999999995E-7</v>
      </c>
      <c r="I162">
        <v>16</v>
      </c>
      <c r="J162">
        <v>30</v>
      </c>
    </row>
    <row r="163" spans="1:10" x14ac:dyDescent="0.2">
      <c r="A163">
        <v>138</v>
      </c>
      <c r="B163">
        <v>100</v>
      </c>
      <c r="C163">
        <v>1</v>
      </c>
      <c r="D163">
        <v>0.28460000000000002</v>
      </c>
      <c r="E163">
        <v>7.1902379258535802</v>
      </c>
      <c r="F163">
        <v>0</v>
      </c>
      <c r="G163" t="s">
        <v>13</v>
      </c>
      <c r="H163">
        <v>1E-3</v>
      </c>
      <c r="I163">
        <v>16</v>
      </c>
      <c r="J163">
        <v>30</v>
      </c>
    </row>
    <row r="164" spans="1:10" x14ac:dyDescent="0.2">
      <c r="A164">
        <v>89</v>
      </c>
      <c r="B164">
        <v>100</v>
      </c>
      <c r="C164">
        <v>1</v>
      </c>
      <c r="D164">
        <v>0.18759999999999999</v>
      </c>
      <c r="E164">
        <v>9.8899725209921598</v>
      </c>
      <c r="F164">
        <v>0</v>
      </c>
      <c r="G164" t="s">
        <v>13</v>
      </c>
      <c r="H164">
        <v>1E-4</v>
      </c>
      <c r="I164">
        <v>66</v>
      </c>
      <c r="J164">
        <v>30</v>
      </c>
    </row>
    <row r="165" spans="1:10" x14ac:dyDescent="0.2">
      <c r="A165">
        <v>42</v>
      </c>
      <c r="B165">
        <v>100</v>
      </c>
      <c r="C165">
        <v>1</v>
      </c>
      <c r="D165">
        <v>0.24809999999999999</v>
      </c>
      <c r="E165">
        <v>11.3944648569449</v>
      </c>
      <c r="F165">
        <v>0</v>
      </c>
      <c r="G165" t="s">
        <v>13</v>
      </c>
      <c r="H165">
        <v>1E-4</v>
      </c>
      <c r="I165">
        <v>66</v>
      </c>
      <c r="J165">
        <v>30</v>
      </c>
    </row>
    <row r="166" spans="1:10" x14ac:dyDescent="0.2">
      <c r="A166">
        <v>0</v>
      </c>
      <c r="B166">
        <v>100</v>
      </c>
      <c r="C166">
        <v>1</v>
      </c>
      <c r="D166">
        <v>0.25019999999999998</v>
      </c>
      <c r="E166">
        <v>5.5690957116894397</v>
      </c>
      <c r="F166">
        <v>0</v>
      </c>
      <c r="G166" t="s">
        <v>13</v>
      </c>
      <c r="H166">
        <v>1E-3</v>
      </c>
      <c r="I166">
        <v>66</v>
      </c>
      <c r="J166">
        <v>30</v>
      </c>
    </row>
    <row r="167" spans="1:10" x14ac:dyDescent="0.2">
      <c r="A167">
        <v>15</v>
      </c>
      <c r="B167">
        <v>100</v>
      </c>
      <c r="C167">
        <v>1</v>
      </c>
      <c r="D167">
        <v>0.22939999999999999</v>
      </c>
      <c r="E167">
        <v>9.2837029006332106</v>
      </c>
      <c r="F167">
        <v>0</v>
      </c>
      <c r="G167" t="s">
        <v>13</v>
      </c>
      <c r="H167">
        <v>1E-4</v>
      </c>
      <c r="I167">
        <v>66</v>
      </c>
      <c r="J167">
        <v>30</v>
      </c>
    </row>
    <row r="168" spans="1:10" x14ac:dyDescent="0.2">
      <c r="A168">
        <v>138</v>
      </c>
      <c r="B168">
        <v>100</v>
      </c>
      <c r="C168">
        <v>1</v>
      </c>
      <c r="D168">
        <v>0.23799999999999999</v>
      </c>
      <c r="E168">
        <v>9.8179504116997105</v>
      </c>
      <c r="F168">
        <v>0</v>
      </c>
      <c r="G168" t="s">
        <v>13</v>
      </c>
      <c r="H168">
        <v>1E-4</v>
      </c>
      <c r="I168">
        <v>66</v>
      </c>
      <c r="J168">
        <v>30</v>
      </c>
    </row>
    <row r="169" spans="1:10" x14ac:dyDescent="0.2">
      <c r="A169">
        <v>0</v>
      </c>
      <c r="B169">
        <v>100</v>
      </c>
      <c r="C169">
        <v>1</v>
      </c>
      <c r="D169">
        <v>0.2172</v>
      </c>
      <c r="E169">
        <v>6.9373036571778304</v>
      </c>
      <c r="F169">
        <v>0</v>
      </c>
      <c r="G169" t="s">
        <v>13</v>
      </c>
      <c r="H169">
        <v>1E-3</v>
      </c>
      <c r="I169">
        <v>56</v>
      </c>
      <c r="J169">
        <v>30</v>
      </c>
    </row>
    <row r="170" spans="1:10" x14ac:dyDescent="0.2">
      <c r="A170">
        <v>89</v>
      </c>
      <c r="B170">
        <v>100</v>
      </c>
      <c r="C170">
        <v>1</v>
      </c>
      <c r="D170">
        <v>0.2258</v>
      </c>
      <c r="E170">
        <v>7.8285090466961202</v>
      </c>
      <c r="F170">
        <v>0</v>
      </c>
      <c r="G170" t="s">
        <v>13</v>
      </c>
      <c r="H170">
        <v>1E-4</v>
      </c>
      <c r="I170">
        <v>56</v>
      </c>
      <c r="J170">
        <v>30</v>
      </c>
    </row>
    <row r="171" spans="1:10" x14ac:dyDescent="0.2">
      <c r="A171">
        <v>42</v>
      </c>
      <c r="B171">
        <v>100</v>
      </c>
      <c r="C171">
        <v>1</v>
      </c>
      <c r="D171">
        <v>0.22750000000000001</v>
      </c>
      <c r="E171">
        <v>8.1576468939892894</v>
      </c>
      <c r="F171">
        <v>0</v>
      </c>
      <c r="G171" t="s">
        <v>13</v>
      </c>
      <c r="H171">
        <v>1E-4</v>
      </c>
      <c r="I171">
        <v>56</v>
      </c>
      <c r="J171">
        <v>30</v>
      </c>
    </row>
    <row r="172" spans="1:10" x14ac:dyDescent="0.2">
      <c r="A172">
        <v>15</v>
      </c>
      <c r="B172">
        <v>100</v>
      </c>
      <c r="C172">
        <v>1</v>
      </c>
      <c r="D172">
        <v>0.222</v>
      </c>
      <c r="E172">
        <v>7.4266856480389798</v>
      </c>
      <c r="F172">
        <v>0</v>
      </c>
      <c r="G172" t="s">
        <v>13</v>
      </c>
      <c r="H172">
        <v>1E-4</v>
      </c>
      <c r="I172">
        <v>56</v>
      </c>
      <c r="J172">
        <v>30</v>
      </c>
    </row>
    <row r="173" spans="1:10" x14ac:dyDescent="0.2">
      <c r="A173">
        <v>0</v>
      </c>
      <c r="B173">
        <v>100</v>
      </c>
      <c r="C173">
        <v>1</v>
      </c>
      <c r="D173">
        <v>0.23649999999999999</v>
      </c>
      <c r="E173">
        <v>5.8963823039084602</v>
      </c>
      <c r="F173">
        <v>0</v>
      </c>
      <c r="G173" t="s">
        <v>13</v>
      </c>
      <c r="H173">
        <v>1E-3</v>
      </c>
      <c r="I173">
        <v>16</v>
      </c>
      <c r="J173">
        <v>30</v>
      </c>
    </row>
    <row r="174" spans="1:10" x14ac:dyDescent="0.2">
      <c r="A174">
        <v>138</v>
      </c>
      <c r="B174">
        <v>100</v>
      </c>
      <c r="C174">
        <v>1</v>
      </c>
      <c r="D174">
        <v>0.2077</v>
      </c>
      <c r="E174">
        <v>8.5174853163771296</v>
      </c>
      <c r="F174">
        <v>0</v>
      </c>
      <c r="G174" t="s">
        <v>13</v>
      </c>
      <c r="H174">
        <v>1E-4</v>
      </c>
      <c r="I174">
        <v>56</v>
      </c>
      <c r="J174">
        <v>30</v>
      </c>
    </row>
    <row r="175" spans="1:10" x14ac:dyDescent="0.2">
      <c r="A175">
        <v>89</v>
      </c>
      <c r="B175">
        <v>100</v>
      </c>
      <c r="C175">
        <v>1</v>
      </c>
      <c r="D175">
        <v>0.19489999999999999</v>
      </c>
      <c r="E175">
        <v>11.1742817540653</v>
      </c>
      <c r="F175">
        <v>0</v>
      </c>
      <c r="G175" t="s">
        <v>13</v>
      </c>
      <c r="H175">
        <v>1E-4</v>
      </c>
      <c r="I175">
        <v>16</v>
      </c>
      <c r="J175">
        <v>30</v>
      </c>
    </row>
    <row r="176" spans="1:10" x14ac:dyDescent="0.2">
      <c r="A176">
        <v>42</v>
      </c>
      <c r="B176">
        <v>100</v>
      </c>
      <c r="C176">
        <v>1</v>
      </c>
      <c r="D176">
        <v>0.16550000000000001</v>
      </c>
      <c r="E176">
        <v>10.084696033038099</v>
      </c>
      <c r="F176">
        <v>0</v>
      </c>
      <c r="G176" t="s">
        <v>13</v>
      </c>
      <c r="H176">
        <v>1E-4</v>
      </c>
      <c r="I176">
        <v>16</v>
      </c>
      <c r="J176">
        <v>30</v>
      </c>
    </row>
    <row r="177" spans="1:10" x14ac:dyDescent="0.2">
      <c r="A177">
        <v>15</v>
      </c>
      <c r="B177">
        <v>100</v>
      </c>
      <c r="C177">
        <v>1</v>
      </c>
      <c r="D177">
        <v>0.2</v>
      </c>
      <c r="E177">
        <v>7.8442865149117997</v>
      </c>
      <c r="F177">
        <v>0</v>
      </c>
      <c r="G177" t="s">
        <v>13</v>
      </c>
      <c r="H177">
        <v>1E-4</v>
      </c>
      <c r="I177">
        <v>16</v>
      </c>
      <c r="J177">
        <v>30</v>
      </c>
    </row>
    <row r="178" spans="1:10" x14ac:dyDescent="0.2">
      <c r="A178">
        <v>0</v>
      </c>
      <c r="B178">
        <v>100</v>
      </c>
      <c r="C178">
        <v>1</v>
      </c>
      <c r="D178">
        <v>0.2283</v>
      </c>
      <c r="E178">
        <v>8.8419983666390092</v>
      </c>
      <c r="F178">
        <v>0</v>
      </c>
      <c r="G178" t="s">
        <v>13</v>
      </c>
      <c r="H178">
        <v>1E-4</v>
      </c>
      <c r="I178">
        <v>66</v>
      </c>
      <c r="J178">
        <v>30</v>
      </c>
    </row>
    <row r="179" spans="1:10" x14ac:dyDescent="0.2">
      <c r="A179">
        <v>138</v>
      </c>
      <c r="B179">
        <v>100</v>
      </c>
      <c r="C179">
        <v>1</v>
      </c>
      <c r="D179">
        <v>0.24049999999999999</v>
      </c>
      <c r="E179">
        <v>11.9489102070219</v>
      </c>
      <c r="F179">
        <v>0</v>
      </c>
      <c r="G179" t="s">
        <v>13</v>
      </c>
      <c r="H179">
        <v>1E-4</v>
      </c>
      <c r="I179">
        <v>16</v>
      </c>
      <c r="J179">
        <v>30</v>
      </c>
    </row>
    <row r="180" spans="1:10" x14ac:dyDescent="0.2">
      <c r="A180">
        <v>0</v>
      </c>
      <c r="B180">
        <v>100</v>
      </c>
      <c r="C180">
        <v>1</v>
      </c>
      <c r="D180">
        <v>0.23749999999999999</v>
      </c>
      <c r="E180">
        <v>8.6201798208057792</v>
      </c>
      <c r="F180">
        <v>0</v>
      </c>
      <c r="G180" t="s">
        <v>13</v>
      </c>
      <c r="H180">
        <v>1E-4</v>
      </c>
      <c r="I180">
        <v>56</v>
      </c>
      <c r="J180">
        <v>30</v>
      </c>
    </row>
    <row r="181" spans="1:10" x14ac:dyDescent="0.2">
      <c r="A181">
        <v>89</v>
      </c>
      <c r="B181">
        <v>100</v>
      </c>
      <c r="C181">
        <v>1</v>
      </c>
      <c r="D181">
        <v>0.23530000000000001</v>
      </c>
      <c r="E181">
        <v>13.6328623117879</v>
      </c>
      <c r="F181">
        <v>0</v>
      </c>
      <c r="G181" t="s">
        <v>13</v>
      </c>
      <c r="H181" s="1">
        <v>1.0000000000000001E-5</v>
      </c>
      <c r="I181">
        <v>66</v>
      </c>
      <c r="J181">
        <v>30</v>
      </c>
    </row>
    <row r="182" spans="1:10" x14ac:dyDescent="0.2">
      <c r="A182">
        <v>42</v>
      </c>
      <c r="B182">
        <v>100</v>
      </c>
      <c r="C182">
        <v>1</v>
      </c>
      <c r="D182">
        <v>0.27129999999999999</v>
      </c>
      <c r="E182">
        <v>12.786648612935</v>
      </c>
      <c r="F182">
        <v>0</v>
      </c>
      <c r="G182" t="s">
        <v>13</v>
      </c>
      <c r="H182" s="1">
        <v>1.0000000000000001E-5</v>
      </c>
      <c r="I182">
        <v>66</v>
      </c>
      <c r="J182">
        <v>30</v>
      </c>
    </row>
    <row r="183" spans="1:10" x14ac:dyDescent="0.2">
      <c r="A183">
        <v>15</v>
      </c>
      <c r="B183">
        <v>100</v>
      </c>
      <c r="C183">
        <v>1</v>
      </c>
      <c r="D183">
        <v>0.22389999999999999</v>
      </c>
      <c r="E183">
        <v>13.6965329777449</v>
      </c>
      <c r="F183">
        <v>0</v>
      </c>
      <c r="G183" t="s">
        <v>13</v>
      </c>
      <c r="H183" s="1">
        <v>1.0000000000000001E-5</v>
      </c>
      <c r="I183">
        <v>66</v>
      </c>
      <c r="J183">
        <v>30</v>
      </c>
    </row>
    <row r="184" spans="1:10" x14ac:dyDescent="0.2">
      <c r="A184">
        <v>138</v>
      </c>
      <c r="B184">
        <v>100</v>
      </c>
      <c r="C184">
        <v>1</v>
      </c>
      <c r="D184">
        <v>0.22670000000000001</v>
      </c>
      <c r="E184">
        <v>12.5627992129884</v>
      </c>
      <c r="F184">
        <v>0</v>
      </c>
      <c r="G184" t="s">
        <v>13</v>
      </c>
      <c r="H184" s="1">
        <v>1.0000000000000001E-5</v>
      </c>
      <c r="I184">
        <v>66</v>
      </c>
      <c r="J184">
        <v>30</v>
      </c>
    </row>
    <row r="185" spans="1:10" x14ac:dyDescent="0.2">
      <c r="A185">
        <v>0</v>
      </c>
      <c r="B185">
        <v>100</v>
      </c>
      <c r="C185">
        <v>1</v>
      </c>
      <c r="D185">
        <v>0.18099999999999999</v>
      </c>
      <c r="E185">
        <v>8.2154589029960299</v>
      </c>
      <c r="F185">
        <v>0</v>
      </c>
      <c r="G185" t="s">
        <v>13</v>
      </c>
      <c r="H185">
        <v>1E-4</v>
      </c>
      <c r="I185">
        <v>16</v>
      </c>
      <c r="J185">
        <v>30</v>
      </c>
    </row>
    <row r="186" spans="1:10" x14ac:dyDescent="0.2">
      <c r="A186">
        <v>89</v>
      </c>
      <c r="B186">
        <v>100</v>
      </c>
      <c r="C186">
        <v>1</v>
      </c>
      <c r="D186">
        <v>0.2457</v>
      </c>
      <c r="E186">
        <v>13.7365144528448</v>
      </c>
      <c r="F186">
        <v>0</v>
      </c>
      <c r="G186" t="s">
        <v>13</v>
      </c>
      <c r="H186" s="1">
        <v>1.0000000000000001E-5</v>
      </c>
      <c r="I186">
        <v>56</v>
      </c>
      <c r="J186">
        <v>30</v>
      </c>
    </row>
    <row r="187" spans="1:10" x14ac:dyDescent="0.2">
      <c r="A187">
        <v>15</v>
      </c>
      <c r="B187">
        <v>100</v>
      </c>
      <c r="C187">
        <v>1</v>
      </c>
      <c r="D187">
        <v>0.2298</v>
      </c>
      <c r="E187">
        <v>16.694822454825001</v>
      </c>
      <c r="F187">
        <v>0</v>
      </c>
      <c r="G187" t="s">
        <v>13</v>
      </c>
      <c r="H187" s="1">
        <v>1.0000000000000001E-5</v>
      </c>
      <c r="I187">
        <v>56</v>
      </c>
      <c r="J187">
        <v>30</v>
      </c>
    </row>
    <row r="188" spans="1:10" x14ac:dyDescent="0.2">
      <c r="A188">
        <v>42</v>
      </c>
      <c r="B188">
        <v>100</v>
      </c>
      <c r="C188">
        <v>1</v>
      </c>
      <c r="D188">
        <v>0.2301</v>
      </c>
      <c r="E188">
        <v>18.1500800680369</v>
      </c>
      <c r="F188">
        <v>0</v>
      </c>
      <c r="G188" t="s">
        <v>13</v>
      </c>
      <c r="H188" s="1">
        <v>1.0000000000000001E-5</v>
      </c>
      <c r="I188">
        <v>56</v>
      </c>
      <c r="J188">
        <v>30</v>
      </c>
    </row>
    <row r="189" spans="1:10" x14ac:dyDescent="0.2">
      <c r="A189">
        <v>138</v>
      </c>
      <c r="B189">
        <v>100</v>
      </c>
      <c r="C189">
        <v>1</v>
      </c>
      <c r="D189">
        <v>0.2165</v>
      </c>
      <c r="E189">
        <v>15.2182324267923</v>
      </c>
      <c r="F189">
        <v>0</v>
      </c>
      <c r="G189" t="s">
        <v>13</v>
      </c>
      <c r="H189" s="1">
        <v>1.0000000000000001E-5</v>
      </c>
      <c r="I189">
        <v>56</v>
      </c>
      <c r="J189">
        <v>30</v>
      </c>
    </row>
    <row r="190" spans="1:10" x14ac:dyDescent="0.2">
      <c r="A190">
        <v>0</v>
      </c>
      <c r="B190">
        <v>100</v>
      </c>
      <c r="C190">
        <v>1</v>
      </c>
      <c r="D190">
        <v>0.1895</v>
      </c>
      <c r="E190">
        <v>13.460927888285299</v>
      </c>
      <c r="F190">
        <v>0</v>
      </c>
      <c r="G190" t="s">
        <v>13</v>
      </c>
      <c r="H190" s="1">
        <v>1.0000000000000001E-5</v>
      </c>
      <c r="I190">
        <v>66</v>
      </c>
      <c r="J190">
        <v>30</v>
      </c>
    </row>
    <row r="191" spans="1:10" x14ac:dyDescent="0.2">
      <c r="A191">
        <v>89</v>
      </c>
      <c r="B191">
        <v>100</v>
      </c>
      <c r="C191">
        <v>1</v>
      </c>
      <c r="D191">
        <v>0.26840000000000003</v>
      </c>
      <c r="E191">
        <v>13.268839900381799</v>
      </c>
      <c r="F191">
        <v>0</v>
      </c>
      <c r="G191" t="s">
        <v>13</v>
      </c>
      <c r="H191" s="1">
        <v>1.0000000000000001E-5</v>
      </c>
      <c r="I191">
        <v>16</v>
      </c>
      <c r="J191">
        <v>30</v>
      </c>
    </row>
    <row r="192" spans="1:10" x14ac:dyDescent="0.2">
      <c r="A192">
        <v>15</v>
      </c>
      <c r="B192">
        <v>100</v>
      </c>
      <c r="C192">
        <v>1</v>
      </c>
      <c r="D192">
        <v>0.25340000000000001</v>
      </c>
      <c r="E192">
        <v>15.3882835512049</v>
      </c>
      <c r="F192">
        <v>0</v>
      </c>
      <c r="G192" t="s">
        <v>13</v>
      </c>
      <c r="H192" s="1">
        <v>1.0000000000000001E-5</v>
      </c>
      <c r="I192">
        <v>16</v>
      </c>
      <c r="J192">
        <v>30</v>
      </c>
    </row>
    <row r="193" spans="1:10" x14ac:dyDescent="0.2">
      <c r="A193">
        <v>42</v>
      </c>
      <c r="B193">
        <v>100</v>
      </c>
      <c r="C193">
        <v>1</v>
      </c>
      <c r="D193">
        <v>0.24560000000000001</v>
      </c>
      <c r="E193">
        <v>14.397670055273901</v>
      </c>
      <c r="F193">
        <v>0</v>
      </c>
      <c r="G193" t="s">
        <v>13</v>
      </c>
      <c r="H193" s="1">
        <v>1.0000000000000001E-5</v>
      </c>
      <c r="I193">
        <v>16</v>
      </c>
      <c r="J193">
        <v>30</v>
      </c>
    </row>
    <row r="194" spans="1:10" x14ac:dyDescent="0.2">
      <c r="A194">
        <v>138</v>
      </c>
      <c r="B194">
        <v>100</v>
      </c>
      <c r="C194">
        <v>1</v>
      </c>
      <c r="D194">
        <v>0.25879999999999997</v>
      </c>
      <c r="E194">
        <v>15.798027976416</v>
      </c>
      <c r="F194">
        <v>0</v>
      </c>
      <c r="G194" t="s">
        <v>13</v>
      </c>
      <c r="H194" s="1">
        <v>1.0000000000000001E-5</v>
      </c>
      <c r="I194">
        <v>16</v>
      </c>
      <c r="J194">
        <v>30</v>
      </c>
    </row>
    <row r="195" spans="1:10" x14ac:dyDescent="0.2">
      <c r="A195">
        <v>0</v>
      </c>
      <c r="B195">
        <v>100</v>
      </c>
      <c r="C195">
        <v>1</v>
      </c>
      <c r="D195">
        <v>0.20799999999999999</v>
      </c>
      <c r="E195">
        <v>16.2177788359113</v>
      </c>
      <c r="F195">
        <v>0</v>
      </c>
      <c r="G195" t="s">
        <v>13</v>
      </c>
      <c r="H195" s="1">
        <v>1.0000000000000001E-5</v>
      </c>
      <c r="I195">
        <v>56</v>
      </c>
      <c r="J195">
        <v>30</v>
      </c>
    </row>
    <row r="196" spans="1:10" x14ac:dyDescent="0.2">
      <c r="A196">
        <v>0</v>
      </c>
      <c r="B196">
        <v>100</v>
      </c>
      <c r="C196">
        <v>1</v>
      </c>
      <c r="D196">
        <v>0.25340000000000001</v>
      </c>
      <c r="E196">
        <v>17.6367037389427</v>
      </c>
      <c r="F196">
        <v>0</v>
      </c>
      <c r="G196" t="s">
        <v>13</v>
      </c>
      <c r="H196" s="1">
        <v>1.0000000000000001E-5</v>
      </c>
      <c r="I196">
        <v>16</v>
      </c>
      <c r="J196">
        <v>30</v>
      </c>
    </row>
    <row r="197" spans="1:10" x14ac:dyDescent="0.2">
      <c r="A197">
        <v>89</v>
      </c>
      <c r="B197">
        <v>100</v>
      </c>
      <c r="C197">
        <v>1</v>
      </c>
      <c r="D197">
        <v>0.24729999999999999</v>
      </c>
      <c r="E197">
        <v>52.323187197092899</v>
      </c>
      <c r="F197">
        <v>0</v>
      </c>
      <c r="G197" t="s">
        <v>13</v>
      </c>
      <c r="H197" s="1">
        <v>9.9999999999999995E-7</v>
      </c>
      <c r="I197">
        <v>66</v>
      </c>
      <c r="J197">
        <v>30</v>
      </c>
    </row>
    <row r="198" spans="1:10" x14ac:dyDescent="0.2">
      <c r="A198">
        <v>42</v>
      </c>
      <c r="B198">
        <v>100</v>
      </c>
      <c r="C198">
        <v>1</v>
      </c>
      <c r="D198">
        <v>0.29010000000000002</v>
      </c>
      <c r="E198">
        <v>49.564977719914097</v>
      </c>
      <c r="F198">
        <v>0</v>
      </c>
      <c r="G198" t="s">
        <v>13</v>
      </c>
      <c r="H198" s="1">
        <v>9.9999999999999995E-7</v>
      </c>
      <c r="I198">
        <v>66</v>
      </c>
      <c r="J198">
        <v>30</v>
      </c>
    </row>
    <row r="199" spans="1:10" x14ac:dyDescent="0.2">
      <c r="A199">
        <v>15</v>
      </c>
      <c r="B199">
        <v>100</v>
      </c>
      <c r="C199">
        <v>1</v>
      </c>
      <c r="D199">
        <v>0.22919999999999999</v>
      </c>
      <c r="E199">
        <v>53.031166121829301</v>
      </c>
      <c r="F199">
        <v>0</v>
      </c>
      <c r="G199" t="s">
        <v>13</v>
      </c>
      <c r="H199" s="1">
        <v>9.9999999999999995E-7</v>
      </c>
      <c r="I199">
        <v>66</v>
      </c>
      <c r="J199">
        <v>30</v>
      </c>
    </row>
    <row r="200" spans="1:10" x14ac:dyDescent="0.2">
      <c r="A200">
        <v>138</v>
      </c>
      <c r="B200">
        <v>100</v>
      </c>
      <c r="C200">
        <v>1</v>
      </c>
      <c r="D200">
        <v>0.30409999999999998</v>
      </c>
      <c r="E200">
        <v>57.956630185246397</v>
      </c>
      <c r="F200">
        <v>0</v>
      </c>
      <c r="G200" t="s">
        <v>13</v>
      </c>
      <c r="H200" s="1">
        <v>9.9999999999999995E-7</v>
      </c>
      <c r="I200">
        <v>66</v>
      </c>
      <c r="J200">
        <v>30</v>
      </c>
    </row>
    <row r="201" spans="1:10" x14ac:dyDescent="0.2">
      <c r="A201">
        <v>0</v>
      </c>
      <c r="B201">
        <v>100</v>
      </c>
      <c r="C201">
        <v>1</v>
      </c>
      <c r="D201">
        <v>0.26400000000000001</v>
      </c>
      <c r="E201">
        <v>53.4850805988535</v>
      </c>
      <c r="F201">
        <v>0</v>
      </c>
      <c r="G201" t="s">
        <v>13</v>
      </c>
      <c r="H201" s="1">
        <v>9.9999999999999995E-7</v>
      </c>
      <c r="I201">
        <v>66</v>
      </c>
      <c r="J201">
        <v>30</v>
      </c>
    </row>
    <row r="202" spans="1:10" x14ac:dyDescent="0.2">
      <c r="A202">
        <v>15</v>
      </c>
      <c r="B202">
        <v>100</v>
      </c>
      <c r="C202">
        <v>1</v>
      </c>
      <c r="D202">
        <v>0.20080000000000001</v>
      </c>
      <c r="E202">
        <v>38.637853830121401</v>
      </c>
      <c r="F202">
        <v>0</v>
      </c>
      <c r="G202" t="s">
        <v>13</v>
      </c>
      <c r="H202" s="1">
        <v>9.9999999999999995E-7</v>
      </c>
      <c r="I202">
        <v>56</v>
      </c>
      <c r="J202">
        <v>30</v>
      </c>
    </row>
    <row r="203" spans="1:10" x14ac:dyDescent="0.2">
      <c r="A203">
        <v>89</v>
      </c>
      <c r="B203">
        <v>100</v>
      </c>
      <c r="C203">
        <v>1</v>
      </c>
      <c r="D203">
        <v>0.22589999999999999</v>
      </c>
      <c r="E203">
        <v>54.693491422105502</v>
      </c>
      <c r="F203">
        <v>0</v>
      </c>
      <c r="G203" t="s">
        <v>13</v>
      </c>
      <c r="H203" s="1">
        <v>9.9999999999999995E-7</v>
      </c>
      <c r="I203">
        <v>56</v>
      </c>
      <c r="J203">
        <v>30</v>
      </c>
    </row>
    <row r="204" spans="1:10" x14ac:dyDescent="0.2">
      <c r="A204">
        <v>42</v>
      </c>
      <c r="B204">
        <v>100</v>
      </c>
      <c r="C204">
        <v>1</v>
      </c>
      <c r="D204">
        <v>0.25800000000000001</v>
      </c>
      <c r="E204">
        <v>62.138838341925201</v>
      </c>
      <c r="F204">
        <v>0</v>
      </c>
      <c r="G204" t="s">
        <v>13</v>
      </c>
      <c r="H204" s="1">
        <v>9.9999999999999995E-7</v>
      </c>
      <c r="I204">
        <v>56</v>
      </c>
      <c r="J204">
        <v>30</v>
      </c>
    </row>
    <row r="205" spans="1:10" x14ac:dyDescent="0.2">
      <c r="A205">
        <v>138</v>
      </c>
      <c r="B205">
        <v>100</v>
      </c>
      <c r="C205">
        <v>1</v>
      </c>
      <c r="D205">
        <v>0.19289999999999999</v>
      </c>
      <c r="E205">
        <v>55.092019611038197</v>
      </c>
      <c r="F205">
        <v>0</v>
      </c>
      <c r="G205" t="s">
        <v>13</v>
      </c>
      <c r="H205" s="1">
        <v>9.9999999999999995E-7</v>
      </c>
      <c r="I205">
        <v>56</v>
      </c>
      <c r="J205">
        <v>30</v>
      </c>
    </row>
    <row r="206" spans="1:10" x14ac:dyDescent="0.2">
      <c r="A206">
        <v>0</v>
      </c>
      <c r="B206">
        <v>100</v>
      </c>
      <c r="C206">
        <v>1</v>
      </c>
      <c r="D206">
        <v>0.23200000000000001</v>
      </c>
      <c r="E206">
        <v>58.998222632799298</v>
      </c>
      <c r="F206">
        <v>0</v>
      </c>
      <c r="G206" t="s">
        <v>13</v>
      </c>
      <c r="H206" s="1">
        <v>9.9999999999999995E-7</v>
      </c>
      <c r="I206">
        <v>56</v>
      </c>
      <c r="J206">
        <v>30</v>
      </c>
    </row>
    <row r="207" spans="1:10" x14ac:dyDescent="0.2">
      <c r="A207">
        <v>89</v>
      </c>
      <c r="B207">
        <v>100</v>
      </c>
      <c r="C207">
        <v>1</v>
      </c>
      <c r="D207">
        <v>0.2127</v>
      </c>
      <c r="E207">
        <v>44.857286897022199</v>
      </c>
      <c r="F207">
        <v>0</v>
      </c>
      <c r="G207" t="s">
        <v>13</v>
      </c>
      <c r="H207" s="1">
        <v>9.9999999999999995E-7</v>
      </c>
      <c r="I207">
        <v>16</v>
      </c>
      <c r="J207">
        <v>30</v>
      </c>
    </row>
    <row r="208" spans="1:10" x14ac:dyDescent="0.2">
      <c r="A208">
        <v>15</v>
      </c>
      <c r="B208">
        <v>100</v>
      </c>
      <c r="C208">
        <v>1</v>
      </c>
      <c r="D208">
        <v>0.22750000000000001</v>
      </c>
      <c r="E208">
        <v>59.269979559816399</v>
      </c>
      <c r="F208">
        <v>0</v>
      </c>
      <c r="G208" t="s">
        <v>13</v>
      </c>
      <c r="H208" s="1">
        <v>9.9999999999999995E-7</v>
      </c>
      <c r="I208">
        <v>16</v>
      </c>
      <c r="J208">
        <v>30</v>
      </c>
    </row>
    <row r="209" spans="1:10" x14ac:dyDescent="0.2">
      <c r="A209">
        <v>138</v>
      </c>
      <c r="B209">
        <v>100</v>
      </c>
      <c r="C209">
        <v>1</v>
      </c>
      <c r="D209">
        <v>0.26090000000000002</v>
      </c>
      <c r="E209">
        <v>54.943162645678903</v>
      </c>
      <c r="F209">
        <v>0</v>
      </c>
      <c r="G209" t="s">
        <v>13</v>
      </c>
      <c r="H209" s="1">
        <v>9.9999999999999995E-7</v>
      </c>
      <c r="I209">
        <v>16</v>
      </c>
      <c r="J209">
        <v>30</v>
      </c>
    </row>
    <row r="210" spans="1:10" x14ac:dyDescent="0.2">
      <c r="A210">
        <v>42</v>
      </c>
      <c r="B210">
        <v>100</v>
      </c>
      <c r="C210">
        <v>1</v>
      </c>
      <c r="D210">
        <v>0.27850000000000003</v>
      </c>
      <c r="E210">
        <v>62.638774364721002</v>
      </c>
      <c r="F210">
        <v>0</v>
      </c>
      <c r="G210" t="s">
        <v>13</v>
      </c>
      <c r="H210" s="1">
        <v>9.9999999999999995E-7</v>
      </c>
      <c r="I210">
        <v>16</v>
      </c>
      <c r="J210">
        <v>30</v>
      </c>
    </row>
    <row r="211" spans="1:10" x14ac:dyDescent="0.2">
      <c r="A211">
        <v>0</v>
      </c>
      <c r="B211">
        <v>100</v>
      </c>
      <c r="C211">
        <v>1</v>
      </c>
      <c r="D211">
        <v>0.252</v>
      </c>
      <c r="E211">
        <v>103.948747701011</v>
      </c>
      <c r="F211">
        <v>0</v>
      </c>
      <c r="G211" t="s">
        <v>13</v>
      </c>
      <c r="H211" s="1">
        <v>9.9999999999999995E-7</v>
      </c>
      <c r="I211">
        <v>16</v>
      </c>
      <c r="J211">
        <v>30</v>
      </c>
    </row>
    <row r="212" spans="1:10" x14ac:dyDescent="0.2">
      <c r="A212">
        <v>0</v>
      </c>
      <c r="B212">
        <v>20</v>
      </c>
      <c r="C212">
        <v>1</v>
      </c>
      <c r="D212">
        <v>8.5099999999999995E-2</v>
      </c>
      <c r="E212">
        <v>2.3740673409774899</v>
      </c>
      <c r="F212">
        <v>0</v>
      </c>
      <c r="G212" t="s">
        <v>13</v>
      </c>
      <c r="H212">
        <v>1E-3</v>
      </c>
      <c r="I212">
        <v>66</v>
      </c>
      <c r="J212">
        <v>30</v>
      </c>
    </row>
    <row r="213" spans="1:10" x14ac:dyDescent="0.2">
      <c r="A213">
        <v>0</v>
      </c>
      <c r="B213">
        <v>20</v>
      </c>
      <c r="C213">
        <v>1</v>
      </c>
      <c r="D213">
        <v>0.1074</v>
      </c>
      <c r="E213">
        <v>1.9577947240322799</v>
      </c>
      <c r="F213">
        <v>0</v>
      </c>
      <c r="G213" t="s">
        <v>13</v>
      </c>
      <c r="H213">
        <v>1E-3</v>
      </c>
      <c r="I213">
        <v>56</v>
      </c>
      <c r="J213">
        <v>30</v>
      </c>
    </row>
    <row r="214" spans="1:10" x14ac:dyDescent="0.2">
      <c r="A214">
        <v>15</v>
      </c>
      <c r="B214">
        <v>20</v>
      </c>
      <c r="C214">
        <v>1</v>
      </c>
      <c r="D214">
        <v>0.1426</v>
      </c>
      <c r="E214">
        <v>0.64120490523055196</v>
      </c>
      <c r="F214">
        <v>0</v>
      </c>
      <c r="G214" t="s">
        <v>13</v>
      </c>
      <c r="H214">
        <v>1E-3</v>
      </c>
      <c r="I214">
        <v>66</v>
      </c>
      <c r="J214">
        <v>30</v>
      </c>
    </row>
    <row r="215" spans="1:10" x14ac:dyDescent="0.2">
      <c r="A215">
        <v>0</v>
      </c>
      <c r="B215">
        <v>20</v>
      </c>
      <c r="C215">
        <v>1</v>
      </c>
      <c r="D215">
        <v>0.10290000000000001</v>
      </c>
      <c r="E215">
        <v>0.58182513667270497</v>
      </c>
      <c r="F215">
        <v>0</v>
      </c>
      <c r="G215" t="s">
        <v>13</v>
      </c>
      <c r="H215">
        <v>1E-3</v>
      </c>
      <c r="I215">
        <v>16</v>
      </c>
      <c r="J215">
        <v>30</v>
      </c>
    </row>
    <row r="216" spans="1:10" x14ac:dyDescent="0.2">
      <c r="A216">
        <v>15</v>
      </c>
      <c r="B216">
        <v>20</v>
      </c>
      <c r="C216">
        <v>1</v>
      </c>
      <c r="D216">
        <v>9.8500000000000004E-2</v>
      </c>
      <c r="E216">
        <v>0.99826784804463298</v>
      </c>
      <c r="F216">
        <v>0</v>
      </c>
      <c r="G216" t="s">
        <v>13</v>
      </c>
      <c r="H216">
        <v>1E-3</v>
      </c>
      <c r="I216">
        <v>56</v>
      </c>
      <c r="J216">
        <v>30</v>
      </c>
    </row>
    <row r="217" spans="1:10" x14ac:dyDescent="0.2">
      <c r="A217">
        <v>42</v>
      </c>
      <c r="B217">
        <v>20</v>
      </c>
      <c r="C217">
        <v>1</v>
      </c>
      <c r="D217">
        <v>9.8299999999999998E-2</v>
      </c>
      <c r="E217">
        <v>1.08703150181099</v>
      </c>
      <c r="F217">
        <v>0</v>
      </c>
      <c r="G217" t="s">
        <v>13</v>
      </c>
      <c r="H217">
        <v>1E-3</v>
      </c>
      <c r="I217">
        <v>66</v>
      </c>
      <c r="J217">
        <v>30</v>
      </c>
    </row>
    <row r="218" spans="1:10" x14ac:dyDescent="0.2">
      <c r="A218">
        <v>15</v>
      </c>
      <c r="B218">
        <v>20</v>
      </c>
      <c r="C218">
        <v>1</v>
      </c>
      <c r="D218">
        <v>0.1043</v>
      </c>
      <c r="E218">
        <v>0.73551091598346796</v>
      </c>
      <c r="F218">
        <v>0</v>
      </c>
      <c r="G218" t="s">
        <v>13</v>
      </c>
      <c r="H218">
        <v>1E-3</v>
      </c>
      <c r="I218">
        <v>16</v>
      </c>
      <c r="J218">
        <v>30</v>
      </c>
    </row>
    <row r="219" spans="1:10" x14ac:dyDescent="0.2">
      <c r="A219">
        <v>42</v>
      </c>
      <c r="B219">
        <v>20</v>
      </c>
      <c r="C219">
        <v>1</v>
      </c>
      <c r="D219">
        <v>0.10929999999999999</v>
      </c>
      <c r="E219">
        <v>0.70644898293539804</v>
      </c>
      <c r="F219">
        <v>0</v>
      </c>
      <c r="G219" t="s">
        <v>13</v>
      </c>
      <c r="H219">
        <v>1E-3</v>
      </c>
      <c r="I219">
        <v>56</v>
      </c>
      <c r="J219">
        <v>30</v>
      </c>
    </row>
    <row r="220" spans="1:10" x14ac:dyDescent="0.2">
      <c r="A220">
        <v>0</v>
      </c>
      <c r="B220">
        <v>20</v>
      </c>
      <c r="C220">
        <v>1</v>
      </c>
      <c r="D220">
        <v>5.1299999999999998E-2</v>
      </c>
      <c r="E220">
        <v>3.7254629898816298</v>
      </c>
      <c r="F220">
        <v>0</v>
      </c>
      <c r="G220" t="s">
        <v>13</v>
      </c>
      <c r="H220">
        <v>1E-4</v>
      </c>
      <c r="I220">
        <v>66</v>
      </c>
      <c r="J220">
        <v>30</v>
      </c>
    </row>
    <row r="221" spans="1:10" x14ac:dyDescent="0.2">
      <c r="A221">
        <v>42</v>
      </c>
      <c r="B221">
        <v>20</v>
      </c>
      <c r="C221">
        <v>1</v>
      </c>
      <c r="D221">
        <v>6.5299999999999997E-2</v>
      </c>
      <c r="E221">
        <v>0.97608034126460497</v>
      </c>
      <c r="F221">
        <v>0</v>
      </c>
      <c r="G221" t="s">
        <v>13</v>
      </c>
      <c r="H221">
        <v>1E-3</v>
      </c>
      <c r="I221">
        <v>16</v>
      </c>
      <c r="J221">
        <v>30</v>
      </c>
    </row>
    <row r="222" spans="1:10" x14ac:dyDescent="0.2">
      <c r="A222">
        <v>15</v>
      </c>
      <c r="B222">
        <v>20</v>
      </c>
      <c r="C222">
        <v>1</v>
      </c>
      <c r="D222">
        <v>6.1499999999999999E-2</v>
      </c>
      <c r="E222">
        <v>3.2385568898171102</v>
      </c>
      <c r="F222">
        <v>0</v>
      </c>
      <c r="G222" t="s">
        <v>13</v>
      </c>
      <c r="H222">
        <v>1E-4</v>
      </c>
      <c r="I222">
        <v>66</v>
      </c>
      <c r="J222">
        <v>30</v>
      </c>
    </row>
    <row r="223" spans="1:10" x14ac:dyDescent="0.2">
      <c r="A223">
        <v>15</v>
      </c>
      <c r="B223">
        <v>20</v>
      </c>
      <c r="C223">
        <v>1</v>
      </c>
      <c r="D223">
        <v>0.1051</v>
      </c>
      <c r="E223">
        <v>2.12324204901233</v>
      </c>
      <c r="F223">
        <v>0</v>
      </c>
      <c r="G223" t="s">
        <v>13</v>
      </c>
      <c r="H223">
        <v>1E-4</v>
      </c>
      <c r="I223">
        <v>56</v>
      </c>
      <c r="J223">
        <v>30</v>
      </c>
    </row>
    <row r="224" spans="1:10" x14ac:dyDescent="0.2">
      <c r="A224">
        <v>0</v>
      </c>
      <c r="B224">
        <v>20</v>
      </c>
      <c r="C224">
        <v>1</v>
      </c>
      <c r="D224">
        <v>6.3799999999999996E-2</v>
      </c>
      <c r="E224">
        <v>4.3442751481197703</v>
      </c>
      <c r="F224">
        <v>0</v>
      </c>
      <c r="G224" t="s">
        <v>13</v>
      </c>
      <c r="H224">
        <v>1E-4</v>
      </c>
      <c r="I224">
        <v>56</v>
      </c>
      <c r="J224">
        <v>30</v>
      </c>
    </row>
    <row r="225" spans="1:10" x14ac:dyDescent="0.2">
      <c r="A225">
        <v>42</v>
      </c>
      <c r="B225">
        <v>20</v>
      </c>
      <c r="C225">
        <v>1</v>
      </c>
      <c r="D225">
        <v>4.7199999999999999E-2</v>
      </c>
      <c r="E225">
        <v>4.8854765328578598</v>
      </c>
      <c r="F225">
        <v>0</v>
      </c>
      <c r="G225" t="s">
        <v>13</v>
      </c>
      <c r="H225">
        <v>1E-4</v>
      </c>
      <c r="I225">
        <v>66</v>
      </c>
      <c r="J225">
        <v>30</v>
      </c>
    </row>
    <row r="226" spans="1:10" x14ac:dyDescent="0.2">
      <c r="A226">
        <v>15</v>
      </c>
      <c r="B226">
        <v>20</v>
      </c>
      <c r="C226">
        <v>1</v>
      </c>
      <c r="D226">
        <v>5.8700000000000002E-2</v>
      </c>
      <c r="E226">
        <v>4.0250704777427</v>
      </c>
      <c r="F226">
        <v>0</v>
      </c>
      <c r="G226" t="s">
        <v>13</v>
      </c>
      <c r="H226">
        <v>1E-4</v>
      </c>
      <c r="I226">
        <v>16</v>
      </c>
      <c r="J226">
        <v>30</v>
      </c>
    </row>
    <row r="227" spans="1:10" x14ac:dyDescent="0.2">
      <c r="A227">
        <v>0</v>
      </c>
      <c r="B227">
        <v>20</v>
      </c>
      <c r="C227">
        <v>1</v>
      </c>
      <c r="D227">
        <v>7.3999999999999996E-2</v>
      </c>
      <c r="E227">
        <v>3.3795654322020701</v>
      </c>
      <c r="F227">
        <v>0</v>
      </c>
      <c r="G227" t="s">
        <v>13</v>
      </c>
      <c r="H227">
        <v>1E-4</v>
      </c>
      <c r="I227">
        <v>16</v>
      </c>
      <c r="J227">
        <v>30</v>
      </c>
    </row>
    <row r="228" spans="1:10" x14ac:dyDescent="0.2">
      <c r="A228">
        <v>42</v>
      </c>
      <c r="B228">
        <v>20</v>
      </c>
      <c r="C228">
        <v>1</v>
      </c>
      <c r="D228">
        <v>7.4499999999999997E-2</v>
      </c>
      <c r="E228">
        <v>3.2414126149378699</v>
      </c>
      <c r="F228">
        <v>0</v>
      </c>
      <c r="G228" t="s">
        <v>13</v>
      </c>
      <c r="H228">
        <v>1E-4</v>
      </c>
      <c r="I228">
        <v>56</v>
      </c>
      <c r="J228">
        <v>30</v>
      </c>
    </row>
    <row r="229" spans="1:10" x14ac:dyDescent="0.2">
      <c r="A229">
        <v>42</v>
      </c>
      <c r="B229">
        <v>20</v>
      </c>
      <c r="C229">
        <v>1</v>
      </c>
      <c r="D229">
        <v>7.5200000000000003E-2</v>
      </c>
      <c r="E229">
        <v>2.8236950002610599</v>
      </c>
      <c r="F229">
        <v>0</v>
      </c>
      <c r="G229" t="s">
        <v>13</v>
      </c>
      <c r="H229">
        <v>1E-4</v>
      </c>
      <c r="I229">
        <v>16</v>
      </c>
      <c r="J229">
        <v>30</v>
      </c>
    </row>
    <row r="230" spans="1:10" x14ac:dyDescent="0.2">
      <c r="A230">
        <v>0</v>
      </c>
      <c r="B230">
        <v>20</v>
      </c>
      <c r="C230">
        <v>1</v>
      </c>
      <c r="D230">
        <v>4.3099999999999999E-2</v>
      </c>
      <c r="E230">
        <v>5.4498257800005296</v>
      </c>
      <c r="F230">
        <v>0</v>
      </c>
      <c r="G230" t="s">
        <v>13</v>
      </c>
      <c r="H230" s="1">
        <v>1.0000000000000001E-5</v>
      </c>
      <c r="I230">
        <v>66</v>
      </c>
      <c r="J230">
        <v>30</v>
      </c>
    </row>
    <row r="231" spans="1:10" x14ac:dyDescent="0.2">
      <c r="A231">
        <v>15</v>
      </c>
      <c r="B231">
        <v>20</v>
      </c>
      <c r="C231">
        <v>1</v>
      </c>
      <c r="D231">
        <v>5.2200000000000003E-2</v>
      </c>
      <c r="E231">
        <v>7.7061935951933203</v>
      </c>
      <c r="F231">
        <v>0</v>
      </c>
      <c r="G231" t="s">
        <v>13</v>
      </c>
      <c r="H231" s="1">
        <v>1.0000000000000001E-5</v>
      </c>
      <c r="I231">
        <v>66</v>
      </c>
      <c r="J231">
        <v>30</v>
      </c>
    </row>
    <row r="232" spans="1:10" x14ac:dyDescent="0.2">
      <c r="A232">
        <v>42</v>
      </c>
      <c r="B232">
        <v>20</v>
      </c>
      <c r="C232">
        <v>1</v>
      </c>
      <c r="D232">
        <v>4.3799999999999999E-2</v>
      </c>
      <c r="E232">
        <v>5.9386644568294198</v>
      </c>
      <c r="F232">
        <v>0</v>
      </c>
      <c r="G232" t="s">
        <v>13</v>
      </c>
      <c r="H232" s="1">
        <v>1.0000000000000001E-5</v>
      </c>
      <c r="I232">
        <v>66</v>
      </c>
      <c r="J232">
        <v>30</v>
      </c>
    </row>
    <row r="233" spans="1:10" x14ac:dyDescent="0.2">
      <c r="A233">
        <v>0</v>
      </c>
      <c r="B233">
        <v>20</v>
      </c>
      <c r="C233">
        <v>1</v>
      </c>
      <c r="D233">
        <v>4.1700000000000001E-2</v>
      </c>
      <c r="E233">
        <v>7.3226440078578801</v>
      </c>
      <c r="F233">
        <v>0</v>
      </c>
      <c r="G233" t="s">
        <v>13</v>
      </c>
      <c r="H233" s="1">
        <v>1.0000000000000001E-5</v>
      </c>
      <c r="I233">
        <v>56</v>
      </c>
      <c r="J233">
        <v>30</v>
      </c>
    </row>
    <row r="234" spans="1:10" x14ac:dyDescent="0.2">
      <c r="A234">
        <v>15</v>
      </c>
      <c r="B234">
        <v>20</v>
      </c>
      <c r="C234">
        <v>1</v>
      </c>
      <c r="D234">
        <v>4.3799999999999999E-2</v>
      </c>
      <c r="E234">
        <v>5.4133574450388497</v>
      </c>
      <c r="F234">
        <v>0</v>
      </c>
      <c r="G234" t="s">
        <v>13</v>
      </c>
      <c r="H234" s="1">
        <v>1.0000000000000001E-5</v>
      </c>
      <c r="I234">
        <v>56</v>
      </c>
      <c r="J234">
        <v>30</v>
      </c>
    </row>
    <row r="235" spans="1:10" x14ac:dyDescent="0.2">
      <c r="A235">
        <v>42</v>
      </c>
      <c r="B235">
        <v>20</v>
      </c>
      <c r="C235">
        <v>1</v>
      </c>
      <c r="D235">
        <v>4.2200000000000001E-2</v>
      </c>
      <c r="E235">
        <v>6.8309604777023196</v>
      </c>
      <c r="F235">
        <v>0</v>
      </c>
      <c r="G235" t="s">
        <v>13</v>
      </c>
      <c r="H235" s="1">
        <v>1.0000000000000001E-5</v>
      </c>
      <c r="I235">
        <v>56</v>
      </c>
      <c r="J235">
        <v>30</v>
      </c>
    </row>
    <row r="236" spans="1:10" x14ac:dyDescent="0.2">
      <c r="A236">
        <v>0</v>
      </c>
      <c r="B236">
        <v>20</v>
      </c>
      <c r="C236">
        <v>1</v>
      </c>
      <c r="D236">
        <v>7.0800000000000002E-2</v>
      </c>
      <c r="E236">
        <v>5.8089046827517397</v>
      </c>
      <c r="F236">
        <v>0</v>
      </c>
      <c r="G236" t="s">
        <v>13</v>
      </c>
      <c r="H236" s="1">
        <v>1.0000000000000001E-5</v>
      </c>
      <c r="I236">
        <v>16</v>
      </c>
      <c r="J236">
        <v>30</v>
      </c>
    </row>
    <row r="237" spans="1:10" x14ac:dyDescent="0.2">
      <c r="A237">
        <v>15</v>
      </c>
      <c r="B237">
        <v>20</v>
      </c>
      <c r="C237">
        <v>1</v>
      </c>
      <c r="D237">
        <v>5.5199999999999999E-2</v>
      </c>
      <c r="E237">
        <v>6.1215655249543399</v>
      </c>
      <c r="F237">
        <v>0</v>
      </c>
      <c r="G237" t="s">
        <v>13</v>
      </c>
      <c r="H237" s="1">
        <v>1.0000000000000001E-5</v>
      </c>
      <c r="I237">
        <v>16</v>
      </c>
      <c r="J237">
        <v>30</v>
      </c>
    </row>
    <row r="238" spans="1:10" x14ac:dyDescent="0.2">
      <c r="A238">
        <v>42</v>
      </c>
      <c r="B238">
        <v>20</v>
      </c>
      <c r="C238">
        <v>1</v>
      </c>
      <c r="D238">
        <v>6.6299999999999998E-2</v>
      </c>
      <c r="E238">
        <v>7.9346914608031502</v>
      </c>
      <c r="F238">
        <v>0</v>
      </c>
      <c r="G238" t="s">
        <v>13</v>
      </c>
      <c r="H238" s="1">
        <v>1.0000000000000001E-5</v>
      </c>
      <c r="I238">
        <v>16</v>
      </c>
      <c r="J238">
        <v>30</v>
      </c>
    </row>
    <row r="239" spans="1:10" x14ac:dyDescent="0.2">
      <c r="A239">
        <v>89</v>
      </c>
      <c r="B239">
        <v>20</v>
      </c>
      <c r="C239">
        <v>1</v>
      </c>
      <c r="D239">
        <v>9.7100000000000006E-2</v>
      </c>
      <c r="E239">
        <v>0.73336459137499299</v>
      </c>
      <c r="F239">
        <v>0</v>
      </c>
      <c r="G239" t="s">
        <v>13</v>
      </c>
      <c r="H239">
        <v>1E-3</v>
      </c>
      <c r="I239">
        <v>66</v>
      </c>
      <c r="J239">
        <v>30</v>
      </c>
    </row>
    <row r="240" spans="1:10" x14ac:dyDescent="0.2">
      <c r="A240">
        <v>89</v>
      </c>
      <c r="B240">
        <v>20</v>
      </c>
      <c r="C240">
        <v>1</v>
      </c>
      <c r="D240">
        <v>0.11119999999999999</v>
      </c>
      <c r="E240">
        <v>0.50590840307995599</v>
      </c>
      <c r="F240">
        <v>0</v>
      </c>
      <c r="G240" t="s">
        <v>13</v>
      </c>
      <c r="H240">
        <v>1E-3</v>
      </c>
      <c r="I240">
        <v>56</v>
      </c>
      <c r="J240">
        <v>30</v>
      </c>
    </row>
    <row r="241" spans="1:10" x14ac:dyDescent="0.2">
      <c r="A241">
        <v>89</v>
      </c>
      <c r="B241">
        <v>20</v>
      </c>
      <c r="C241">
        <v>1</v>
      </c>
      <c r="D241">
        <v>6.25E-2</v>
      </c>
      <c r="E241">
        <v>1.79119434813037</v>
      </c>
      <c r="F241">
        <v>0</v>
      </c>
      <c r="G241" t="s">
        <v>13</v>
      </c>
      <c r="H241">
        <v>1E-3</v>
      </c>
      <c r="I241">
        <v>16</v>
      </c>
      <c r="J241">
        <v>30</v>
      </c>
    </row>
    <row r="242" spans="1:10" x14ac:dyDescent="0.2">
      <c r="A242">
        <v>89</v>
      </c>
      <c r="B242">
        <v>20</v>
      </c>
      <c r="C242">
        <v>1</v>
      </c>
      <c r="D242">
        <v>7.0900000000000005E-2</v>
      </c>
      <c r="E242">
        <v>8.9899721080437303</v>
      </c>
      <c r="F242">
        <v>0</v>
      </c>
      <c r="G242" t="s">
        <v>13</v>
      </c>
      <c r="H242">
        <v>1E-4</v>
      </c>
      <c r="I242">
        <v>66</v>
      </c>
      <c r="J242">
        <v>30</v>
      </c>
    </row>
    <row r="243" spans="1:10" x14ac:dyDescent="0.2">
      <c r="A243">
        <v>89</v>
      </c>
      <c r="B243">
        <v>20</v>
      </c>
      <c r="C243">
        <v>1</v>
      </c>
      <c r="D243">
        <v>9.7000000000000003E-2</v>
      </c>
      <c r="E243">
        <v>5.5129013801924804</v>
      </c>
      <c r="F243">
        <v>0</v>
      </c>
      <c r="G243" t="s">
        <v>13</v>
      </c>
      <c r="H243">
        <v>1E-4</v>
      </c>
      <c r="I243">
        <v>56</v>
      </c>
      <c r="J243">
        <v>30</v>
      </c>
    </row>
    <row r="244" spans="1:10" x14ac:dyDescent="0.2">
      <c r="A244">
        <v>0</v>
      </c>
      <c r="B244">
        <v>20</v>
      </c>
      <c r="C244">
        <v>1</v>
      </c>
      <c r="D244">
        <v>6.13E-2</v>
      </c>
      <c r="E244">
        <v>30.347506136633399</v>
      </c>
      <c r="F244">
        <v>0</v>
      </c>
      <c r="G244" t="s">
        <v>13</v>
      </c>
      <c r="H244" s="1">
        <v>9.9999999999999995E-7</v>
      </c>
      <c r="I244">
        <v>66</v>
      </c>
      <c r="J244">
        <v>30</v>
      </c>
    </row>
    <row r="245" spans="1:10" x14ac:dyDescent="0.2">
      <c r="A245">
        <v>138</v>
      </c>
      <c r="B245">
        <v>20</v>
      </c>
      <c r="C245">
        <v>1</v>
      </c>
      <c r="D245">
        <v>7.0999999999999994E-2</v>
      </c>
      <c r="E245">
        <v>1.4351474330760501</v>
      </c>
      <c r="F245">
        <v>0</v>
      </c>
      <c r="G245" t="s">
        <v>13</v>
      </c>
      <c r="H245">
        <v>1E-3</v>
      </c>
      <c r="I245">
        <v>66</v>
      </c>
      <c r="J245">
        <v>30</v>
      </c>
    </row>
    <row r="246" spans="1:10" x14ac:dyDescent="0.2">
      <c r="A246">
        <v>138</v>
      </c>
      <c r="B246">
        <v>20</v>
      </c>
      <c r="C246">
        <v>1</v>
      </c>
      <c r="D246">
        <v>9.7699999999999995E-2</v>
      </c>
      <c r="E246">
        <v>0.753082590177655</v>
      </c>
      <c r="F246">
        <v>0</v>
      </c>
      <c r="G246" t="s">
        <v>13</v>
      </c>
      <c r="H246">
        <v>1E-3</v>
      </c>
      <c r="I246">
        <v>56</v>
      </c>
      <c r="J246">
        <v>30</v>
      </c>
    </row>
    <row r="247" spans="1:10" x14ac:dyDescent="0.2">
      <c r="A247">
        <v>138</v>
      </c>
      <c r="B247">
        <v>20</v>
      </c>
      <c r="C247">
        <v>1</v>
      </c>
      <c r="D247">
        <v>5.8999999999999997E-2</v>
      </c>
      <c r="E247">
        <v>1.3645375561900399</v>
      </c>
      <c r="F247">
        <v>0</v>
      </c>
      <c r="G247" t="s">
        <v>13</v>
      </c>
      <c r="H247">
        <v>1E-3</v>
      </c>
      <c r="I247">
        <v>16</v>
      </c>
      <c r="J247">
        <v>30</v>
      </c>
    </row>
    <row r="248" spans="1:10" x14ac:dyDescent="0.2">
      <c r="A248">
        <v>89</v>
      </c>
      <c r="B248">
        <v>20</v>
      </c>
      <c r="C248">
        <v>1</v>
      </c>
      <c r="D248">
        <v>5.1700000000000003E-2</v>
      </c>
      <c r="E248">
        <v>9.6346315569244307</v>
      </c>
      <c r="F248">
        <v>0</v>
      </c>
      <c r="G248" t="s">
        <v>13</v>
      </c>
      <c r="H248">
        <v>1E-4</v>
      </c>
      <c r="I248">
        <v>16</v>
      </c>
      <c r="J248">
        <v>30</v>
      </c>
    </row>
    <row r="249" spans="1:10" x14ac:dyDescent="0.2">
      <c r="A249">
        <v>42</v>
      </c>
      <c r="B249">
        <v>20</v>
      </c>
      <c r="C249">
        <v>1</v>
      </c>
      <c r="D249">
        <v>4.9299999999999997E-2</v>
      </c>
      <c r="E249">
        <v>36.731002819258698</v>
      </c>
      <c r="F249">
        <v>0</v>
      </c>
      <c r="G249" t="s">
        <v>13</v>
      </c>
      <c r="H249" s="1">
        <v>9.9999999999999995E-7</v>
      </c>
      <c r="I249">
        <v>66</v>
      </c>
      <c r="J249">
        <v>30</v>
      </c>
    </row>
    <row r="250" spans="1:10" x14ac:dyDescent="0.2">
      <c r="A250">
        <v>138</v>
      </c>
      <c r="B250">
        <v>20</v>
      </c>
      <c r="C250">
        <v>1</v>
      </c>
      <c r="D250">
        <v>5.9400000000000001E-2</v>
      </c>
      <c r="E250">
        <v>6.8286332390271101</v>
      </c>
      <c r="F250">
        <v>0</v>
      </c>
      <c r="G250" t="s">
        <v>13</v>
      </c>
      <c r="H250">
        <v>1E-4</v>
      </c>
      <c r="I250">
        <v>66</v>
      </c>
      <c r="J250">
        <v>30</v>
      </c>
    </row>
    <row r="251" spans="1:10" x14ac:dyDescent="0.2">
      <c r="A251">
        <v>89</v>
      </c>
      <c r="B251">
        <v>20</v>
      </c>
      <c r="C251">
        <v>1</v>
      </c>
      <c r="D251">
        <v>4.9000000000000002E-2</v>
      </c>
      <c r="E251">
        <v>11.5287946630269</v>
      </c>
      <c r="F251">
        <v>0</v>
      </c>
      <c r="G251" t="s">
        <v>13</v>
      </c>
      <c r="H251" s="1">
        <v>1.0000000000000001E-5</v>
      </c>
      <c r="I251">
        <v>66</v>
      </c>
      <c r="J251">
        <v>30</v>
      </c>
    </row>
    <row r="252" spans="1:10" x14ac:dyDescent="0.2">
      <c r="A252">
        <v>138</v>
      </c>
      <c r="B252">
        <v>20</v>
      </c>
      <c r="C252">
        <v>1</v>
      </c>
      <c r="D252">
        <v>9.7799999999999998E-2</v>
      </c>
      <c r="E252">
        <v>6.6106319660320798</v>
      </c>
      <c r="F252">
        <v>0</v>
      </c>
      <c r="G252" t="s">
        <v>13</v>
      </c>
      <c r="H252">
        <v>1E-4</v>
      </c>
      <c r="I252">
        <v>56</v>
      </c>
      <c r="J252">
        <v>30</v>
      </c>
    </row>
    <row r="253" spans="1:10" x14ac:dyDescent="0.2">
      <c r="A253">
        <v>15</v>
      </c>
      <c r="B253">
        <v>20</v>
      </c>
      <c r="C253">
        <v>1</v>
      </c>
      <c r="D253">
        <v>6.2399999999999997E-2</v>
      </c>
      <c r="E253">
        <v>50.958657655864897</v>
      </c>
      <c r="F253">
        <v>0</v>
      </c>
      <c r="G253" t="s">
        <v>13</v>
      </c>
      <c r="H253" s="1">
        <v>9.9999999999999995E-7</v>
      </c>
      <c r="I253">
        <v>66</v>
      </c>
      <c r="J253">
        <v>30</v>
      </c>
    </row>
    <row r="254" spans="1:10" x14ac:dyDescent="0.2">
      <c r="A254">
        <v>138</v>
      </c>
      <c r="B254">
        <v>20</v>
      </c>
      <c r="C254">
        <v>1</v>
      </c>
      <c r="D254">
        <v>6.1199999999999997E-2</v>
      </c>
      <c r="E254">
        <v>4.8734326949342996</v>
      </c>
      <c r="F254">
        <v>0</v>
      </c>
      <c r="G254" t="s">
        <v>13</v>
      </c>
      <c r="H254">
        <v>1E-4</v>
      </c>
      <c r="I254">
        <v>16</v>
      </c>
      <c r="J254">
        <v>30</v>
      </c>
    </row>
    <row r="255" spans="1:10" x14ac:dyDescent="0.2">
      <c r="A255">
        <v>89</v>
      </c>
      <c r="B255">
        <v>20</v>
      </c>
      <c r="C255">
        <v>1</v>
      </c>
      <c r="D255">
        <v>4.7100000000000003E-2</v>
      </c>
      <c r="E255">
        <v>13.260951892938399</v>
      </c>
      <c r="F255">
        <v>0</v>
      </c>
      <c r="G255" t="s">
        <v>13</v>
      </c>
      <c r="H255" s="1">
        <v>1.0000000000000001E-5</v>
      </c>
      <c r="I255">
        <v>56</v>
      </c>
      <c r="J255">
        <v>30</v>
      </c>
    </row>
    <row r="256" spans="1:10" x14ac:dyDescent="0.2">
      <c r="A256">
        <v>138</v>
      </c>
      <c r="B256">
        <v>20</v>
      </c>
      <c r="C256">
        <v>1</v>
      </c>
      <c r="D256">
        <v>2.8899999999999999E-2</v>
      </c>
      <c r="E256">
        <v>9.8895404958166093</v>
      </c>
      <c r="F256">
        <v>0</v>
      </c>
      <c r="G256" t="s">
        <v>13</v>
      </c>
      <c r="H256" s="1">
        <v>1.0000000000000001E-5</v>
      </c>
      <c r="I256">
        <v>66</v>
      </c>
      <c r="J256">
        <v>30</v>
      </c>
    </row>
    <row r="257" spans="1:10" x14ac:dyDescent="0.2">
      <c r="A257">
        <v>89</v>
      </c>
      <c r="B257">
        <v>20</v>
      </c>
      <c r="C257">
        <v>1</v>
      </c>
      <c r="D257">
        <v>6.4100000000000004E-2</v>
      </c>
      <c r="E257">
        <v>13.487294261809399</v>
      </c>
      <c r="F257">
        <v>0</v>
      </c>
      <c r="G257" t="s">
        <v>13</v>
      </c>
      <c r="H257" s="1">
        <v>1.0000000000000001E-5</v>
      </c>
      <c r="I257">
        <v>16</v>
      </c>
      <c r="J257">
        <v>30</v>
      </c>
    </row>
    <row r="258" spans="1:10" x14ac:dyDescent="0.2">
      <c r="A258">
        <v>138</v>
      </c>
      <c r="B258">
        <v>20</v>
      </c>
      <c r="C258">
        <v>1</v>
      </c>
      <c r="D258">
        <v>3.4299999999999997E-2</v>
      </c>
      <c r="E258">
        <v>12.243196592200499</v>
      </c>
      <c r="F258">
        <v>0</v>
      </c>
      <c r="G258" t="s">
        <v>13</v>
      </c>
      <c r="H258" s="1">
        <v>1.0000000000000001E-5</v>
      </c>
      <c r="I258">
        <v>56</v>
      </c>
      <c r="J258">
        <v>30</v>
      </c>
    </row>
    <row r="259" spans="1:10" x14ac:dyDescent="0.2">
      <c r="A259">
        <v>138</v>
      </c>
      <c r="B259">
        <v>20</v>
      </c>
      <c r="C259">
        <v>1</v>
      </c>
      <c r="D259">
        <v>7.5399999999999995E-2</v>
      </c>
      <c r="E259">
        <v>12.7345791929401</v>
      </c>
      <c r="F259">
        <v>0</v>
      </c>
      <c r="G259" t="s">
        <v>13</v>
      </c>
      <c r="H259" s="1">
        <v>1.0000000000000001E-5</v>
      </c>
      <c r="I259">
        <v>16</v>
      </c>
      <c r="J259">
        <v>30</v>
      </c>
    </row>
    <row r="260" spans="1:10" x14ac:dyDescent="0.2">
      <c r="A260">
        <v>42</v>
      </c>
      <c r="B260">
        <v>20</v>
      </c>
      <c r="C260">
        <v>1</v>
      </c>
      <c r="D260">
        <v>0.1074</v>
      </c>
      <c r="E260">
        <v>49.259740876965203</v>
      </c>
      <c r="F260">
        <v>0</v>
      </c>
      <c r="G260" t="s">
        <v>13</v>
      </c>
      <c r="H260" s="1">
        <v>9.9999999999999995E-7</v>
      </c>
      <c r="I260">
        <v>56</v>
      </c>
      <c r="J260">
        <v>30</v>
      </c>
    </row>
    <row r="261" spans="1:10" x14ac:dyDescent="0.2">
      <c r="A261">
        <v>0</v>
      </c>
      <c r="B261">
        <v>20</v>
      </c>
      <c r="C261">
        <v>1</v>
      </c>
      <c r="D261">
        <v>7.4099999999999999E-2</v>
      </c>
      <c r="E261">
        <v>68.937894328031604</v>
      </c>
      <c r="F261">
        <v>0</v>
      </c>
      <c r="G261" t="s">
        <v>13</v>
      </c>
      <c r="H261" s="1">
        <v>9.9999999999999995E-7</v>
      </c>
      <c r="I261">
        <v>56</v>
      </c>
      <c r="J261">
        <v>30</v>
      </c>
    </row>
    <row r="262" spans="1:10" x14ac:dyDescent="0.2">
      <c r="A262">
        <v>15</v>
      </c>
      <c r="B262">
        <v>20</v>
      </c>
      <c r="C262">
        <v>1</v>
      </c>
      <c r="D262">
        <v>7.8399999999999997E-2</v>
      </c>
      <c r="E262">
        <v>49.154289820231497</v>
      </c>
      <c r="F262">
        <v>0</v>
      </c>
      <c r="G262" t="s">
        <v>13</v>
      </c>
      <c r="H262" s="1">
        <v>9.9999999999999995E-7</v>
      </c>
      <c r="I262">
        <v>56</v>
      </c>
      <c r="J262">
        <v>30</v>
      </c>
    </row>
    <row r="263" spans="1:10" x14ac:dyDescent="0.2">
      <c r="A263">
        <v>89</v>
      </c>
      <c r="B263">
        <v>20</v>
      </c>
      <c r="C263">
        <v>1</v>
      </c>
      <c r="D263">
        <v>6.8199999999999997E-2</v>
      </c>
      <c r="E263">
        <v>49.388877457939003</v>
      </c>
      <c r="F263">
        <v>0</v>
      </c>
      <c r="G263" t="s">
        <v>13</v>
      </c>
      <c r="H263" s="1">
        <v>9.9999999999999995E-7</v>
      </c>
      <c r="I263">
        <v>66</v>
      </c>
      <c r="J263">
        <v>30</v>
      </c>
    </row>
    <row r="264" spans="1:10" x14ac:dyDescent="0.2">
      <c r="A264">
        <v>42</v>
      </c>
      <c r="B264">
        <v>20</v>
      </c>
      <c r="C264">
        <v>1</v>
      </c>
      <c r="D264">
        <v>6.2799999999999995E-2</v>
      </c>
      <c r="E264">
        <v>45.025060539599501</v>
      </c>
      <c r="F264">
        <v>0</v>
      </c>
      <c r="G264" t="s">
        <v>13</v>
      </c>
      <c r="H264" s="1">
        <v>9.9999999999999995E-7</v>
      </c>
      <c r="I264">
        <v>16</v>
      </c>
      <c r="J264">
        <v>30</v>
      </c>
    </row>
    <row r="265" spans="1:10" x14ac:dyDescent="0.2">
      <c r="A265">
        <v>138</v>
      </c>
      <c r="B265">
        <v>20</v>
      </c>
      <c r="C265">
        <v>1</v>
      </c>
      <c r="D265">
        <v>5.9400000000000001E-2</v>
      </c>
      <c r="E265">
        <v>47.923835346009497</v>
      </c>
      <c r="F265">
        <v>0</v>
      </c>
      <c r="G265" t="s">
        <v>13</v>
      </c>
      <c r="H265" s="1">
        <v>9.9999999999999995E-7</v>
      </c>
      <c r="I265">
        <v>66</v>
      </c>
      <c r="J265">
        <v>30</v>
      </c>
    </row>
    <row r="266" spans="1:10" x14ac:dyDescent="0.2">
      <c r="A266">
        <v>42</v>
      </c>
      <c r="B266">
        <v>80</v>
      </c>
      <c r="C266">
        <v>1</v>
      </c>
      <c r="D266">
        <v>0.192</v>
      </c>
      <c r="E266">
        <v>8.1299719461239803</v>
      </c>
      <c r="F266">
        <v>0</v>
      </c>
      <c r="G266" t="s">
        <v>13</v>
      </c>
      <c r="H266">
        <v>1E-3</v>
      </c>
      <c r="I266">
        <v>66</v>
      </c>
      <c r="J266">
        <v>30</v>
      </c>
    </row>
    <row r="267" spans="1:10" x14ac:dyDescent="0.2">
      <c r="A267">
        <v>15</v>
      </c>
      <c r="B267">
        <v>20</v>
      </c>
      <c r="C267">
        <v>1</v>
      </c>
      <c r="D267">
        <v>6.3700000000000007E-2</v>
      </c>
      <c r="E267">
        <v>49.046039951033798</v>
      </c>
      <c r="F267">
        <v>0</v>
      </c>
      <c r="G267" t="s">
        <v>13</v>
      </c>
      <c r="H267" s="1">
        <v>9.9999999999999995E-7</v>
      </c>
      <c r="I267">
        <v>16</v>
      </c>
      <c r="J267">
        <v>30</v>
      </c>
    </row>
    <row r="268" spans="1:10" x14ac:dyDescent="0.2">
      <c r="A268">
        <v>15</v>
      </c>
      <c r="B268">
        <v>20</v>
      </c>
      <c r="C268">
        <v>1</v>
      </c>
      <c r="D268">
        <v>8.3599999999999994E-2</v>
      </c>
      <c r="E268">
        <v>0.94261313183233097</v>
      </c>
      <c r="F268">
        <v>0</v>
      </c>
      <c r="G268" t="s">
        <v>13</v>
      </c>
      <c r="H268">
        <v>1E-3</v>
      </c>
      <c r="I268">
        <v>66</v>
      </c>
      <c r="J268">
        <v>30</v>
      </c>
    </row>
    <row r="269" spans="1:10" x14ac:dyDescent="0.2">
      <c r="A269">
        <v>42</v>
      </c>
      <c r="B269">
        <v>80</v>
      </c>
      <c r="C269">
        <v>1</v>
      </c>
      <c r="D269">
        <v>0.20030000000000001</v>
      </c>
      <c r="E269">
        <v>7.7700040061026803</v>
      </c>
      <c r="F269">
        <v>0</v>
      </c>
      <c r="G269" t="s">
        <v>13</v>
      </c>
      <c r="H269">
        <v>1E-3</v>
      </c>
      <c r="I269">
        <v>56</v>
      </c>
      <c r="J269">
        <v>30</v>
      </c>
    </row>
    <row r="270" spans="1:10" x14ac:dyDescent="0.2">
      <c r="A270">
        <v>0</v>
      </c>
      <c r="B270">
        <v>20</v>
      </c>
      <c r="C270">
        <v>1</v>
      </c>
      <c r="D270">
        <v>9.1399999999999995E-2</v>
      </c>
      <c r="E270">
        <v>55.629805691074502</v>
      </c>
      <c r="F270">
        <v>0</v>
      </c>
      <c r="G270" t="s">
        <v>13</v>
      </c>
      <c r="H270" s="1">
        <v>9.9999999999999995E-7</v>
      </c>
      <c r="I270">
        <v>16</v>
      </c>
      <c r="J270">
        <v>30</v>
      </c>
    </row>
    <row r="271" spans="1:10" x14ac:dyDescent="0.2">
      <c r="A271">
        <v>15</v>
      </c>
      <c r="B271">
        <v>20</v>
      </c>
      <c r="C271">
        <v>1</v>
      </c>
      <c r="D271">
        <v>7.4800000000000005E-2</v>
      </c>
      <c r="E271">
        <v>5.1338609387166798</v>
      </c>
      <c r="F271">
        <v>0</v>
      </c>
      <c r="G271" t="s">
        <v>13</v>
      </c>
      <c r="H271">
        <v>1E-3</v>
      </c>
      <c r="I271">
        <v>56</v>
      </c>
      <c r="J271">
        <v>30</v>
      </c>
    </row>
    <row r="272" spans="1:10" x14ac:dyDescent="0.2">
      <c r="A272">
        <v>15</v>
      </c>
      <c r="B272">
        <v>20</v>
      </c>
      <c r="C272">
        <v>1</v>
      </c>
      <c r="D272">
        <v>0.1079</v>
      </c>
      <c r="E272">
        <v>2.30417811404913</v>
      </c>
      <c r="F272">
        <v>0</v>
      </c>
      <c r="G272" t="s">
        <v>13</v>
      </c>
      <c r="H272">
        <v>1E-3</v>
      </c>
      <c r="I272">
        <v>16</v>
      </c>
      <c r="J272">
        <v>30</v>
      </c>
    </row>
    <row r="273" spans="1:10" x14ac:dyDescent="0.2">
      <c r="A273">
        <v>42</v>
      </c>
      <c r="B273">
        <v>80</v>
      </c>
      <c r="C273">
        <v>1</v>
      </c>
      <c r="D273">
        <v>0.22589999999999999</v>
      </c>
      <c r="E273">
        <v>8.0397323798388207</v>
      </c>
      <c r="F273">
        <v>0</v>
      </c>
      <c r="G273" t="s">
        <v>13</v>
      </c>
      <c r="H273">
        <v>1E-3</v>
      </c>
      <c r="I273">
        <v>16</v>
      </c>
      <c r="J273">
        <v>30</v>
      </c>
    </row>
    <row r="274" spans="1:10" x14ac:dyDescent="0.2">
      <c r="A274">
        <v>0</v>
      </c>
      <c r="B274">
        <v>80</v>
      </c>
      <c r="C274">
        <v>1</v>
      </c>
      <c r="D274">
        <v>0.22220000000000001</v>
      </c>
      <c r="E274">
        <v>8.1333728297613508</v>
      </c>
      <c r="F274">
        <v>0</v>
      </c>
      <c r="G274" t="s">
        <v>13</v>
      </c>
      <c r="H274">
        <v>1E-3</v>
      </c>
      <c r="I274">
        <v>66</v>
      </c>
      <c r="J274">
        <v>30</v>
      </c>
    </row>
    <row r="275" spans="1:10" x14ac:dyDescent="0.2">
      <c r="A275">
        <v>0</v>
      </c>
      <c r="B275">
        <v>80</v>
      </c>
      <c r="C275">
        <v>1</v>
      </c>
      <c r="D275">
        <v>0.20300000000000001</v>
      </c>
      <c r="E275">
        <v>6.2143012480810196</v>
      </c>
      <c r="F275">
        <v>0</v>
      </c>
      <c r="G275" t="s">
        <v>13</v>
      </c>
      <c r="H275">
        <v>1E-3</v>
      </c>
      <c r="I275">
        <v>56</v>
      </c>
      <c r="J275">
        <v>30</v>
      </c>
    </row>
    <row r="276" spans="1:10" x14ac:dyDescent="0.2">
      <c r="A276">
        <v>15</v>
      </c>
      <c r="B276">
        <v>20</v>
      </c>
      <c r="C276">
        <v>1</v>
      </c>
      <c r="D276">
        <v>0.06</v>
      </c>
      <c r="E276">
        <v>10.1359096230007</v>
      </c>
      <c r="F276">
        <v>0</v>
      </c>
      <c r="G276" t="s">
        <v>13</v>
      </c>
      <c r="H276">
        <v>1E-4</v>
      </c>
      <c r="I276">
        <v>66</v>
      </c>
      <c r="J276">
        <v>30</v>
      </c>
    </row>
    <row r="277" spans="1:10" x14ac:dyDescent="0.2">
      <c r="A277">
        <v>0</v>
      </c>
      <c r="B277">
        <v>80</v>
      </c>
      <c r="C277">
        <v>1</v>
      </c>
      <c r="D277">
        <v>0.21110000000000001</v>
      </c>
      <c r="E277">
        <v>6.7380712567828596</v>
      </c>
      <c r="F277">
        <v>0</v>
      </c>
      <c r="G277" t="s">
        <v>13</v>
      </c>
      <c r="H277">
        <v>1E-3</v>
      </c>
      <c r="I277">
        <v>16</v>
      </c>
      <c r="J277">
        <v>30</v>
      </c>
    </row>
    <row r="278" spans="1:10" x14ac:dyDescent="0.2">
      <c r="A278">
        <v>15</v>
      </c>
      <c r="B278">
        <v>20</v>
      </c>
      <c r="C278">
        <v>1</v>
      </c>
      <c r="D278">
        <v>3.0599999999999999E-2</v>
      </c>
      <c r="E278">
        <v>6.3631421681493503</v>
      </c>
      <c r="F278">
        <v>0</v>
      </c>
      <c r="G278" t="s">
        <v>13</v>
      </c>
      <c r="H278">
        <v>1E-4</v>
      </c>
      <c r="I278">
        <v>56</v>
      </c>
      <c r="J278">
        <v>30</v>
      </c>
    </row>
    <row r="279" spans="1:10" x14ac:dyDescent="0.2">
      <c r="A279">
        <v>42</v>
      </c>
      <c r="B279">
        <v>80</v>
      </c>
      <c r="C279">
        <v>1</v>
      </c>
      <c r="D279">
        <v>0.18629999999999999</v>
      </c>
      <c r="E279">
        <v>14.9715429241769</v>
      </c>
      <c r="F279">
        <v>0</v>
      </c>
      <c r="G279" t="s">
        <v>13</v>
      </c>
      <c r="H279">
        <v>1E-4</v>
      </c>
      <c r="I279">
        <v>66</v>
      </c>
      <c r="J279">
        <v>30</v>
      </c>
    </row>
    <row r="280" spans="1:10" x14ac:dyDescent="0.2">
      <c r="A280">
        <v>15</v>
      </c>
      <c r="B280">
        <v>20</v>
      </c>
      <c r="C280">
        <v>1</v>
      </c>
      <c r="D280">
        <v>5.6599999999999998E-2</v>
      </c>
      <c r="E280">
        <v>3.10523863928392</v>
      </c>
      <c r="F280">
        <v>0</v>
      </c>
      <c r="G280" t="s">
        <v>13</v>
      </c>
      <c r="H280">
        <v>1E-4</v>
      </c>
      <c r="I280">
        <v>16</v>
      </c>
      <c r="J280">
        <v>30</v>
      </c>
    </row>
    <row r="281" spans="1:10" x14ac:dyDescent="0.2">
      <c r="A281">
        <v>89</v>
      </c>
      <c r="B281">
        <v>20</v>
      </c>
      <c r="C281">
        <v>1</v>
      </c>
      <c r="D281">
        <v>0.1021</v>
      </c>
      <c r="E281">
        <v>66.950313167646499</v>
      </c>
      <c r="F281">
        <v>0</v>
      </c>
      <c r="G281" t="s">
        <v>13</v>
      </c>
      <c r="H281" s="1">
        <v>9.9999999999999995E-7</v>
      </c>
      <c r="I281">
        <v>56</v>
      </c>
      <c r="J281">
        <v>30</v>
      </c>
    </row>
    <row r="282" spans="1:10" x14ac:dyDescent="0.2">
      <c r="A282">
        <v>138</v>
      </c>
      <c r="B282">
        <v>20</v>
      </c>
      <c r="C282">
        <v>1</v>
      </c>
      <c r="D282">
        <v>7.9399999999999998E-2</v>
      </c>
      <c r="E282">
        <v>54.636582225095403</v>
      </c>
      <c r="F282">
        <v>0</v>
      </c>
      <c r="G282" t="s">
        <v>13</v>
      </c>
      <c r="H282" s="1">
        <v>9.9999999999999995E-7</v>
      </c>
      <c r="I282">
        <v>56</v>
      </c>
      <c r="J282">
        <v>30</v>
      </c>
    </row>
    <row r="283" spans="1:10" x14ac:dyDescent="0.2">
      <c r="A283">
        <v>0</v>
      </c>
      <c r="B283">
        <v>80</v>
      </c>
      <c r="C283">
        <v>1</v>
      </c>
      <c r="D283">
        <v>0.18440000000000001</v>
      </c>
      <c r="E283">
        <v>16.5184863843023</v>
      </c>
      <c r="F283">
        <v>0</v>
      </c>
      <c r="G283" t="s">
        <v>13</v>
      </c>
      <c r="H283">
        <v>1E-4</v>
      </c>
      <c r="I283">
        <v>66</v>
      </c>
      <c r="J283">
        <v>30</v>
      </c>
    </row>
    <row r="284" spans="1:10" x14ac:dyDescent="0.2">
      <c r="A284">
        <v>42</v>
      </c>
      <c r="B284">
        <v>80</v>
      </c>
      <c r="C284">
        <v>1</v>
      </c>
      <c r="D284">
        <v>0.17780000000000001</v>
      </c>
      <c r="E284">
        <v>16.206694302149099</v>
      </c>
      <c r="F284">
        <v>0</v>
      </c>
      <c r="G284" t="s">
        <v>13</v>
      </c>
      <c r="H284">
        <v>1E-4</v>
      </c>
      <c r="I284">
        <v>56</v>
      </c>
      <c r="J284">
        <v>30</v>
      </c>
    </row>
    <row r="285" spans="1:10" x14ac:dyDescent="0.2">
      <c r="A285">
        <v>15</v>
      </c>
      <c r="B285">
        <v>20</v>
      </c>
      <c r="C285">
        <v>1</v>
      </c>
      <c r="D285">
        <v>6.0600000000000001E-2</v>
      </c>
      <c r="E285">
        <v>18.452624951954899</v>
      </c>
      <c r="F285">
        <v>0</v>
      </c>
      <c r="G285" t="s">
        <v>13</v>
      </c>
      <c r="H285" s="1">
        <v>1.0000000000000001E-5</v>
      </c>
      <c r="I285">
        <v>66</v>
      </c>
      <c r="J285">
        <v>30</v>
      </c>
    </row>
    <row r="286" spans="1:10" x14ac:dyDescent="0.2">
      <c r="A286">
        <v>0</v>
      </c>
      <c r="B286">
        <v>80</v>
      </c>
      <c r="C286">
        <v>1</v>
      </c>
      <c r="D286">
        <v>0.17369999999999999</v>
      </c>
      <c r="E286">
        <v>13.1471687043085</v>
      </c>
      <c r="F286">
        <v>0</v>
      </c>
      <c r="G286" t="s">
        <v>13</v>
      </c>
      <c r="H286">
        <v>1E-4</v>
      </c>
      <c r="I286">
        <v>56</v>
      </c>
      <c r="J286">
        <v>30</v>
      </c>
    </row>
    <row r="287" spans="1:10" x14ac:dyDescent="0.2">
      <c r="A287">
        <v>42</v>
      </c>
      <c r="B287">
        <v>80</v>
      </c>
      <c r="C287">
        <v>1</v>
      </c>
      <c r="D287">
        <v>0.14019999999999999</v>
      </c>
      <c r="E287">
        <v>16.280509680043899</v>
      </c>
      <c r="F287">
        <v>0</v>
      </c>
      <c r="G287" t="s">
        <v>13</v>
      </c>
      <c r="H287">
        <v>1E-4</v>
      </c>
      <c r="I287">
        <v>16</v>
      </c>
      <c r="J287">
        <v>30</v>
      </c>
    </row>
    <row r="288" spans="1:10" x14ac:dyDescent="0.2">
      <c r="A288">
        <v>15</v>
      </c>
      <c r="B288">
        <v>20</v>
      </c>
      <c r="C288">
        <v>1</v>
      </c>
      <c r="D288">
        <v>4.0399999999999998E-2</v>
      </c>
      <c r="E288">
        <v>15.461877146270099</v>
      </c>
      <c r="F288">
        <v>0</v>
      </c>
      <c r="G288" t="s">
        <v>13</v>
      </c>
      <c r="H288" s="1">
        <v>1.0000000000000001E-5</v>
      </c>
      <c r="I288">
        <v>56</v>
      </c>
      <c r="J288">
        <v>30</v>
      </c>
    </row>
    <row r="289" spans="1:10" x14ac:dyDescent="0.2">
      <c r="A289">
        <v>0</v>
      </c>
      <c r="B289">
        <v>80</v>
      </c>
      <c r="C289">
        <v>1</v>
      </c>
      <c r="D289">
        <v>0.1593</v>
      </c>
      <c r="E289">
        <v>18.1754820728674</v>
      </c>
      <c r="F289">
        <v>0</v>
      </c>
      <c r="G289" t="s">
        <v>13</v>
      </c>
      <c r="H289">
        <v>1E-4</v>
      </c>
      <c r="I289">
        <v>16</v>
      </c>
      <c r="J289">
        <v>30</v>
      </c>
    </row>
    <row r="290" spans="1:10" x14ac:dyDescent="0.2">
      <c r="A290">
        <v>89</v>
      </c>
      <c r="B290">
        <v>20</v>
      </c>
      <c r="C290">
        <v>1</v>
      </c>
      <c r="D290">
        <v>8.2400000000000001E-2</v>
      </c>
      <c r="E290">
        <v>38.8269826383329</v>
      </c>
      <c r="F290">
        <v>0</v>
      </c>
      <c r="G290" t="s">
        <v>13</v>
      </c>
      <c r="H290" s="1">
        <v>9.9999999999999995E-7</v>
      </c>
      <c r="I290">
        <v>16</v>
      </c>
      <c r="J290">
        <v>30</v>
      </c>
    </row>
    <row r="291" spans="1:10" x14ac:dyDescent="0.2">
      <c r="A291">
        <v>15</v>
      </c>
      <c r="B291">
        <v>20</v>
      </c>
      <c r="C291">
        <v>1</v>
      </c>
      <c r="D291">
        <v>5.2900000000000003E-2</v>
      </c>
      <c r="E291">
        <v>16.4280394637025</v>
      </c>
      <c r="F291">
        <v>0</v>
      </c>
      <c r="G291" t="s">
        <v>13</v>
      </c>
      <c r="H291" s="1">
        <v>1.0000000000000001E-5</v>
      </c>
      <c r="I291">
        <v>16</v>
      </c>
      <c r="J291">
        <v>30</v>
      </c>
    </row>
    <row r="292" spans="1:10" x14ac:dyDescent="0.2">
      <c r="A292">
        <v>42</v>
      </c>
      <c r="B292">
        <v>80</v>
      </c>
      <c r="C292">
        <v>1</v>
      </c>
      <c r="D292">
        <v>0.16719999999999999</v>
      </c>
      <c r="E292">
        <v>25.101799295749501</v>
      </c>
      <c r="F292">
        <v>0</v>
      </c>
      <c r="G292" t="s">
        <v>13</v>
      </c>
      <c r="H292" s="1">
        <v>1.0000000000000001E-5</v>
      </c>
      <c r="I292">
        <v>66</v>
      </c>
      <c r="J292">
        <v>30</v>
      </c>
    </row>
    <row r="293" spans="1:10" x14ac:dyDescent="0.2">
      <c r="A293">
        <v>89</v>
      </c>
      <c r="B293">
        <v>80</v>
      </c>
      <c r="C293">
        <v>1</v>
      </c>
      <c r="D293">
        <v>0.21249999999999999</v>
      </c>
      <c r="E293">
        <v>7.5643014600500402</v>
      </c>
      <c r="F293">
        <v>0</v>
      </c>
      <c r="G293" t="s">
        <v>13</v>
      </c>
      <c r="H293">
        <v>1E-3</v>
      </c>
      <c r="I293">
        <v>66</v>
      </c>
      <c r="J293">
        <v>30</v>
      </c>
    </row>
    <row r="294" spans="1:10" x14ac:dyDescent="0.2">
      <c r="A294">
        <v>138</v>
      </c>
      <c r="B294">
        <v>20</v>
      </c>
      <c r="C294">
        <v>1</v>
      </c>
      <c r="D294">
        <v>5.2299999999999999E-2</v>
      </c>
      <c r="E294">
        <v>50.088023276068199</v>
      </c>
      <c r="F294">
        <v>0</v>
      </c>
      <c r="G294" t="s">
        <v>13</v>
      </c>
      <c r="H294" s="1">
        <v>9.9999999999999995E-7</v>
      </c>
      <c r="I294">
        <v>16</v>
      </c>
      <c r="J294">
        <v>30</v>
      </c>
    </row>
    <row r="295" spans="1:10" x14ac:dyDescent="0.2">
      <c r="A295">
        <v>89</v>
      </c>
      <c r="B295">
        <v>80</v>
      </c>
      <c r="C295">
        <v>1</v>
      </c>
      <c r="D295">
        <v>0.21579999999999999</v>
      </c>
      <c r="E295">
        <v>7.7621519220992896</v>
      </c>
      <c r="F295">
        <v>0</v>
      </c>
      <c r="G295" t="s">
        <v>13</v>
      </c>
      <c r="H295">
        <v>1E-3</v>
      </c>
      <c r="I295">
        <v>56</v>
      </c>
      <c r="J295">
        <v>30</v>
      </c>
    </row>
    <row r="296" spans="1:10" x14ac:dyDescent="0.2">
      <c r="A296">
        <v>138</v>
      </c>
      <c r="B296">
        <v>80</v>
      </c>
      <c r="C296">
        <v>1</v>
      </c>
      <c r="D296">
        <v>0.2112</v>
      </c>
      <c r="E296">
        <v>8.5892251380719191</v>
      </c>
      <c r="F296">
        <v>0</v>
      </c>
      <c r="G296" t="s">
        <v>13</v>
      </c>
      <c r="H296">
        <v>1E-3</v>
      </c>
      <c r="I296">
        <v>66</v>
      </c>
      <c r="J296">
        <v>30</v>
      </c>
    </row>
    <row r="297" spans="1:10" x14ac:dyDescent="0.2">
      <c r="A297">
        <v>89</v>
      </c>
      <c r="B297">
        <v>80</v>
      </c>
      <c r="C297">
        <v>1</v>
      </c>
      <c r="D297">
        <v>0.21299999999999999</v>
      </c>
      <c r="E297">
        <v>6.3115731901489198</v>
      </c>
      <c r="F297">
        <v>0</v>
      </c>
      <c r="G297" t="s">
        <v>13</v>
      </c>
      <c r="H297">
        <v>1E-3</v>
      </c>
      <c r="I297">
        <v>16</v>
      </c>
      <c r="J297">
        <v>30</v>
      </c>
    </row>
    <row r="298" spans="1:10" x14ac:dyDescent="0.2">
      <c r="A298">
        <v>0</v>
      </c>
      <c r="B298">
        <v>80</v>
      </c>
      <c r="C298">
        <v>1</v>
      </c>
      <c r="D298">
        <v>0.20799999999999999</v>
      </c>
      <c r="E298">
        <v>26.813963028136602</v>
      </c>
      <c r="F298">
        <v>0</v>
      </c>
      <c r="G298" t="s">
        <v>13</v>
      </c>
      <c r="H298" s="1">
        <v>1.0000000000000001E-5</v>
      </c>
      <c r="I298">
        <v>66</v>
      </c>
      <c r="J298">
        <v>30</v>
      </c>
    </row>
    <row r="299" spans="1:10" x14ac:dyDescent="0.2">
      <c r="A299">
        <v>138</v>
      </c>
      <c r="B299">
        <v>80</v>
      </c>
      <c r="C299">
        <v>1</v>
      </c>
      <c r="D299">
        <v>0.23880000000000001</v>
      </c>
      <c r="E299">
        <v>7.1160051762126297</v>
      </c>
      <c r="F299">
        <v>0</v>
      </c>
      <c r="G299" t="s">
        <v>13</v>
      </c>
      <c r="H299">
        <v>1E-3</v>
      </c>
      <c r="I299">
        <v>56</v>
      </c>
      <c r="J299">
        <v>30</v>
      </c>
    </row>
    <row r="300" spans="1:10" x14ac:dyDescent="0.2">
      <c r="A300">
        <v>42</v>
      </c>
      <c r="B300">
        <v>80</v>
      </c>
      <c r="C300">
        <v>1</v>
      </c>
      <c r="D300">
        <v>0.16869999999999999</v>
      </c>
      <c r="E300">
        <v>24.443182121030901</v>
      </c>
      <c r="F300">
        <v>0</v>
      </c>
      <c r="G300" t="s">
        <v>13</v>
      </c>
      <c r="H300" s="1">
        <v>1.0000000000000001E-5</v>
      </c>
      <c r="I300">
        <v>56</v>
      </c>
      <c r="J300">
        <v>30</v>
      </c>
    </row>
    <row r="301" spans="1:10" x14ac:dyDescent="0.2">
      <c r="A301">
        <v>138</v>
      </c>
      <c r="B301">
        <v>80</v>
      </c>
      <c r="C301">
        <v>1</v>
      </c>
      <c r="D301">
        <v>0.23169999999999999</v>
      </c>
      <c r="E301">
        <v>6.4788621519692198</v>
      </c>
      <c r="F301">
        <v>0</v>
      </c>
      <c r="G301" t="s">
        <v>13</v>
      </c>
      <c r="H301">
        <v>1E-3</v>
      </c>
      <c r="I301">
        <v>16</v>
      </c>
      <c r="J301">
        <v>30</v>
      </c>
    </row>
    <row r="302" spans="1:10" x14ac:dyDescent="0.2">
      <c r="A302">
        <v>89</v>
      </c>
      <c r="B302">
        <v>80</v>
      </c>
      <c r="C302">
        <v>1</v>
      </c>
      <c r="D302">
        <v>0.19950000000000001</v>
      </c>
      <c r="E302">
        <v>13.3819217868149</v>
      </c>
      <c r="F302">
        <v>0</v>
      </c>
      <c r="G302" t="s">
        <v>13</v>
      </c>
      <c r="H302">
        <v>1E-4</v>
      </c>
      <c r="I302">
        <v>66</v>
      </c>
      <c r="J302">
        <v>30</v>
      </c>
    </row>
    <row r="303" spans="1:10" x14ac:dyDescent="0.2">
      <c r="A303">
        <v>138</v>
      </c>
      <c r="B303">
        <v>80</v>
      </c>
      <c r="C303">
        <v>1</v>
      </c>
      <c r="D303">
        <v>0.2301</v>
      </c>
      <c r="E303">
        <v>12.5941780963912</v>
      </c>
      <c r="F303">
        <v>0</v>
      </c>
      <c r="G303" t="s">
        <v>13</v>
      </c>
      <c r="H303">
        <v>1E-4</v>
      </c>
      <c r="I303">
        <v>66</v>
      </c>
      <c r="J303">
        <v>30</v>
      </c>
    </row>
    <row r="304" spans="1:10" x14ac:dyDescent="0.2">
      <c r="A304">
        <v>89</v>
      </c>
      <c r="B304">
        <v>80</v>
      </c>
      <c r="C304">
        <v>1</v>
      </c>
      <c r="D304">
        <v>0.16830000000000001</v>
      </c>
      <c r="E304">
        <v>11.7827855828218</v>
      </c>
      <c r="F304">
        <v>0</v>
      </c>
      <c r="G304" t="s">
        <v>13</v>
      </c>
      <c r="H304">
        <v>1E-4</v>
      </c>
      <c r="I304">
        <v>56</v>
      </c>
      <c r="J304">
        <v>30</v>
      </c>
    </row>
    <row r="305" spans="1:10" x14ac:dyDescent="0.2">
      <c r="A305">
        <v>0</v>
      </c>
      <c r="B305">
        <v>80</v>
      </c>
      <c r="C305">
        <v>1</v>
      </c>
      <c r="D305">
        <v>0.13089999999999999</v>
      </c>
      <c r="E305">
        <v>27.775595342740399</v>
      </c>
      <c r="F305">
        <v>0</v>
      </c>
      <c r="G305" t="s">
        <v>13</v>
      </c>
      <c r="H305" s="1">
        <v>1.0000000000000001E-5</v>
      </c>
      <c r="I305">
        <v>56</v>
      </c>
      <c r="J305">
        <v>30</v>
      </c>
    </row>
    <row r="306" spans="1:10" x14ac:dyDescent="0.2">
      <c r="A306">
        <v>42</v>
      </c>
      <c r="B306">
        <v>80</v>
      </c>
      <c r="C306">
        <v>1</v>
      </c>
      <c r="D306">
        <v>0.14779999999999999</v>
      </c>
      <c r="E306">
        <v>27.558910611085501</v>
      </c>
      <c r="F306">
        <v>0</v>
      </c>
      <c r="G306" t="s">
        <v>13</v>
      </c>
      <c r="H306" s="1">
        <v>1.0000000000000001E-5</v>
      </c>
      <c r="I306">
        <v>16</v>
      </c>
      <c r="J306">
        <v>30</v>
      </c>
    </row>
    <row r="307" spans="1:10" x14ac:dyDescent="0.2">
      <c r="A307">
        <v>15</v>
      </c>
      <c r="B307">
        <v>20</v>
      </c>
      <c r="C307">
        <v>1</v>
      </c>
      <c r="D307">
        <v>5.21E-2</v>
      </c>
      <c r="E307">
        <v>56.582228412851599</v>
      </c>
      <c r="F307">
        <v>0</v>
      </c>
      <c r="G307" t="s">
        <v>13</v>
      </c>
      <c r="H307" s="1">
        <v>9.9999999999999995E-7</v>
      </c>
      <c r="I307">
        <v>66</v>
      </c>
      <c r="J307">
        <v>30</v>
      </c>
    </row>
    <row r="308" spans="1:10" x14ac:dyDescent="0.2">
      <c r="A308">
        <v>89</v>
      </c>
      <c r="B308">
        <v>80</v>
      </c>
      <c r="C308">
        <v>1</v>
      </c>
      <c r="D308">
        <v>0.1588</v>
      </c>
      <c r="E308">
        <v>13.945777125190901</v>
      </c>
      <c r="F308">
        <v>0</v>
      </c>
      <c r="G308" t="s">
        <v>13</v>
      </c>
      <c r="H308">
        <v>1E-4</v>
      </c>
      <c r="I308">
        <v>16</v>
      </c>
      <c r="J308">
        <v>30</v>
      </c>
    </row>
    <row r="309" spans="1:10" x14ac:dyDescent="0.2">
      <c r="A309">
        <v>138</v>
      </c>
      <c r="B309">
        <v>80</v>
      </c>
      <c r="C309">
        <v>1</v>
      </c>
      <c r="D309">
        <v>0.19789999999999999</v>
      </c>
      <c r="E309">
        <v>14.7371669868007</v>
      </c>
      <c r="F309">
        <v>0</v>
      </c>
      <c r="G309" t="s">
        <v>13</v>
      </c>
      <c r="H309">
        <v>1E-4</v>
      </c>
      <c r="I309">
        <v>56</v>
      </c>
      <c r="J309">
        <v>30</v>
      </c>
    </row>
    <row r="310" spans="1:10" x14ac:dyDescent="0.2">
      <c r="A310">
        <v>138</v>
      </c>
      <c r="B310">
        <v>80</v>
      </c>
      <c r="C310">
        <v>1</v>
      </c>
      <c r="D310">
        <v>0.1938</v>
      </c>
      <c r="E310">
        <v>11.1205829917453</v>
      </c>
      <c r="F310">
        <v>0</v>
      </c>
      <c r="G310" t="s">
        <v>13</v>
      </c>
      <c r="H310">
        <v>1E-4</v>
      </c>
      <c r="I310">
        <v>16</v>
      </c>
      <c r="J310">
        <v>30</v>
      </c>
    </row>
    <row r="311" spans="1:10" x14ac:dyDescent="0.2">
      <c r="A311">
        <v>0</v>
      </c>
      <c r="B311">
        <v>80</v>
      </c>
      <c r="C311">
        <v>1</v>
      </c>
      <c r="D311">
        <v>0.16850000000000001</v>
      </c>
      <c r="E311">
        <v>30.674954017158498</v>
      </c>
      <c r="F311">
        <v>0</v>
      </c>
      <c r="G311" t="s">
        <v>13</v>
      </c>
      <c r="H311" s="1">
        <v>1.0000000000000001E-5</v>
      </c>
      <c r="I311">
        <v>16</v>
      </c>
      <c r="J311">
        <v>30</v>
      </c>
    </row>
    <row r="312" spans="1:10" x14ac:dyDescent="0.2">
      <c r="A312">
        <v>89</v>
      </c>
      <c r="B312">
        <v>80</v>
      </c>
      <c r="C312">
        <v>1</v>
      </c>
      <c r="D312">
        <v>0.21279999999999999</v>
      </c>
      <c r="E312">
        <v>24.4325239658355</v>
      </c>
      <c r="F312">
        <v>0</v>
      </c>
      <c r="G312" t="s">
        <v>13</v>
      </c>
      <c r="H312" s="1">
        <v>1.0000000000000001E-5</v>
      </c>
      <c r="I312">
        <v>66</v>
      </c>
      <c r="J312">
        <v>30</v>
      </c>
    </row>
    <row r="313" spans="1:10" x14ac:dyDescent="0.2">
      <c r="A313">
        <v>138</v>
      </c>
      <c r="B313">
        <v>80</v>
      </c>
      <c r="C313">
        <v>1</v>
      </c>
      <c r="D313">
        <v>0.20630000000000001</v>
      </c>
      <c r="E313">
        <v>24.851282967254502</v>
      </c>
      <c r="F313">
        <v>0</v>
      </c>
      <c r="G313" t="s">
        <v>13</v>
      </c>
      <c r="H313" s="1">
        <v>1.0000000000000001E-5</v>
      </c>
      <c r="I313">
        <v>66</v>
      </c>
      <c r="J313">
        <v>30</v>
      </c>
    </row>
    <row r="314" spans="1:10" x14ac:dyDescent="0.2">
      <c r="A314">
        <v>15</v>
      </c>
      <c r="B314">
        <v>20</v>
      </c>
      <c r="C314">
        <v>1</v>
      </c>
      <c r="D314">
        <v>4.8899999999999999E-2</v>
      </c>
      <c r="E314">
        <v>46.1038546902127</v>
      </c>
      <c r="F314">
        <v>0</v>
      </c>
      <c r="G314" t="s">
        <v>13</v>
      </c>
      <c r="H314" s="1">
        <v>9.9999999999999995E-7</v>
      </c>
      <c r="I314">
        <v>56</v>
      </c>
      <c r="J314">
        <v>30</v>
      </c>
    </row>
    <row r="315" spans="1:10" x14ac:dyDescent="0.2">
      <c r="A315">
        <v>89</v>
      </c>
      <c r="B315">
        <v>80</v>
      </c>
      <c r="C315">
        <v>1</v>
      </c>
      <c r="D315">
        <v>0.18659999999999999</v>
      </c>
      <c r="E315">
        <v>28.477890656795299</v>
      </c>
      <c r="F315">
        <v>0</v>
      </c>
      <c r="G315" t="s">
        <v>13</v>
      </c>
      <c r="H315" s="1">
        <v>1.0000000000000001E-5</v>
      </c>
      <c r="I315">
        <v>56</v>
      </c>
      <c r="J315">
        <v>30</v>
      </c>
    </row>
    <row r="316" spans="1:10" x14ac:dyDescent="0.2">
      <c r="A316">
        <v>138</v>
      </c>
      <c r="B316">
        <v>80</v>
      </c>
      <c r="C316">
        <v>1</v>
      </c>
      <c r="D316">
        <v>0.1925</v>
      </c>
      <c r="E316">
        <v>24.6624281364493</v>
      </c>
      <c r="F316">
        <v>0</v>
      </c>
      <c r="G316" t="s">
        <v>13</v>
      </c>
      <c r="H316" s="1">
        <v>1.0000000000000001E-5</v>
      </c>
      <c r="I316">
        <v>56</v>
      </c>
      <c r="J316">
        <v>30</v>
      </c>
    </row>
    <row r="317" spans="1:10" x14ac:dyDescent="0.2">
      <c r="A317">
        <v>89</v>
      </c>
      <c r="B317">
        <v>80</v>
      </c>
      <c r="C317">
        <v>1</v>
      </c>
      <c r="D317">
        <v>0.18110000000000001</v>
      </c>
      <c r="E317">
        <v>26.287637093104401</v>
      </c>
      <c r="F317">
        <v>0</v>
      </c>
      <c r="G317" t="s">
        <v>13</v>
      </c>
      <c r="H317" s="1">
        <v>1.0000000000000001E-5</v>
      </c>
      <c r="I317">
        <v>16</v>
      </c>
      <c r="J317">
        <v>30</v>
      </c>
    </row>
    <row r="318" spans="1:10" x14ac:dyDescent="0.2">
      <c r="A318">
        <v>138</v>
      </c>
      <c r="B318">
        <v>80</v>
      </c>
      <c r="C318">
        <v>1</v>
      </c>
      <c r="D318">
        <v>0.17449999999999999</v>
      </c>
      <c r="E318">
        <v>23.148964604362799</v>
      </c>
      <c r="F318">
        <v>0</v>
      </c>
      <c r="G318" t="s">
        <v>13</v>
      </c>
      <c r="H318" s="1">
        <v>1.0000000000000001E-5</v>
      </c>
      <c r="I318">
        <v>16</v>
      </c>
      <c r="J318">
        <v>30</v>
      </c>
    </row>
    <row r="319" spans="1:10" x14ac:dyDescent="0.2">
      <c r="A319">
        <v>42</v>
      </c>
      <c r="B319">
        <v>80</v>
      </c>
      <c r="C319">
        <v>1</v>
      </c>
      <c r="D319">
        <v>0.19409999999999999</v>
      </c>
      <c r="E319">
        <v>98.580418452620506</v>
      </c>
      <c r="F319">
        <v>0</v>
      </c>
      <c r="G319" t="s">
        <v>13</v>
      </c>
      <c r="H319" s="1">
        <v>9.9999999999999995E-7</v>
      </c>
      <c r="I319">
        <v>66</v>
      </c>
      <c r="J319">
        <v>30</v>
      </c>
    </row>
    <row r="320" spans="1:10" x14ac:dyDescent="0.2">
      <c r="A320">
        <v>15</v>
      </c>
      <c r="B320">
        <v>20</v>
      </c>
      <c r="C320">
        <v>1</v>
      </c>
      <c r="D320">
        <v>6.3600000000000004E-2</v>
      </c>
      <c r="E320">
        <v>51.933050489053102</v>
      </c>
      <c r="F320">
        <v>0</v>
      </c>
      <c r="G320" t="s">
        <v>13</v>
      </c>
      <c r="H320" s="1">
        <v>9.9999999999999995E-7</v>
      </c>
      <c r="I320">
        <v>16</v>
      </c>
      <c r="J320">
        <v>30</v>
      </c>
    </row>
    <row r="321" spans="1:13" x14ac:dyDescent="0.2">
      <c r="A321">
        <v>0</v>
      </c>
      <c r="B321">
        <v>80</v>
      </c>
      <c r="C321">
        <v>1</v>
      </c>
      <c r="D321">
        <v>0.17469999999999999</v>
      </c>
      <c r="E321">
        <v>128.87919637421101</v>
      </c>
      <c r="F321">
        <v>0</v>
      </c>
      <c r="G321" t="s">
        <v>13</v>
      </c>
      <c r="H321" s="1">
        <v>9.9999999999999995E-7</v>
      </c>
      <c r="I321">
        <v>66</v>
      </c>
      <c r="J321">
        <v>30</v>
      </c>
    </row>
    <row r="322" spans="1:13" x14ac:dyDescent="0.2">
      <c r="A322">
        <v>89</v>
      </c>
      <c r="B322">
        <v>80</v>
      </c>
      <c r="C322">
        <v>1</v>
      </c>
      <c r="D322">
        <v>0.1767</v>
      </c>
      <c r="E322">
        <v>72.349789898376898</v>
      </c>
      <c r="F322">
        <v>0</v>
      </c>
      <c r="G322" t="s">
        <v>13</v>
      </c>
      <c r="H322" s="1">
        <v>9.9999999999999995E-7</v>
      </c>
      <c r="I322">
        <v>66</v>
      </c>
      <c r="J322">
        <v>30</v>
      </c>
    </row>
    <row r="323" spans="1:13" x14ac:dyDescent="0.2">
      <c r="A323">
        <v>42</v>
      </c>
      <c r="B323">
        <v>80</v>
      </c>
      <c r="C323">
        <v>1</v>
      </c>
      <c r="D323">
        <v>0.1905</v>
      </c>
      <c r="E323">
        <v>82.721604873891906</v>
      </c>
      <c r="F323">
        <v>0</v>
      </c>
      <c r="G323" t="s">
        <v>13</v>
      </c>
      <c r="H323" s="1">
        <v>9.9999999999999995E-7</v>
      </c>
      <c r="I323">
        <v>56</v>
      </c>
      <c r="J323">
        <v>30</v>
      </c>
    </row>
    <row r="324" spans="1:13" x14ac:dyDescent="0.2">
      <c r="A324">
        <v>138</v>
      </c>
      <c r="B324">
        <v>80</v>
      </c>
      <c r="C324">
        <v>1</v>
      </c>
      <c r="D324">
        <v>0.21820000000000001</v>
      </c>
      <c r="E324">
        <v>101.288999398238</v>
      </c>
      <c r="F324">
        <v>0</v>
      </c>
      <c r="G324" t="s">
        <v>13</v>
      </c>
      <c r="H324" s="1">
        <v>9.9999999999999995E-7</v>
      </c>
      <c r="I324">
        <v>66</v>
      </c>
      <c r="J324">
        <v>30</v>
      </c>
    </row>
    <row r="325" spans="1:13" x14ac:dyDescent="0.2">
      <c r="A325">
        <v>89</v>
      </c>
      <c r="B325">
        <v>80</v>
      </c>
      <c r="C325">
        <v>1</v>
      </c>
      <c r="D325">
        <v>0.22220000000000001</v>
      </c>
      <c r="E325">
        <v>70.0462269908748</v>
      </c>
      <c r="F325">
        <v>0</v>
      </c>
      <c r="G325" t="s">
        <v>13</v>
      </c>
      <c r="H325" s="1">
        <v>9.9999999999999995E-7</v>
      </c>
      <c r="I325">
        <v>56</v>
      </c>
      <c r="J325">
        <v>30</v>
      </c>
    </row>
    <row r="326" spans="1:13" x14ac:dyDescent="0.2">
      <c r="A326">
        <v>0</v>
      </c>
      <c r="B326">
        <v>80</v>
      </c>
      <c r="C326">
        <v>1</v>
      </c>
      <c r="D326">
        <v>0.22020000000000001</v>
      </c>
      <c r="E326">
        <v>88.506565205752807</v>
      </c>
      <c r="F326">
        <v>0</v>
      </c>
      <c r="G326" t="s">
        <v>13</v>
      </c>
      <c r="H326" s="1">
        <v>9.9999999999999995E-7</v>
      </c>
      <c r="I326">
        <v>56</v>
      </c>
      <c r="J326">
        <v>30</v>
      </c>
    </row>
    <row r="327" spans="1:13" x14ac:dyDescent="0.2">
      <c r="A327">
        <v>42</v>
      </c>
      <c r="B327">
        <v>80</v>
      </c>
      <c r="C327">
        <v>1</v>
      </c>
      <c r="D327">
        <v>0.1691</v>
      </c>
      <c r="E327">
        <v>70.244432913139406</v>
      </c>
      <c r="F327">
        <v>0</v>
      </c>
      <c r="G327" t="s">
        <v>13</v>
      </c>
      <c r="H327" s="1">
        <v>9.9999999999999995E-7</v>
      </c>
      <c r="I327">
        <v>16</v>
      </c>
      <c r="J327">
        <v>30</v>
      </c>
    </row>
    <row r="328" spans="1:13" x14ac:dyDescent="0.2">
      <c r="A328">
        <v>138</v>
      </c>
      <c r="B328">
        <v>80</v>
      </c>
      <c r="C328">
        <v>1</v>
      </c>
      <c r="D328">
        <v>0.19220000000000001</v>
      </c>
      <c r="E328">
        <v>67.5838194000534</v>
      </c>
      <c r="F328">
        <v>0</v>
      </c>
      <c r="G328" t="s">
        <v>13</v>
      </c>
      <c r="H328" s="1">
        <v>9.9999999999999995E-7</v>
      </c>
      <c r="I328">
        <v>56</v>
      </c>
      <c r="J328">
        <v>30</v>
      </c>
    </row>
    <row r="329" spans="1:13" x14ac:dyDescent="0.2">
      <c r="A329">
        <v>89</v>
      </c>
      <c r="B329">
        <v>80</v>
      </c>
      <c r="C329">
        <v>1</v>
      </c>
      <c r="D329">
        <v>0.2135</v>
      </c>
      <c r="E329">
        <v>83.281271143816397</v>
      </c>
      <c r="F329">
        <v>0</v>
      </c>
      <c r="G329" t="s">
        <v>13</v>
      </c>
      <c r="H329" s="1">
        <v>9.9999999999999995E-7</v>
      </c>
      <c r="I329">
        <v>16</v>
      </c>
      <c r="J329">
        <v>30</v>
      </c>
    </row>
    <row r="330" spans="1:13" x14ac:dyDescent="0.2">
      <c r="A330">
        <v>138</v>
      </c>
      <c r="B330">
        <v>80</v>
      </c>
      <c r="C330">
        <v>1</v>
      </c>
      <c r="D330">
        <v>0.2019</v>
      </c>
      <c r="E330">
        <v>71.790428373962598</v>
      </c>
      <c r="F330">
        <v>0</v>
      </c>
      <c r="G330" t="s">
        <v>13</v>
      </c>
      <c r="H330" s="1">
        <v>9.9999999999999995E-7</v>
      </c>
      <c r="I330">
        <v>16</v>
      </c>
      <c r="J330">
        <v>30</v>
      </c>
    </row>
    <row r="331" spans="1:13" x14ac:dyDescent="0.2">
      <c r="A331">
        <v>0</v>
      </c>
      <c r="B331">
        <v>80</v>
      </c>
      <c r="C331">
        <v>1</v>
      </c>
      <c r="D331">
        <v>0.20019999999999999</v>
      </c>
      <c r="E331">
        <v>95.841555658727799</v>
      </c>
      <c r="F331">
        <v>0</v>
      </c>
      <c r="G331" t="s">
        <v>13</v>
      </c>
      <c r="H331" s="1">
        <v>9.9999999999999995E-7</v>
      </c>
      <c r="I331">
        <v>16</v>
      </c>
      <c r="J331">
        <v>30</v>
      </c>
    </row>
    <row r="332" spans="1:13" x14ac:dyDescent="0.2">
      <c r="A332">
        <v>42</v>
      </c>
      <c r="B332">
        <v>10</v>
      </c>
      <c r="C332">
        <v>1</v>
      </c>
      <c r="D332">
        <v>0.13059999999999999</v>
      </c>
      <c r="E332">
        <v>1.6924350261688199</v>
      </c>
      <c r="F332">
        <v>0</v>
      </c>
      <c r="G332" t="s">
        <v>14</v>
      </c>
      <c r="H332" t="s">
        <v>15</v>
      </c>
      <c r="I332" t="s">
        <v>15</v>
      </c>
      <c r="J332">
        <v>30</v>
      </c>
      <c r="K332" s="1">
        <v>9.7135114854651598E-5</v>
      </c>
      <c r="L332">
        <v>92757.993000000002</v>
      </c>
      <c r="M332">
        <v>92767.003058303701</v>
      </c>
    </row>
    <row r="333" spans="1:13" x14ac:dyDescent="0.2">
      <c r="A333">
        <v>138</v>
      </c>
      <c r="B333">
        <v>10</v>
      </c>
      <c r="C333">
        <v>1</v>
      </c>
      <c r="D333">
        <v>0.183</v>
      </c>
      <c r="E333">
        <v>1.89850902557373</v>
      </c>
      <c r="F333">
        <v>0</v>
      </c>
      <c r="G333" t="s">
        <v>14</v>
      </c>
      <c r="H333" t="s">
        <v>15</v>
      </c>
      <c r="I333" t="s">
        <v>15</v>
      </c>
      <c r="J333">
        <v>30</v>
      </c>
      <c r="K333" s="1">
        <v>5.4702669786872902E-5</v>
      </c>
      <c r="L333">
        <v>103041.993004648</v>
      </c>
      <c r="M333">
        <v>103047.62967676501</v>
      </c>
    </row>
    <row r="334" spans="1:13" x14ac:dyDescent="0.2">
      <c r="A334">
        <v>15</v>
      </c>
      <c r="B334">
        <v>10</v>
      </c>
      <c r="C334">
        <v>1</v>
      </c>
      <c r="D334">
        <v>0.20039999999999999</v>
      </c>
      <c r="E334">
        <v>7.5757670402526802</v>
      </c>
      <c r="F334">
        <v>0</v>
      </c>
      <c r="G334" t="s">
        <v>14</v>
      </c>
      <c r="H334" t="s">
        <v>15</v>
      </c>
      <c r="I334" t="s">
        <v>15</v>
      </c>
      <c r="J334">
        <v>30</v>
      </c>
      <c r="K334">
        <v>0</v>
      </c>
      <c r="L334">
        <v>89463.994999999995</v>
      </c>
      <c r="M334">
        <v>89463.994999999995</v>
      </c>
    </row>
    <row r="335" spans="1:13" x14ac:dyDescent="0.2">
      <c r="A335">
        <v>89</v>
      </c>
      <c r="B335">
        <v>10</v>
      </c>
      <c r="C335">
        <v>1</v>
      </c>
      <c r="D335">
        <v>0.151</v>
      </c>
      <c r="E335">
        <v>5.9429969787597603</v>
      </c>
      <c r="F335">
        <v>0</v>
      </c>
      <c r="G335" t="s">
        <v>14</v>
      </c>
      <c r="H335" t="s">
        <v>15</v>
      </c>
      <c r="I335" t="s">
        <v>15</v>
      </c>
      <c r="J335">
        <v>30</v>
      </c>
      <c r="K335" s="1">
        <v>9.7149553937536697E-5</v>
      </c>
      <c r="L335">
        <v>96476.991999999998</v>
      </c>
      <c r="M335">
        <v>96486.364696738005</v>
      </c>
    </row>
    <row r="336" spans="1:13" x14ac:dyDescent="0.2">
      <c r="A336">
        <v>0</v>
      </c>
      <c r="B336">
        <v>10</v>
      </c>
      <c r="C336">
        <v>1</v>
      </c>
      <c r="D336">
        <v>0.21579999999999999</v>
      </c>
      <c r="E336">
        <v>15.229311943054199</v>
      </c>
      <c r="F336">
        <v>0</v>
      </c>
      <c r="G336" t="s">
        <v>14</v>
      </c>
      <c r="H336" t="s">
        <v>15</v>
      </c>
      <c r="I336" t="s">
        <v>15</v>
      </c>
      <c r="J336">
        <v>30</v>
      </c>
      <c r="K336" s="1">
        <v>9.5376509184377404E-5</v>
      </c>
      <c r="L336">
        <v>111060.993999999</v>
      </c>
      <c r="M336">
        <v>111071.586609914</v>
      </c>
    </row>
    <row r="337" spans="1:13" x14ac:dyDescent="0.2">
      <c r="A337">
        <v>42</v>
      </c>
      <c r="B337">
        <v>50</v>
      </c>
      <c r="C337">
        <v>1</v>
      </c>
      <c r="D337">
        <v>0.42209999999999998</v>
      </c>
      <c r="E337">
        <v>1805.6266081333099</v>
      </c>
      <c r="F337">
        <v>0</v>
      </c>
      <c r="G337" t="s">
        <v>14</v>
      </c>
      <c r="H337" t="s">
        <v>15</v>
      </c>
      <c r="I337" t="s">
        <v>15</v>
      </c>
      <c r="J337">
        <v>30</v>
      </c>
      <c r="K337">
        <v>5.5626486965401198E-3</v>
      </c>
      <c r="L337">
        <v>52908.996010650902</v>
      </c>
      <c r="M337">
        <v>53203.310168344797</v>
      </c>
    </row>
    <row r="338" spans="1:13" x14ac:dyDescent="0.2">
      <c r="A338">
        <v>138</v>
      </c>
      <c r="B338">
        <v>50</v>
      </c>
      <c r="C338">
        <v>1</v>
      </c>
      <c r="D338">
        <v>0.4546</v>
      </c>
      <c r="E338">
        <v>1805.53767991065</v>
      </c>
      <c r="F338">
        <v>0</v>
      </c>
      <c r="G338" t="s">
        <v>14</v>
      </c>
      <c r="H338" t="s">
        <v>15</v>
      </c>
      <c r="I338" t="s">
        <v>15</v>
      </c>
      <c r="J338">
        <v>30</v>
      </c>
      <c r="K338">
        <v>4.4719064355473199E-3</v>
      </c>
      <c r="L338">
        <v>59346.99696705</v>
      </c>
      <c r="M338">
        <v>59612.391184717402</v>
      </c>
    </row>
    <row r="339" spans="1:13" x14ac:dyDescent="0.2">
      <c r="A339">
        <v>15</v>
      </c>
      <c r="B339">
        <v>50</v>
      </c>
      <c r="C339">
        <v>1</v>
      </c>
      <c r="D339">
        <v>0.45129999999999998</v>
      </c>
      <c r="E339">
        <v>1805.48527383804</v>
      </c>
      <c r="F339">
        <v>0</v>
      </c>
      <c r="G339" t="s">
        <v>14</v>
      </c>
      <c r="H339" t="s">
        <v>15</v>
      </c>
      <c r="I339" t="s">
        <v>15</v>
      </c>
      <c r="J339">
        <v>30</v>
      </c>
      <c r="K339">
        <v>4.5943349744249897E-3</v>
      </c>
      <c r="L339">
        <v>55849.996318236503</v>
      </c>
      <c r="M339">
        <v>56106.589909642898</v>
      </c>
    </row>
    <row r="340" spans="1:13" x14ac:dyDescent="0.2">
      <c r="A340">
        <v>89</v>
      </c>
      <c r="B340">
        <v>50</v>
      </c>
      <c r="C340">
        <v>1</v>
      </c>
      <c r="D340">
        <v>0.4476</v>
      </c>
      <c r="E340">
        <v>1806.2298309803</v>
      </c>
      <c r="F340">
        <v>0</v>
      </c>
      <c r="G340" t="s">
        <v>14</v>
      </c>
      <c r="H340" t="s">
        <v>15</v>
      </c>
      <c r="I340" t="s">
        <v>15</v>
      </c>
      <c r="J340">
        <v>30</v>
      </c>
      <c r="K340">
        <v>5.2025136523019102E-3</v>
      </c>
      <c r="L340">
        <v>56709.995021125702</v>
      </c>
      <c r="M340">
        <v>57005.029544445097</v>
      </c>
    </row>
    <row r="341" spans="1:13" x14ac:dyDescent="0.2">
      <c r="A341">
        <v>0</v>
      </c>
      <c r="B341">
        <v>50</v>
      </c>
      <c r="C341">
        <v>1</v>
      </c>
      <c r="D341">
        <v>0.43009999999999998</v>
      </c>
      <c r="E341">
        <v>1805.22609400749</v>
      </c>
      <c r="F341">
        <v>0</v>
      </c>
      <c r="G341" t="s">
        <v>14</v>
      </c>
      <c r="H341" t="s">
        <v>15</v>
      </c>
      <c r="I341" t="s">
        <v>15</v>
      </c>
      <c r="J341">
        <v>30</v>
      </c>
      <c r="K341">
        <v>5.5168467690875503E-3</v>
      </c>
      <c r="L341">
        <v>54192.997000000003</v>
      </c>
      <c r="M341">
        <v>54491.971460406603</v>
      </c>
    </row>
    <row r="342" spans="1:13" x14ac:dyDescent="0.2">
      <c r="A342">
        <v>42</v>
      </c>
      <c r="B342">
        <v>50</v>
      </c>
      <c r="C342">
        <v>1</v>
      </c>
      <c r="D342">
        <v>0.42209999999999998</v>
      </c>
      <c r="E342">
        <v>1805.7824108600601</v>
      </c>
      <c r="F342">
        <v>0</v>
      </c>
      <c r="G342" t="s">
        <v>14</v>
      </c>
      <c r="H342" t="s">
        <v>15</v>
      </c>
      <c r="I342" t="s">
        <v>15</v>
      </c>
      <c r="J342">
        <v>30</v>
      </c>
      <c r="K342">
        <v>5.5631455295574598E-3</v>
      </c>
      <c r="L342">
        <v>52908.996010650902</v>
      </c>
      <c r="M342">
        <v>53203.3364552809</v>
      </c>
    </row>
    <row r="343" spans="1:13" x14ac:dyDescent="0.2">
      <c r="A343">
        <v>138</v>
      </c>
      <c r="B343">
        <v>50</v>
      </c>
      <c r="C343">
        <v>1</v>
      </c>
      <c r="D343">
        <v>0.4546</v>
      </c>
      <c r="E343">
        <v>1805.70941019058</v>
      </c>
      <c r="F343">
        <v>0</v>
      </c>
      <c r="G343" t="s">
        <v>14</v>
      </c>
      <c r="H343" t="s">
        <v>15</v>
      </c>
      <c r="I343" t="s">
        <v>15</v>
      </c>
      <c r="J343">
        <v>30</v>
      </c>
      <c r="K343">
        <v>4.4713431458872997E-3</v>
      </c>
      <c r="L343">
        <v>59346.99696705</v>
      </c>
      <c r="M343">
        <v>59612.357755167701</v>
      </c>
    </row>
    <row r="344" spans="1:13" x14ac:dyDescent="0.2">
      <c r="A344">
        <v>15</v>
      </c>
      <c r="B344">
        <v>50</v>
      </c>
      <c r="C344">
        <v>1</v>
      </c>
      <c r="D344">
        <v>0.45129999999999998</v>
      </c>
      <c r="E344">
        <v>1805.6565759181899</v>
      </c>
      <c r="F344">
        <v>0</v>
      </c>
      <c r="G344" t="s">
        <v>14</v>
      </c>
      <c r="H344" t="s">
        <v>15</v>
      </c>
      <c r="I344" t="s">
        <v>15</v>
      </c>
      <c r="J344">
        <v>30</v>
      </c>
      <c r="K344">
        <v>4.5948164168552403E-3</v>
      </c>
      <c r="L344">
        <v>55849.996318236503</v>
      </c>
      <c r="M344">
        <v>56106.616798200797</v>
      </c>
    </row>
    <row r="345" spans="1:13" x14ac:dyDescent="0.2">
      <c r="A345">
        <v>89</v>
      </c>
      <c r="B345">
        <v>50</v>
      </c>
      <c r="C345">
        <v>1</v>
      </c>
      <c r="D345">
        <v>0.4476</v>
      </c>
      <c r="E345">
        <v>1806.1840929985001</v>
      </c>
      <c r="F345">
        <v>0</v>
      </c>
      <c r="G345" t="s">
        <v>14</v>
      </c>
      <c r="H345" t="s">
        <v>15</v>
      </c>
      <c r="I345" t="s">
        <v>15</v>
      </c>
      <c r="J345">
        <v>30</v>
      </c>
      <c r="K345">
        <v>5.2024905871709097E-3</v>
      </c>
      <c r="L345">
        <v>56709.995021125702</v>
      </c>
      <c r="M345">
        <v>57005.028236421698</v>
      </c>
    </row>
    <row r="346" spans="1:13" x14ac:dyDescent="0.2">
      <c r="A346">
        <v>0</v>
      </c>
      <c r="B346">
        <v>50</v>
      </c>
      <c r="C346">
        <v>1</v>
      </c>
      <c r="D346">
        <v>0.43009999999999998</v>
      </c>
      <c r="E346">
        <v>1805.3111319541899</v>
      </c>
      <c r="F346">
        <v>0</v>
      </c>
      <c r="G346" t="s">
        <v>14</v>
      </c>
      <c r="H346" t="s">
        <v>15</v>
      </c>
      <c r="I346" t="s">
        <v>15</v>
      </c>
      <c r="J346">
        <v>30</v>
      </c>
      <c r="K346">
        <v>5.51711626149088E-3</v>
      </c>
      <c r="L346">
        <v>54192.997000000003</v>
      </c>
      <c r="M346">
        <v>54491.986065007601</v>
      </c>
    </row>
    <row r="347" spans="1:13" x14ac:dyDescent="0.2">
      <c r="A347">
        <v>42</v>
      </c>
      <c r="B347">
        <v>80</v>
      </c>
      <c r="C347">
        <v>1</v>
      </c>
      <c r="D347">
        <v>0.45200000000000001</v>
      </c>
      <c r="E347">
        <v>1805.6112649440699</v>
      </c>
      <c r="F347">
        <v>0</v>
      </c>
      <c r="G347" t="s">
        <v>14</v>
      </c>
      <c r="H347" t="s">
        <v>15</v>
      </c>
      <c r="I347" t="s">
        <v>15</v>
      </c>
      <c r="J347">
        <v>30</v>
      </c>
      <c r="K347">
        <v>1.01327805458388E-2</v>
      </c>
      <c r="L347">
        <v>44536.996100505101</v>
      </c>
      <c r="M347">
        <v>44988.279708162401</v>
      </c>
    </row>
    <row r="348" spans="1:13" x14ac:dyDescent="0.2">
      <c r="A348">
        <v>138</v>
      </c>
      <c r="B348">
        <v>80</v>
      </c>
      <c r="C348">
        <v>1</v>
      </c>
      <c r="D348">
        <v>0.49730000000000002</v>
      </c>
      <c r="E348">
        <v>1805.55126404762</v>
      </c>
      <c r="F348">
        <v>0</v>
      </c>
      <c r="G348" t="s">
        <v>14</v>
      </c>
      <c r="H348" t="s">
        <v>15</v>
      </c>
      <c r="I348" t="s">
        <v>15</v>
      </c>
      <c r="J348">
        <v>30</v>
      </c>
      <c r="K348">
        <v>7.5679130398440498E-3</v>
      </c>
      <c r="L348">
        <v>46351.996000000297</v>
      </c>
      <c r="M348">
        <v>46702.783874951499</v>
      </c>
    </row>
    <row r="349" spans="1:13" x14ac:dyDescent="0.2">
      <c r="A349">
        <v>15</v>
      </c>
      <c r="B349">
        <v>80</v>
      </c>
      <c r="C349">
        <v>1</v>
      </c>
      <c r="D349">
        <v>0.4597</v>
      </c>
      <c r="E349">
        <v>1807.2770168781201</v>
      </c>
      <c r="F349">
        <v>0</v>
      </c>
      <c r="G349" t="s">
        <v>14</v>
      </c>
      <c r="H349" t="s">
        <v>15</v>
      </c>
      <c r="I349" t="s">
        <v>15</v>
      </c>
      <c r="J349">
        <v>30</v>
      </c>
      <c r="K349">
        <v>1.04300487810029E-2</v>
      </c>
      <c r="L349">
        <v>45626.995999999999</v>
      </c>
      <c r="M349">
        <v>46102.887794010603</v>
      </c>
    </row>
    <row r="350" spans="1:13" x14ac:dyDescent="0.2">
      <c r="A350">
        <v>89</v>
      </c>
      <c r="B350">
        <v>80</v>
      </c>
      <c r="C350">
        <v>1</v>
      </c>
      <c r="D350">
        <v>0.50480000000000003</v>
      </c>
      <c r="E350">
        <v>1806.0767989158601</v>
      </c>
      <c r="F350">
        <v>0</v>
      </c>
      <c r="G350" t="s">
        <v>14</v>
      </c>
      <c r="H350" t="s">
        <v>15</v>
      </c>
      <c r="I350" t="s">
        <v>15</v>
      </c>
      <c r="J350">
        <v>30</v>
      </c>
      <c r="K350">
        <v>9.4824068044182704E-3</v>
      </c>
      <c r="L350">
        <v>51002.994052380898</v>
      </c>
      <c r="M350">
        <v>51486.6251902289</v>
      </c>
    </row>
    <row r="351" spans="1:13" x14ac:dyDescent="0.2">
      <c r="A351">
        <v>0</v>
      </c>
      <c r="B351">
        <v>80</v>
      </c>
      <c r="C351">
        <v>1</v>
      </c>
      <c r="D351">
        <v>0.503</v>
      </c>
      <c r="E351">
        <v>1805.8797960281299</v>
      </c>
      <c r="F351">
        <v>0</v>
      </c>
      <c r="G351" t="s">
        <v>14</v>
      </c>
      <c r="H351" t="s">
        <v>15</v>
      </c>
      <c r="I351" t="s">
        <v>15</v>
      </c>
      <c r="J351">
        <v>30</v>
      </c>
      <c r="K351">
        <v>1.0438777142597101E-2</v>
      </c>
      <c r="L351">
        <v>43908.996004741603</v>
      </c>
      <c r="M351">
        <v>44367.3522285902</v>
      </c>
    </row>
    <row r="352" spans="1:13" x14ac:dyDescent="0.2">
      <c r="A352">
        <v>42</v>
      </c>
      <c r="B352">
        <v>100</v>
      </c>
      <c r="C352">
        <v>1</v>
      </c>
      <c r="D352">
        <v>0.51029999999999998</v>
      </c>
      <c r="E352">
        <v>1804.6773991584701</v>
      </c>
      <c r="F352">
        <v>0</v>
      </c>
      <c r="G352" t="s">
        <v>14</v>
      </c>
      <c r="H352" t="s">
        <v>15</v>
      </c>
      <c r="I352" t="s">
        <v>15</v>
      </c>
      <c r="J352">
        <v>30</v>
      </c>
      <c r="K352">
        <v>1.2977339061778399E-2</v>
      </c>
      <c r="L352">
        <v>42447.992005337699</v>
      </c>
      <c r="M352">
        <v>42998.853990082702</v>
      </c>
    </row>
    <row r="353" spans="1:13" x14ac:dyDescent="0.2">
      <c r="A353">
        <v>138</v>
      </c>
      <c r="B353">
        <v>100</v>
      </c>
      <c r="C353">
        <v>1</v>
      </c>
      <c r="D353">
        <v>0.5413</v>
      </c>
      <c r="E353">
        <v>1804.4978480339</v>
      </c>
      <c r="F353">
        <v>0</v>
      </c>
      <c r="G353" t="s">
        <v>14</v>
      </c>
      <c r="H353" t="s">
        <v>15</v>
      </c>
      <c r="I353" t="s">
        <v>15</v>
      </c>
      <c r="J353">
        <v>30</v>
      </c>
      <c r="K353">
        <v>1.6598917961831099E-2</v>
      </c>
      <c r="L353">
        <v>38759.994000999002</v>
      </c>
      <c r="M353">
        <v>39403.3679616226</v>
      </c>
    </row>
    <row r="354" spans="1:13" x14ac:dyDescent="0.2">
      <c r="A354">
        <v>15</v>
      </c>
      <c r="B354">
        <v>100</v>
      </c>
      <c r="C354">
        <v>1</v>
      </c>
      <c r="D354">
        <v>0.50739999999999996</v>
      </c>
      <c r="E354">
        <v>1804.61363983154</v>
      </c>
      <c r="F354">
        <v>0</v>
      </c>
      <c r="G354" t="s">
        <v>14</v>
      </c>
      <c r="H354" t="s">
        <v>15</v>
      </c>
      <c r="I354" t="s">
        <v>15</v>
      </c>
      <c r="J354">
        <v>30</v>
      </c>
      <c r="K354">
        <v>9.9375529641667001E-3</v>
      </c>
      <c r="L354">
        <v>43511.993005148601</v>
      </c>
      <c r="M354">
        <v>43944.395740213702</v>
      </c>
    </row>
    <row r="355" spans="1:13" x14ac:dyDescent="0.2">
      <c r="A355">
        <v>89</v>
      </c>
      <c r="B355">
        <v>100</v>
      </c>
      <c r="C355">
        <v>1</v>
      </c>
      <c r="D355">
        <v>0.53349999999999997</v>
      </c>
      <c r="E355">
        <v>1804.5751030445099</v>
      </c>
      <c r="F355">
        <v>0</v>
      </c>
      <c r="G355" t="s">
        <v>14</v>
      </c>
      <c r="H355" t="s">
        <v>15</v>
      </c>
      <c r="I355" t="s">
        <v>15</v>
      </c>
      <c r="J355">
        <v>30</v>
      </c>
      <c r="K355">
        <v>1.51551931540656E-2</v>
      </c>
      <c r="L355">
        <v>39921.995997824699</v>
      </c>
      <c r="M355">
        <v>40527.021558267501</v>
      </c>
    </row>
    <row r="356" spans="1:13" x14ac:dyDescent="0.2">
      <c r="A356">
        <v>0</v>
      </c>
      <c r="B356">
        <v>100</v>
      </c>
      <c r="C356">
        <v>1</v>
      </c>
      <c r="D356">
        <v>0.50149999999999995</v>
      </c>
      <c r="E356">
        <v>1804.51838612556</v>
      </c>
      <c r="F356">
        <v>0</v>
      </c>
      <c r="G356" t="s">
        <v>14</v>
      </c>
      <c r="H356" t="s">
        <v>15</v>
      </c>
      <c r="I356" t="s">
        <v>15</v>
      </c>
      <c r="J356">
        <v>30</v>
      </c>
      <c r="K356">
        <v>1.35269911072129E-2</v>
      </c>
      <c r="L356">
        <v>40428.996000999003</v>
      </c>
      <c r="M356">
        <v>40975.878670377999</v>
      </c>
    </row>
    <row r="357" spans="1:13" x14ac:dyDescent="0.2">
      <c r="A357">
        <v>89</v>
      </c>
      <c r="B357">
        <v>20</v>
      </c>
      <c r="C357">
        <v>1</v>
      </c>
      <c r="D357">
        <v>0.2676</v>
      </c>
      <c r="E357">
        <v>819.63781380653302</v>
      </c>
      <c r="F357">
        <v>0</v>
      </c>
      <c r="G357" t="s">
        <v>14</v>
      </c>
      <c r="H357" t="s">
        <v>15</v>
      </c>
      <c r="I357" t="s">
        <v>15</v>
      </c>
      <c r="J357">
        <v>30</v>
      </c>
      <c r="K357" s="1">
        <v>5.4693833773828597E-5</v>
      </c>
      <c r="L357">
        <v>84590.994000000006</v>
      </c>
      <c r="M357">
        <v>84595.620605764605</v>
      </c>
    </row>
    <row r="358" spans="1:13" x14ac:dyDescent="0.2">
      <c r="A358">
        <v>15</v>
      </c>
      <c r="B358">
        <v>20</v>
      </c>
      <c r="C358">
        <v>1</v>
      </c>
      <c r="D358">
        <v>0.29630000000000001</v>
      </c>
      <c r="E358">
        <v>864.54755306243896</v>
      </c>
      <c r="F358">
        <v>0</v>
      </c>
      <c r="G358" t="s">
        <v>14</v>
      </c>
      <c r="H358" t="s">
        <v>15</v>
      </c>
      <c r="I358" t="s">
        <v>15</v>
      </c>
      <c r="J358">
        <v>30</v>
      </c>
      <c r="K358" s="1">
        <v>9.7522771205872701E-5</v>
      </c>
      <c r="L358">
        <v>77049.993000000002</v>
      </c>
      <c r="M358">
        <v>77057.507128838697</v>
      </c>
    </row>
    <row r="359" spans="1:13" x14ac:dyDescent="0.2">
      <c r="A359">
        <v>0</v>
      </c>
      <c r="B359">
        <v>20</v>
      </c>
      <c r="C359">
        <v>1</v>
      </c>
      <c r="D359">
        <v>0.24709999999999999</v>
      </c>
      <c r="E359">
        <v>1801.7433898448901</v>
      </c>
      <c r="F359">
        <v>0</v>
      </c>
      <c r="G359" t="s">
        <v>14</v>
      </c>
      <c r="H359" t="s">
        <v>15</v>
      </c>
      <c r="I359" t="s">
        <v>15</v>
      </c>
      <c r="J359">
        <v>30</v>
      </c>
      <c r="K359">
        <v>1.13389383237908E-4</v>
      </c>
      <c r="L359">
        <v>75503.993007675104</v>
      </c>
      <c r="M359">
        <v>75512.5543588742</v>
      </c>
    </row>
    <row r="360" spans="1:13" x14ac:dyDescent="0.2">
      <c r="A360">
        <v>42</v>
      </c>
      <c r="B360">
        <v>20</v>
      </c>
      <c r="C360">
        <v>1</v>
      </c>
      <c r="D360">
        <v>0.25340000000000001</v>
      </c>
      <c r="E360">
        <v>1802.24906611442</v>
      </c>
      <c r="F360">
        <v>0</v>
      </c>
      <c r="G360" t="s">
        <v>14</v>
      </c>
      <c r="H360" t="s">
        <v>15</v>
      </c>
      <c r="I360" t="s">
        <v>15</v>
      </c>
      <c r="J360">
        <v>30</v>
      </c>
      <c r="K360">
        <v>3.8241152042859002E-4</v>
      </c>
      <c r="L360">
        <v>76559.994016476703</v>
      </c>
      <c r="M360">
        <v>76589.271440192504</v>
      </c>
    </row>
    <row r="361" spans="1:13" x14ac:dyDescent="0.2">
      <c r="A361">
        <v>138</v>
      </c>
      <c r="B361">
        <v>20</v>
      </c>
      <c r="C361">
        <v>1</v>
      </c>
      <c r="D361">
        <v>0.25779999999999997</v>
      </c>
      <c r="E361">
        <v>1803.6163380145999</v>
      </c>
      <c r="F361">
        <v>0</v>
      </c>
      <c r="G361" t="s">
        <v>14</v>
      </c>
      <c r="H361" t="s">
        <v>15</v>
      </c>
      <c r="I361" t="s">
        <v>15</v>
      </c>
      <c r="J361">
        <v>30</v>
      </c>
      <c r="K361">
        <v>1.74869900856831E-4</v>
      </c>
      <c r="L361">
        <v>80145.993530744294</v>
      </c>
      <c r="M361">
        <v>80160.008652687102</v>
      </c>
    </row>
  </sheetData>
  <mergeCells count="2">
    <mergeCell ref="U22:W22"/>
    <mergeCell ref="R22:T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2024-03-25T22:41:00Z</dcterms:created>
  <dcterms:modified xsi:type="dcterms:W3CDTF">2024-03-26T03:18:00Z</dcterms:modified>
</cp:coreProperties>
</file>