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ham\OneDrive\Documents\BYU Women's Tennis\Tennis Internship\"/>
    </mc:Choice>
  </mc:AlternateContent>
  <xr:revisionPtr revIDLastSave="0" documentId="13_ncr:1_{247D6871-7EDD-4FE2-9CFE-C24DCB755D38}" xr6:coauthVersionLast="36" xr6:coauthVersionMax="36" xr10:uidLastSave="{00000000-0000-0000-0000-000000000000}"/>
  <bookViews>
    <workbookView xWindow="0" yWindow="0" windowWidth="19200" windowHeight="6648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chart.v1.0" hidden="1">Sheet3!$G$3:$I$23</definedName>
    <definedName name="_xlchart.v1.1" hidden="1">Sheet3!$J$3:$J$23</definedName>
    <definedName name="_xlchart.v1.2" hidden="1">Sheet3!$A$3:$C$23</definedName>
    <definedName name="_xlchart.v1.3" hidden="1">Sheet3!$D$3:$D$23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2" i="3" l="1"/>
  <c r="D22" i="3"/>
  <c r="J21" i="3"/>
  <c r="D21" i="3"/>
  <c r="J20" i="3"/>
  <c r="D20" i="3"/>
  <c r="J19" i="3"/>
  <c r="D19" i="3"/>
  <c r="J18" i="3"/>
  <c r="D18" i="3"/>
  <c r="J17" i="3"/>
  <c r="D17" i="3"/>
  <c r="J16" i="3"/>
  <c r="D16" i="3"/>
  <c r="J15" i="3"/>
  <c r="D15" i="3"/>
  <c r="J14" i="3"/>
  <c r="D14" i="3"/>
  <c r="J13" i="3"/>
  <c r="D13" i="3"/>
  <c r="J12" i="3"/>
  <c r="D12" i="3"/>
  <c r="J11" i="3"/>
  <c r="D11" i="3"/>
  <c r="J10" i="3"/>
  <c r="D10" i="3"/>
  <c r="J9" i="3"/>
  <c r="D9" i="3"/>
  <c r="J8" i="3"/>
  <c r="D8" i="3"/>
  <c r="J7" i="3"/>
  <c r="D7" i="3"/>
  <c r="J6" i="3"/>
  <c r="J5" i="3"/>
  <c r="D5" i="3"/>
  <c r="J4" i="3"/>
  <c r="D4" i="3"/>
  <c r="J3" i="3"/>
  <c r="D3" i="3"/>
  <c r="D6" i="3"/>
  <c r="Q300" i="1" l="1"/>
  <c r="Q301" i="1" s="1"/>
  <c r="P300" i="1"/>
  <c r="P301" i="1" s="1"/>
  <c r="Q297" i="1"/>
  <c r="Q295" i="1"/>
  <c r="Q296" i="1" s="1"/>
  <c r="Q292" i="1"/>
  <c r="Q293" i="1" s="1"/>
  <c r="Q291" i="1"/>
  <c r="P291" i="1"/>
  <c r="P292" i="1" s="1"/>
  <c r="Q286" i="1"/>
  <c r="Q287" i="1" s="1"/>
  <c r="P286" i="1"/>
  <c r="P287" i="1" s="1"/>
  <c r="P288" i="1" s="1"/>
  <c r="P289" i="1" s="1"/>
  <c r="Q281" i="1"/>
  <c r="Q282" i="1" s="1"/>
  <c r="Q283" i="1" s="1"/>
  <c r="P281" i="1"/>
  <c r="P282" i="1" s="1"/>
  <c r="P283" i="1" s="1"/>
  <c r="P284" i="1" s="1"/>
  <c r="Q276" i="1"/>
  <c r="Q277" i="1" s="1"/>
  <c r="Q278" i="1" s="1"/>
  <c r="P276" i="1"/>
  <c r="P277" i="1" s="1"/>
  <c r="P278" i="1" s="1"/>
  <c r="P279" i="1" s="1"/>
  <c r="N276" i="1"/>
  <c r="P275" i="1"/>
  <c r="M275" i="1"/>
  <c r="M276" i="1" s="1"/>
  <c r="O276" i="1" s="1"/>
  <c r="L275" i="1"/>
  <c r="L276" i="1" s="1"/>
  <c r="L277" i="1" s="1"/>
  <c r="K275" i="1"/>
  <c r="P242" i="1"/>
  <c r="P243" i="1" s="1"/>
  <c r="Q241" i="1"/>
  <c r="Q242" i="1" s="1"/>
  <c r="Q243" i="1" s="1"/>
  <c r="Q240" i="1"/>
  <c r="P240" i="1"/>
  <c r="P241" i="1" s="1"/>
  <c r="Q237" i="1"/>
  <c r="Q238" i="1" s="1"/>
  <c r="Q235" i="1"/>
  <c r="Q236" i="1" s="1"/>
  <c r="Q231" i="1"/>
  <c r="P231" i="1"/>
  <c r="P232" i="1" s="1"/>
  <c r="P227" i="1"/>
  <c r="P228" i="1" s="1"/>
  <c r="P229" i="1" s="1"/>
  <c r="Q226" i="1"/>
  <c r="Q227" i="1" s="1"/>
  <c r="Q228" i="1" s="1"/>
  <c r="P226" i="1"/>
  <c r="Q222" i="1"/>
  <c r="Q223" i="1" s="1"/>
  <c r="Q224" i="1" s="1"/>
  <c r="Q221" i="1"/>
  <c r="P221" i="1"/>
  <c r="P222" i="1" s="1"/>
  <c r="P223" i="1" s="1"/>
  <c r="P224" i="1" s="1"/>
  <c r="Q216" i="1"/>
  <c r="Q217" i="1" s="1"/>
  <c r="Q218" i="1" s="1"/>
  <c r="N216" i="1"/>
  <c r="P215" i="1"/>
  <c r="P216" i="1" s="1"/>
  <c r="M215" i="1"/>
  <c r="M216" i="1" s="1"/>
  <c r="L215" i="1"/>
  <c r="L216" i="1" s="1"/>
  <c r="L217" i="1" s="1"/>
  <c r="K215" i="1"/>
  <c r="Q170" i="1"/>
  <c r="Q171" i="1" s="1"/>
  <c r="Q172" i="1" s="1"/>
  <c r="Q173" i="1" s="1"/>
  <c r="P170" i="1"/>
  <c r="P171" i="1" s="1"/>
  <c r="Q165" i="1"/>
  <c r="Q166" i="1" s="1"/>
  <c r="Q161" i="1"/>
  <c r="Q162" i="1" s="1"/>
  <c r="Q163" i="1" s="1"/>
  <c r="P161" i="1"/>
  <c r="P162" i="1" s="1"/>
  <c r="Q156" i="1"/>
  <c r="Q157" i="1" s="1"/>
  <c r="P156" i="1"/>
  <c r="P157" i="1" s="1"/>
  <c r="P158" i="1" s="1"/>
  <c r="P3" i="1"/>
  <c r="P4" i="1" s="1"/>
  <c r="P5" i="1" s="1"/>
  <c r="P6" i="1" s="1"/>
  <c r="P7" i="1" s="1"/>
  <c r="Q4" i="1"/>
  <c r="Q5" i="1" s="1"/>
  <c r="Q6" i="1" s="1"/>
  <c r="Q7" i="1" s="1"/>
  <c r="P9" i="1"/>
  <c r="P10" i="1" s="1"/>
  <c r="P11" i="1" s="1"/>
  <c r="P12" i="1" s="1"/>
  <c r="Q9" i="1"/>
  <c r="Q10" i="1" s="1"/>
  <c r="Q11" i="1" s="1"/>
  <c r="Q12" i="1" s="1"/>
  <c r="P14" i="1"/>
  <c r="P15" i="1" s="1"/>
  <c r="P16" i="1" s="1"/>
  <c r="P17" i="1" s="1"/>
  <c r="Q14" i="1"/>
  <c r="Q15" i="1" s="1"/>
  <c r="Q16" i="1" s="1"/>
  <c r="Q17" i="1" s="1"/>
  <c r="P19" i="1"/>
  <c r="P20" i="1" s="1"/>
  <c r="P21" i="1" s="1"/>
  <c r="P22" i="1" s="1"/>
  <c r="P23" i="1" s="1"/>
  <c r="P24" i="1" s="1"/>
  <c r="P25" i="1" s="1"/>
  <c r="P26" i="1" s="1"/>
  <c r="Q19" i="1"/>
  <c r="Q20" i="1" s="1"/>
  <c r="Q21" i="1" s="1"/>
  <c r="Q23" i="1"/>
  <c r="Q24" i="1" s="1"/>
  <c r="Q25" i="1" s="1"/>
  <c r="Q26" i="1" s="1"/>
  <c r="P28" i="1"/>
  <c r="P29" i="1" s="1"/>
  <c r="P30" i="1" s="1"/>
  <c r="P31" i="1" s="1"/>
  <c r="P32" i="1" s="1"/>
  <c r="Q28" i="1"/>
  <c r="Q29" i="1" s="1"/>
  <c r="Q30" i="1" s="1"/>
  <c r="Q31" i="1" s="1"/>
  <c r="Q32" i="1" s="1"/>
  <c r="K276" i="1" l="1"/>
  <c r="K216" i="1"/>
  <c r="N277" i="1"/>
  <c r="D25" i="3"/>
  <c r="M277" i="1"/>
  <c r="O277" i="1" s="1"/>
  <c r="Q279" i="1"/>
  <c r="L278" i="1"/>
  <c r="Q288" i="1"/>
  <c r="Q284" i="1"/>
  <c r="K277" i="1"/>
  <c r="N278" i="1"/>
  <c r="P293" i="1"/>
  <c r="Q298" i="1"/>
  <c r="P244" i="1"/>
  <c r="Q219" i="1"/>
  <c r="Q244" i="1"/>
  <c r="K217" i="1"/>
  <c r="O216" i="1"/>
  <c r="M217" i="1"/>
  <c r="Q229" i="1"/>
  <c r="P233" i="1"/>
  <c r="N217" i="1"/>
  <c r="P217" i="1"/>
  <c r="Q232" i="1"/>
  <c r="P159" i="1"/>
  <c r="P163" i="1"/>
  <c r="Q158" i="1"/>
  <c r="P172" i="1"/>
  <c r="Q167" i="1"/>
  <c r="Q174" i="1"/>
  <c r="Q33" i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P33" i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J25" i="3"/>
  <c r="Q73" i="1" l="1"/>
  <c r="M278" i="1"/>
  <c r="P73" i="1"/>
  <c r="L279" i="1"/>
  <c r="K278" i="1"/>
  <c r="Q289" i="1"/>
  <c r="K279" i="1"/>
  <c r="O278" i="1"/>
  <c r="N280" i="1"/>
  <c r="P294" i="1"/>
  <c r="M279" i="1"/>
  <c r="N279" i="1"/>
  <c r="L218" i="1"/>
  <c r="N218" i="1"/>
  <c r="Q245" i="1"/>
  <c r="P218" i="1"/>
  <c r="M218" i="1"/>
  <c r="O217" i="1"/>
  <c r="K218" i="1"/>
  <c r="Q233" i="1"/>
  <c r="P234" i="1"/>
  <c r="P245" i="1"/>
  <c r="P173" i="1"/>
  <c r="P164" i="1"/>
  <c r="Q175" i="1"/>
  <c r="Q159" i="1"/>
  <c r="Q168" i="1"/>
  <c r="P74" i="1" l="1"/>
  <c r="Q74" i="1"/>
  <c r="L280" i="1"/>
  <c r="N281" i="1"/>
  <c r="L281" i="1"/>
  <c r="O279" i="1"/>
  <c r="K280" i="1"/>
  <c r="M280" i="1"/>
  <c r="P295" i="1"/>
  <c r="P246" i="1"/>
  <c r="K219" i="1"/>
  <c r="O218" i="1"/>
  <c r="M219" i="1"/>
  <c r="P219" i="1"/>
  <c r="Q246" i="1"/>
  <c r="L219" i="1"/>
  <c r="N219" i="1"/>
  <c r="P235" i="1"/>
  <c r="P165" i="1"/>
  <c r="P174" i="1"/>
  <c r="Q176" i="1"/>
  <c r="P75" i="1" l="1"/>
  <c r="Q75" i="1"/>
  <c r="M281" i="1"/>
  <c r="K281" i="1"/>
  <c r="O280" i="1"/>
  <c r="L282" i="1"/>
  <c r="N282" i="1"/>
  <c r="P296" i="1"/>
  <c r="P247" i="1"/>
  <c r="Q247" i="1"/>
  <c r="M220" i="1"/>
  <c r="L220" i="1"/>
  <c r="N220" i="1"/>
  <c r="K220" i="1"/>
  <c r="O219" i="1"/>
  <c r="P236" i="1"/>
  <c r="P166" i="1"/>
  <c r="Q177" i="1"/>
  <c r="P175" i="1"/>
  <c r="Q76" i="1" l="1"/>
  <c r="P76" i="1"/>
  <c r="P297" i="1"/>
  <c r="L283" i="1"/>
  <c r="N283" i="1"/>
  <c r="O281" i="1"/>
  <c r="M282" i="1"/>
  <c r="K282" i="1"/>
  <c r="P248" i="1"/>
  <c r="L221" i="1"/>
  <c r="N221" i="1"/>
  <c r="M221" i="1"/>
  <c r="K221" i="1"/>
  <c r="O220" i="1"/>
  <c r="Q248" i="1"/>
  <c r="P237" i="1"/>
  <c r="Q178" i="1"/>
  <c r="P167" i="1"/>
  <c r="P176" i="1"/>
  <c r="P77" i="1" l="1"/>
  <c r="Q77" i="1"/>
  <c r="P298" i="1"/>
  <c r="K283" i="1"/>
  <c r="M283" i="1"/>
  <c r="O282" i="1"/>
  <c r="L284" i="1"/>
  <c r="N284" i="1"/>
  <c r="P249" i="1"/>
  <c r="P238" i="1"/>
  <c r="Q249" i="1"/>
  <c r="O221" i="1"/>
  <c r="M222" i="1"/>
  <c r="K222" i="1"/>
  <c r="L222" i="1"/>
  <c r="N222" i="1"/>
  <c r="P177" i="1"/>
  <c r="Q179" i="1"/>
  <c r="P168" i="1"/>
  <c r="Q78" i="1" l="1"/>
  <c r="P78" i="1"/>
  <c r="L285" i="1"/>
  <c r="N285" i="1"/>
  <c r="K284" i="1"/>
  <c r="O283" i="1"/>
  <c r="M284" i="1"/>
  <c r="P250" i="1"/>
  <c r="K223" i="1"/>
  <c r="O222" i="1"/>
  <c r="M223" i="1"/>
  <c r="L223" i="1"/>
  <c r="N223" i="1"/>
  <c r="Q250" i="1"/>
  <c r="Q180" i="1"/>
  <c r="P178" i="1"/>
  <c r="Q79" i="1" l="1"/>
  <c r="P79" i="1"/>
  <c r="K285" i="1"/>
  <c r="O284" i="1"/>
  <c r="M285" i="1"/>
  <c r="N286" i="1"/>
  <c r="L286" i="1"/>
  <c r="P251" i="1"/>
  <c r="L224" i="1"/>
  <c r="N224" i="1"/>
  <c r="Q251" i="1"/>
  <c r="O223" i="1"/>
  <c r="K224" i="1"/>
  <c r="M224" i="1"/>
  <c r="P179" i="1"/>
  <c r="Q181" i="1"/>
  <c r="Q80" i="1" l="1"/>
  <c r="P80" i="1"/>
  <c r="O285" i="1"/>
  <c r="M286" i="1"/>
  <c r="K286" i="1"/>
  <c r="L287" i="1"/>
  <c r="N287" i="1"/>
  <c r="Q252" i="1"/>
  <c r="L225" i="1"/>
  <c r="N225" i="1"/>
  <c r="P252" i="1"/>
  <c r="K225" i="1"/>
  <c r="O224" i="1"/>
  <c r="M225" i="1"/>
  <c r="Q182" i="1"/>
  <c r="P180" i="1"/>
  <c r="Q81" i="1" l="1"/>
  <c r="P81" i="1"/>
  <c r="O286" i="1"/>
  <c r="K287" i="1"/>
  <c r="M287" i="1"/>
  <c r="L288" i="1"/>
  <c r="N288" i="1"/>
  <c r="P253" i="1"/>
  <c r="N226" i="1"/>
  <c r="L226" i="1"/>
  <c r="M226" i="1"/>
  <c r="K226" i="1"/>
  <c r="O225" i="1"/>
  <c r="Q253" i="1"/>
  <c r="P181" i="1"/>
  <c r="Q183" i="1"/>
  <c r="P82" i="1" l="1"/>
  <c r="Q82" i="1"/>
  <c r="O287" i="1"/>
  <c r="K288" i="1"/>
  <c r="M288" i="1"/>
  <c r="L289" i="1"/>
  <c r="N289" i="1"/>
  <c r="K227" i="1"/>
  <c r="O226" i="1"/>
  <c r="M227" i="1"/>
  <c r="N227" i="1"/>
  <c r="L227" i="1"/>
  <c r="Q254" i="1"/>
  <c r="P254" i="1"/>
  <c r="P182" i="1"/>
  <c r="Q184" i="1"/>
  <c r="Q83" i="1" l="1"/>
  <c r="P83" i="1"/>
  <c r="K289" i="1"/>
  <c r="M289" i="1"/>
  <c r="O288" i="1"/>
  <c r="L290" i="1"/>
  <c r="N290" i="1"/>
  <c r="Q255" i="1"/>
  <c r="O227" i="1"/>
  <c r="K228" i="1"/>
  <c r="M228" i="1"/>
  <c r="L228" i="1"/>
  <c r="N228" i="1"/>
  <c r="P255" i="1"/>
  <c r="Q185" i="1"/>
  <c r="P183" i="1"/>
  <c r="P84" i="1" l="1"/>
  <c r="Q84" i="1"/>
  <c r="N291" i="1"/>
  <c r="L291" i="1"/>
  <c r="K290" i="1"/>
  <c r="O289" i="1"/>
  <c r="M290" i="1"/>
  <c r="K229" i="1"/>
  <c r="O228" i="1"/>
  <c r="M229" i="1"/>
  <c r="L229" i="1"/>
  <c r="N229" i="1"/>
  <c r="P256" i="1"/>
  <c r="Q256" i="1"/>
  <c r="P184" i="1"/>
  <c r="Q186" i="1"/>
  <c r="Q85" i="1" l="1"/>
  <c r="P85" i="1"/>
  <c r="M291" i="1"/>
  <c r="K291" i="1"/>
  <c r="O290" i="1"/>
  <c r="L292" i="1"/>
  <c r="N292" i="1"/>
  <c r="Q257" i="1"/>
  <c r="L230" i="1"/>
  <c r="N230" i="1"/>
  <c r="P257" i="1"/>
  <c r="O229" i="1"/>
  <c r="K230" i="1"/>
  <c r="M230" i="1"/>
  <c r="Q187" i="1"/>
  <c r="P185" i="1"/>
  <c r="P86" i="1" l="1"/>
  <c r="Q86" i="1"/>
  <c r="O291" i="1"/>
  <c r="K292" i="1"/>
  <c r="M292" i="1"/>
  <c r="L293" i="1"/>
  <c r="N293" i="1"/>
  <c r="P258" i="1"/>
  <c r="L231" i="1"/>
  <c r="N231" i="1"/>
  <c r="M231" i="1"/>
  <c r="K231" i="1"/>
  <c r="O230" i="1"/>
  <c r="Q258" i="1"/>
  <c r="P186" i="1"/>
  <c r="Q188" i="1"/>
  <c r="Q87" i="1" l="1"/>
  <c r="P87" i="1"/>
  <c r="O292" i="1"/>
  <c r="K293" i="1"/>
  <c r="M293" i="1"/>
  <c r="L294" i="1"/>
  <c r="N294" i="1"/>
  <c r="Q259" i="1"/>
  <c r="O231" i="1"/>
  <c r="K232" i="1"/>
  <c r="M232" i="1"/>
  <c r="L232" i="1"/>
  <c r="N232" i="1"/>
  <c r="P259" i="1"/>
  <c r="P187" i="1"/>
  <c r="Q189" i="1"/>
  <c r="P88" i="1" l="1"/>
  <c r="Q88" i="1"/>
  <c r="O293" i="1"/>
  <c r="K294" i="1"/>
  <c r="M294" i="1"/>
  <c r="L295" i="1"/>
  <c r="N295" i="1"/>
  <c r="K233" i="1"/>
  <c r="O232" i="1"/>
  <c r="M233" i="1"/>
  <c r="L233" i="1"/>
  <c r="N233" i="1"/>
  <c r="Q260" i="1"/>
  <c r="P260" i="1"/>
  <c r="P188" i="1"/>
  <c r="Q190" i="1"/>
  <c r="Q89" i="1" l="1"/>
  <c r="P89" i="1"/>
  <c r="K295" i="1"/>
  <c r="O294" i="1"/>
  <c r="M295" i="1"/>
  <c r="L296" i="1"/>
  <c r="N296" i="1"/>
  <c r="Q261" i="1"/>
  <c r="L234" i="1"/>
  <c r="N234" i="1"/>
  <c r="O233" i="1"/>
  <c r="K234" i="1"/>
  <c r="M234" i="1"/>
  <c r="P261" i="1"/>
  <c r="P189" i="1"/>
  <c r="Q191" i="1"/>
  <c r="P90" i="1" l="1"/>
  <c r="Q90" i="1"/>
  <c r="K296" i="1"/>
  <c r="O295" i="1"/>
  <c r="M296" i="1"/>
  <c r="L297" i="1"/>
  <c r="N297" i="1"/>
  <c r="K235" i="1"/>
  <c r="O234" i="1"/>
  <c r="M235" i="1"/>
  <c r="P262" i="1"/>
  <c r="Q262" i="1"/>
  <c r="L235" i="1"/>
  <c r="N235" i="1"/>
  <c r="P190" i="1"/>
  <c r="Q192" i="1"/>
  <c r="Q91" i="1" l="1"/>
  <c r="P91" i="1"/>
  <c r="K297" i="1"/>
  <c r="O296" i="1"/>
  <c r="M297" i="1"/>
  <c r="L298" i="1"/>
  <c r="N298" i="1"/>
  <c r="Q263" i="1"/>
  <c r="P263" i="1"/>
  <c r="K236" i="1"/>
  <c r="O235" i="1"/>
  <c r="M236" i="1"/>
  <c r="L236" i="1"/>
  <c r="N236" i="1"/>
  <c r="Q193" i="1"/>
  <c r="P191" i="1"/>
  <c r="P92" i="1" l="1"/>
  <c r="Q92" i="1"/>
  <c r="K298" i="1"/>
  <c r="O297" i="1"/>
  <c r="M298" i="1"/>
  <c r="L299" i="1"/>
  <c r="N299" i="1"/>
  <c r="O236" i="1"/>
  <c r="K237" i="1"/>
  <c r="M237" i="1"/>
  <c r="P264" i="1"/>
  <c r="L237" i="1"/>
  <c r="N237" i="1"/>
  <c r="Q264" i="1"/>
  <c r="P192" i="1"/>
  <c r="Q194" i="1"/>
  <c r="Q93" i="1" l="1"/>
  <c r="P93" i="1"/>
  <c r="O298" i="1"/>
  <c r="K299" i="1"/>
  <c r="M299" i="1"/>
  <c r="L300" i="1"/>
  <c r="N300" i="1"/>
  <c r="L238" i="1"/>
  <c r="N238" i="1"/>
  <c r="K238" i="1"/>
  <c r="O237" i="1"/>
  <c r="M238" i="1"/>
  <c r="P265" i="1"/>
  <c r="Q265" i="1"/>
  <c r="Q195" i="1"/>
  <c r="P193" i="1"/>
  <c r="P94" i="1" l="1"/>
  <c r="Q94" i="1"/>
  <c r="K300" i="1"/>
  <c r="O299" i="1"/>
  <c r="M300" i="1"/>
  <c r="L301" i="1"/>
  <c r="N301" i="1"/>
  <c r="L239" i="1"/>
  <c r="N239" i="1"/>
  <c r="Q266" i="1"/>
  <c r="P266" i="1"/>
  <c r="O238" i="1"/>
  <c r="K239" i="1"/>
  <c r="M239" i="1"/>
  <c r="P194" i="1"/>
  <c r="Q196" i="1"/>
  <c r="Q95" i="1" l="1"/>
  <c r="P95" i="1"/>
  <c r="K301" i="1"/>
  <c r="O300" i="1"/>
  <c r="M301" i="1"/>
  <c r="P267" i="1"/>
  <c r="Q267" i="1"/>
  <c r="N240" i="1"/>
  <c r="L240" i="1"/>
  <c r="K240" i="1"/>
  <c r="M240" i="1"/>
  <c r="O239" i="1"/>
  <c r="P195" i="1"/>
  <c r="Q197" i="1"/>
  <c r="P96" i="1" l="1"/>
  <c r="Q96" i="1"/>
  <c r="O301" i="1"/>
  <c r="O240" i="1"/>
  <c r="M241" i="1"/>
  <c r="K241" i="1"/>
  <c r="L241" i="1"/>
  <c r="N241" i="1"/>
  <c r="Q268" i="1"/>
  <c r="P268" i="1"/>
  <c r="Q198" i="1"/>
  <c r="P196" i="1"/>
  <c r="Q97" i="1" l="1"/>
  <c r="P97" i="1"/>
  <c r="Q269" i="1"/>
  <c r="L242" i="1"/>
  <c r="N242" i="1"/>
  <c r="K242" i="1"/>
  <c r="O241" i="1"/>
  <c r="M242" i="1"/>
  <c r="P269" i="1"/>
  <c r="Q199" i="1"/>
  <c r="P197" i="1"/>
  <c r="P98" i="1" l="1"/>
  <c r="Q98" i="1"/>
  <c r="K243" i="1"/>
  <c r="O242" i="1"/>
  <c r="M243" i="1"/>
  <c r="P270" i="1"/>
  <c r="Q270" i="1"/>
  <c r="L243" i="1"/>
  <c r="N243" i="1"/>
  <c r="Q200" i="1"/>
  <c r="P198" i="1"/>
  <c r="Q99" i="1" l="1"/>
  <c r="P99" i="1"/>
  <c r="Q271" i="1"/>
  <c r="P271" i="1"/>
  <c r="K244" i="1"/>
  <c r="O243" i="1"/>
  <c r="M244" i="1"/>
  <c r="L244" i="1"/>
  <c r="N244" i="1"/>
  <c r="P199" i="1"/>
  <c r="Q201" i="1"/>
  <c r="P100" i="1" l="1"/>
  <c r="Q100" i="1"/>
  <c r="O244" i="1"/>
  <c r="K245" i="1"/>
  <c r="M245" i="1"/>
  <c r="P272" i="1"/>
  <c r="L245" i="1"/>
  <c r="N245" i="1"/>
  <c r="Q272" i="1"/>
  <c r="P200" i="1"/>
  <c r="Q202" i="1"/>
  <c r="Q101" i="1" l="1"/>
  <c r="P101" i="1"/>
  <c r="L246" i="1"/>
  <c r="N246" i="1"/>
  <c r="Q273" i="1"/>
  <c r="K246" i="1"/>
  <c r="O245" i="1"/>
  <c r="M246" i="1"/>
  <c r="P273" i="1"/>
  <c r="Q203" i="1"/>
  <c r="P201" i="1"/>
  <c r="P102" i="1" l="1"/>
  <c r="Q102" i="1"/>
  <c r="O246" i="1"/>
  <c r="K247" i="1"/>
  <c r="M247" i="1"/>
  <c r="L247" i="1"/>
  <c r="N247" i="1"/>
  <c r="Q204" i="1"/>
  <c r="P202" i="1"/>
  <c r="Q103" i="1" l="1"/>
  <c r="P103" i="1"/>
  <c r="K248" i="1"/>
  <c r="O247" i="1"/>
  <c r="M248" i="1"/>
  <c r="L248" i="1"/>
  <c r="N248" i="1"/>
  <c r="P203" i="1"/>
  <c r="Q205" i="1"/>
  <c r="P104" i="1" l="1"/>
  <c r="Q104" i="1"/>
  <c r="O248" i="1"/>
  <c r="K249" i="1"/>
  <c r="M249" i="1"/>
  <c r="L249" i="1"/>
  <c r="N249" i="1"/>
  <c r="Q206" i="1"/>
  <c r="P204" i="1"/>
  <c r="Q105" i="1" l="1"/>
  <c r="P105" i="1"/>
  <c r="K250" i="1"/>
  <c r="O249" i="1"/>
  <c r="M250" i="1"/>
  <c r="L250" i="1"/>
  <c r="N250" i="1"/>
  <c r="Q207" i="1"/>
  <c r="P205" i="1"/>
  <c r="P106" i="1" l="1"/>
  <c r="Q106" i="1"/>
  <c r="K251" i="1"/>
  <c r="O250" i="1"/>
  <c r="M251" i="1"/>
  <c r="L251" i="1"/>
  <c r="N251" i="1"/>
  <c r="Q208" i="1"/>
  <c r="P206" i="1"/>
  <c r="Q107" i="1" l="1"/>
  <c r="P107" i="1"/>
  <c r="K252" i="1"/>
  <c r="O251" i="1"/>
  <c r="M252" i="1"/>
  <c r="L252" i="1"/>
  <c r="N252" i="1"/>
  <c r="Q209" i="1"/>
  <c r="P207" i="1"/>
  <c r="P108" i="1" l="1"/>
  <c r="Q108" i="1"/>
  <c r="L253" i="1"/>
  <c r="N253" i="1"/>
  <c r="O252" i="1"/>
  <c r="K253" i="1"/>
  <c r="M253" i="1"/>
  <c r="P208" i="1"/>
  <c r="Q210" i="1"/>
  <c r="Q109" i="1" l="1"/>
  <c r="P109" i="1"/>
  <c r="K254" i="1"/>
  <c r="O253" i="1"/>
  <c r="M254" i="1"/>
  <c r="L254" i="1"/>
  <c r="N254" i="1"/>
  <c r="P209" i="1"/>
  <c r="Q211" i="1"/>
  <c r="P110" i="1" l="1"/>
  <c r="Q110" i="1"/>
  <c r="O254" i="1"/>
  <c r="K255" i="1"/>
  <c r="M255" i="1"/>
  <c r="L255" i="1"/>
  <c r="N255" i="1"/>
  <c r="P210" i="1"/>
  <c r="Q212" i="1"/>
  <c r="Q111" i="1" l="1"/>
  <c r="P111" i="1"/>
  <c r="K256" i="1"/>
  <c r="O255" i="1"/>
  <c r="M256" i="1"/>
  <c r="L256" i="1"/>
  <c r="N256" i="1"/>
  <c r="Q213" i="1"/>
  <c r="P211" i="1"/>
  <c r="P112" i="1" l="1"/>
  <c r="Q112" i="1"/>
  <c r="L257" i="1"/>
  <c r="N257" i="1"/>
  <c r="K257" i="1"/>
  <c r="O256" i="1"/>
  <c r="M257" i="1"/>
  <c r="P212" i="1"/>
  <c r="Q113" i="1" l="1"/>
  <c r="P113" i="1"/>
  <c r="K258" i="1"/>
  <c r="O257" i="1"/>
  <c r="M258" i="1"/>
  <c r="L258" i="1"/>
  <c r="N258" i="1"/>
  <c r="P213" i="1"/>
  <c r="P114" i="1" l="1"/>
  <c r="Q114" i="1"/>
  <c r="L259" i="1"/>
  <c r="N259" i="1"/>
  <c r="K259" i="1"/>
  <c r="O258" i="1"/>
  <c r="M259" i="1"/>
  <c r="Q115" i="1" l="1"/>
  <c r="P115" i="1"/>
  <c r="K260" i="1"/>
  <c r="O259" i="1"/>
  <c r="M260" i="1"/>
  <c r="L260" i="1"/>
  <c r="N260" i="1"/>
  <c r="P116" i="1" l="1"/>
  <c r="Q116" i="1"/>
  <c r="L261" i="1"/>
  <c r="N261" i="1"/>
  <c r="O260" i="1"/>
  <c r="K261" i="1"/>
  <c r="M261" i="1"/>
  <c r="Q117" i="1" l="1"/>
  <c r="P117" i="1"/>
  <c r="O261" i="1"/>
  <c r="K262" i="1"/>
  <c r="M262" i="1"/>
  <c r="L262" i="1"/>
  <c r="N262" i="1"/>
  <c r="P118" i="1" l="1"/>
  <c r="Q118" i="1"/>
  <c r="L263" i="1"/>
  <c r="N263" i="1"/>
  <c r="O262" i="1"/>
  <c r="K263" i="1"/>
  <c r="M263" i="1"/>
  <c r="Q119" i="1" l="1"/>
  <c r="P119" i="1"/>
  <c r="K264" i="1"/>
  <c r="O263" i="1"/>
  <c r="M264" i="1"/>
  <c r="L264" i="1"/>
  <c r="N264" i="1"/>
  <c r="P120" i="1" l="1"/>
  <c r="Q120" i="1"/>
  <c r="L265" i="1"/>
  <c r="N265" i="1"/>
  <c r="K265" i="1"/>
  <c r="O264" i="1"/>
  <c r="M265" i="1"/>
  <c r="P121" i="1" l="1"/>
  <c r="Q121" i="1"/>
  <c r="L266" i="1"/>
  <c r="N266" i="1"/>
  <c r="K266" i="1"/>
  <c r="O265" i="1"/>
  <c r="M266" i="1"/>
  <c r="P122" i="1" l="1"/>
  <c r="Q122" i="1"/>
  <c r="L267" i="1"/>
  <c r="N267" i="1"/>
  <c r="K267" i="1"/>
  <c r="O266" i="1"/>
  <c r="M267" i="1"/>
  <c r="Q123" i="1" l="1"/>
  <c r="P123" i="1"/>
  <c r="K268" i="1"/>
  <c r="O267" i="1"/>
  <c r="M268" i="1"/>
  <c r="L268" i="1"/>
  <c r="N268" i="1"/>
  <c r="P124" i="1" l="1"/>
  <c r="Q124" i="1"/>
  <c r="O268" i="1"/>
  <c r="K269" i="1"/>
  <c r="M269" i="1"/>
  <c r="L269" i="1"/>
  <c r="N269" i="1"/>
  <c r="Q125" i="1" l="1"/>
  <c r="P125" i="1"/>
  <c r="L270" i="1"/>
  <c r="N270" i="1"/>
  <c r="O269" i="1"/>
  <c r="K270" i="1"/>
  <c r="M270" i="1"/>
  <c r="P126" i="1" l="1"/>
  <c r="Q126" i="1"/>
  <c r="L271" i="1"/>
  <c r="N271" i="1"/>
  <c r="O270" i="1"/>
  <c r="K271" i="1"/>
  <c r="M271" i="1"/>
  <c r="Q127" i="1" l="1"/>
  <c r="P127" i="1"/>
  <c r="K272" i="1"/>
  <c r="O271" i="1"/>
  <c r="M272" i="1"/>
  <c r="L272" i="1"/>
  <c r="N272" i="1"/>
  <c r="Q128" i="1" l="1"/>
  <c r="P128" i="1"/>
  <c r="L273" i="1"/>
  <c r="N273" i="1"/>
  <c r="K273" i="1"/>
  <c r="O272" i="1"/>
  <c r="M273" i="1"/>
  <c r="P129" i="1" l="1"/>
  <c r="Q129" i="1"/>
  <c r="O273" i="1"/>
  <c r="Q130" i="1" l="1"/>
  <c r="P130" i="1"/>
  <c r="Q131" i="1" l="1"/>
  <c r="P131" i="1"/>
  <c r="Q132" i="1" l="1"/>
  <c r="P132" i="1"/>
  <c r="Q133" i="1" l="1"/>
  <c r="P133" i="1"/>
  <c r="Q134" i="1" l="1"/>
  <c r="P134" i="1"/>
  <c r="P135" i="1" l="1"/>
  <c r="Q135" i="1"/>
  <c r="P136" i="1" l="1"/>
  <c r="Q136" i="1"/>
  <c r="P137" i="1" l="1"/>
  <c r="Q137" i="1"/>
  <c r="Q138" i="1" l="1"/>
  <c r="P138" i="1"/>
  <c r="P139" i="1" l="1"/>
  <c r="Q139" i="1"/>
  <c r="Q140" i="1" l="1"/>
  <c r="P140" i="1"/>
  <c r="P141" i="1" l="1"/>
  <c r="Q141" i="1"/>
  <c r="P142" i="1" l="1"/>
  <c r="Q142" i="1"/>
  <c r="Q143" i="1" l="1"/>
  <c r="P143" i="1"/>
  <c r="P144" i="1" l="1"/>
  <c r="Q144" i="1"/>
  <c r="Q145" i="1" l="1"/>
  <c r="P145" i="1"/>
  <c r="P146" i="1" l="1"/>
  <c r="Q146" i="1"/>
  <c r="Q147" i="1" l="1"/>
  <c r="P147" i="1"/>
  <c r="P148" i="1" l="1"/>
  <c r="Q148" i="1"/>
  <c r="Q149" i="1" l="1"/>
  <c r="P149" i="1"/>
  <c r="Q150" i="1" l="1"/>
  <c r="P150" i="1"/>
  <c r="P151" i="1" l="1"/>
  <c r="Q151" i="1"/>
  <c r="Q152" i="1" l="1"/>
  <c r="P152" i="1"/>
  <c r="P153" i="1" l="1"/>
  <c r="Q153" i="1"/>
  <c r="Q154" i="1" l="1"/>
  <c r="P154" i="1"/>
  <c r="A13" i="2" l="1"/>
  <c r="C13" i="2" l="1"/>
  <c r="C12" i="2"/>
  <c r="C11" i="2"/>
  <c r="A11" i="2"/>
  <c r="A12" i="2"/>
  <c r="C9" i="2"/>
  <c r="A9" i="2"/>
  <c r="A6" i="2"/>
  <c r="B5" i="2"/>
  <c r="A10" i="2" l="1"/>
  <c r="M3" i="1" l="1"/>
  <c r="L3" i="1" l="1"/>
  <c r="K3" i="1"/>
  <c r="N4" i="1" l="1"/>
  <c r="L4" i="1"/>
  <c r="K4" i="1"/>
  <c r="N5" i="1" l="1"/>
  <c r="N6" i="1" s="1"/>
  <c r="N7" i="1" s="1"/>
  <c r="L5" i="1"/>
  <c r="L6" i="1" l="1"/>
  <c r="L7" i="1" l="1"/>
  <c r="C10" i="2"/>
  <c r="M4" i="1" l="1"/>
  <c r="O4" i="1" s="1"/>
  <c r="K5" i="1" l="1"/>
  <c r="M5" i="1"/>
  <c r="O5" i="1" s="1"/>
  <c r="M6" i="1" l="1"/>
  <c r="O6" i="1" s="1"/>
  <c r="K6" i="1"/>
  <c r="K7" i="1" l="1"/>
  <c r="M7" i="1"/>
  <c r="O7" i="1" s="1"/>
  <c r="K8" i="1" l="1"/>
  <c r="M8" i="1"/>
  <c r="M9" i="1" l="1"/>
  <c r="K9" i="1"/>
  <c r="K10" i="1" l="1"/>
  <c r="M10" i="1"/>
  <c r="K11" i="1" l="1"/>
  <c r="M11" i="1"/>
  <c r="K12" i="1" l="1"/>
  <c r="M12" i="1"/>
  <c r="K13" i="1" l="1"/>
  <c r="M13" i="1"/>
  <c r="K14" i="1" l="1"/>
  <c r="M14" i="1"/>
  <c r="K15" i="1" l="1"/>
  <c r="M15" i="1"/>
  <c r="K16" i="1" l="1"/>
  <c r="M16" i="1"/>
  <c r="K17" i="1" l="1"/>
  <c r="M17" i="1"/>
  <c r="K18" i="1" l="1"/>
  <c r="M18" i="1"/>
  <c r="K19" i="1" l="1"/>
  <c r="M19" i="1"/>
  <c r="K20" i="1" l="1"/>
  <c r="M20" i="1"/>
  <c r="K21" i="1" l="1"/>
  <c r="M21" i="1"/>
  <c r="K22" i="1" l="1"/>
  <c r="M22" i="1"/>
  <c r="K23" i="1" l="1"/>
  <c r="M23" i="1"/>
  <c r="K24" i="1" l="1"/>
  <c r="M24" i="1"/>
  <c r="K25" i="1" l="1"/>
  <c r="M25" i="1"/>
  <c r="K26" i="1" l="1"/>
  <c r="M26" i="1"/>
  <c r="K27" i="1" l="1"/>
  <c r="M27" i="1"/>
  <c r="K28" i="1" l="1"/>
  <c r="M28" i="1"/>
  <c r="K29" i="1" l="1"/>
  <c r="M29" i="1"/>
  <c r="K30" i="1" l="1"/>
  <c r="M30" i="1"/>
  <c r="K31" i="1" l="1"/>
  <c r="M31" i="1"/>
  <c r="K32" i="1" l="1"/>
  <c r="M32" i="1"/>
  <c r="K33" i="1" l="1"/>
  <c r="M33" i="1"/>
  <c r="K34" i="1" l="1"/>
  <c r="M34" i="1"/>
  <c r="K35" i="1" l="1"/>
  <c r="M35" i="1"/>
  <c r="M36" i="1" l="1"/>
  <c r="K36" i="1"/>
  <c r="K37" i="1" l="1"/>
  <c r="M37" i="1"/>
  <c r="K38" i="1" l="1"/>
  <c r="M38" i="1"/>
  <c r="K39" i="1" l="1"/>
  <c r="M39" i="1"/>
  <c r="K40" i="1" l="1"/>
  <c r="M40" i="1"/>
  <c r="K41" i="1" l="1"/>
  <c r="M41" i="1"/>
  <c r="M42" i="1" l="1"/>
  <c r="K42" i="1"/>
  <c r="K43" i="1" l="1"/>
  <c r="M43" i="1"/>
  <c r="M44" i="1" l="1"/>
  <c r="K44" i="1"/>
  <c r="M45" i="1" l="1"/>
  <c r="K45" i="1"/>
  <c r="M46" i="1" l="1"/>
  <c r="K46" i="1"/>
  <c r="M47" i="1" l="1"/>
  <c r="K47" i="1"/>
  <c r="M48" i="1" l="1"/>
  <c r="K48" i="1"/>
  <c r="M49" i="1" l="1"/>
  <c r="K49" i="1"/>
  <c r="M50" i="1" l="1"/>
  <c r="K50" i="1"/>
  <c r="M51" i="1" l="1"/>
  <c r="K51" i="1"/>
  <c r="M52" i="1" l="1"/>
  <c r="K52" i="1"/>
  <c r="K53" i="1" l="1"/>
  <c r="M53" i="1"/>
  <c r="K54" i="1" l="1"/>
  <c r="M54" i="1"/>
  <c r="M55" i="1" l="1"/>
  <c r="K55" i="1"/>
  <c r="M56" i="1" l="1"/>
  <c r="K56" i="1"/>
  <c r="M57" i="1" l="1"/>
  <c r="K57" i="1"/>
  <c r="M58" i="1" l="1"/>
  <c r="K58" i="1"/>
  <c r="K59" i="1" l="1"/>
  <c r="M59" i="1"/>
  <c r="K60" i="1" l="1"/>
  <c r="M60" i="1"/>
  <c r="K61" i="1" l="1"/>
  <c r="M61" i="1"/>
  <c r="K62" i="1" l="1"/>
  <c r="M62" i="1"/>
  <c r="K63" i="1" l="1"/>
  <c r="M63" i="1"/>
  <c r="K64" i="1" l="1"/>
  <c r="M64" i="1"/>
  <c r="M65" i="1" l="1"/>
  <c r="K65" i="1"/>
  <c r="K66" i="1" l="1"/>
  <c r="M66" i="1"/>
  <c r="M67" i="1" l="1"/>
  <c r="K67" i="1"/>
  <c r="K68" i="1" l="1"/>
  <c r="M68" i="1"/>
  <c r="M69" i="1" l="1"/>
  <c r="K69" i="1"/>
  <c r="M70" i="1" l="1"/>
  <c r="K70" i="1"/>
  <c r="M71" i="1" l="1"/>
  <c r="K71" i="1"/>
  <c r="M72" i="1" l="1"/>
  <c r="K72" i="1"/>
  <c r="K73" i="1" l="1"/>
  <c r="M73" i="1"/>
  <c r="N8" i="1"/>
  <c r="O8" i="1" s="1"/>
  <c r="L8" i="1"/>
  <c r="K74" i="1" l="1"/>
  <c r="M74" i="1"/>
  <c r="L9" i="1"/>
  <c r="N9" i="1"/>
  <c r="N10" i="1" s="1"/>
  <c r="N11" i="1" s="1"/>
  <c r="K75" i="1" l="1"/>
  <c r="M75" i="1"/>
  <c r="O9" i="1"/>
  <c r="L10" i="1"/>
  <c r="L11" i="1" s="1"/>
  <c r="N12" i="1"/>
  <c r="L12" i="1"/>
  <c r="K76" i="1" l="1"/>
  <c r="M76" i="1"/>
  <c r="O10" i="1"/>
  <c r="O11" i="1" s="1"/>
  <c r="O12" i="1" s="1"/>
  <c r="N13" i="1"/>
  <c r="L13" i="1"/>
  <c r="K77" i="1" l="1"/>
  <c r="M77" i="1"/>
  <c r="M78" i="1" s="1"/>
  <c r="O13" i="1"/>
  <c r="L14" i="1"/>
  <c r="N14" i="1"/>
  <c r="M79" i="1" l="1"/>
  <c r="K78" i="1"/>
  <c r="K79" i="1" s="1"/>
  <c r="L15" i="1"/>
  <c r="O14" i="1"/>
  <c r="N15" i="1"/>
  <c r="K80" i="1" l="1"/>
  <c r="M80" i="1"/>
  <c r="N16" i="1"/>
  <c r="L16" i="1"/>
  <c r="O15" i="1"/>
  <c r="K81" i="1" l="1"/>
  <c r="M81" i="1"/>
  <c r="O16" i="1"/>
  <c r="N17" i="1"/>
  <c r="L17" i="1"/>
  <c r="K82" i="1" l="1"/>
  <c r="M82" i="1"/>
  <c r="O17" i="1"/>
  <c r="N18" i="1"/>
  <c r="L18" i="1"/>
  <c r="K83" i="1" l="1"/>
  <c r="M83" i="1"/>
  <c r="L19" i="1"/>
  <c r="O18" i="1"/>
  <c r="N19" i="1"/>
  <c r="K84" i="1" l="1"/>
  <c r="M84" i="1"/>
  <c r="N20" i="1"/>
  <c r="L20" i="1"/>
  <c r="O19" i="1"/>
  <c r="K85" i="1" l="1"/>
  <c r="M85" i="1"/>
  <c r="O20" i="1"/>
  <c r="N21" i="1"/>
  <c r="L21" i="1"/>
  <c r="K86" i="1" l="1"/>
  <c r="M86" i="1"/>
  <c r="O21" i="1"/>
  <c r="L22" i="1"/>
  <c r="N22" i="1"/>
  <c r="K87" i="1" l="1"/>
  <c r="M87" i="1"/>
  <c r="L23" i="1"/>
  <c r="O22" i="1"/>
  <c r="N23" i="1"/>
  <c r="K88" i="1" l="1"/>
  <c r="M88" i="1"/>
  <c r="N24" i="1"/>
  <c r="L24" i="1"/>
  <c r="O23" i="1"/>
  <c r="K89" i="1" l="1"/>
  <c r="M89" i="1"/>
  <c r="O24" i="1"/>
  <c r="N25" i="1"/>
  <c r="L25" i="1"/>
  <c r="K90" i="1" l="1"/>
  <c r="M90" i="1"/>
  <c r="O25" i="1"/>
  <c r="N26" i="1"/>
  <c r="L26" i="1"/>
  <c r="K91" i="1" l="1"/>
  <c r="M91" i="1"/>
  <c r="N27" i="1"/>
  <c r="L27" i="1"/>
  <c r="O26" i="1"/>
  <c r="K92" i="1" l="1"/>
  <c r="M92" i="1"/>
  <c r="N28" i="1"/>
  <c r="O27" i="1"/>
  <c r="L28" i="1"/>
  <c r="L29" i="1" s="1"/>
  <c r="K93" i="1" l="1"/>
  <c r="M93" i="1"/>
  <c r="N29" i="1"/>
  <c r="O28" i="1"/>
  <c r="K94" i="1" l="1"/>
  <c r="M94" i="1"/>
  <c r="N30" i="1"/>
  <c r="O29" i="1"/>
  <c r="L30" i="1"/>
  <c r="L31" i="1" s="1"/>
  <c r="K95" i="1" l="1"/>
  <c r="M95" i="1"/>
  <c r="N31" i="1"/>
  <c r="O30" i="1"/>
  <c r="K96" i="1" l="1"/>
  <c r="M96" i="1"/>
  <c r="N32" i="1"/>
  <c r="O31" i="1"/>
  <c r="L32" i="1"/>
  <c r="K97" i="1" l="1"/>
  <c r="M97" i="1"/>
  <c r="O32" i="1"/>
  <c r="L33" i="1"/>
  <c r="N33" i="1"/>
  <c r="K98" i="1" l="1"/>
  <c r="M98" i="1"/>
  <c r="L34" i="1"/>
  <c r="O33" i="1"/>
  <c r="N34" i="1"/>
  <c r="K99" i="1" l="1"/>
  <c r="M99" i="1"/>
  <c r="O34" i="1"/>
  <c r="L35" i="1"/>
  <c r="N35" i="1"/>
  <c r="K100" i="1" l="1"/>
  <c r="M100" i="1"/>
  <c r="L36" i="1"/>
  <c r="O35" i="1"/>
  <c r="N36" i="1"/>
  <c r="K101" i="1" l="1"/>
  <c r="M101" i="1"/>
  <c r="L37" i="1"/>
  <c r="O36" i="1"/>
  <c r="N37" i="1"/>
  <c r="K102" i="1" l="1"/>
  <c r="M102" i="1"/>
  <c r="O37" i="1"/>
  <c r="N38" i="1"/>
  <c r="L38" i="1"/>
  <c r="K103" i="1" l="1"/>
  <c r="M103" i="1"/>
  <c r="L39" i="1"/>
  <c r="O38" i="1"/>
  <c r="N39" i="1"/>
  <c r="N40" i="1" s="1"/>
  <c r="K104" i="1" l="1"/>
  <c r="M104" i="1"/>
  <c r="O39" i="1"/>
  <c r="O40" i="1" s="1"/>
  <c r="O41" i="1" s="1"/>
  <c r="N41" i="1"/>
  <c r="N42" i="1" s="1"/>
  <c r="L40" i="1"/>
  <c r="L41" i="1" s="1"/>
  <c r="L42" i="1" s="1"/>
  <c r="K105" i="1" l="1"/>
  <c r="M105" i="1"/>
  <c r="O42" i="1"/>
  <c r="L43" i="1"/>
  <c r="N43" i="1"/>
  <c r="K106" i="1" l="1"/>
  <c r="M106" i="1"/>
  <c r="N44" i="1"/>
  <c r="L44" i="1"/>
  <c r="O43" i="1"/>
  <c r="K107" i="1" l="1"/>
  <c r="M107" i="1"/>
  <c r="O44" i="1"/>
  <c r="L45" i="1"/>
  <c r="N45" i="1"/>
  <c r="K108" i="1" l="1"/>
  <c r="M108" i="1"/>
  <c r="L46" i="1"/>
  <c r="O45" i="1"/>
  <c r="N46" i="1"/>
  <c r="K109" i="1" l="1"/>
  <c r="M109" i="1"/>
  <c r="O46" i="1"/>
  <c r="N47" i="1"/>
  <c r="L47" i="1"/>
  <c r="K110" i="1" l="1"/>
  <c r="M110" i="1"/>
  <c r="N48" i="1"/>
  <c r="O47" i="1"/>
  <c r="L48" i="1"/>
  <c r="L49" i="1" s="1"/>
  <c r="K111" i="1" l="1"/>
  <c r="M111" i="1"/>
  <c r="O48" i="1"/>
  <c r="N49" i="1"/>
  <c r="K112" i="1" l="1"/>
  <c r="M112" i="1"/>
  <c r="O49" i="1"/>
  <c r="L50" i="1"/>
  <c r="N50" i="1"/>
  <c r="K113" i="1" l="1"/>
  <c r="M113" i="1"/>
  <c r="O50" i="1"/>
  <c r="N51" i="1"/>
  <c r="L51" i="1"/>
  <c r="K114" i="1" l="1"/>
  <c r="M114" i="1"/>
  <c r="L52" i="1"/>
  <c r="O51" i="1"/>
  <c r="N52" i="1"/>
  <c r="K115" i="1" l="1"/>
  <c r="M115" i="1"/>
  <c r="O52" i="1"/>
  <c r="L53" i="1"/>
  <c r="N53" i="1"/>
  <c r="K116" i="1" l="1"/>
  <c r="M116" i="1"/>
  <c r="O53" i="1"/>
  <c r="L54" i="1"/>
  <c r="N54" i="1"/>
  <c r="K117" i="1" l="1"/>
  <c r="M117" i="1"/>
  <c r="L55" i="1"/>
  <c r="O54" i="1"/>
  <c r="N55" i="1"/>
  <c r="K118" i="1" l="1"/>
  <c r="M118" i="1"/>
  <c r="N56" i="1"/>
  <c r="O55" i="1"/>
  <c r="L56" i="1"/>
  <c r="L57" i="1" s="1"/>
  <c r="K119" i="1" l="1"/>
  <c r="M119" i="1"/>
  <c r="O56" i="1"/>
  <c r="N57" i="1"/>
  <c r="K120" i="1" l="1"/>
  <c r="M120" i="1"/>
  <c r="L58" i="1"/>
  <c r="O57" i="1"/>
  <c r="N58" i="1"/>
  <c r="K121" i="1" l="1"/>
  <c r="M121" i="1"/>
  <c r="N59" i="1"/>
  <c r="O58" i="1"/>
  <c r="L59" i="1"/>
  <c r="K122" i="1" l="1"/>
  <c r="M122" i="1"/>
  <c r="N60" i="1"/>
  <c r="L60" i="1"/>
  <c r="L61" i="1" s="1"/>
  <c r="O59" i="1"/>
  <c r="K123" i="1" l="1"/>
  <c r="M123" i="1"/>
  <c r="N61" i="1"/>
  <c r="O60" i="1"/>
  <c r="K124" i="1" l="1"/>
  <c r="M124" i="1"/>
  <c r="N62" i="1"/>
  <c r="L62" i="1"/>
  <c r="L63" i="1" s="1"/>
  <c r="O61" i="1"/>
  <c r="K125" i="1" l="1"/>
  <c r="M125" i="1"/>
  <c r="O62" i="1"/>
  <c r="N63" i="1"/>
  <c r="K126" i="1" l="1"/>
  <c r="M126" i="1"/>
  <c r="O63" i="1"/>
  <c r="L64" i="1"/>
  <c r="N64" i="1"/>
  <c r="K127" i="1" l="1"/>
  <c r="M127" i="1"/>
  <c r="L65" i="1"/>
  <c r="O64" i="1"/>
  <c r="N65" i="1"/>
  <c r="K128" i="1" l="1"/>
  <c r="M128" i="1"/>
  <c r="O65" i="1"/>
  <c r="L66" i="1"/>
  <c r="N66" i="1"/>
  <c r="K129" i="1" l="1"/>
  <c r="M129" i="1"/>
  <c r="L67" i="1"/>
  <c r="O66" i="1"/>
  <c r="N67" i="1"/>
  <c r="K130" i="1" l="1"/>
  <c r="M130" i="1"/>
  <c r="N68" i="1"/>
  <c r="L68" i="1"/>
  <c r="O67" i="1"/>
  <c r="L69" i="1" l="1"/>
  <c r="K131" i="1"/>
  <c r="M131" i="1"/>
  <c r="O68" i="1"/>
  <c r="N69" i="1"/>
  <c r="K132" i="1" l="1"/>
  <c r="M132" i="1"/>
  <c r="L70" i="1"/>
  <c r="N70" i="1"/>
  <c r="O69" i="1"/>
  <c r="K133" i="1" l="1"/>
  <c r="M133" i="1"/>
  <c r="O70" i="1"/>
  <c r="N71" i="1"/>
  <c r="L71" i="1"/>
  <c r="K134" i="1" l="1"/>
  <c r="M134" i="1"/>
  <c r="N72" i="1"/>
  <c r="O71" i="1"/>
  <c r="L72" i="1"/>
  <c r="K135" i="1" l="1"/>
  <c r="M135" i="1"/>
  <c r="L73" i="1"/>
  <c r="N73" i="1"/>
  <c r="O72" i="1"/>
  <c r="K136" i="1" l="1"/>
  <c r="M136" i="1"/>
  <c r="L74" i="1"/>
  <c r="N74" i="1"/>
  <c r="O73" i="1"/>
  <c r="K137" i="1" l="1"/>
  <c r="M137" i="1"/>
  <c r="L75" i="1"/>
  <c r="N75" i="1"/>
  <c r="O74" i="1"/>
  <c r="L76" i="1" l="1"/>
  <c r="N76" i="1"/>
  <c r="O75" i="1"/>
  <c r="K138" i="1"/>
  <c r="M138" i="1"/>
  <c r="K139" i="1" l="1"/>
  <c r="M139" i="1"/>
  <c r="L77" i="1"/>
  <c r="N77" i="1"/>
  <c r="O76" i="1"/>
  <c r="O77" i="1" l="1"/>
  <c r="K140" i="1"/>
  <c r="M140" i="1"/>
  <c r="L78" i="1"/>
  <c r="N78" i="1"/>
  <c r="K141" i="1" l="1"/>
  <c r="M141" i="1"/>
  <c r="L79" i="1"/>
  <c r="N79" i="1"/>
  <c r="O78" i="1"/>
  <c r="L80" i="1" l="1"/>
  <c r="N80" i="1"/>
  <c r="O79" i="1"/>
  <c r="K142" i="1"/>
  <c r="M142" i="1"/>
  <c r="L81" i="1" l="1"/>
  <c r="N81" i="1"/>
  <c r="O80" i="1"/>
  <c r="K143" i="1"/>
  <c r="M143" i="1"/>
  <c r="K144" i="1" l="1"/>
  <c r="M144" i="1"/>
  <c r="L82" i="1"/>
  <c r="N82" i="1"/>
  <c r="O81" i="1"/>
  <c r="L83" i="1" l="1"/>
  <c r="N83" i="1"/>
  <c r="O82" i="1"/>
  <c r="K145" i="1"/>
  <c r="M145" i="1"/>
  <c r="L84" i="1" l="1"/>
  <c r="N84" i="1"/>
  <c r="O83" i="1"/>
  <c r="K146" i="1"/>
  <c r="M146" i="1"/>
  <c r="K147" i="1" l="1"/>
  <c r="M147" i="1"/>
  <c r="L85" i="1"/>
  <c r="N85" i="1"/>
  <c r="O84" i="1"/>
  <c r="K148" i="1" l="1"/>
  <c r="M148" i="1"/>
  <c r="L86" i="1"/>
  <c r="N86" i="1"/>
  <c r="O85" i="1"/>
  <c r="K149" i="1" l="1"/>
  <c r="M149" i="1"/>
  <c r="L87" i="1"/>
  <c r="N87" i="1"/>
  <c r="O86" i="1"/>
  <c r="L88" i="1" l="1"/>
  <c r="N88" i="1"/>
  <c r="O87" i="1"/>
  <c r="K150" i="1"/>
  <c r="M150" i="1"/>
  <c r="K151" i="1" l="1"/>
  <c r="M151" i="1"/>
  <c r="L89" i="1"/>
  <c r="N89" i="1"/>
  <c r="O88" i="1"/>
  <c r="K152" i="1" l="1"/>
  <c r="M152" i="1"/>
  <c r="L90" i="1"/>
  <c r="N90" i="1"/>
  <c r="O89" i="1"/>
  <c r="K153" i="1" l="1"/>
  <c r="M153" i="1"/>
  <c r="L91" i="1"/>
  <c r="N91" i="1"/>
  <c r="O90" i="1"/>
  <c r="K154" i="1" l="1"/>
  <c r="M154" i="1"/>
  <c r="L92" i="1"/>
  <c r="N92" i="1"/>
  <c r="O91" i="1"/>
  <c r="L93" i="1" l="1"/>
  <c r="N93" i="1"/>
  <c r="O92" i="1"/>
  <c r="K155" i="1"/>
  <c r="M155" i="1"/>
  <c r="K156" i="1" l="1"/>
  <c r="M156" i="1"/>
  <c r="L94" i="1"/>
  <c r="N94" i="1"/>
  <c r="O93" i="1"/>
  <c r="L95" i="1" l="1"/>
  <c r="N95" i="1"/>
  <c r="O94" i="1"/>
  <c r="K157" i="1"/>
  <c r="M157" i="1"/>
  <c r="K158" i="1" l="1"/>
  <c r="M158" i="1"/>
  <c r="L96" i="1"/>
  <c r="N96" i="1"/>
  <c r="O95" i="1"/>
  <c r="K159" i="1" l="1"/>
  <c r="M159" i="1"/>
  <c r="L97" i="1"/>
  <c r="N97" i="1"/>
  <c r="O96" i="1"/>
  <c r="K160" i="1" l="1"/>
  <c r="M160" i="1"/>
  <c r="L98" i="1"/>
  <c r="N98" i="1"/>
  <c r="O97" i="1"/>
  <c r="L99" i="1" l="1"/>
  <c r="N99" i="1"/>
  <c r="O98" i="1"/>
  <c r="K161" i="1"/>
  <c r="M161" i="1"/>
  <c r="M162" i="1" l="1"/>
  <c r="K162" i="1"/>
  <c r="L100" i="1"/>
  <c r="N100" i="1"/>
  <c r="O99" i="1"/>
  <c r="L101" i="1" l="1"/>
  <c r="N101" i="1"/>
  <c r="O100" i="1"/>
  <c r="K163" i="1"/>
  <c r="M163" i="1"/>
  <c r="M164" i="1" l="1"/>
  <c r="K164" i="1"/>
  <c r="L102" i="1"/>
  <c r="N102" i="1"/>
  <c r="O101" i="1"/>
  <c r="L103" i="1" l="1"/>
  <c r="N103" i="1"/>
  <c r="O102" i="1"/>
  <c r="O103" i="1" s="1"/>
  <c r="K165" i="1"/>
  <c r="M165" i="1"/>
  <c r="M166" i="1" l="1"/>
  <c r="K166" i="1"/>
  <c r="L104" i="1"/>
  <c r="N104" i="1"/>
  <c r="L105" i="1" l="1"/>
  <c r="N105" i="1"/>
  <c r="O104" i="1"/>
  <c r="K167" i="1"/>
  <c r="M167" i="1"/>
  <c r="M168" i="1" l="1"/>
  <c r="K168" i="1"/>
  <c r="L106" i="1"/>
  <c r="N106" i="1"/>
  <c r="O105" i="1"/>
  <c r="L107" i="1" l="1"/>
  <c r="N107" i="1"/>
  <c r="O106" i="1"/>
  <c r="M169" i="1"/>
  <c r="K169" i="1"/>
  <c r="K170" i="1" l="1"/>
  <c r="M170" i="1"/>
  <c r="L108" i="1"/>
  <c r="N108" i="1"/>
  <c r="O107" i="1"/>
  <c r="K171" i="1" l="1"/>
  <c r="M171" i="1"/>
  <c r="L109" i="1"/>
  <c r="N109" i="1"/>
  <c r="O108" i="1"/>
  <c r="L110" i="1" l="1"/>
  <c r="N110" i="1"/>
  <c r="O109" i="1"/>
  <c r="K172" i="1"/>
  <c r="M172" i="1"/>
  <c r="M173" i="1" l="1"/>
  <c r="K173" i="1"/>
  <c r="L111" i="1"/>
  <c r="N111" i="1"/>
  <c r="O110" i="1"/>
  <c r="L112" i="1" l="1"/>
  <c r="N112" i="1"/>
  <c r="O111" i="1"/>
  <c r="K174" i="1"/>
  <c r="M174" i="1"/>
  <c r="K175" i="1" l="1"/>
  <c r="M175" i="1"/>
  <c r="L113" i="1"/>
  <c r="N113" i="1"/>
  <c r="O112" i="1"/>
  <c r="K176" i="1" l="1"/>
  <c r="M176" i="1"/>
  <c r="L114" i="1"/>
  <c r="N114" i="1"/>
  <c r="O113" i="1"/>
  <c r="K177" i="1" l="1"/>
  <c r="M177" i="1"/>
  <c r="L115" i="1"/>
  <c r="N115" i="1"/>
  <c r="O114" i="1"/>
  <c r="L116" i="1" l="1"/>
  <c r="N116" i="1"/>
  <c r="O115" i="1"/>
  <c r="M178" i="1"/>
  <c r="K178" i="1"/>
  <c r="M179" i="1" l="1"/>
  <c r="K179" i="1"/>
  <c r="L117" i="1"/>
  <c r="N117" i="1"/>
  <c r="O116" i="1"/>
  <c r="L118" i="1" l="1"/>
  <c r="N118" i="1"/>
  <c r="O117" i="1"/>
  <c r="M180" i="1"/>
  <c r="K180" i="1"/>
  <c r="M181" i="1" l="1"/>
  <c r="K181" i="1"/>
  <c r="L119" i="1"/>
  <c r="N119" i="1"/>
  <c r="O118" i="1"/>
  <c r="L120" i="1" l="1"/>
  <c r="N120" i="1"/>
  <c r="O119" i="1"/>
  <c r="M182" i="1"/>
  <c r="K182" i="1"/>
  <c r="M183" i="1" l="1"/>
  <c r="K183" i="1"/>
  <c r="L121" i="1"/>
  <c r="N121" i="1"/>
  <c r="O120" i="1"/>
  <c r="L122" i="1" l="1"/>
  <c r="N122" i="1"/>
  <c r="O121" i="1"/>
  <c r="M184" i="1"/>
  <c r="K184" i="1"/>
  <c r="M185" i="1" l="1"/>
  <c r="K185" i="1"/>
  <c r="L123" i="1"/>
  <c r="N123" i="1"/>
  <c r="O122" i="1"/>
  <c r="L124" i="1" l="1"/>
  <c r="N124" i="1"/>
  <c r="O123" i="1"/>
  <c r="K186" i="1"/>
  <c r="M186" i="1"/>
  <c r="M187" i="1" l="1"/>
  <c r="K187" i="1"/>
  <c r="L125" i="1"/>
  <c r="N125" i="1"/>
  <c r="O124" i="1"/>
  <c r="L126" i="1" l="1"/>
  <c r="N126" i="1"/>
  <c r="O125" i="1"/>
  <c r="K188" i="1"/>
  <c r="M188" i="1"/>
  <c r="M189" i="1" l="1"/>
  <c r="K189" i="1"/>
  <c r="L127" i="1"/>
  <c r="N127" i="1"/>
  <c r="O126" i="1"/>
  <c r="L128" i="1" l="1"/>
  <c r="N128" i="1"/>
  <c r="O127" i="1"/>
  <c r="O128" i="1" s="1"/>
  <c r="M190" i="1"/>
  <c r="K190" i="1"/>
  <c r="M191" i="1" l="1"/>
  <c r="K191" i="1"/>
  <c r="L129" i="1"/>
  <c r="N129" i="1"/>
  <c r="L130" i="1" l="1"/>
  <c r="N130" i="1"/>
  <c r="O129" i="1"/>
  <c r="M192" i="1"/>
  <c r="K192" i="1"/>
  <c r="M193" i="1" l="1"/>
  <c r="K193" i="1"/>
  <c r="L131" i="1"/>
  <c r="N131" i="1"/>
  <c r="O130" i="1"/>
  <c r="L132" i="1" l="1"/>
  <c r="N132" i="1"/>
  <c r="O131" i="1"/>
  <c r="M194" i="1"/>
  <c r="K194" i="1"/>
  <c r="K195" i="1" l="1"/>
  <c r="M195" i="1"/>
  <c r="L133" i="1"/>
  <c r="N133" i="1"/>
  <c r="O132" i="1"/>
  <c r="M196" i="1" l="1"/>
  <c r="K196" i="1"/>
  <c r="L134" i="1"/>
  <c r="N134" i="1"/>
  <c r="O133" i="1"/>
  <c r="L135" i="1" l="1"/>
  <c r="N135" i="1"/>
  <c r="O134" i="1"/>
  <c r="K197" i="1"/>
  <c r="M197" i="1"/>
  <c r="M198" i="1" l="1"/>
  <c r="K198" i="1"/>
  <c r="L136" i="1"/>
  <c r="N136" i="1"/>
  <c r="O135" i="1"/>
  <c r="L137" i="1" l="1"/>
  <c r="N137" i="1"/>
  <c r="O136" i="1"/>
  <c r="K199" i="1"/>
  <c r="M199" i="1"/>
  <c r="K200" i="1" l="1"/>
  <c r="M200" i="1"/>
  <c r="L138" i="1"/>
  <c r="N138" i="1"/>
  <c r="O137" i="1"/>
  <c r="L139" i="1" l="1"/>
  <c r="N139" i="1"/>
  <c r="O138" i="1"/>
  <c r="K201" i="1"/>
  <c r="M201" i="1"/>
  <c r="M202" i="1" l="1"/>
  <c r="K202" i="1"/>
  <c r="L140" i="1"/>
  <c r="N140" i="1"/>
  <c r="O139" i="1"/>
  <c r="L141" i="1" l="1"/>
  <c r="N141" i="1"/>
  <c r="O140" i="1"/>
  <c r="M203" i="1"/>
  <c r="K203" i="1"/>
  <c r="K204" i="1" l="1"/>
  <c r="M204" i="1"/>
  <c r="L142" i="1"/>
  <c r="N142" i="1"/>
  <c r="O141" i="1"/>
  <c r="L143" i="1" l="1"/>
  <c r="N143" i="1"/>
  <c r="O142" i="1"/>
  <c r="M205" i="1"/>
  <c r="K205" i="1"/>
  <c r="M206" i="1" l="1"/>
  <c r="K206" i="1"/>
  <c r="L144" i="1"/>
  <c r="N144" i="1"/>
  <c r="O143" i="1"/>
  <c r="L145" i="1" l="1"/>
  <c r="N145" i="1"/>
  <c r="O144" i="1"/>
  <c r="K207" i="1"/>
  <c r="M207" i="1"/>
  <c r="K208" i="1" l="1"/>
  <c r="M208" i="1"/>
  <c r="L146" i="1"/>
  <c r="N146" i="1"/>
  <c r="O145" i="1"/>
  <c r="L147" i="1" l="1"/>
  <c r="N147" i="1"/>
  <c r="O146" i="1"/>
  <c r="M209" i="1"/>
  <c r="M210" i="1" l="1"/>
  <c r="K210" i="1"/>
  <c r="L148" i="1"/>
  <c r="N148" i="1"/>
  <c r="O147" i="1"/>
  <c r="L149" i="1" l="1"/>
  <c r="N149" i="1"/>
  <c r="O148" i="1"/>
  <c r="K211" i="1"/>
  <c r="M211" i="1"/>
  <c r="K212" i="1" l="1"/>
  <c r="M212" i="1"/>
  <c r="L150" i="1"/>
  <c r="N150" i="1"/>
  <c r="O149" i="1"/>
  <c r="L151" i="1" l="1"/>
  <c r="N151" i="1"/>
  <c r="O150" i="1"/>
  <c r="K213" i="1"/>
  <c r="M213" i="1"/>
  <c r="L152" i="1" l="1"/>
  <c r="N152" i="1"/>
  <c r="O151" i="1"/>
  <c r="L153" i="1" l="1"/>
  <c r="N153" i="1"/>
  <c r="O152" i="1"/>
  <c r="L154" i="1" l="1"/>
  <c r="N154" i="1"/>
  <c r="O153" i="1"/>
  <c r="L155" i="1" l="1"/>
  <c r="N155" i="1"/>
  <c r="O154" i="1"/>
  <c r="L156" i="1" l="1"/>
  <c r="N156" i="1"/>
  <c r="O155" i="1"/>
  <c r="N157" i="1" l="1"/>
  <c r="L157" i="1"/>
  <c r="O156" i="1"/>
  <c r="N158" i="1" l="1"/>
  <c r="L158" i="1"/>
  <c r="O157" i="1"/>
  <c r="N159" i="1" l="1"/>
  <c r="L159" i="1"/>
  <c r="O158" i="1"/>
  <c r="N160" i="1" l="1"/>
  <c r="L160" i="1"/>
  <c r="O159" i="1"/>
  <c r="L161" i="1" l="1"/>
  <c r="N161" i="1"/>
  <c r="O160" i="1"/>
  <c r="L162" i="1" l="1"/>
  <c r="N162" i="1"/>
  <c r="O161" i="1"/>
  <c r="L163" i="1" l="1"/>
  <c r="N163" i="1"/>
  <c r="O162" i="1"/>
  <c r="N164" i="1" l="1"/>
  <c r="L164" i="1"/>
  <c r="O163" i="1"/>
  <c r="N165" i="1" l="1"/>
  <c r="L165" i="1"/>
  <c r="O164" i="1"/>
  <c r="L166" i="1" l="1"/>
  <c r="N166" i="1"/>
  <c r="O165" i="1"/>
  <c r="N167" i="1" l="1"/>
  <c r="L167" i="1"/>
  <c r="O166" i="1"/>
  <c r="L168" i="1" l="1"/>
  <c r="N168" i="1"/>
  <c r="O167" i="1"/>
  <c r="N169" i="1" l="1"/>
  <c r="L169" i="1"/>
  <c r="O168" i="1"/>
  <c r="N170" i="1" l="1"/>
  <c r="L170" i="1"/>
  <c r="O169" i="1"/>
  <c r="N171" i="1" l="1"/>
  <c r="L171" i="1"/>
  <c r="O170" i="1"/>
  <c r="L172" i="1" l="1"/>
  <c r="N172" i="1"/>
  <c r="O171" i="1"/>
  <c r="L173" i="1" l="1"/>
  <c r="N173" i="1"/>
  <c r="O172" i="1"/>
  <c r="L174" i="1" l="1"/>
  <c r="N174" i="1"/>
  <c r="O173" i="1"/>
  <c r="L175" i="1" l="1"/>
  <c r="N175" i="1"/>
  <c r="O174" i="1"/>
  <c r="L176" i="1" l="1"/>
  <c r="N176" i="1"/>
  <c r="O175" i="1"/>
  <c r="L177" i="1" l="1"/>
  <c r="N177" i="1"/>
  <c r="O176" i="1"/>
  <c r="L178" i="1" l="1"/>
  <c r="N178" i="1"/>
  <c r="O177" i="1"/>
  <c r="L179" i="1" l="1"/>
  <c r="N179" i="1"/>
  <c r="O178" i="1"/>
  <c r="L180" i="1" l="1"/>
  <c r="N180" i="1"/>
  <c r="O179" i="1"/>
  <c r="N181" i="1" l="1"/>
  <c r="L181" i="1"/>
  <c r="O180" i="1"/>
  <c r="N182" i="1" l="1"/>
  <c r="L182" i="1"/>
  <c r="O181" i="1"/>
  <c r="N183" i="1" l="1"/>
  <c r="L183" i="1"/>
  <c r="O182" i="1"/>
  <c r="N184" i="1" l="1"/>
  <c r="L184" i="1"/>
  <c r="O183" i="1"/>
  <c r="N185" i="1" l="1"/>
  <c r="L185" i="1"/>
  <c r="O184" i="1"/>
  <c r="L186" i="1" l="1"/>
  <c r="N186" i="1"/>
  <c r="O185" i="1"/>
  <c r="N187" i="1" l="1"/>
  <c r="L187" i="1"/>
  <c r="O186" i="1"/>
  <c r="L188" i="1" l="1"/>
  <c r="N188" i="1"/>
  <c r="O187" i="1"/>
  <c r="L189" i="1" l="1"/>
  <c r="N189" i="1"/>
  <c r="O188" i="1"/>
  <c r="N190" i="1" l="1"/>
  <c r="L190" i="1"/>
  <c r="O189" i="1"/>
  <c r="N191" i="1" l="1"/>
  <c r="L191" i="1"/>
  <c r="O190" i="1"/>
  <c r="L192" i="1" l="1"/>
  <c r="N192" i="1"/>
  <c r="O191" i="1"/>
  <c r="N193" i="1" l="1"/>
  <c r="L193" i="1"/>
  <c r="O192" i="1"/>
  <c r="L194" i="1" l="1"/>
  <c r="N194" i="1"/>
  <c r="O193" i="1"/>
  <c r="L195" i="1" l="1"/>
  <c r="N195" i="1"/>
  <c r="O194" i="1"/>
  <c r="N196" i="1" l="1"/>
  <c r="L196" i="1"/>
  <c r="O195" i="1"/>
  <c r="L197" i="1" l="1"/>
  <c r="N197" i="1"/>
  <c r="O196" i="1"/>
  <c r="N198" i="1" l="1"/>
  <c r="L198" i="1"/>
  <c r="O197" i="1"/>
  <c r="N199" i="1" l="1"/>
  <c r="L199" i="1"/>
  <c r="O198" i="1"/>
  <c r="N200" i="1" l="1"/>
  <c r="L200" i="1"/>
  <c r="O199" i="1"/>
  <c r="N201" i="1" l="1"/>
  <c r="L201" i="1"/>
  <c r="O200" i="1"/>
  <c r="N202" i="1" l="1"/>
  <c r="L202" i="1"/>
  <c r="O201" i="1"/>
  <c r="N203" i="1" l="1"/>
  <c r="L203" i="1"/>
  <c r="O202" i="1"/>
  <c r="N204" i="1" l="1"/>
  <c r="L204" i="1"/>
  <c r="O203" i="1"/>
  <c r="N205" i="1" l="1"/>
  <c r="L205" i="1"/>
  <c r="O204" i="1"/>
  <c r="N206" i="1" l="1"/>
  <c r="L206" i="1"/>
  <c r="O205" i="1"/>
  <c r="L207" i="1" l="1"/>
  <c r="N207" i="1"/>
  <c r="O206" i="1"/>
  <c r="N208" i="1" l="1"/>
  <c r="L208" i="1"/>
  <c r="O207" i="1"/>
  <c r="N209" i="1" l="1"/>
  <c r="L209" i="1"/>
  <c r="O208" i="1"/>
  <c r="L210" i="1" l="1"/>
  <c r="N210" i="1"/>
  <c r="O209" i="1"/>
  <c r="N211" i="1" l="1"/>
  <c r="L211" i="1"/>
  <c r="O210" i="1"/>
  <c r="L212" i="1" l="1"/>
  <c r="N212" i="1"/>
  <c r="O211" i="1"/>
  <c r="N213" i="1" l="1"/>
  <c r="L213" i="1"/>
  <c r="O212" i="1"/>
  <c r="O213" i="1" l="1"/>
  <c r="C16" i="2" l="1"/>
  <c r="C17" i="2"/>
  <c r="C14" i="2"/>
  <c r="A16" i="2"/>
  <c r="A18" i="2"/>
  <c r="C22" i="2"/>
  <c r="C23" i="2"/>
  <c r="C18" i="2"/>
  <c r="C15" i="2"/>
  <c r="C21" i="2"/>
  <c r="C25" i="2"/>
  <c r="A14" i="2"/>
  <c r="A23" i="2"/>
  <c r="J23" i="3"/>
  <c r="J24" i="3" s="1"/>
  <c r="A17" i="2"/>
  <c r="A25" i="2"/>
  <c r="D23" i="3"/>
  <c r="D24" i="3" s="1"/>
  <c r="A24" i="2"/>
  <c r="C24" i="2"/>
  <c r="A21" i="2"/>
  <c r="A15" i="2"/>
  <c r="A22" i="2"/>
</calcChain>
</file>

<file path=xl/sharedStrings.xml><?xml version="1.0" encoding="utf-8"?>
<sst xmlns="http://schemas.openxmlformats.org/spreadsheetml/2006/main" count="440" uniqueCount="73">
  <si>
    <t>server</t>
  </si>
  <si>
    <t>player           ID</t>
  </si>
  <si>
    <t>season  ID</t>
  </si>
  <si>
    <t>match    ID</t>
  </si>
  <si>
    <t>player style</t>
  </si>
  <si>
    <t>result</t>
  </si>
  <si>
    <t>error  pos.</t>
  </si>
  <si>
    <t>comments</t>
  </si>
  <si>
    <t>opp    style</t>
  </si>
  <si>
    <t>match date</t>
  </si>
  <si>
    <t>win/loss?</t>
  </si>
  <si>
    <t>home/away?</t>
  </si>
  <si>
    <t>player L/R?</t>
  </si>
  <si>
    <t>opp L/R?</t>
  </si>
  <si>
    <t>serve result</t>
  </si>
  <si>
    <t>serve location</t>
  </si>
  <si>
    <t>player point</t>
  </si>
  <si>
    <t>player sets</t>
  </si>
  <si>
    <t>opp. sets</t>
  </si>
  <si>
    <t>player games</t>
  </si>
  <si>
    <t>opp. games</t>
  </si>
  <si>
    <t>opp. point</t>
  </si>
  <si>
    <t>cross/line</t>
  </si>
  <si>
    <t>point winner</t>
  </si>
  <si>
    <t>return: cross/line</t>
  </si>
  <si>
    <t>fore/back</t>
  </si>
  <si>
    <t>point length</t>
  </si>
  <si>
    <t>Total Points Won</t>
  </si>
  <si>
    <t>Unforced Errors</t>
  </si>
  <si>
    <t>Aces</t>
  </si>
  <si>
    <t>Double Faults</t>
  </si>
  <si>
    <t>Winners</t>
  </si>
  <si>
    <t>Overall</t>
  </si>
  <si>
    <t>Match Summary Report</t>
  </si>
  <si>
    <t>Serving</t>
  </si>
  <si>
    <t>% Served Wide</t>
  </si>
  <si>
    <t>% Served Body</t>
  </si>
  <si>
    <t>% Served Up T</t>
  </si>
  <si>
    <t>First Serve %</t>
  </si>
  <si>
    <t>Second Serve %</t>
  </si>
  <si>
    <t>Return %</t>
  </si>
  <si>
    <t>% Points Won</t>
  </si>
  <si>
    <t xml:space="preserve">BYU: </t>
  </si>
  <si>
    <t>% First Serve Points Won</t>
  </si>
  <si>
    <t>% Second Serve Points Won</t>
  </si>
  <si>
    <t>P</t>
  </si>
  <si>
    <t>HOME</t>
  </si>
  <si>
    <t>R</t>
  </si>
  <si>
    <t>fore/back2</t>
  </si>
  <si>
    <t>cross/line2</t>
  </si>
  <si>
    <t>F</t>
  </si>
  <si>
    <t xml:space="preserve">Net Play? </t>
  </si>
  <si>
    <t>FINAL Shot Type</t>
  </si>
  <si>
    <t>Next to final shot type2</t>
  </si>
  <si>
    <t>Player Name</t>
  </si>
  <si>
    <t>Topspin</t>
  </si>
  <si>
    <t>Slice</t>
  </si>
  <si>
    <t>Volley</t>
  </si>
  <si>
    <t>Lob</t>
  </si>
  <si>
    <t>Hand</t>
  </si>
  <si>
    <t>ShotType</t>
  </si>
  <si>
    <t>Forehand</t>
  </si>
  <si>
    <t>Backhand</t>
  </si>
  <si>
    <t>DTL</t>
  </si>
  <si>
    <t>Smash</t>
  </si>
  <si>
    <t>CC</t>
  </si>
  <si>
    <t>Incomplete Data</t>
  </si>
  <si>
    <t>Recorded Data</t>
  </si>
  <si>
    <t>DF</t>
  </si>
  <si>
    <t>Unforced Errors Committed</t>
  </si>
  <si>
    <t>Forced Errors Committed</t>
  </si>
  <si>
    <t>Data Tables for Sunburst Charts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</si>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</sst>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[$-F800]dddd\,\ mmmm\ dd\,\ yyyy"/>
    <numFmt numFmtId="166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/>
      </left>
      <right/>
      <top style="thick">
        <color auto="1"/>
      </top>
      <bottom/>
      <diagonal/>
    </border>
    <border>
      <left style="thin">
        <color theme="9"/>
      </left>
      <right style="thin">
        <color theme="9"/>
      </right>
      <top style="thick">
        <color auto="1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 tint="0.39997558519241921"/>
      </left>
      <right/>
      <top style="thick">
        <color auto="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8" tint="0.39997558519241921"/>
      </right>
      <top style="thick">
        <color auto="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9" tint="0.3999755851924192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166" fontId="0" fillId="0" borderId="8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166" fontId="0" fillId="0" borderId="10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166" fontId="0" fillId="0" borderId="6" xfId="0" applyNumberFormat="1" applyBorder="1" applyAlignment="1">
      <alignment horizontal="left"/>
    </xf>
    <xf numFmtId="0" fontId="0" fillId="0" borderId="10" xfId="0" applyBorder="1"/>
    <xf numFmtId="0" fontId="0" fillId="5" borderId="14" xfId="0" applyFont="1" applyFill="1" applyBorder="1"/>
    <xf numFmtId="0" fontId="0" fillId="5" borderId="15" xfId="0" applyFont="1" applyFill="1" applyBorder="1"/>
    <xf numFmtId="0" fontId="0" fillId="5" borderId="16" xfId="0" applyFont="1" applyFill="1" applyBorder="1"/>
    <xf numFmtId="0" fontId="0" fillId="5" borderId="16" xfId="0" applyFont="1" applyFill="1" applyBorder="1" applyAlignment="1">
      <alignment horizontal="center"/>
    </xf>
    <xf numFmtId="164" fontId="0" fillId="5" borderId="16" xfId="0" applyNumberFormat="1" applyFont="1" applyFill="1" applyBorder="1"/>
    <xf numFmtId="0" fontId="0" fillId="5" borderId="17" xfId="0" applyFont="1" applyFill="1" applyBorder="1"/>
    <xf numFmtId="0" fontId="0" fillId="0" borderId="18" xfId="0" applyFont="1" applyBorder="1"/>
    <xf numFmtId="164" fontId="0" fillId="0" borderId="18" xfId="0" applyNumberFormat="1" applyFont="1" applyBorder="1"/>
    <xf numFmtId="0" fontId="0" fillId="0" borderId="19" xfId="0" applyFont="1" applyBorder="1"/>
    <xf numFmtId="0" fontId="0" fillId="5" borderId="18" xfId="0" applyFont="1" applyFill="1" applyBorder="1"/>
    <xf numFmtId="164" fontId="0" fillId="5" borderId="18" xfId="0" applyNumberFormat="1" applyFont="1" applyFill="1" applyBorder="1"/>
    <xf numFmtId="0" fontId="0" fillId="5" borderId="19" xfId="0" applyFont="1" applyFill="1" applyBorder="1"/>
    <xf numFmtId="0" fontId="0" fillId="5" borderId="20" xfId="0" applyFont="1" applyFill="1" applyBorder="1"/>
    <xf numFmtId="0" fontId="0" fillId="5" borderId="13" xfId="0" applyFont="1" applyFill="1" applyBorder="1"/>
    <xf numFmtId="0" fontId="0" fillId="0" borderId="21" xfId="0" applyFont="1" applyBorder="1"/>
    <xf numFmtId="0" fontId="0" fillId="0" borderId="22" xfId="0" applyFont="1" applyBorder="1"/>
    <xf numFmtId="0" fontId="0" fillId="5" borderId="21" xfId="0" applyFont="1" applyFill="1" applyBorder="1"/>
    <xf numFmtId="0" fontId="0" fillId="5" borderId="22" xfId="0" applyFont="1" applyFill="1" applyBorder="1"/>
    <xf numFmtId="0" fontId="0" fillId="6" borderId="23" xfId="0" applyFont="1" applyFill="1" applyBorder="1"/>
    <xf numFmtId="0" fontId="0" fillId="0" borderId="24" xfId="0" applyFont="1" applyBorder="1"/>
    <xf numFmtId="0" fontId="0" fillId="0" borderId="25" xfId="0" applyFont="1" applyBorder="1"/>
    <xf numFmtId="0" fontId="0" fillId="6" borderId="24" xfId="0" applyFont="1" applyFill="1" applyBorder="1"/>
    <xf numFmtId="0" fontId="0" fillId="6" borderId="25" xfId="0" applyFont="1" applyFill="1" applyBorder="1"/>
    <xf numFmtId="0" fontId="2" fillId="4" borderId="26" xfId="0" applyFont="1" applyFill="1" applyBorder="1" applyAlignment="1">
      <alignment vertical="top" wrapText="1"/>
    </xf>
    <xf numFmtId="164" fontId="2" fillId="4" borderId="26" xfId="0" applyNumberFormat="1" applyFont="1" applyFill="1" applyBorder="1" applyAlignment="1">
      <alignment vertical="top" wrapText="1"/>
    </xf>
    <xf numFmtId="0" fontId="2" fillId="4" borderId="27" xfId="0" applyFont="1" applyFill="1" applyBorder="1" applyAlignment="1">
      <alignment vertical="top" wrapText="1"/>
    </xf>
    <xf numFmtId="0" fontId="1" fillId="3" borderId="26" xfId="0" applyFont="1" applyFill="1" applyBorder="1" applyAlignment="1">
      <alignment vertical="top" wrapText="1"/>
    </xf>
    <xf numFmtId="0" fontId="1" fillId="2" borderId="26" xfId="0" applyFont="1" applyFill="1" applyBorder="1" applyAlignment="1">
      <alignment vertical="top" wrapText="1"/>
    </xf>
    <xf numFmtId="0" fontId="1" fillId="2" borderId="27" xfId="0" applyFont="1" applyFill="1" applyBorder="1" applyAlignment="1">
      <alignment vertical="top" wrapText="1"/>
    </xf>
    <xf numFmtId="0" fontId="0" fillId="0" borderId="22" xfId="0" applyFont="1" applyFill="1" applyBorder="1"/>
    <xf numFmtId="0" fontId="0" fillId="0" borderId="8" xfId="0" applyNumberFormat="1" applyBorder="1" applyAlignment="1">
      <alignment horizontal="left"/>
    </xf>
    <xf numFmtId="10" fontId="0" fillId="0" borderId="8" xfId="0" applyNumberFormat="1" applyBorder="1" applyAlignment="1">
      <alignment horizontal="left"/>
    </xf>
    <xf numFmtId="0" fontId="4" fillId="0" borderId="0" xfId="0" applyFont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166" fontId="0" fillId="0" borderId="28" xfId="0" applyNumberFormat="1" applyBorder="1" applyAlignment="1">
      <alignment horizontal="left"/>
    </xf>
    <xf numFmtId="0" fontId="0" fillId="0" borderId="29" xfId="0" applyBorder="1" applyAlignment="1">
      <alignment horizontal="center"/>
    </xf>
    <xf numFmtId="166" fontId="0" fillId="0" borderId="37" xfId="0" applyNumberFormat="1" applyBorder="1" applyAlignment="1">
      <alignment horizontal="left"/>
    </xf>
    <xf numFmtId="0" fontId="0" fillId="0" borderId="38" xfId="0" applyBorder="1" applyAlignment="1">
      <alignment horizontal="center"/>
    </xf>
    <xf numFmtId="0" fontId="0" fillId="0" borderId="0" xfId="0" applyFont="1" applyBorder="1"/>
    <xf numFmtId="0" fontId="0" fillId="8" borderId="0" xfId="0" applyFill="1"/>
    <xf numFmtId="0" fontId="0" fillId="0" borderId="0" xfId="0" applyFont="1" applyFill="1" applyBorder="1"/>
    <xf numFmtId="0" fontId="0" fillId="5" borderId="0" xfId="0" applyFont="1" applyFill="1" applyBorder="1"/>
    <xf numFmtId="0" fontId="0" fillId="0" borderId="39" xfId="0" applyFont="1" applyBorder="1"/>
    <xf numFmtId="0" fontId="0" fillId="0" borderId="32" xfId="0" applyBorder="1"/>
    <xf numFmtId="0" fontId="0" fillId="0" borderId="34" xfId="0" applyBorder="1"/>
    <xf numFmtId="0" fontId="0" fillId="0" borderId="40" xfId="0" applyBorder="1"/>
    <xf numFmtId="0" fontId="0" fillId="0" borderId="41" xfId="0" applyBorder="1"/>
    <xf numFmtId="0" fontId="0" fillId="0" borderId="35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31" xfId="0" applyBorder="1"/>
    <xf numFmtId="0" fontId="0" fillId="0" borderId="46" xfId="0" applyBorder="1"/>
    <xf numFmtId="0" fontId="0" fillId="0" borderId="7" xfId="0" applyBorder="1" applyAlignment="1">
      <alignment horizontal="right"/>
    </xf>
    <xf numFmtId="166" fontId="0" fillId="0" borderId="9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166" fontId="0" fillId="0" borderId="12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166" fontId="0" fillId="0" borderId="7" xfId="0" applyNumberFormat="1" applyBorder="1" applyAlignment="1">
      <alignment horizontal="right"/>
    </xf>
    <xf numFmtId="166" fontId="0" fillId="0" borderId="30" xfId="0" applyNumberFormat="1" applyBorder="1" applyAlignment="1">
      <alignment horizontal="right"/>
    </xf>
    <xf numFmtId="166" fontId="0" fillId="0" borderId="36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0" fontId="0" fillId="0" borderId="33" xfId="0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 style="thin">
          <color theme="8" tint="0.39997558519241921"/>
        </right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outline="0">
        <top style="thick">
          <color auto="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B0F0"/>
        </patternFill>
      </fill>
      <alignment horizontal="general" vertical="top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border outline="0"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FF9900"/>
        </patternFill>
      </fill>
      <alignment horizontal="general" vertical="top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 style="thin">
          <color theme="9"/>
        </right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yyyy\-mm\-dd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border outline="0"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top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colors>
    <mruColors>
      <color rgb="FFAF3711"/>
      <color rgb="FFFADDD4"/>
      <color rgb="FFFF9900"/>
      <color rgb="FFC923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>
      <cx:tx>
        <cx:txData>
          <cx:v>BYU Unforced Errors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BYU Unforced Errors</a:t>
          </a:r>
        </a:p>
      </cx:txPr>
    </cx:title>
    <cx:plotArea>
      <cx:plotAreaRegion>
        <cx:series layoutId="sunburst" uniqueId="{2F56FC50-862B-434B-8FE6-821C9A2353F3}">
          <cx:dataLabels pos="ctr">
            <cx:visibility seriesName="0" categoryName="1" value="1"/>
            <cx:separator>
</cx:separator>
          </cx:dataLabels>
          <cx:dataId val="0"/>
        </cx:series>
      </cx:plotAreaRegion>
    </cx:plotArea>
    <cx:legend pos="t" align="ctr" overlay="0"/>
  </cx:chart>
  <cx:spPr>
    <a:solidFill>
      <a:schemeClr val="bg1">
        <a:lumMod val="85000"/>
      </a:schemeClr>
    </a:solidFill>
  </cx:spPr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BYU Winners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BYU Winners</a:t>
          </a:r>
        </a:p>
      </cx:txPr>
    </cx:title>
    <cx:plotArea>
      <cx:plotAreaRegion>
        <cx:series layoutId="sunburst" uniqueId="{9A39734A-135E-48B1-AD19-3018A9BA20E5}">
          <cx:dataLabels>
            <cx:visibility seriesName="0" categoryName="1" value="1"/>
            <cx:separator>
</cx:separator>
          </cx:dataLabels>
          <cx:dataId val="0"/>
        </cx:series>
      </cx:plotAreaRegion>
    </cx:plotArea>
    <cx:legend pos="t" align="ctr" overlay="0"/>
  </cx:chart>
  <cx:spPr>
    <a:solidFill>
      <a:schemeClr val="bg1">
        <a:lumMod val="85000"/>
      </a:schemeClr>
    </a:solidFill>
  </cx:spPr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1132099</xdr:colOff>
      <xdr:row>0</xdr:row>
      <xdr:rowOff>71005</xdr:rowOff>
    </xdr:from>
    <xdr:to>
      <xdr:col>2</xdr:col>
      <xdr:colOff>2004003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6281" y="71005"/>
          <a:ext cx="871904" cy="635577"/>
        </a:xfrm>
        <a:prstGeom prst="rect">
          <a:avLst/>
        </a:prstGeom>
      </xdr:spPr>
    </xdr:pic>
    <xdr:clientData/>
  </xdr:twoCellAnchor>
  <xdr:twoCellAnchor>
    <xdr:from>
      <xdr:col>0</xdr:col>
      <xdr:colOff>6927</xdr:colOff>
      <xdr:row>26</xdr:row>
      <xdr:rowOff>13855</xdr:rowOff>
    </xdr:from>
    <xdr:to>
      <xdr:col>1</xdr:col>
      <xdr:colOff>1316180</xdr:colOff>
      <xdr:row>44</xdr:row>
      <xdr:rowOff>173180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1">
              <a:extLst>
                <a:ext uri="{FF2B5EF4-FFF2-40B4-BE49-F238E27FC236}">
                  <a16:creationId xmlns:a16="http://schemas.microsoft.com/office/drawing/2014/main" id="{873E337C-1152-44D2-9263-216168585B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27" y="4913515"/>
              <a:ext cx="3099953" cy="34511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1323108</xdr:colOff>
      <xdr:row>26</xdr:row>
      <xdr:rowOff>13855</xdr:rowOff>
    </xdr:from>
    <xdr:to>
      <xdr:col>2</xdr:col>
      <xdr:colOff>2101041</xdr:colOff>
      <xdr:row>44</xdr:row>
      <xdr:rowOff>173182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1">
              <a:extLst>
                <a:ext uri="{FF2B5EF4-FFF2-40B4-BE49-F238E27FC236}">
                  <a16:creationId xmlns:a16="http://schemas.microsoft.com/office/drawing/2014/main" id="{6EABFA0F-411E-4BC4-AB20-96CB9580B8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13808" y="4913515"/>
              <a:ext cx="3079173" cy="34511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00" totalsRowShown="0" headerRowDxfId="40" dataDxfId="39" tableBorderDxfId="38">
  <autoFilter ref="A1:J500" xr:uid="{00000000-0009-0000-0100-000001000000}"/>
  <tableColumns count="10">
    <tableColumn id="1" xr3:uid="{00000000-0010-0000-0000-000001000000}" name="player           ID" dataDxfId="37"/>
    <tableColumn id="2" xr3:uid="{00000000-0010-0000-0000-000002000000}" name="season  ID" dataDxfId="36"/>
    <tableColumn id="3" xr3:uid="{00000000-0010-0000-0000-000003000000}" name="match    ID" dataDxfId="35"/>
    <tableColumn id="4" xr3:uid="{00000000-0010-0000-0000-000004000000}" name="match date" dataDxfId="34"/>
    <tableColumn id="5" xr3:uid="{00000000-0010-0000-0000-000005000000}" name="home/away?" dataDxfId="33"/>
    <tableColumn id="6" xr3:uid="{00000000-0010-0000-0000-000006000000}" name="win/loss?" dataDxfId="32"/>
    <tableColumn id="7" xr3:uid="{00000000-0010-0000-0000-000007000000}" name="player style" dataDxfId="31"/>
    <tableColumn id="8" xr3:uid="{00000000-0010-0000-0000-000008000000}" name="player L/R?" dataDxfId="30"/>
    <tableColumn id="9" xr3:uid="{00000000-0010-0000-0000-000009000000}" name="opp    style" dataDxfId="29"/>
    <tableColumn id="10" xr3:uid="{00000000-0010-0000-0000-00000A000000}" name="opp L/R?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K1:Q500" totalsRowShown="0" headerRowDxfId="27" dataDxfId="26" tableBorderDxfId="25">
  <autoFilter ref="K1:Q500" xr:uid="{00000000-0009-0000-0100-000002000000}"/>
  <tableColumns count="7">
    <tableColumn id="1" xr3:uid="{00000000-0010-0000-0100-000001000000}" name="player sets" dataDxfId="24">
      <calculatedColumnFormula>IF(M1=5,IF(P1=3,IF(V1="P",K1+1,K1),K1),K1)</calculatedColumnFormula>
    </tableColumn>
    <tableColumn id="2" xr3:uid="{00000000-0010-0000-0100-000002000000}" name="opp. sets" dataDxfId="23">
      <calculatedColumnFormula>IF(N1=5,IF(Q1=3,IF(V1="O",L1+1,L1),L1),L1)</calculatedColumnFormula>
    </tableColumn>
    <tableColumn id="4" xr3:uid="{00000000-0010-0000-0100-000004000000}" name="player games" dataDxfId="22">
      <calculatedColumnFormula>IF(P1=3,IF(V1="P",M1+1,M1),M1)</calculatedColumnFormula>
    </tableColumn>
    <tableColumn id="5" xr3:uid="{00000000-0010-0000-0100-000005000000}" name="opp. games" dataDxfId="21">
      <calculatedColumnFormula>IF(Q1=3,IF(V1="O",N1+1,N1),N1)</calculatedColumnFormula>
    </tableColumn>
    <tableColumn id="6" xr3:uid="{00000000-0010-0000-0100-000006000000}" name="server" dataDxfId="20">
      <calculatedColumnFormula>IF(OR(M2&gt;M1,N2&gt;N1),IF(O1="P","O","P"),O1)</calculatedColumnFormula>
    </tableColumn>
    <tableColumn id="8" xr3:uid="{00000000-0010-0000-0100-000008000000}" name="player point" dataDxfId="19">
      <calculatedColumnFormula>IF(V1="P",P1+1,P1)</calculatedColumnFormula>
    </tableColumn>
    <tableColumn id="9" xr3:uid="{00000000-0010-0000-0100-000009000000}" name="opp. point" dataDxfId="18">
      <calculatedColumnFormula>IF(V1="O",Q1+1,Q1)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R1:AF500" totalsRowShown="0" headerRowDxfId="17" dataDxfId="16" tableBorderDxfId="15">
  <autoFilter ref="R1:AF500" xr:uid="{D8085BF6-0C3F-4DFB-949E-FE0AD16C11E6}"/>
  <tableColumns count="15">
    <tableColumn id="1" xr3:uid="{00000000-0010-0000-0200-000001000000}" name="serve result" dataDxfId="14"/>
    <tableColumn id="2" xr3:uid="{00000000-0010-0000-0200-000002000000}" name="serve location" dataDxfId="13"/>
    <tableColumn id="3" xr3:uid="{00000000-0010-0000-0200-000003000000}" name="return: cross/line" dataDxfId="12"/>
    <tableColumn id="4" xr3:uid="{00000000-0010-0000-0200-000004000000}" name="result" dataDxfId="11"/>
    <tableColumn id="5" xr3:uid="{00000000-0010-0000-0200-000005000000}" name="point winner" dataDxfId="10"/>
    <tableColumn id="14" xr3:uid="{82729589-2121-4530-BCE2-8245E7F6F78F}" name="FINAL Shot Type" dataDxfId="9"/>
    <tableColumn id="13" xr3:uid="{8C31CF8E-22FC-4597-BEA6-E27C0F4037DC}" name="fore/back" dataDxfId="8"/>
    <tableColumn id="12" xr3:uid="{85F4A9E2-45D0-4C7E-952B-A0693DF0A199}" name="cross/line" dataDxfId="7"/>
    <tableColumn id="6" xr3:uid="{00000000-0010-0000-0200-000006000000}" name="Next to final shot type2" dataDxfId="6"/>
    <tableColumn id="7" xr3:uid="{00000000-0010-0000-0200-000007000000}" name="fore/back2" dataDxfId="5"/>
    <tableColumn id="8" xr3:uid="{00000000-0010-0000-0200-000008000000}" name="cross/line2" dataDxfId="4"/>
    <tableColumn id="15" xr3:uid="{402AA352-482C-4944-8212-DB5BB1B7A000}" name="Net Play? " dataDxfId="3"/>
    <tableColumn id="9" xr3:uid="{00000000-0010-0000-0200-000009000000}" name="point length" dataDxfId="2"/>
    <tableColumn id="10" xr3:uid="{00000000-0010-0000-0200-00000A000000}" name="error  pos." dataDxfId="1"/>
    <tableColumn id="11" xr3:uid="{00000000-0010-0000-0200-00000B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zoomScale="83" zoomScaleNormal="83" workbookViewId="0">
      <selection activeCell="O351" sqref="O351"/>
    </sheetView>
  </sheetViews>
  <sheetFormatPr defaultRowHeight="14.4" x14ac:dyDescent="0.3"/>
  <cols>
    <col min="1" max="1" width="22.109375" customWidth="1"/>
    <col min="2" max="2" width="12" customWidth="1"/>
    <col min="3" max="3" width="12.5546875" customWidth="1"/>
    <col min="4" max="4" width="13" style="1" customWidth="1"/>
    <col min="5" max="5" width="14.77734375" customWidth="1"/>
    <col min="6" max="6" width="12.109375" customWidth="1"/>
    <col min="7" max="8" width="13.44140625" customWidth="1"/>
    <col min="9" max="10" width="12.5546875" customWidth="1"/>
    <col min="11" max="11" width="12.77734375" customWidth="1"/>
    <col min="12" max="12" width="11.109375" customWidth="1"/>
    <col min="13" max="13" width="10.77734375" customWidth="1"/>
    <col min="14" max="14" width="14.77734375" customWidth="1"/>
    <col min="15" max="15" width="13.21875" customWidth="1"/>
    <col min="16" max="16" width="8.77734375" customWidth="1"/>
    <col min="17" max="17" width="10.109375" customWidth="1"/>
    <col min="18" max="18" width="13.44140625" customWidth="1"/>
    <col min="19" max="19" width="13.109375" customWidth="1"/>
    <col min="20" max="20" width="13.44140625" customWidth="1"/>
    <col min="21" max="21" width="15.44140625" customWidth="1"/>
    <col min="22" max="22" width="17.77734375" customWidth="1"/>
    <col min="23" max="23" width="8.77734375" customWidth="1"/>
    <col min="24" max="27" width="14" customWidth="1"/>
    <col min="28" max="28" width="12.44140625" customWidth="1"/>
    <col min="29" max="31" width="12.21875" customWidth="1"/>
    <col min="32" max="32" width="13.44140625" customWidth="1"/>
    <col min="33" max="33" width="12.109375" customWidth="1"/>
    <col min="34" max="34" width="45.77734375" customWidth="1"/>
  </cols>
  <sheetData>
    <row r="1" spans="1:32" ht="30" customHeight="1" thickBot="1" x14ac:dyDescent="0.35">
      <c r="A1" s="43" t="s">
        <v>1</v>
      </c>
      <c r="B1" s="43" t="s">
        <v>2</v>
      </c>
      <c r="C1" s="43" t="s">
        <v>3</v>
      </c>
      <c r="D1" s="44" t="s">
        <v>9</v>
      </c>
      <c r="E1" s="43" t="s">
        <v>11</v>
      </c>
      <c r="F1" s="43" t="s">
        <v>10</v>
      </c>
      <c r="G1" s="43" t="s">
        <v>4</v>
      </c>
      <c r="H1" s="43" t="s">
        <v>12</v>
      </c>
      <c r="I1" s="43" t="s">
        <v>8</v>
      </c>
      <c r="J1" s="45" t="s">
        <v>13</v>
      </c>
      <c r="K1" s="46" t="s">
        <v>17</v>
      </c>
      <c r="L1" s="46" t="s">
        <v>18</v>
      </c>
      <c r="M1" s="46" t="s">
        <v>19</v>
      </c>
      <c r="N1" s="46" t="s">
        <v>20</v>
      </c>
      <c r="O1" s="46" t="s">
        <v>0</v>
      </c>
      <c r="P1" s="46" t="s">
        <v>16</v>
      </c>
      <c r="Q1" s="46" t="s">
        <v>21</v>
      </c>
      <c r="R1" s="47" t="s">
        <v>14</v>
      </c>
      <c r="S1" s="47" t="s">
        <v>15</v>
      </c>
      <c r="T1" s="47" t="s">
        <v>24</v>
      </c>
      <c r="U1" s="47" t="s">
        <v>5</v>
      </c>
      <c r="V1" s="47" t="s">
        <v>23</v>
      </c>
      <c r="W1" s="47" t="s">
        <v>52</v>
      </c>
      <c r="X1" s="47" t="s">
        <v>25</v>
      </c>
      <c r="Y1" s="47" t="s">
        <v>22</v>
      </c>
      <c r="Z1" s="47" t="s">
        <v>53</v>
      </c>
      <c r="AA1" s="47" t="s">
        <v>48</v>
      </c>
      <c r="AB1" s="47" t="s">
        <v>49</v>
      </c>
      <c r="AC1" s="47" t="s">
        <v>51</v>
      </c>
      <c r="AD1" s="47" t="s">
        <v>26</v>
      </c>
      <c r="AE1" s="47" t="s">
        <v>6</v>
      </c>
      <c r="AF1" s="48" t="s">
        <v>7</v>
      </c>
    </row>
    <row r="2" spans="1:32" ht="15.6" thickTop="1" thickBot="1" x14ac:dyDescent="0.35">
      <c r="A2" s="19" t="s">
        <v>54</v>
      </c>
      <c r="B2" s="22"/>
      <c r="C2" s="23"/>
      <c r="D2" s="24">
        <v>42783</v>
      </c>
      <c r="E2" s="22" t="s">
        <v>46</v>
      </c>
      <c r="F2" s="22"/>
      <c r="G2" s="22"/>
      <c r="H2" s="22" t="s">
        <v>47</v>
      </c>
      <c r="I2" s="22"/>
      <c r="J2" s="25" t="s">
        <v>47</v>
      </c>
      <c r="K2" s="32">
        <v>0</v>
      </c>
      <c r="L2" s="33">
        <v>0</v>
      </c>
      <c r="M2" s="33">
        <v>0</v>
      </c>
      <c r="N2" s="33">
        <v>0</v>
      </c>
      <c r="O2" s="33" t="s">
        <v>45</v>
      </c>
      <c r="P2" s="33">
        <v>0</v>
      </c>
      <c r="Q2" s="33">
        <v>0</v>
      </c>
      <c r="R2" s="60" t="s">
        <v>50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38"/>
    </row>
    <row r="3" spans="1:32" x14ac:dyDescent="0.3">
      <c r="A3" s="26"/>
      <c r="B3" s="26"/>
      <c r="C3" s="26"/>
      <c r="D3" s="27"/>
      <c r="E3" s="26"/>
      <c r="F3" s="26"/>
      <c r="G3" s="26"/>
      <c r="H3" s="26"/>
      <c r="I3" s="26"/>
      <c r="J3" s="28"/>
      <c r="K3" s="34">
        <f t="shared" ref="K3:K66" si="0">IF(M2=5,IF(P2=3,IF(V2="P",K2+1,K2),K2),K2)</f>
        <v>0</v>
      </c>
      <c r="L3" s="35">
        <f t="shared" ref="L3:L66" si="1">IF(N2=5,IF(Q2=3,IF(V2="O",L2+1,L2),L2),L2)</f>
        <v>0</v>
      </c>
      <c r="M3" s="49">
        <f t="shared" ref="M3:M66" si="2">IF(P2=3,IF(V2="P",M2+1,M2),M2)</f>
        <v>0</v>
      </c>
      <c r="N3" s="49">
        <v>0</v>
      </c>
      <c r="O3" s="35" t="s">
        <v>45</v>
      </c>
      <c r="P3" s="17">
        <f>IF(V2="P",P2+1,P2)</f>
        <v>0</v>
      </c>
      <c r="Q3" s="35">
        <v>0</v>
      </c>
      <c r="R3" t="s">
        <v>50</v>
      </c>
      <c r="AF3" s="40"/>
    </row>
    <row r="4" spans="1:32" x14ac:dyDescent="0.3">
      <c r="A4" s="29"/>
      <c r="B4" s="29"/>
      <c r="C4" s="29"/>
      <c r="D4" s="30"/>
      <c r="E4" s="29"/>
      <c r="F4" s="29"/>
      <c r="G4" s="29"/>
      <c r="H4" s="29"/>
      <c r="I4" s="29"/>
      <c r="J4" s="31"/>
      <c r="K4" s="36">
        <f t="shared" si="0"/>
        <v>0</v>
      </c>
      <c r="L4" s="37">
        <f t="shared" si="1"/>
        <v>0</v>
      </c>
      <c r="M4" s="37">
        <f t="shared" si="2"/>
        <v>0</v>
      </c>
      <c r="N4" s="37">
        <f t="shared" ref="N4:N67" si="3">IF(Q3=3,IF(V3="O",N3+1,N3),N3)</f>
        <v>0</v>
      </c>
      <c r="O4" s="37" t="str">
        <f t="shared" ref="O4:O67" si="4">IF(OR(M4&gt;M3,N4&gt;N3),IF(O3="P","O","P"),O3)</f>
        <v>P</v>
      </c>
      <c r="P4" s="37">
        <f>IF(V3="P",P3+1,P3)</f>
        <v>0</v>
      </c>
      <c r="Q4" s="37">
        <f>IF(V3="O",Q3+1,Q3)</f>
        <v>0</v>
      </c>
      <c r="R4" s="60" t="s">
        <v>50</v>
      </c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42"/>
    </row>
    <row r="5" spans="1:32" x14ac:dyDescent="0.3">
      <c r="A5" s="26"/>
      <c r="B5" s="26"/>
      <c r="C5" s="26"/>
      <c r="D5" s="27"/>
      <c r="E5" s="26"/>
      <c r="F5" s="26"/>
      <c r="G5" s="26"/>
      <c r="H5" s="26"/>
      <c r="I5" s="26"/>
      <c r="J5" s="28"/>
      <c r="K5" s="34">
        <f t="shared" si="0"/>
        <v>0</v>
      </c>
      <c r="L5" s="35">
        <f t="shared" si="1"/>
        <v>0</v>
      </c>
      <c r="M5" s="49">
        <f t="shared" si="2"/>
        <v>0</v>
      </c>
      <c r="N5" s="49">
        <f t="shared" si="3"/>
        <v>0</v>
      </c>
      <c r="O5" s="35" t="str">
        <f t="shared" si="4"/>
        <v>P</v>
      </c>
      <c r="P5" s="35">
        <f>IF(V4="P",P4+1,P4)</f>
        <v>0</v>
      </c>
      <c r="Q5" s="35">
        <f>IF(V4="O",Q4+1,Q4)</f>
        <v>0</v>
      </c>
      <c r="R5" t="s">
        <v>50</v>
      </c>
      <c r="AF5" s="40"/>
    </row>
    <row r="6" spans="1:32" x14ac:dyDescent="0.3">
      <c r="A6" s="29"/>
      <c r="B6" s="29"/>
      <c r="C6" s="29"/>
      <c r="D6" s="30"/>
      <c r="E6" s="29"/>
      <c r="F6" s="29"/>
      <c r="G6" s="29"/>
      <c r="H6" s="29"/>
      <c r="I6" s="29"/>
      <c r="J6" s="31"/>
      <c r="K6" s="36">
        <f t="shared" si="0"/>
        <v>0</v>
      </c>
      <c r="L6" s="37">
        <f t="shared" si="1"/>
        <v>0</v>
      </c>
      <c r="M6" s="37">
        <f t="shared" si="2"/>
        <v>0</v>
      </c>
      <c r="N6" s="37">
        <f t="shared" si="3"/>
        <v>0</v>
      </c>
      <c r="O6" s="37" t="str">
        <f t="shared" si="4"/>
        <v>P</v>
      </c>
      <c r="P6" s="37">
        <f>IF(V5="P",P5+1,P5)</f>
        <v>0</v>
      </c>
      <c r="Q6" s="37">
        <f>IF(V5="O",Q5+1,Q5)</f>
        <v>0</v>
      </c>
      <c r="R6" s="60" t="s">
        <v>50</v>
      </c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42"/>
    </row>
    <row r="7" spans="1:32" x14ac:dyDescent="0.3">
      <c r="A7" s="26"/>
      <c r="B7" s="26"/>
      <c r="C7" s="26"/>
      <c r="D7" s="27"/>
      <c r="E7" s="26"/>
      <c r="F7" s="26"/>
      <c r="G7" s="26"/>
      <c r="H7" s="26"/>
      <c r="I7" s="26"/>
      <c r="J7" s="28"/>
      <c r="K7" s="34">
        <f t="shared" si="0"/>
        <v>0</v>
      </c>
      <c r="L7" s="35">
        <f t="shared" si="1"/>
        <v>0</v>
      </c>
      <c r="M7" s="49">
        <f t="shared" si="2"/>
        <v>0</v>
      </c>
      <c r="N7" s="49">
        <f t="shared" si="3"/>
        <v>0</v>
      </c>
      <c r="O7" s="35" t="str">
        <f t="shared" si="4"/>
        <v>P</v>
      </c>
      <c r="P7" s="35">
        <f>IF(V6="P",P6+1,P6)</f>
        <v>0</v>
      </c>
      <c r="Q7" s="35">
        <f>IF(V6="O",Q6+1,Q6)</f>
        <v>0</v>
      </c>
      <c r="R7" t="s">
        <v>50</v>
      </c>
      <c r="AF7" s="40"/>
    </row>
    <row r="8" spans="1:32" x14ac:dyDescent="0.3">
      <c r="A8" s="29"/>
      <c r="B8" s="29"/>
      <c r="C8" s="29"/>
      <c r="D8" s="30"/>
      <c r="E8" s="29"/>
      <c r="F8" s="29"/>
      <c r="G8" s="29"/>
      <c r="H8" s="29"/>
      <c r="I8" s="29"/>
      <c r="J8" s="31"/>
      <c r="K8" s="36">
        <f t="shared" si="0"/>
        <v>0</v>
      </c>
      <c r="L8" s="37">
        <f t="shared" si="1"/>
        <v>0</v>
      </c>
      <c r="M8" s="37">
        <f t="shared" si="2"/>
        <v>0</v>
      </c>
      <c r="N8" s="37">
        <f t="shared" si="3"/>
        <v>0</v>
      </c>
      <c r="O8" s="37" t="str">
        <f t="shared" si="4"/>
        <v>P</v>
      </c>
      <c r="P8" s="37">
        <v>0</v>
      </c>
      <c r="Q8" s="37">
        <v>0</v>
      </c>
      <c r="R8" s="60" t="s">
        <v>50</v>
      </c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42"/>
    </row>
    <row r="9" spans="1:32" x14ac:dyDescent="0.3">
      <c r="A9" s="26"/>
      <c r="B9" s="26"/>
      <c r="C9" s="26"/>
      <c r="D9" s="27"/>
      <c r="E9" s="26"/>
      <c r="F9" s="26"/>
      <c r="G9" s="26"/>
      <c r="H9" s="26"/>
      <c r="I9" s="26"/>
      <c r="J9" s="28"/>
      <c r="K9" s="34">
        <f t="shared" si="0"/>
        <v>0</v>
      </c>
      <c r="L9" s="35">
        <f t="shared" si="1"/>
        <v>0</v>
      </c>
      <c r="M9" s="49">
        <f t="shared" si="2"/>
        <v>0</v>
      </c>
      <c r="N9" s="49">
        <f t="shared" si="3"/>
        <v>0</v>
      </c>
      <c r="O9" s="35" t="str">
        <f t="shared" si="4"/>
        <v>P</v>
      </c>
      <c r="P9" s="35">
        <f>IF(V8="P",P8+1,P8)</f>
        <v>0</v>
      </c>
      <c r="Q9" s="35">
        <f>IF(V8="O",Q8+1,Q8)</f>
        <v>0</v>
      </c>
      <c r="R9" t="s">
        <v>50</v>
      </c>
      <c r="AF9" s="40"/>
    </row>
    <row r="10" spans="1:32" x14ac:dyDescent="0.3">
      <c r="A10" s="29"/>
      <c r="B10" s="29"/>
      <c r="C10" s="29"/>
      <c r="D10" s="30"/>
      <c r="E10" s="29"/>
      <c r="F10" s="29"/>
      <c r="G10" s="29"/>
      <c r="H10" s="29"/>
      <c r="I10" s="29"/>
      <c r="J10" s="31"/>
      <c r="K10" s="36">
        <f t="shared" si="0"/>
        <v>0</v>
      </c>
      <c r="L10" s="37">
        <f t="shared" si="1"/>
        <v>0</v>
      </c>
      <c r="M10" s="37">
        <f t="shared" si="2"/>
        <v>0</v>
      </c>
      <c r="N10" s="37">
        <f t="shared" si="3"/>
        <v>0</v>
      </c>
      <c r="O10" s="37" t="str">
        <f t="shared" si="4"/>
        <v>P</v>
      </c>
      <c r="P10" s="37">
        <f>IF(V9="P",P9+1,P9)</f>
        <v>0</v>
      </c>
      <c r="Q10" s="37">
        <f>IF(V9="O",Q9+1,Q9)</f>
        <v>0</v>
      </c>
      <c r="R10" s="60" t="s">
        <v>50</v>
      </c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42"/>
    </row>
    <row r="11" spans="1:32" x14ac:dyDescent="0.3">
      <c r="A11" s="26"/>
      <c r="B11" s="26"/>
      <c r="C11" s="26"/>
      <c r="D11" s="27"/>
      <c r="E11" s="26"/>
      <c r="F11" s="26"/>
      <c r="G11" s="26"/>
      <c r="H11" s="26"/>
      <c r="I11" s="26"/>
      <c r="J11" s="28"/>
      <c r="K11" s="34">
        <f t="shared" si="0"/>
        <v>0</v>
      </c>
      <c r="L11" s="35">
        <f t="shared" si="1"/>
        <v>0</v>
      </c>
      <c r="M11" s="49">
        <f t="shared" si="2"/>
        <v>0</v>
      </c>
      <c r="N11" s="49">
        <f t="shared" si="3"/>
        <v>0</v>
      </c>
      <c r="O11" s="35" t="str">
        <f t="shared" si="4"/>
        <v>P</v>
      </c>
      <c r="P11" s="35">
        <f>IF(V10="P",P10+1,P10)</f>
        <v>0</v>
      </c>
      <c r="Q11" s="35">
        <f>IF(V10="O",Q10+1,Q10)</f>
        <v>0</v>
      </c>
      <c r="R11" t="s">
        <v>50</v>
      </c>
      <c r="AF11" s="40"/>
    </row>
    <row r="12" spans="1:32" x14ac:dyDescent="0.3">
      <c r="A12" s="29"/>
      <c r="B12" s="29"/>
      <c r="C12" s="29"/>
      <c r="D12" s="30"/>
      <c r="E12" s="29"/>
      <c r="F12" s="29"/>
      <c r="G12" s="29"/>
      <c r="H12" s="29"/>
      <c r="I12" s="29"/>
      <c r="J12" s="31"/>
      <c r="K12" s="36">
        <f t="shared" si="0"/>
        <v>0</v>
      </c>
      <c r="L12" s="37">
        <f t="shared" si="1"/>
        <v>0</v>
      </c>
      <c r="M12" s="37">
        <f t="shared" si="2"/>
        <v>0</v>
      </c>
      <c r="N12" s="37">
        <f t="shared" si="3"/>
        <v>0</v>
      </c>
      <c r="O12" s="37" t="str">
        <f t="shared" si="4"/>
        <v>P</v>
      </c>
      <c r="P12" s="37">
        <f>IF(V11="P",P11+1,P11)</f>
        <v>0</v>
      </c>
      <c r="Q12" s="37">
        <f>IF(V11="O",Q11+1,Q11)</f>
        <v>0</v>
      </c>
      <c r="R12" s="60" t="s">
        <v>50</v>
      </c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42"/>
    </row>
    <row r="13" spans="1:32" x14ac:dyDescent="0.3">
      <c r="A13" s="26"/>
      <c r="B13" s="26"/>
      <c r="C13" s="26"/>
      <c r="D13" s="27"/>
      <c r="E13" s="26"/>
      <c r="F13" s="26"/>
      <c r="G13" s="26"/>
      <c r="H13" s="26"/>
      <c r="I13" s="26"/>
      <c r="J13" s="28"/>
      <c r="K13" s="34">
        <f t="shared" si="0"/>
        <v>0</v>
      </c>
      <c r="L13" s="35">
        <f t="shared" si="1"/>
        <v>0</v>
      </c>
      <c r="M13" s="49">
        <f t="shared" si="2"/>
        <v>0</v>
      </c>
      <c r="N13" s="49">
        <f t="shared" si="3"/>
        <v>0</v>
      </c>
      <c r="O13" s="35" t="str">
        <f t="shared" si="4"/>
        <v>P</v>
      </c>
      <c r="P13" s="35">
        <v>0</v>
      </c>
      <c r="Q13" s="35">
        <v>0</v>
      </c>
      <c r="R13" t="s">
        <v>50</v>
      </c>
      <c r="AF13" s="40"/>
    </row>
    <row r="14" spans="1:32" x14ac:dyDescent="0.3">
      <c r="A14" s="29"/>
      <c r="B14" s="29"/>
      <c r="C14" s="29"/>
      <c r="D14" s="30"/>
      <c r="E14" s="29"/>
      <c r="F14" s="29"/>
      <c r="G14" s="29"/>
      <c r="H14" s="29"/>
      <c r="I14" s="29"/>
      <c r="J14" s="31"/>
      <c r="K14" s="36">
        <f t="shared" si="0"/>
        <v>0</v>
      </c>
      <c r="L14" s="37">
        <f t="shared" si="1"/>
        <v>0</v>
      </c>
      <c r="M14" s="37">
        <f t="shared" si="2"/>
        <v>0</v>
      </c>
      <c r="N14" s="37">
        <f t="shared" si="3"/>
        <v>0</v>
      </c>
      <c r="O14" s="37" t="str">
        <f t="shared" si="4"/>
        <v>P</v>
      </c>
      <c r="P14" s="37">
        <f>IF(V13="P",P13+1,P13)</f>
        <v>0</v>
      </c>
      <c r="Q14" s="37">
        <f>IF(V13="O",Q13+1,Q13)</f>
        <v>0</v>
      </c>
      <c r="R14" s="60" t="s">
        <v>50</v>
      </c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2"/>
    </row>
    <row r="15" spans="1:32" x14ac:dyDescent="0.3">
      <c r="A15" s="26"/>
      <c r="B15" s="26"/>
      <c r="C15" s="26"/>
      <c r="D15" s="27"/>
      <c r="E15" s="26"/>
      <c r="F15" s="26"/>
      <c r="G15" s="26"/>
      <c r="H15" s="26"/>
      <c r="I15" s="26"/>
      <c r="J15" s="28"/>
      <c r="K15" s="34">
        <f t="shared" si="0"/>
        <v>0</v>
      </c>
      <c r="L15" s="35">
        <f t="shared" si="1"/>
        <v>0</v>
      </c>
      <c r="M15" s="49">
        <f t="shared" si="2"/>
        <v>0</v>
      </c>
      <c r="N15" s="49">
        <f t="shared" si="3"/>
        <v>0</v>
      </c>
      <c r="O15" s="35" t="str">
        <f t="shared" si="4"/>
        <v>P</v>
      </c>
      <c r="P15" s="35">
        <f>IF(V14="P",P14+1,P14)</f>
        <v>0</v>
      </c>
      <c r="Q15" s="35">
        <f>IF(V14="O",Q14+1,Q14)</f>
        <v>0</v>
      </c>
      <c r="R15" t="s">
        <v>50</v>
      </c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40"/>
    </row>
    <row r="16" spans="1:32" x14ac:dyDescent="0.3">
      <c r="A16" s="29"/>
      <c r="B16" s="29"/>
      <c r="C16" s="29"/>
      <c r="D16" s="30"/>
      <c r="E16" s="29"/>
      <c r="F16" s="29"/>
      <c r="G16" s="29"/>
      <c r="H16" s="29"/>
      <c r="I16" s="29"/>
      <c r="J16" s="31"/>
      <c r="K16" s="36">
        <f t="shared" si="0"/>
        <v>0</v>
      </c>
      <c r="L16" s="37">
        <f t="shared" si="1"/>
        <v>0</v>
      </c>
      <c r="M16" s="37">
        <f t="shared" si="2"/>
        <v>0</v>
      </c>
      <c r="N16" s="37">
        <f t="shared" si="3"/>
        <v>0</v>
      </c>
      <c r="O16" s="37" t="str">
        <f t="shared" si="4"/>
        <v>P</v>
      </c>
      <c r="P16" s="37">
        <f>IF(V15="P",P15+1,P15)</f>
        <v>0</v>
      </c>
      <c r="Q16" s="37">
        <f>IF(V15="O",Q15+1,Q15)</f>
        <v>0</v>
      </c>
      <c r="R16" s="60" t="s">
        <v>50</v>
      </c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2"/>
    </row>
    <row r="17" spans="1:32" x14ac:dyDescent="0.3">
      <c r="A17" s="26"/>
      <c r="B17" s="26"/>
      <c r="C17" s="26"/>
      <c r="D17" s="27"/>
      <c r="E17" s="26"/>
      <c r="F17" s="26"/>
      <c r="G17" s="26"/>
      <c r="H17" s="26"/>
      <c r="I17" s="26"/>
      <c r="J17" s="28"/>
      <c r="K17" s="34">
        <f t="shared" si="0"/>
        <v>0</v>
      </c>
      <c r="L17" s="35">
        <f t="shared" si="1"/>
        <v>0</v>
      </c>
      <c r="M17" s="49">
        <f t="shared" si="2"/>
        <v>0</v>
      </c>
      <c r="N17" s="49">
        <f t="shared" si="3"/>
        <v>0</v>
      </c>
      <c r="O17" s="35" t="str">
        <f t="shared" si="4"/>
        <v>P</v>
      </c>
      <c r="P17" s="35">
        <f>IF(V16="P",P16+1,P16)</f>
        <v>0</v>
      </c>
      <c r="Q17" s="35">
        <f>IF(V16="O",Q16+1,Q16)</f>
        <v>0</v>
      </c>
      <c r="R17" t="s">
        <v>50</v>
      </c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40"/>
    </row>
    <row r="18" spans="1:32" x14ac:dyDescent="0.3">
      <c r="A18" s="29"/>
      <c r="B18" s="29"/>
      <c r="C18" s="29"/>
      <c r="D18" s="30"/>
      <c r="E18" s="29"/>
      <c r="F18" s="29"/>
      <c r="G18" s="29"/>
      <c r="H18" s="29"/>
      <c r="I18" s="29"/>
      <c r="J18" s="31"/>
      <c r="K18" s="36">
        <f t="shared" si="0"/>
        <v>0</v>
      </c>
      <c r="L18" s="37">
        <f t="shared" si="1"/>
        <v>0</v>
      </c>
      <c r="M18" s="37">
        <f t="shared" si="2"/>
        <v>0</v>
      </c>
      <c r="N18" s="37">
        <f t="shared" si="3"/>
        <v>0</v>
      </c>
      <c r="O18" s="37" t="str">
        <f t="shared" si="4"/>
        <v>P</v>
      </c>
      <c r="P18" s="37">
        <v>0</v>
      </c>
      <c r="Q18" s="37">
        <v>0</v>
      </c>
      <c r="R18" s="60" t="s">
        <v>50</v>
      </c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2"/>
    </row>
    <row r="19" spans="1:32" x14ac:dyDescent="0.3">
      <c r="A19" s="26"/>
      <c r="B19" s="26"/>
      <c r="C19" s="26"/>
      <c r="D19" s="27"/>
      <c r="E19" s="26"/>
      <c r="F19" s="26"/>
      <c r="G19" s="26"/>
      <c r="H19" s="26"/>
      <c r="I19" s="26"/>
      <c r="J19" s="28"/>
      <c r="K19" s="34">
        <f t="shared" si="0"/>
        <v>0</v>
      </c>
      <c r="L19" s="35">
        <f t="shared" si="1"/>
        <v>0</v>
      </c>
      <c r="M19" s="49">
        <f t="shared" si="2"/>
        <v>0</v>
      </c>
      <c r="N19" s="49">
        <f t="shared" si="3"/>
        <v>0</v>
      </c>
      <c r="O19" s="35" t="str">
        <f t="shared" si="4"/>
        <v>P</v>
      </c>
      <c r="P19" s="35">
        <f t="shared" ref="P19:P26" si="5">IF(V18="P",P18+1,P18)</f>
        <v>0</v>
      </c>
      <c r="Q19" s="35">
        <f>IF(V18="O",Q18+1,Q18)</f>
        <v>0</v>
      </c>
      <c r="R19" t="s">
        <v>50</v>
      </c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40"/>
    </row>
    <row r="20" spans="1:32" x14ac:dyDescent="0.3">
      <c r="A20" s="29"/>
      <c r="B20" s="29"/>
      <c r="C20" s="29"/>
      <c r="D20" s="30"/>
      <c r="E20" s="29"/>
      <c r="F20" s="29"/>
      <c r="G20" s="29"/>
      <c r="H20" s="29"/>
      <c r="I20" s="29"/>
      <c r="J20" s="31"/>
      <c r="K20" s="36">
        <f t="shared" si="0"/>
        <v>0</v>
      </c>
      <c r="L20" s="37">
        <f t="shared" si="1"/>
        <v>0</v>
      </c>
      <c r="M20" s="37">
        <f t="shared" si="2"/>
        <v>0</v>
      </c>
      <c r="N20" s="37">
        <f t="shared" si="3"/>
        <v>0</v>
      </c>
      <c r="O20" s="37" t="str">
        <f t="shared" si="4"/>
        <v>P</v>
      </c>
      <c r="P20" s="37">
        <f t="shared" si="5"/>
        <v>0</v>
      </c>
      <c r="Q20" s="37">
        <f>IF(V19="O",Q19+1,Q19)</f>
        <v>0</v>
      </c>
      <c r="R20" s="60" t="s">
        <v>50</v>
      </c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2"/>
    </row>
    <row r="21" spans="1:32" x14ac:dyDescent="0.3">
      <c r="A21" s="26"/>
      <c r="B21" s="26"/>
      <c r="C21" s="26"/>
      <c r="D21" s="27"/>
      <c r="E21" s="26"/>
      <c r="F21" s="26"/>
      <c r="G21" s="26"/>
      <c r="H21" s="26"/>
      <c r="I21" s="26"/>
      <c r="J21" s="28"/>
      <c r="K21" s="34">
        <f t="shared" si="0"/>
        <v>0</v>
      </c>
      <c r="L21" s="35">
        <f t="shared" si="1"/>
        <v>0</v>
      </c>
      <c r="M21" s="49">
        <f t="shared" si="2"/>
        <v>0</v>
      </c>
      <c r="N21" s="49">
        <f t="shared" si="3"/>
        <v>0</v>
      </c>
      <c r="O21" s="35" t="str">
        <f t="shared" si="4"/>
        <v>P</v>
      </c>
      <c r="P21" s="35">
        <f t="shared" si="5"/>
        <v>0</v>
      </c>
      <c r="Q21" s="35">
        <f>IF(V20="O",Q20+1,Q20)</f>
        <v>0</v>
      </c>
      <c r="R21" t="s">
        <v>50</v>
      </c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40"/>
    </row>
    <row r="22" spans="1:32" x14ac:dyDescent="0.3">
      <c r="A22" s="29"/>
      <c r="B22" s="29"/>
      <c r="C22" s="29"/>
      <c r="D22" s="30"/>
      <c r="E22" s="29"/>
      <c r="F22" s="29"/>
      <c r="G22" s="29"/>
      <c r="H22" s="29"/>
      <c r="I22" s="29"/>
      <c r="J22" s="31"/>
      <c r="K22" s="36">
        <f t="shared" si="0"/>
        <v>0</v>
      </c>
      <c r="L22" s="37">
        <f t="shared" si="1"/>
        <v>0</v>
      </c>
      <c r="M22" s="37">
        <f t="shared" si="2"/>
        <v>0</v>
      </c>
      <c r="N22" s="37">
        <f t="shared" si="3"/>
        <v>0</v>
      </c>
      <c r="O22" s="37" t="str">
        <f t="shared" si="4"/>
        <v>P</v>
      </c>
      <c r="P22" s="37">
        <f t="shared" si="5"/>
        <v>0</v>
      </c>
      <c r="Q22" s="37">
        <v>0</v>
      </c>
      <c r="R22" s="60" t="s">
        <v>50</v>
      </c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2"/>
    </row>
    <row r="23" spans="1:32" x14ac:dyDescent="0.3">
      <c r="A23" s="26"/>
      <c r="B23" s="26"/>
      <c r="C23" s="26"/>
      <c r="D23" s="27"/>
      <c r="E23" s="26"/>
      <c r="F23" s="26"/>
      <c r="G23" s="26"/>
      <c r="H23" s="26"/>
      <c r="I23" s="26"/>
      <c r="J23" s="28"/>
      <c r="K23" s="34">
        <f t="shared" si="0"/>
        <v>0</v>
      </c>
      <c r="L23" s="35">
        <f t="shared" si="1"/>
        <v>0</v>
      </c>
      <c r="M23" s="49">
        <f t="shared" si="2"/>
        <v>0</v>
      </c>
      <c r="N23" s="49">
        <f t="shared" si="3"/>
        <v>0</v>
      </c>
      <c r="O23" s="35" t="str">
        <f t="shared" si="4"/>
        <v>P</v>
      </c>
      <c r="P23" s="35">
        <f t="shared" si="5"/>
        <v>0</v>
      </c>
      <c r="Q23" s="35">
        <f>IF(V22="O",Q22+1,Q22)</f>
        <v>0</v>
      </c>
      <c r="R23" t="s">
        <v>50</v>
      </c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40"/>
    </row>
    <row r="24" spans="1:32" x14ac:dyDescent="0.3">
      <c r="A24" s="29"/>
      <c r="B24" s="29"/>
      <c r="C24" s="29"/>
      <c r="D24" s="30"/>
      <c r="E24" s="29"/>
      <c r="F24" s="29"/>
      <c r="G24" s="29"/>
      <c r="H24" s="29"/>
      <c r="I24" s="29"/>
      <c r="J24" s="31"/>
      <c r="K24" s="36">
        <f t="shared" si="0"/>
        <v>0</v>
      </c>
      <c r="L24" s="37">
        <f t="shared" si="1"/>
        <v>0</v>
      </c>
      <c r="M24" s="37">
        <f t="shared" si="2"/>
        <v>0</v>
      </c>
      <c r="N24" s="37">
        <f t="shared" si="3"/>
        <v>0</v>
      </c>
      <c r="O24" s="37" t="str">
        <f t="shared" si="4"/>
        <v>P</v>
      </c>
      <c r="P24" s="37">
        <f t="shared" si="5"/>
        <v>0</v>
      </c>
      <c r="Q24" s="37">
        <f>IF(V23="O",Q23+1,Q23)</f>
        <v>0</v>
      </c>
      <c r="R24" s="60" t="s">
        <v>50</v>
      </c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2"/>
    </row>
    <row r="25" spans="1:32" x14ac:dyDescent="0.3">
      <c r="A25" s="26"/>
      <c r="B25" s="26"/>
      <c r="C25" s="26"/>
      <c r="D25" s="27"/>
      <c r="E25" s="26"/>
      <c r="F25" s="26"/>
      <c r="G25" s="26"/>
      <c r="H25" s="26"/>
      <c r="I25" s="26"/>
      <c r="J25" s="28"/>
      <c r="K25" s="34">
        <f t="shared" si="0"/>
        <v>0</v>
      </c>
      <c r="L25" s="35">
        <f t="shared" si="1"/>
        <v>0</v>
      </c>
      <c r="M25" s="49">
        <f t="shared" si="2"/>
        <v>0</v>
      </c>
      <c r="N25" s="49">
        <f t="shared" si="3"/>
        <v>0</v>
      </c>
      <c r="O25" s="35" t="str">
        <f t="shared" si="4"/>
        <v>P</v>
      </c>
      <c r="P25" s="35">
        <f t="shared" si="5"/>
        <v>0</v>
      </c>
      <c r="Q25" s="35">
        <f>IF(V24="O",Q24+1,Q24)</f>
        <v>0</v>
      </c>
      <c r="R25" t="s">
        <v>50</v>
      </c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40"/>
    </row>
    <row r="26" spans="1:32" x14ac:dyDescent="0.3">
      <c r="A26" s="29"/>
      <c r="B26" s="29"/>
      <c r="C26" s="29"/>
      <c r="D26" s="30"/>
      <c r="E26" s="29"/>
      <c r="F26" s="29"/>
      <c r="G26" s="29"/>
      <c r="H26" s="29"/>
      <c r="I26" s="29"/>
      <c r="J26" s="31"/>
      <c r="K26" s="36">
        <f t="shared" si="0"/>
        <v>0</v>
      </c>
      <c r="L26" s="37">
        <f t="shared" si="1"/>
        <v>0</v>
      </c>
      <c r="M26" s="37">
        <f t="shared" si="2"/>
        <v>0</v>
      </c>
      <c r="N26" s="37">
        <f t="shared" si="3"/>
        <v>0</v>
      </c>
      <c r="O26" s="37" t="str">
        <f t="shared" si="4"/>
        <v>P</v>
      </c>
      <c r="P26" s="37">
        <f t="shared" si="5"/>
        <v>0</v>
      </c>
      <c r="Q26" s="37">
        <f>IF(V25="O",Q25+1,Q25)</f>
        <v>0</v>
      </c>
      <c r="R26" s="60" t="s">
        <v>50</v>
      </c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2"/>
    </row>
    <row r="27" spans="1:32" x14ac:dyDescent="0.3">
      <c r="A27" s="26"/>
      <c r="B27" s="26"/>
      <c r="C27" s="26"/>
      <c r="D27" s="27"/>
      <c r="E27" s="26"/>
      <c r="F27" s="26"/>
      <c r="G27" s="26"/>
      <c r="H27" s="26"/>
      <c r="I27" s="26"/>
      <c r="J27" s="28"/>
      <c r="K27" s="34">
        <f t="shared" si="0"/>
        <v>0</v>
      </c>
      <c r="L27" s="35">
        <f t="shared" si="1"/>
        <v>0</v>
      </c>
      <c r="M27" s="49">
        <f t="shared" si="2"/>
        <v>0</v>
      </c>
      <c r="N27" s="49">
        <f t="shared" si="3"/>
        <v>0</v>
      </c>
      <c r="O27" s="35" t="str">
        <f t="shared" si="4"/>
        <v>P</v>
      </c>
      <c r="P27" s="35">
        <v>0</v>
      </c>
      <c r="Q27" s="35">
        <v>0</v>
      </c>
      <c r="R27" t="s">
        <v>50</v>
      </c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40"/>
    </row>
    <row r="28" spans="1:32" x14ac:dyDescent="0.3">
      <c r="A28" s="29"/>
      <c r="B28" s="29"/>
      <c r="C28" s="29"/>
      <c r="D28" s="30"/>
      <c r="E28" s="29"/>
      <c r="F28" s="29"/>
      <c r="G28" s="29"/>
      <c r="H28" s="29"/>
      <c r="I28" s="29"/>
      <c r="J28" s="31"/>
      <c r="K28" s="36">
        <f t="shared" si="0"/>
        <v>0</v>
      </c>
      <c r="L28" s="37">
        <f t="shared" si="1"/>
        <v>0</v>
      </c>
      <c r="M28" s="37">
        <f t="shared" si="2"/>
        <v>0</v>
      </c>
      <c r="N28" s="37">
        <f t="shared" si="3"/>
        <v>0</v>
      </c>
      <c r="O28" s="37" t="str">
        <f t="shared" si="4"/>
        <v>P</v>
      </c>
      <c r="P28" s="37">
        <f t="shared" ref="P28:P59" si="6">IF(V27="P",P27+1,P27)</f>
        <v>0</v>
      </c>
      <c r="Q28" s="37">
        <f t="shared" ref="Q28:Q59" si="7">IF(V27="O",Q27+1,Q27)</f>
        <v>0</v>
      </c>
      <c r="R28" s="60" t="s">
        <v>50</v>
      </c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2"/>
    </row>
    <row r="29" spans="1:32" x14ac:dyDescent="0.3">
      <c r="A29" s="26"/>
      <c r="B29" s="26"/>
      <c r="C29" s="26"/>
      <c r="D29" s="27"/>
      <c r="E29" s="26"/>
      <c r="F29" s="26"/>
      <c r="G29" s="26"/>
      <c r="H29" s="26"/>
      <c r="I29" s="26"/>
      <c r="J29" s="28"/>
      <c r="K29" s="34">
        <f t="shared" si="0"/>
        <v>0</v>
      </c>
      <c r="L29" s="35">
        <f t="shared" si="1"/>
        <v>0</v>
      </c>
      <c r="M29" s="49">
        <f t="shared" si="2"/>
        <v>0</v>
      </c>
      <c r="N29" s="49">
        <f t="shared" si="3"/>
        <v>0</v>
      </c>
      <c r="O29" s="35" t="str">
        <f t="shared" si="4"/>
        <v>P</v>
      </c>
      <c r="P29" s="35">
        <f t="shared" si="6"/>
        <v>0</v>
      </c>
      <c r="Q29" s="35">
        <f t="shared" si="7"/>
        <v>0</v>
      </c>
      <c r="R29" t="s">
        <v>50</v>
      </c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40"/>
    </row>
    <row r="30" spans="1:32" x14ac:dyDescent="0.3">
      <c r="A30" s="29"/>
      <c r="B30" s="29"/>
      <c r="C30" s="29"/>
      <c r="D30" s="30"/>
      <c r="E30" s="29"/>
      <c r="F30" s="29"/>
      <c r="G30" s="29"/>
      <c r="H30" s="29"/>
      <c r="I30" s="29"/>
      <c r="J30" s="31"/>
      <c r="K30" s="36">
        <f t="shared" si="0"/>
        <v>0</v>
      </c>
      <c r="L30" s="37">
        <f t="shared" si="1"/>
        <v>0</v>
      </c>
      <c r="M30" s="37">
        <f t="shared" si="2"/>
        <v>0</v>
      </c>
      <c r="N30" s="37">
        <f t="shared" si="3"/>
        <v>0</v>
      </c>
      <c r="O30" s="37" t="str">
        <f t="shared" si="4"/>
        <v>P</v>
      </c>
      <c r="P30" s="37">
        <f t="shared" si="6"/>
        <v>0</v>
      </c>
      <c r="Q30" s="37">
        <f t="shared" si="7"/>
        <v>0</v>
      </c>
      <c r="R30" s="60" t="s">
        <v>50</v>
      </c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2"/>
    </row>
    <row r="31" spans="1:32" x14ac:dyDescent="0.3">
      <c r="A31" s="26"/>
      <c r="B31" s="26"/>
      <c r="C31" s="26"/>
      <c r="D31" s="27"/>
      <c r="E31" s="26"/>
      <c r="F31" s="26"/>
      <c r="G31" s="26"/>
      <c r="H31" s="26"/>
      <c r="I31" s="26"/>
      <c r="J31" s="28"/>
      <c r="K31" s="34">
        <f t="shared" si="0"/>
        <v>0</v>
      </c>
      <c r="L31" s="35">
        <f t="shared" si="1"/>
        <v>0</v>
      </c>
      <c r="M31" s="49">
        <f t="shared" si="2"/>
        <v>0</v>
      </c>
      <c r="N31" s="49">
        <f t="shared" si="3"/>
        <v>0</v>
      </c>
      <c r="O31" s="35" t="str">
        <f t="shared" si="4"/>
        <v>P</v>
      </c>
      <c r="P31" s="35">
        <f t="shared" si="6"/>
        <v>0</v>
      </c>
      <c r="Q31" s="35">
        <f t="shared" si="7"/>
        <v>0</v>
      </c>
      <c r="R31" t="s">
        <v>50</v>
      </c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40"/>
    </row>
    <row r="32" spans="1:32" x14ac:dyDescent="0.3">
      <c r="A32" s="29"/>
      <c r="B32" s="29"/>
      <c r="C32" s="29"/>
      <c r="D32" s="30"/>
      <c r="E32" s="29"/>
      <c r="F32" s="29"/>
      <c r="G32" s="29"/>
      <c r="H32" s="29"/>
      <c r="I32" s="29"/>
      <c r="J32" s="31"/>
      <c r="K32" s="36">
        <f t="shared" si="0"/>
        <v>0</v>
      </c>
      <c r="L32" s="37">
        <f t="shared" si="1"/>
        <v>0</v>
      </c>
      <c r="M32" s="37">
        <f t="shared" si="2"/>
        <v>0</v>
      </c>
      <c r="N32" s="37">
        <f t="shared" si="3"/>
        <v>0</v>
      </c>
      <c r="O32" s="37" t="str">
        <f t="shared" si="4"/>
        <v>P</v>
      </c>
      <c r="P32" s="37">
        <f t="shared" si="6"/>
        <v>0</v>
      </c>
      <c r="Q32" s="37">
        <f t="shared" si="7"/>
        <v>0</v>
      </c>
      <c r="R32" s="60" t="s">
        <v>50</v>
      </c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2"/>
    </row>
    <row r="33" spans="1:32" x14ac:dyDescent="0.3">
      <c r="A33" s="26"/>
      <c r="B33" s="26"/>
      <c r="C33" s="26"/>
      <c r="D33" s="27"/>
      <c r="E33" s="26"/>
      <c r="F33" s="26"/>
      <c r="G33" s="26"/>
      <c r="H33" s="26"/>
      <c r="I33" s="26"/>
      <c r="J33" s="28"/>
      <c r="K33" s="34">
        <f t="shared" si="0"/>
        <v>0</v>
      </c>
      <c r="L33" s="35">
        <f t="shared" si="1"/>
        <v>0</v>
      </c>
      <c r="M33" s="49">
        <f t="shared" si="2"/>
        <v>0</v>
      </c>
      <c r="N33" s="49">
        <f t="shared" si="3"/>
        <v>0</v>
      </c>
      <c r="O33" s="35" t="str">
        <f t="shared" si="4"/>
        <v>P</v>
      </c>
      <c r="P33" s="35">
        <f t="shared" si="6"/>
        <v>0</v>
      </c>
      <c r="Q33" s="35">
        <f t="shared" si="7"/>
        <v>0</v>
      </c>
      <c r="R33" t="s">
        <v>50</v>
      </c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40"/>
    </row>
    <row r="34" spans="1:32" x14ac:dyDescent="0.3">
      <c r="A34" s="29"/>
      <c r="B34" s="29"/>
      <c r="C34" s="29"/>
      <c r="D34" s="30"/>
      <c r="E34" s="29"/>
      <c r="F34" s="29"/>
      <c r="G34" s="29"/>
      <c r="H34" s="29"/>
      <c r="I34" s="29"/>
      <c r="J34" s="31"/>
      <c r="K34" s="36">
        <f t="shared" si="0"/>
        <v>0</v>
      </c>
      <c r="L34" s="37">
        <f t="shared" si="1"/>
        <v>0</v>
      </c>
      <c r="M34" s="37">
        <f t="shared" si="2"/>
        <v>0</v>
      </c>
      <c r="N34" s="37">
        <f t="shared" si="3"/>
        <v>0</v>
      </c>
      <c r="O34" s="37" t="str">
        <f t="shared" si="4"/>
        <v>P</v>
      </c>
      <c r="P34" s="37">
        <f t="shared" si="6"/>
        <v>0</v>
      </c>
      <c r="Q34" s="37">
        <f t="shared" si="7"/>
        <v>0</v>
      </c>
      <c r="R34" s="60" t="s">
        <v>50</v>
      </c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2"/>
    </row>
    <row r="35" spans="1:32" x14ac:dyDescent="0.3">
      <c r="A35" s="26"/>
      <c r="B35" s="26"/>
      <c r="C35" s="26"/>
      <c r="D35" s="27"/>
      <c r="E35" s="26"/>
      <c r="F35" s="26"/>
      <c r="G35" s="26"/>
      <c r="H35" s="26"/>
      <c r="I35" s="26"/>
      <c r="J35" s="28"/>
      <c r="K35" s="34">
        <f t="shared" si="0"/>
        <v>0</v>
      </c>
      <c r="L35" s="35">
        <f t="shared" si="1"/>
        <v>0</v>
      </c>
      <c r="M35" s="49">
        <f t="shared" si="2"/>
        <v>0</v>
      </c>
      <c r="N35" s="49">
        <f t="shared" si="3"/>
        <v>0</v>
      </c>
      <c r="O35" s="35" t="str">
        <f t="shared" si="4"/>
        <v>P</v>
      </c>
      <c r="P35" s="35">
        <f t="shared" si="6"/>
        <v>0</v>
      </c>
      <c r="Q35" s="35">
        <f t="shared" si="7"/>
        <v>0</v>
      </c>
      <c r="R35" t="s">
        <v>50</v>
      </c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40"/>
    </row>
    <row r="36" spans="1:32" x14ac:dyDescent="0.3">
      <c r="A36" s="29"/>
      <c r="B36" s="29"/>
      <c r="C36" s="29"/>
      <c r="D36" s="30"/>
      <c r="E36" s="29"/>
      <c r="F36" s="29"/>
      <c r="G36" s="29"/>
      <c r="H36" s="29"/>
      <c r="I36" s="29"/>
      <c r="J36" s="31"/>
      <c r="K36" s="36">
        <f t="shared" si="0"/>
        <v>0</v>
      </c>
      <c r="L36" s="37">
        <f t="shared" si="1"/>
        <v>0</v>
      </c>
      <c r="M36" s="37">
        <f t="shared" si="2"/>
        <v>0</v>
      </c>
      <c r="N36" s="37">
        <f t="shared" si="3"/>
        <v>0</v>
      </c>
      <c r="O36" s="37" t="str">
        <f t="shared" si="4"/>
        <v>P</v>
      </c>
      <c r="P36" s="37">
        <f t="shared" si="6"/>
        <v>0</v>
      </c>
      <c r="Q36" s="37">
        <f t="shared" si="7"/>
        <v>0</v>
      </c>
      <c r="R36" s="60" t="s">
        <v>50</v>
      </c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2"/>
    </row>
    <row r="37" spans="1:32" x14ac:dyDescent="0.3">
      <c r="A37" s="26"/>
      <c r="B37" s="26"/>
      <c r="C37" s="26"/>
      <c r="D37" s="27"/>
      <c r="E37" s="26"/>
      <c r="F37" s="26"/>
      <c r="G37" s="26"/>
      <c r="H37" s="26"/>
      <c r="I37" s="26"/>
      <c r="J37" s="28"/>
      <c r="K37" s="34">
        <f t="shared" si="0"/>
        <v>0</v>
      </c>
      <c r="L37" s="35">
        <f t="shared" si="1"/>
        <v>0</v>
      </c>
      <c r="M37" s="49">
        <f t="shared" si="2"/>
        <v>0</v>
      </c>
      <c r="N37" s="49">
        <f t="shared" si="3"/>
        <v>0</v>
      </c>
      <c r="O37" s="35" t="str">
        <f t="shared" si="4"/>
        <v>P</v>
      </c>
      <c r="P37" s="35">
        <f t="shared" si="6"/>
        <v>0</v>
      </c>
      <c r="Q37" s="35">
        <f t="shared" si="7"/>
        <v>0</v>
      </c>
      <c r="R37" t="s">
        <v>50</v>
      </c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40"/>
    </row>
    <row r="38" spans="1:32" x14ac:dyDescent="0.3">
      <c r="A38" s="29"/>
      <c r="B38" s="29"/>
      <c r="C38" s="29"/>
      <c r="D38" s="30"/>
      <c r="E38" s="29"/>
      <c r="F38" s="29"/>
      <c r="G38" s="29"/>
      <c r="H38" s="29"/>
      <c r="I38" s="29"/>
      <c r="J38" s="31"/>
      <c r="K38" s="36">
        <f t="shared" si="0"/>
        <v>0</v>
      </c>
      <c r="L38" s="37">
        <f t="shared" si="1"/>
        <v>0</v>
      </c>
      <c r="M38" s="37">
        <f t="shared" si="2"/>
        <v>0</v>
      </c>
      <c r="N38" s="37">
        <f t="shared" si="3"/>
        <v>0</v>
      </c>
      <c r="O38" s="37" t="str">
        <f t="shared" si="4"/>
        <v>P</v>
      </c>
      <c r="P38" s="37">
        <f t="shared" si="6"/>
        <v>0</v>
      </c>
      <c r="Q38" s="37">
        <f t="shared" si="7"/>
        <v>0</v>
      </c>
      <c r="R38" s="60" t="s">
        <v>50</v>
      </c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2"/>
    </row>
    <row r="39" spans="1:32" x14ac:dyDescent="0.3">
      <c r="A39" s="26"/>
      <c r="B39" s="26"/>
      <c r="C39" s="26"/>
      <c r="D39" s="27"/>
      <c r="E39" s="26"/>
      <c r="F39" s="26"/>
      <c r="G39" s="26"/>
      <c r="H39" s="26"/>
      <c r="I39" s="26"/>
      <c r="J39" s="28"/>
      <c r="K39" s="34">
        <f t="shared" si="0"/>
        <v>0</v>
      </c>
      <c r="L39" s="35">
        <f t="shared" si="1"/>
        <v>0</v>
      </c>
      <c r="M39" s="49">
        <f t="shared" si="2"/>
        <v>0</v>
      </c>
      <c r="N39" s="49">
        <f t="shared" si="3"/>
        <v>0</v>
      </c>
      <c r="O39" s="35" t="str">
        <f t="shared" si="4"/>
        <v>P</v>
      </c>
      <c r="P39" s="35">
        <f t="shared" si="6"/>
        <v>0</v>
      </c>
      <c r="Q39" s="35">
        <f t="shared" si="7"/>
        <v>0</v>
      </c>
      <c r="R39" t="s">
        <v>50</v>
      </c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40"/>
    </row>
    <row r="40" spans="1:32" x14ac:dyDescent="0.3">
      <c r="A40" s="29"/>
      <c r="B40" s="29"/>
      <c r="C40" s="29"/>
      <c r="D40" s="30"/>
      <c r="E40" s="29"/>
      <c r="F40" s="29"/>
      <c r="G40" s="29"/>
      <c r="H40" s="29"/>
      <c r="I40" s="29"/>
      <c r="J40" s="31"/>
      <c r="K40" s="36">
        <f t="shared" si="0"/>
        <v>0</v>
      </c>
      <c r="L40" s="37">
        <f t="shared" si="1"/>
        <v>0</v>
      </c>
      <c r="M40" s="37">
        <f t="shared" si="2"/>
        <v>0</v>
      </c>
      <c r="N40" s="37">
        <f t="shared" si="3"/>
        <v>0</v>
      </c>
      <c r="O40" s="37" t="str">
        <f t="shared" si="4"/>
        <v>P</v>
      </c>
      <c r="P40" s="37">
        <f t="shared" si="6"/>
        <v>0</v>
      </c>
      <c r="Q40" s="37">
        <f t="shared" si="7"/>
        <v>0</v>
      </c>
      <c r="R40" s="60" t="s">
        <v>50</v>
      </c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2"/>
    </row>
    <row r="41" spans="1:32" x14ac:dyDescent="0.3">
      <c r="A41" s="26"/>
      <c r="B41" s="26"/>
      <c r="C41" s="26"/>
      <c r="D41" s="27"/>
      <c r="E41" s="26"/>
      <c r="F41" s="26"/>
      <c r="G41" s="26"/>
      <c r="H41" s="26"/>
      <c r="I41" s="26"/>
      <c r="J41" s="28"/>
      <c r="K41" s="34">
        <f t="shared" si="0"/>
        <v>0</v>
      </c>
      <c r="L41" s="35">
        <f t="shared" si="1"/>
        <v>0</v>
      </c>
      <c r="M41" s="49">
        <f t="shared" si="2"/>
        <v>0</v>
      </c>
      <c r="N41" s="49">
        <f t="shared" si="3"/>
        <v>0</v>
      </c>
      <c r="O41" s="35" t="str">
        <f t="shared" si="4"/>
        <v>P</v>
      </c>
      <c r="P41" s="35">
        <f t="shared" si="6"/>
        <v>0</v>
      </c>
      <c r="Q41" s="35">
        <f t="shared" si="7"/>
        <v>0</v>
      </c>
      <c r="R41" t="s">
        <v>50</v>
      </c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40"/>
    </row>
    <row r="42" spans="1:32" x14ac:dyDescent="0.3">
      <c r="A42" s="29"/>
      <c r="B42" s="29"/>
      <c r="C42" s="29"/>
      <c r="D42" s="30"/>
      <c r="E42" s="29"/>
      <c r="F42" s="29"/>
      <c r="G42" s="29"/>
      <c r="H42" s="29"/>
      <c r="I42" s="29"/>
      <c r="J42" s="31"/>
      <c r="K42" s="36">
        <f t="shared" si="0"/>
        <v>0</v>
      </c>
      <c r="L42" s="37">
        <f t="shared" si="1"/>
        <v>0</v>
      </c>
      <c r="M42" s="37">
        <f t="shared" si="2"/>
        <v>0</v>
      </c>
      <c r="N42" s="37">
        <f t="shared" si="3"/>
        <v>0</v>
      </c>
      <c r="O42" s="37" t="str">
        <f t="shared" si="4"/>
        <v>P</v>
      </c>
      <c r="P42" s="37">
        <f t="shared" si="6"/>
        <v>0</v>
      </c>
      <c r="Q42" s="37">
        <f t="shared" si="7"/>
        <v>0</v>
      </c>
      <c r="R42" s="60" t="s">
        <v>50</v>
      </c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2"/>
    </row>
    <row r="43" spans="1:32" x14ac:dyDescent="0.3">
      <c r="A43" s="26"/>
      <c r="B43" s="26"/>
      <c r="C43" s="26"/>
      <c r="D43" s="27"/>
      <c r="E43" s="26"/>
      <c r="F43" s="26"/>
      <c r="G43" s="26"/>
      <c r="H43" s="26"/>
      <c r="I43" s="26"/>
      <c r="J43" s="28"/>
      <c r="K43" s="34">
        <f t="shared" si="0"/>
        <v>0</v>
      </c>
      <c r="L43" s="35">
        <f t="shared" si="1"/>
        <v>0</v>
      </c>
      <c r="M43" s="49">
        <f t="shared" si="2"/>
        <v>0</v>
      </c>
      <c r="N43" s="49">
        <f t="shared" si="3"/>
        <v>0</v>
      </c>
      <c r="O43" s="35" t="str">
        <f t="shared" si="4"/>
        <v>P</v>
      </c>
      <c r="P43" s="35">
        <f t="shared" si="6"/>
        <v>0</v>
      </c>
      <c r="Q43" s="35">
        <f t="shared" si="7"/>
        <v>0</v>
      </c>
      <c r="R43" t="s">
        <v>50</v>
      </c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40"/>
    </row>
    <row r="44" spans="1:32" x14ac:dyDescent="0.3">
      <c r="A44" s="29"/>
      <c r="B44" s="29"/>
      <c r="C44" s="29"/>
      <c r="D44" s="30"/>
      <c r="E44" s="29"/>
      <c r="F44" s="29"/>
      <c r="G44" s="29"/>
      <c r="H44" s="29"/>
      <c r="I44" s="29"/>
      <c r="J44" s="31"/>
      <c r="K44" s="36">
        <f t="shared" si="0"/>
        <v>0</v>
      </c>
      <c r="L44" s="37">
        <f t="shared" si="1"/>
        <v>0</v>
      </c>
      <c r="M44" s="37">
        <f t="shared" si="2"/>
        <v>0</v>
      </c>
      <c r="N44" s="37">
        <f t="shared" si="3"/>
        <v>0</v>
      </c>
      <c r="O44" s="37" t="str">
        <f t="shared" si="4"/>
        <v>P</v>
      </c>
      <c r="P44" s="37">
        <f t="shared" si="6"/>
        <v>0</v>
      </c>
      <c r="Q44" s="37">
        <f t="shared" si="7"/>
        <v>0</v>
      </c>
      <c r="R44" s="60" t="s">
        <v>50</v>
      </c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2"/>
    </row>
    <row r="45" spans="1:32" x14ac:dyDescent="0.3">
      <c r="A45" s="26"/>
      <c r="B45" s="26"/>
      <c r="C45" s="26"/>
      <c r="D45" s="27"/>
      <c r="E45" s="26"/>
      <c r="F45" s="26"/>
      <c r="G45" s="26"/>
      <c r="H45" s="26"/>
      <c r="I45" s="26"/>
      <c r="J45" s="28"/>
      <c r="K45" s="34">
        <f t="shared" si="0"/>
        <v>0</v>
      </c>
      <c r="L45" s="35">
        <f t="shared" si="1"/>
        <v>0</v>
      </c>
      <c r="M45" s="49">
        <f t="shared" si="2"/>
        <v>0</v>
      </c>
      <c r="N45" s="49">
        <f t="shared" si="3"/>
        <v>0</v>
      </c>
      <c r="O45" s="35" t="str">
        <f t="shared" si="4"/>
        <v>P</v>
      </c>
      <c r="P45" s="35">
        <f t="shared" si="6"/>
        <v>0</v>
      </c>
      <c r="Q45" s="35">
        <f t="shared" si="7"/>
        <v>0</v>
      </c>
      <c r="R45" t="s">
        <v>50</v>
      </c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40"/>
    </row>
    <row r="46" spans="1:32" x14ac:dyDescent="0.3">
      <c r="A46" s="29"/>
      <c r="B46" s="29"/>
      <c r="C46" s="29"/>
      <c r="D46" s="30"/>
      <c r="E46" s="29"/>
      <c r="F46" s="29"/>
      <c r="G46" s="29"/>
      <c r="H46" s="29"/>
      <c r="I46" s="29"/>
      <c r="J46" s="31"/>
      <c r="K46" s="36">
        <f t="shared" si="0"/>
        <v>0</v>
      </c>
      <c r="L46" s="37">
        <f t="shared" si="1"/>
        <v>0</v>
      </c>
      <c r="M46" s="37">
        <f t="shared" si="2"/>
        <v>0</v>
      </c>
      <c r="N46" s="37">
        <f t="shared" si="3"/>
        <v>0</v>
      </c>
      <c r="O46" s="37" t="str">
        <f t="shared" si="4"/>
        <v>P</v>
      </c>
      <c r="P46" s="37">
        <f t="shared" si="6"/>
        <v>0</v>
      </c>
      <c r="Q46" s="37">
        <f t="shared" si="7"/>
        <v>0</v>
      </c>
      <c r="R46" s="60" t="s">
        <v>50</v>
      </c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2"/>
    </row>
    <row r="47" spans="1:32" x14ac:dyDescent="0.3">
      <c r="A47" s="26"/>
      <c r="B47" s="26"/>
      <c r="C47" s="26"/>
      <c r="D47" s="27"/>
      <c r="E47" s="26"/>
      <c r="F47" s="26"/>
      <c r="G47" s="26"/>
      <c r="H47" s="26"/>
      <c r="I47" s="26"/>
      <c r="J47" s="28"/>
      <c r="K47" s="34">
        <f t="shared" si="0"/>
        <v>0</v>
      </c>
      <c r="L47" s="35">
        <f t="shared" si="1"/>
        <v>0</v>
      </c>
      <c r="M47" s="49">
        <f t="shared" si="2"/>
        <v>0</v>
      </c>
      <c r="N47" s="49">
        <f t="shared" si="3"/>
        <v>0</v>
      </c>
      <c r="O47" s="35" t="str">
        <f t="shared" si="4"/>
        <v>P</v>
      </c>
      <c r="P47" s="35">
        <f t="shared" si="6"/>
        <v>0</v>
      </c>
      <c r="Q47" s="35">
        <f t="shared" si="7"/>
        <v>0</v>
      </c>
      <c r="R47" t="s">
        <v>50</v>
      </c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40"/>
    </row>
    <row r="48" spans="1:32" x14ac:dyDescent="0.3">
      <c r="A48" s="29"/>
      <c r="B48" s="29"/>
      <c r="C48" s="29"/>
      <c r="D48" s="30"/>
      <c r="E48" s="29"/>
      <c r="F48" s="29"/>
      <c r="G48" s="29"/>
      <c r="H48" s="29"/>
      <c r="I48" s="29"/>
      <c r="J48" s="31"/>
      <c r="K48" s="36">
        <f t="shared" si="0"/>
        <v>0</v>
      </c>
      <c r="L48" s="37">
        <f t="shared" si="1"/>
        <v>0</v>
      </c>
      <c r="M48" s="37">
        <f t="shared" si="2"/>
        <v>0</v>
      </c>
      <c r="N48" s="37">
        <f t="shared" si="3"/>
        <v>0</v>
      </c>
      <c r="O48" s="37" t="str">
        <f t="shared" si="4"/>
        <v>P</v>
      </c>
      <c r="P48" s="37">
        <f t="shared" si="6"/>
        <v>0</v>
      </c>
      <c r="Q48" s="37">
        <f t="shared" si="7"/>
        <v>0</v>
      </c>
      <c r="R48" s="60" t="s">
        <v>50</v>
      </c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2"/>
    </row>
    <row r="49" spans="1:32" x14ac:dyDescent="0.3">
      <c r="A49" s="26"/>
      <c r="B49" s="26"/>
      <c r="C49" s="26"/>
      <c r="D49" s="27"/>
      <c r="E49" s="26"/>
      <c r="F49" s="26"/>
      <c r="G49" s="26"/>
      <c r="H49" s="26"/>
      <c r="I49" s="26"/>
      <c r="J49" s="28"/>
      <c r="K49" s="34">
        <f t="shared" si="0"/>
        <v>0</v>
      </c>
      <c r="L49" s="35">
        <f t="shared" si="1"/>
        <v>0</v>
      </c>
      <c r="M49" s="49">
        <f t="shared" si="2"/>
        <v>0</v>
      </c>
      <c r="N49" s="49">
        <f t="shared" si="3"/>
        <v>0</v>
      </c>
      <c r="O49" s="35" t="str">
        <f t="shared" si="4"/>
        <v>P</v>
      </c>
      <c r="P49" s="35">
        <f t="shared" si="6"/>
        <v>0</v>
      </c>
      <c r="Q49" s="35">
        <f t="shared" si="7"/>
        <v>0</v>
      </c>
      <c r="R49" t="s">
        <v>50</v>
      </c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40"/>
    </row>
    <row r="50" spans="1:32" x14ac:dyDescent="0.3">
      <c r="A50" s="29"/>
      <c r="B50" s="29"/>
      <c r="C50" s="29"/>
      <c r="D50" s="30"/>
      <c r="E50" s="29"/>
      <c r="F50" s="29"/>
      <c r="G50" s="29"/>
      <c r="H50" s="29"/>
      <c r="I50" s="29"/>
      <c r="J50" s="31"/>
      <c r="K50" s="36">
        <f t="shared" si="0"/>
        <v>0</v>
      </c>
      <c r="L50" s="37">
        <f t="shared" si="1"/>
        <v>0</v>
      </c>
      <c r="M50" s="37">
        <f t="shared" si="2"/>
        <v>0</v>
      </c>
      <c r="N50" s="37">
        <f t="shared" si="3"/>
        <v>0</v>
      </c>
      <c r="O50" s="37" t="str">
        <f t="shared" si="4"/>
        <v>P</v>
      </c>
      <c r="P50" s="37">
        <f t="shared" si="6"/>
        <v>0</v>
      </c>
      <c r="Q50" s="37">
        <f t="shared" si="7"/>
        <v>0</v>
      </c>
      <c r="R50" s="60" t="s">
        <v>50</v>
      </c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2"/>
    </row>
    <row r="51" spans="1:32" x14ac:dyDescent="0.3">
      <c r="A51" s="26"/>
      <c r="B51" s="26"/>
      <c r="C51" s="26"/>
      <c r="D51" s="27"/>
      <c r="E51" s="26"/>
      <c r="F51" s="26"/>
      <c r="G51" s="26"/>
      <c r="H51" s="26"/>
      <c r="I51" s="26"/>
      <c r="J51" s="28"/>
      <c r="K51" s="34">
        <f t="shared" si="0"/>
        <v>0</v>
      </c>
      <c r="L51" s="35">
        <f t="shared" si="1"/>
        <v>0</v>
      </c>
      <c r="M51" s="49">
        <f t="shared" si="2"/>
        <v>0</v>
      </c>
      <c r="N51" s="49">
        <f t="shared" si="3"/>
        <v>0</v>
      </c>
      <c r="O51" s="35" t="str">
        <f t="shared" si="4"/>
        <v>P</v>
      </c>
      <c r="P51" s="35">
        <f t="shared" si="6"/>
        <v>0</v>
      </c>
      <c r="Q51" s="35">
        <f t="shared" si="7"/>
        <v>0</v>
      </c>
      <c r="R51" t="s">
        <v>50</v>
      </c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40"/>
    </row>
    <row r="52" spans="1:32" x14ac:dyDescent="0.3">
      <c r="A52" s="29"/>
      <c r="B52" s="29"/>
      <c r="C52" s="29"/>
      <c r="D52" s="30"/>
      <c r="E52" s="29"/>
      <c r="F52" s="29"/>
      <c r="G52" s="29"/>
      <c r="H52" s="29"/>
      <c r="I52" s="29"/>
      <c r="J52" s="31"/>
      <c r="K52" s="36">
        <f t="shared" si="0"/>
        <v>0</v>
      </c>
      <c r="L52" s="37">
        <f t="shared" si="1"/>
        <v>0</v>
      </c>
      <c r="M52" s="37">
        <f t="shared" si="2"/>
        <v>0</v>
      </c>
      <c r="N52" s="37">
        <f t="shared" si="3"/>
        <v>0</v>
      </c>
      <c r="O52" s="37" t="str">
        <f t="shared" si="4"/>
        <v>P</v>
      </c>
      <c r="P52" s="37">
        <f t="shared" si="6"/>
        <v>0</v>
      </c>
      <c r="Q52" s="37">
        <f t="shared" si="7"/>
        <v>0</v>
      </c>
      <c r="R52" s="60" t="s">
        <v>50</v>
      </c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2"/>
    </row>
    <row r="53" spans="1:32" x14ac:dyDescent="0.3">
      <c r="A53" s="26"/>
      <c r="B53" s="26"/>
      <c r="C53" s="26"/>
      <c r="D53" s="27"/>
      <c r="E53" s="26"/>
      <c r="F53" s="26"/>
      <c r="G53" s="26"/>
      <c r="H53" s="26"/>
      <c r="I53" s="26"/>
      <c r="J53" s="28"/>
      <c r="K53" s="34">
        <f t="shared" si="0"/>
        <v>0</v>
      </c>
      <c r="L53" s="35">
        <f t="shared" si="1"/>
        <v>0</v>
      </c>
      <c r="M53" s="49">
        <f t="shared" si="2"/>
        <v>0</v>
      </c>
      <c r="N53" s="49">
        <f t="shared" si="3"/>
        <v>0</v>
      </c>
      <c r="O53" s="35" t="str">
        <f t="shared" si="4"/>
        <v>P</v>
      </c>
      <c r="P53" s="35">
        <f t="shared" si="6"/>
        <v>0</v>
      </c>
      <c r="Q53" s="35">
        <f t="shared" si="7"/>
        <v>0</v>
      </c>
      <c r="R53" t="s">
        <v>50</v>
      </c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40"/>
    </row>
    <row r="54" spans="1:32" x14ac:dyDescent="0.3">
      <c r="A54" s="29"/>
      <c r="B54" s="29"/>
      <c r="C54" s="29"/>
      <c r="D54" s="30"/>
      <c r="E54" s="29"/>
      <c r="F54" s="29"/>
      <c r="G54" s="29"/>
      <c r="H54" s="29"/>
      <c r="I54" s="29"/>
      <c r="J54" s="31"/>
      <c r="K54" s="36">
        <f t="shared" si="0"/>
        <v>0</v>
      </c>
      <c r="L54" s="37">
        <f t="shared" si="1"/>
        <v>0</v>
      </c>
      <c r="M54" s="37">
        <f t="shared" si="2"/>
        <v>0</v>
      </c>
      <c r="N54" s="37">
        <f t="shared" si="3"/>
        <v>0</v>
      </c>
      <c r="O54" s="37" t="str">
        <f t="shared" si="4"/>
        <v>P</v>
      </c>
      <c r="P54" s="37">
        <f t="shared" si="6"/>
        <v>0</v>
      </c>
      <c r="Q54" s="37">
        <f t="shared" si="7"/>
        <v>0</v>
      </c>
      <c r="R54" s="60" t="s">
        <v>50</v>
      </c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2"/>
    </row>
    <row r="55" spans="1:32" x14ac:dyDescent="0.3">
      <c r="A55" s="26"/>
      <c r="B55" s="26"/>
      <c r="C55" s="26"/>
      <c r="D55" s="27"/>
      <c r="E55" s="26"/>
      <c r="F55" s="26"/>
      <c r="G55" s="26"/>
      <c r="H55" s="26"/>
      <c r="I55" s="26"/>
      <c r="J55" s="28"/>
      <c r="K55" s="34">
        <f t="shared" si="0"/>
        <v>0</v>
      </c>
      <c r="L55" s="35">
        <f t="shared" si="1"/>
        <v>0</v>
      </c>
      <c r="M55" s="49">
        <f t="shared" si="2"/>
        <v>0</v>
      </c>
      <c r="N55" s="49">
        <f t="shared" si="3"/>
        <v>0</v>
      </c>
      <c r="O55" s="35" t="str">
        <f t="shared" si="4"/>
        <v>P</v>
      </c>
      <c r="P55" s="35">
        <f t="shared" si="6"/>
        <v>0</v>
      </c>
      <c r="Q55" s="35">
        <f t="shared" si="7"/>
        <v>0</v>
      </c>
      <c r="R55" t="s">
        <v>50</v>
      </c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40"/>
    </row>
    <row r="56" spans="1:32" x14ac:dyDescent="0.3">
      <c r="A56" s="29"/>
      <c r="B56" s="29"/>
      <c r="C56" s="29"/>
      <c r="D56" s="30"/>
      <c r="E56" s="29"/>
      <c r="F56" s="29"/>
      <c r="G56" s="29"/>
      <c r="H56" s="29"/>
      <c r="I56" s="29"/>
      <c r="J56" s="31"/>
      <c r="K56" s="36">
        <f t="shared" si="0"/>
        <v>0</v>
      </c>
      <c r="L56" s="37">
        <f t="shared" si="1"/>
        <v>0</v>
      </c>
      <c r="M56" s="37">
        <f t="shared" si="2"/>
        <v>0</v>
      </c>
      <c r="N56" s="37">
        <f t="shared" si="3"/>
        <v>0</v>
      </c>
      <c r="O56" s="37" t="str">
        <f t="shared" si="4"/>
        <v>P</v>
      </c>
      <c r="P56" s="37">
        <f t="shared" si="6"/>
        <v>0</v>
      </c>
      <c r="Q56" s="37">
        <f t="shared" si="7"/>
        <v>0</v>
      </c>
      <c r="R56" s="60" t="s">
        <v>50</v>
      </c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2"/>
    </row>
    <row r="57" spans="1:32" x14ac:dyDescent="0.3">
      <c r="A57" s="26"/>
      <c r="B57" s="26"/>
      <c r="C57" s="26"/>
      <c r="D57" s="27"/>
      <c r="E57" s="26"/>
      <c r="F57" s="26"/>
      <c r="G57" s="26"/>
      <c r="H57" s="26"/>
      <c r="I57" s="26"/>
      <c r="J57" s="28"/>
      <c r="K57" s="34">
        <f t="shared" si="0"/>
        <v>0</v>
      </c>
      <c r="L57" s="35">
        <f t="shared" si="1"/>
        <v>0</v>
      </c>
      <c r="M57" s="49">
        <f t="shared" si="2"/>
        <v>0</v>
      </c>
      <c r="N57" s="49">
        <f t="shared" si="3"/>
        <v>0</v>
      </c>
      <c r="O57" s="35" t="str">
        <f t="shared" si="4"/>
        <v>P</v>
      </c>
      <c r="P57" s="35">
        <f t="shared" si="6"/>
        <v>0</v>
      </c>
      <c r="Q57" s="35">
        <f t="shared" si="7"/>
        <v>0</v>
      </c>
      <c r="R57" t="s">
        <v>50</v>
      </c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40"/>
    </row>
    <row r="58" spans="1:32" x14ac:dyDescent="0.3">
      <c r="A58" s="29"/>
      <c r="B58" s="29"/>
      <c r="C58" s="29"/>
      <c r="D58" s="30"/>
      <c r="E58" s="29"/>
      <c r="F58" s="29"/>
      <c r="G58" s="29"/>
      <c r="H58" s="29"/>
      <c r="I58" s="29"/>
      <c r="J58" s="31"/>
      <c r="K58" s="36">
        <f t="shared" si="0"/>
        <v>0</v>
      </c>
      <c r="L58" s="37">
        <f t="shared" si="1"/>
        <v>0</v>
      </c>
      <c r="M58" s="37">
        <f t="shared" si="2"/>
        <v>0</v>
      </c>
      <c r="N58" s="37">
        <f t="shared" si="3"/>
        <v>0</v>
      </c>
      <c r="O58" s="37" t="str">
        <f t="shared" si="4"/>
        <v>P</v>
      </c>
      <c r="P58" s="37">
        <f t="shared" si="6"/>
        <v>0</v>
      </c>
      <c r="Q58" s="37">
        <f t="shared" si="7"/>
        <v>0</v>
      </c>
      <c r="R58" s="60" t="s">
        <v>50</v>
      </c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2"/>
    </row>
    <row r="59" spans="1:32" x14ac:dyDescent="0.3">
      <c r="A59" s="26"/>
      <c r="B59" s="26"/>
      <c r="C59" s="26"/>
      <c r="D59" s="27"/>
      <c r="E59" s="26"/>
      <c r="F59" s="26"/>
      <c r="G59" s="26"/>
      <c r="H59" s="26"/>
      <c r="I59" s="26"/>
      <c r="J59" s="28"/>
      <c r="K59" s="34">
        <f t="shared" si="0"/>
        <v>0</v>
      </c>
      <c r="L59" s="35">
        <f t="shared" si="1"/>
        <v>0</v>
      </c>
      <c r="M59" s="49">
        <f t="shared" si="2"/>
        <v>0</v>
      </c>
      <c r="N59" s="49">
        <f t="shared" si="3"/>
        <v>0</v>
      </c>
      <c r="O59" s="35" t="str">
        <f t="shared" si="4"/>
        <v>P</v>
      </c>
      <c r="P59" s="35">
        <f t="shared" si="6"/>
        <v>0</v>
      </c>
      <c r="Q59" s="35">
        <f t="shared" si="7"/>
        <v>0</v>
      </c>
      <c r="R59" t="s">
        <v>50</v>
      </c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40"/>
    </row>
    <row r="60" spans="1:32" x14ac:dyDescent="0.3">
      <c r="A60" s="29"/>
      <c r="B60" s="29"/>
      <c r="C60" s="29"/>
      <c r="D60" s="30"/>
      <c r="E60" s="29"/>
      <c r="F60" s="29"/>
      <c r="G60" s="29"/>
      <c r="H60" s="29"/>
      <c r="I60" s="29"/>
      <c r="J60" s="31"/>
      <c r="K60" s="36">
        <f t="shared" si="0"/>
        <v>0</v>
      </c>
      <c r="L60" s="37">
        <f t="shared" si="1"/>
        <v>0</v>
      </c>
      <c r="M60" s="37">
        <f t="shared" si="2"/>
        <v>0</v>
      </c>
      <c r="N60" s="37">
        <f t="shared" si="3"/>
        <v>0</v>
      </c>
      <c r="O60" s="37" t="str">
        <f t="shared" si="4"/>
        <v>P</v>
      </c>
      <c r="P60" s="37">
        <f t="shared" ref="P60:P91" si="8">IF(V59="P",P59+1,P59)</f>
        <v>0</v>
      </c>
      <c r="Q60" s="37">
        <f t="shared" ref="Q60:Q91" si="9">IF(V59="O",Q59+1,Q59)</f>
        <v>0</v>
      </c>
      <c r="R60" s="60" t="s">
        <v>50</v>
      </c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2"/>
    </row>
    <row r="61" spans="1:32" x14ac:dyDescent="0.3">
      <c r="A61" s="26"/>
      <c r="B61" s="26"/>
      <c r="C61" s="26"/>
      <c r="D61" s="27"/>
      <c r="E61" s="26"/>
      <c r="F61" s="26"/>
      <c r="G61" s="26"/>
      <c r="H61" s="26"/>
      <c r="I61" s="26"/>
      <c r="J61" s="28"/>
      <c r="K61" s="34">
        <f t="shared" si="0"/>
        <v>0</v>
      </c>
      <c r="L61" s="35">
        <f t="shared" si="1"/>
        <v>0</v>
      </c>
      <c r="M61" s="49">
        <f t="shared" si="2"/>
        <v>0</v>
      </c>
      <c r="N61" s="49">
        <f t="shared" si="3"/>
        <v>0</v>
      </c>
      <c r="O61" s="35" t="str">
        <f t="shared" si="4"/>
        <v>P</v>
      </c>
      <c r="P61" s="35">
        <f t="shared" si="8"/>
        <v>0</v>
      </c>
      <c r="Q61" s="35">
        <f t="shared" si="9"/>
        <v>0</v>
      </c>
      <c r="R61" t="s">
        <v>50</v>
      </c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40"/>
    </row>
    <row r="62" spans="1:32" x14ac:dyDescent="0.3">
      <c r="A62" s="29"/>
      <c r="B62" s="29"/>
      <c r="C62" s="29"/>
      <c r="D62" s="30"/>
      <c r="E62" s="29"/>
      <c r="F62" s="29"/>
      <c r="G62" s="29"/>
      <c r="H62" s="29"/>
      <c r="I62" s="29"/>
      <c r="J62" s="31"/>
      <c r="K62" s="36">
        <f t="shared" si="0"/>
        <v>0</v>
      </c>
      <c r="L62" s="37">
        <f t="shared" si="1"/>
        <v>0</v>
      </c>
      <c r="M62" s="37">
        <f t="shared" si="2"/>
        <v>0</v>
      </c>
      <c r="N62" s="37">
        <f t="shared" si="3"/>
        <v>0</v>
      </c>
      <c r="O62" s="37" t="str">
        <f t="shared" si="4"/>
        <v>P</v>
      </c>
      <c r="P62" s="37">
        <f t="shared" si="8"/>
        <v>0</v>
      </c>
      <c r="Q62" s="37">
        <f t="shared" si="9"/>
        <v>0</v>
      </c>
      <c r="R62" s="60" t="s">
        <v>50</v>
      </c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2"/>
    </row>
    <row r="63" spans="1:32" x14ac:dyDescent="0.3">
      <c r="A63" s="26"/>
      <c r="B63" s="26"/>
      <c r="C63" s="26"/>
      <c r="D63" s="27"/>
      <c r="E63" s="26"/>
      <c r="F63" s="26"/>
      <c r="G63" s="26"/>
      <c r="H63" s="26"/>
      <c r="I63" s="26"/>
      <c r="J63" s="28"/>
      <c r="K63" s="34">
        <f t="shared" si="0"/>
        <v>0</v>
      </c>
      <c r="L63" s="35">
        <f t="shared" si="1"/>
        <v>0</v>
      </c>
      <c r="M63" s="49">
        <f t="shared" si="2"/>
        <v>0</v>
      </c>
      <c r="N63" s="49">
        <f t="shared" si="3"/>
        <v>0</v>
      </c>
      <c r="O63" s="35" t="str">
        <f t="shared" si="4"/>
        <v>P</v>
      </c>
      <c r="P63" s="35">
        <f t="shared" si="8"/>
        <v>0</v>
      </c>
      <c r="Q63" s="35">
        <f t="shared" si="9"/>
        <v>0</v>
      </c>
      <c r="R63" t="s">
        <v>50</v>
      </c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40"/>
    </row>
    <row r="64" spans="1:32" x14ac:dyDescent="0.3">
      <c r="A64" s="29"/>
      <c r="B64" s="29"/>
      <c r="C64" s="29"/>
      <c r="D64" s="30"/>
      <c r="E64" s="29"/>
      <c r="F64" s="29"/>
      <c r="G64" s="29"/>
      <c r="H64" s="29"/>
      <c r="I64" s="29"/>
      <c r="J64" s="31"/>
      <c r="K64" s="36">
        <f t="shared" si="0"/>
        <v>0</v>
      </c>
      <c r="L64" s="37">
        <f t="shared" si="1"/>
        <v>0</v>
      </c>
      <c r="M64" s="37">
        <f t="shared" si="2"/>
        <v>0</v>
      </c>
      <c r="N64" s="37">
        <f t="shared" si="3"/>
        <v>0</v>
      </c>
      <c r="O64" s="37" t="str">
        <f t="shared" si="4"/>
        <v>P</v>
      </c>
      <c r="P64" s="37">
        <f t="shared" si="8"/>
        <v>0</v>
      </c>
      <c r="Q64" s="37">
        <f t="shared" si="9"/>
        <v>0</v>
      </c>
      <c r="R64" s="60" t="s">
        <v>50</v>
      </c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2"/>
    </row>
    <row r="65" spans="1:32" x14ac:dyDescent="0.3">
      <c r="A65" s="26"/>
      <c r="B65" s="26"/>
      <c r="C65" s="26"/>
      <c r="D65" s="27"/>
      <c r="E65" s="26"/>
      <c r="F65" s="26"/>
      <c r="G65" s="26"/>
      <c r="H65" s="26"/>
      <c r="I65" s="26"/>
      <c r="J65" s="28"/>
      <c r="K65" s="34">
        <f t="shared" si="0"/>
        <v>0</v>
      </c>
      <c r="L65" s="35">
        <f t="shared" si="1"/>
        <v>0</v>
      </c>
      <c r="M65" s="49">
        <f t="shared" si="2"/>
        <v>0</v>
      </c>
      <c r="N65" s="49">
        <f t="shared" si="3"/>
        <v>0</v>
      </c>
      <c r="O65" s="35" t="str">
        <f t="shared" si="4"/>
        <v>P</v>
      </c>
      <c r="P65" s="35">
        <f t="shared" si="8"/>
        <v>0</v>
      </c>
      <c r="Q65" s="35">
        <f t="shared" si="9"/>
        <v>0</v>
      </c>
      <c r="R65" t="s">
        <v>50</v>
      </c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40"/>
    </row>
    <row r="66" spans="1:32" x14ac:dyDescent="0.3">
      <c r="A66" s="29"/>
      <c r="B66" s="29"/>
      <c r="C66" s="29"/>
      <c r="D66" s="30"/>
      <c r="E66" s="29"/>
      <c r="F66" s="29"/>
      <c r="G66" s="29"/>
      <c r="H66" s="29"/>
      <c r="I66" s="29"/>
      <c r="J66" s="31"/>
      <c r="K66" s="36">
        <f t="shared" si="0"/>
        <v>0</v>
      </c>
      <c r="L66" s="37">
        <f t="shared" si="1"/>
        <v>0</v>
      </c>
      <c r="M66" s="37">
        <f t="shared" si="2"/>
        <v>0</v>
      </c>
      <c r="N66" s="37">
        <f t="shared" si="3"/>
        <v>0</v>
      </c>
      <c r="O66" s="37" t="str">
        <f t="shared" si="4"/>
        <v>P</v>
      </c>
      <c r="P66" s="37">
        <f t="shared" si="8"/>
        <v>0</v>
      </c>
      <c r="Q66" s="37">
        <f t="shared" si="9"/>
        <v>0</v>
      </c>
      <c r="R66" s="60" t="s">
        <v>50</v>
      </c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2"/>
    </row>
    <row r="67" spans="1:32" x14ac:dyDescent="0.3">
      <c r="A67" s="26"/>
      <c r="B67" s="26"/>
      <c r="C67" s="26"/>
      <c r="D67" s="27"/>
      <c r="E67" s="26"/>
      <c r="F67" s="26"/>
      <c r="G67" s="26"/>
      <c r="H67" s="26"/>
      <c r="I67" s="26"/>
      <c r="J67" s="28"/>
      <c r="K67" s="34">
        <f t="shared" ref="K67:K130" si="10">IF(M66=5,IF(P66=3,IF(V66="P",K66+1,K66),K66),K66)</f>
        <v>0</v>
      </c>
      <c r="L67" s="35">
        <f t="shared" ref="L67:L130" si="11">IF(N66=5,IF(Q66=3,IF(V66="O",L66+1,L66),L66),L66)</f>
        <v>0</v>
      </c>
      <c r="M67" s="49">
        <f t="shared" ref="M67:M130" si="12">IF(P66=3,IF(V66="P",M66+1,M66),M66)</f>
        <v>0</v>
      </c>
      <c r="N67" s="49">
        <f t="shared" si="3"/>
        <v>0</v>
      </c>
      <c r="O67" s="35" t="str">
        <f t="shared" si="4"/>
        <v>P</v>
      </c>
      <c r="P67" s="35">
        <f t="shared" si="8"/>
        <v>0</v>
      </c>
      <c r="Q67" s="35">
        <f t="shared" si="9"/>
        <v>0</v>
      </c>
      <c r="R67" t="s">
        <v>50</v>
      </c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40"/>
    </row>
    <row r="68" spans="1:32" x14ac:dyDescent="0.3">
      <c r="A68" s="29"/>
      <c r="B68" s="29"/>
      <c r="C68" s="29"/>
      <c r="D68" s="30"/>
      <c r="E68" s="29"/>
      <c r="F68" s="29"/>
      <c r="G68" s="29"/>
      <c r="H68" s="29"/>
      <c r="I68" s="29"/>
      <c r="J68" s="31"/>
      <c r="K68" s="36">
        <f t="shared" si="10"/>
        <v>0</v>
      </c>
      <c r="L68" s="37">
        <f t="shared" si="11"/>
        <v>0</v>
      </c>
      <c r="M68" s="37">
        <f t="shared" si="12"/>
        <v>0</v>
      </c>
      <c r="N68" s="37">
        <f t="shared" ref="N68:N131" si="13">IF(Q67=3,IF(V67="O",N67+1,N67),N67)</f>
        <v>0</v>
      </c>
      <c r="O68" s="37" t="str">
        <f t="shared" ref="O68:O131" si="14">IF(OR(M68&gt;M67,N68&gt;N67),IF(O67="P","O","P"),O67)</f>
        <v>P</v>
      </c>
      <c r="P68" s="37">
        <f t="shared" si="8"/>
        <v>0</v>
      </c>
      <c r="Q68" s="37">
        <f t="shared" si="9"/>
        <v>0</v>
      </c>
      <c r="R68" s="60" t="s">
        <v>50</v>
      </c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2"/>
    </row>
    <row r="69" spans="1:32" x14ac:dyDescent="0.3">
      <c r="A69" s="26"/>
      <c r="B69" s="26"/>
      <c r="C69" s="26"/>
      <c r="D69" s="27"/>
      <c r="E69" s="26"/>
      <c r="F69" s="26"/>
      <c r="G69" s="26"/>
      <c r="H69" s="26"/>
      <c r="I69" s="26"/>
      <c r="J69" s="28"/>
      <c r="K69" s="34">
        <f t="shared" si="10"/>
        <v>0</v>
      </c>
      <c r="L69" s="35">
        <f t="shared" si="11"/>
        <v>0</v>
      </c>
      <c r="M69" s="49">
        <f t="shared" si="12"/>
        <v>0</v>
      </c>
      <c r="N69" s="49">
        <f t="shared" si="13"/>
        <v>0</v>
      </c>
      <c r="O69" s="35" t="str">
        <f t="shared" si="14"/>
        <v>P</v>
      </c>
      <c r="P69" s="35">
        <f t="shared" si="8"/>
        <v>0</v>
      </c>
      <c r="Q69" s="35">
        <f t="shared" si="9"/>
        <v>0</v>
      </c>
      <c r="R69" t="s">
        <v>50</v>
      </c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40"/>
    </row>
    <row r="70" spans="1:32" x14ac:dyDescent="0.3">
      <c r="A70" s="29"/>
      <c r="B70" s="29"/>
      <c r="C70" s="29"/>
      <c r="D70" s="30"/>
      <c r="E70" s="29"/>
      <c r="F70" s="29"/>
      <c r="G70" s="29"/>
      <c r="H70" s="29"/>
      <c r="I70" s="29"/>
      <c r="J70" s="31"/>
      <c r="K70" s="36">
        <f t="shared" si="10"/>
        <v>0</v>
      </c>
      <c r="L70" s="37">
        <f t="shared" si="11"/>
        <v>0</v>
      </c>
      <c r="M70" s="37">
        <f t="shared" si="12"/>
        <v>0</v>
      </c>
      <c r="N70" s="37">
        <f t="shared" si="13"/>
        <v>0</v>
      </c>
      <c r="O70" s="37" t="str">
        <f t="shared" si="14"/>
        <v>P</v>
      </c>
      <c r="P70" s="37">
        <f t="shared" si="8"/>
        <v>0</v>
      </c>
      <c r="Q70" s="37">
        <f t="shared" si="9"/>
        <v>0</v>
      </c>
      <c r="R70" s="60" t="s">
        <v>50</v>
      </c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2"/>
    </row>
    <row r="71" spans="1:32" x14ac:dyDescent="0.3">
      <c r="A71" s="26"/>
      <c r="B71" s="26"/>
      <c r="C71" s="26"/>
      <c r="D71" s="27"/>
      <c r="E71" s="26"/>
      <c r="F71" s="26"/>
      <c r="G71" s="26"/>
      <c r="H71" s="26"/>
      <c r="I71" s="26"/>
      <c r="J71" s="28"/>
      <c r="K71" s="34">
        <f t="shared" si="10"/>
        <v>0</v>
      </c>
      <c r="L71" s="35">
        <f t="shared" si="11"/>
        <v>0</v>
      </c>
      <c r="M71" s="49">
        <f t="shared" si="12"/>
        <v>0</v>
      </c>
      <c r="N71" s="49">
        <f t="shared" si="13"/>
        <v>0</v>
      </c>
      <c r="O71" s="35" t="str">
        <f t="shared" si="14"/>
        <v>P</v>
      </c>
      <c r="P71" s="35">
        <f t="shared" si="8"/>
        <v>0</v>
      </c>
      <c r="Q71" s="35">
        <f t="shared" si="9"/>
        <v>0</v>
      </c>
      <c r="R71" t="s">
        <v>50</v>
      </c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40"/>
    </row>
    <row r="72" spans="1:32" x14ac:dyDescent="0.3">
      <c r="A72" s="29"/>
      <c r="B72" s="29"/>
      <c r="C72" s="29"/>
      <c r="D72" s="30"/>
      <c r="E72" s="29"/>
      <c r="F72" s="29"/>
      <c r="G72" s="29"/>
      <c r="H72" s="29"/>
      <c r="I72" s="29"/>
      <c r="J72" s="31"/>
      <c r="K72" s="36">
        <f t="shared" si="10"/>
        <v>0</v>
      </c>
      <c r="L72" s="37">
        <f t="shared" si="11"/>
        <v>0</v>
      </c>
      <c r="M72" s="37">
        <f t="shared" si="12"/>
        <v>0</v>
      </c>
      <c r="N72" s="37">
        <f t="shared" si="13"/>
        <v>0</v>
      </c>
      <c r="O72" s="37" t="str">
        <f t="shared" si="14"/>
        <v>P</v>
      </c>
      <c r="P72" s="37">
        <f t="shared" si="8"/>
        <v>0</v>
      </c>
      <c r="Q72" s="37">
        <f t="shared" si="9"/>
        <v>0</v>
      </c>
      <c r="R72" s="60" t="s">
        <v>50</v>
      </c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2"/>
    </row>
    <row r="73" spans="1:32" x14ac:dyDescent="0.3">
      <c r="A73" s="26"/>
      <c r="B73" s="26"/>
      <c r="C73" s="26"/>
      <c r="D73" s="27"/>
      <c r="E73" s="26"/>
      <c r="F73" s="26"/>
      <c r="G73" s="26"/>
      <c r="H73" s="26"/>
      <c r="I73" s="26"/>
      <c r="J73" s="28"/>
      <c r="K73" s="34">
        <f t="shared" si="10"/>
        <v>0</v>
      </c>
      <c r="L73" s="35">
        <f t="shared" si="11"/>
        <v>0</v>
      </c>
      <c r="M73" s="49">
        <f t="shared" si="12"/>
        <v>0</v>
      </c>
      <c r="N73" s="49">
        <f t="shared" si="13"/>
        <v>0</v>
      </c>
      <c r="O73" s="35" t="str">
        <f t="shared" si="14"/>
        <v>P</v>
      </c>
      <c r="P73" s="35">
        <f t="shared" si="8"/>
        <v>0</v>
      </c>
      <c r="Q73" s="35">
        <f t="shared" si="9"/>
        <v>0</v>
      </c>
      <c r="R73" t="s">
        <v>50</v>
      </c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40"/>
    </row>
    <row r="74" spans="1:32" x14ac:dyDescent="0.3">
      <c r="A74" s="29"/>
      <c r="B74" s="29"/>
      <c r="C74" s="29"/>
      <c r="D74" s="30"/>
      <c r="E74" s="29"/>
      <c r="F74" s="29"/>
      <c r="G74" s="29"/>
      <c r="H74" s="29"/>
      <c r="I74" s="29"/>
      <c r="J74" s="31"/>
      <c r="K74" s="36">
        <f t="shared" si="10"/>
        <v>0</v>
      </c>
      <c r="L74" s="37">
        <f t="shared" si="11"/>
        <v>0</v>
      </c>
      <c r="M74" s="37">
        <f t="shared" si="12"/>
        <v>0</v>
      </c>
      <c r="N74" s="37">
        <f t="shared" si="13"/>
        <v>0</v>
      </c>
      <c r="O74" s="37" t="str">
        <f t="shared" si="14"/>
        <v>P</v>
      </c>
      <c r="P74" s="37">
        <f t="shared" si="8"/>
        <v>0</v>
      </c>
      <c r="Q74" s="37">
        <f t="shared" si="9"/>
        <v>0</v>
      </c>
      <c r="R74" s="60" t="s">
        <v>50</v>
      </c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2"/>
    </row>
    <row r="75" spans="1:32" x14ac:dyDescent="0.3">
      <c r="A75" s="26"/>
      <c r="B75" s="26"/>
      <c r="C75" s="26"/>
      <c r="D75" s="27"/>
      <c r="E75" s="26"/>
      <c r="F75" s="26"/>
      <c r="G75" s="26"/>
      <c r="H75" s="26"/>
      <c r="I75" s="26"/>
      <c r="J75" s="28"/>
      <c r="K75" s="34">
        <f t="shared" si="10"/>
        <v>0</v>
      </c>
      <c r="L75" s="35">
        <f t="shared" si="11"/>
        <v>0</v>
      </c>
      <c r="M75" s="49">
        <f t="shared" si="12"/>
        <v>0</v>
      </c>
      <c r="N75" s="49">
        <f t="shared" si="13"/>
        <v>0</v>
      </c>
      <c r="O75" s="35" t="str">
        <f t="shared" si="14"/>
        <v>P</v>
      </c>
      <c r="P75" s="35">
        <f t="shared" si="8"/>
        <v>0</v>
      </c>
      <c r="Q75" s="35">
        <f t="shared" si="9"/>
        <v>0</v>
      </c>
      <c r="R75" t="s">
        <v>50</v>
      </c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40"/>
    </row>
    <row r="76" spans="1:32" x14ac:dyDescent="0.3">
      <c r="A76" s="29"/>
      <c r="B76" s="29"/>
      <c r="C76" s="29"/>
      <c r="D76" s="30"/>
      <c r="E76" s="29"/>
      <c r="F76" s="29"/>
      <c r="G76" s="29"/>
      <c r="H76" s="29"/>
      <c r="I76" s="29"/>
      <c r="J76" s="31"/>
      <c r="K76" s="36">
        <f t="shared" si="10"/>
        <v>0</v>
      </c>
      <c r="L76" s="37">
        <f t="shared" si="11"/>
        <v>0</v>
      </c>
      <c r="M76" s="37">
        <f t="shared" si="12"/>
        <v>0</v>
      </c>
      <c r="N76" s="37">
        <f t="shared" si="13"/>
        <v>0</v>
      </c>
      <c r="O76" s="37" t="str">
        <f t="shared" si="14"/>
        <v>P</v>
      </c>
      <c r="P76" s="37">
        <f t="shared" si="8"/>
        <v>0</v>
      </c>
      <c r="Q76" s="37">
        <f t="shared" si="9"/>
        <v>0</v>
      </c>
      <c r="R76" s="60" t="s">
        <v>50</v>
      </c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2"/>
    </row>
    <row r="77" spans="1:32" x14ac:dyDescent="0.3">
      <c r="A77" s="26"/>
      <c r="B77" s="26"/>
      <c r="C77" s="26"/>
      <c r="D77" s="27"/>
      <c r="E77" s="26"/>
      <c r="F77" s="26"/>
      <c r="G77" s="26"/>
      <c r="H77" s="26"/>
      <c r="I77" s="26"/>
      <c r="J77" s="28"/>
      <c r="K77" s="34">
        <f t="shared" si="10"/>
        <v>0</v>
      </c>
      <c r="L77" s="35">
        <f t="shared" si="11"/>
        <v>0</v>
      </c>
      <c r="M77" s="49">
        <f t="shared" si="12"/>
        <v>0</v>
      </c>
      <c r="N77" s="49">
        <f t="shared" si="13"/>
        <v>0</v>
      </c>
      <c r="O77" s="35" t="str">
        <f t="shared" si="14"/>
        <v>P</v>
      </c>
      <c r="P77" s="35">
        <f t="shared" si="8"/>
        <v>0</v>
      </c>
      <c r="Q77" s="35">
        <f t="shared" si="9"/>
        <v>0</v>
      </c>
      <c r="R77" t="s">
        <v>50</v>
      </c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40"/>
    </row>
    <row r="78" spans="1:32" x14ac:dyDescent="0.3">
      <c r="A78" s="29"/>
      <c r="B78" s="29"/>
      <c r="C78" s="29"/>
      <c r="D78" s="30"/>
      <c r="E78" s="29"/>
      <c r="F78" s="29"/>
      <c r="G78" s="29"/>
      <c r="H78" s="29"/>
      <c r="I78" s="29"/>
      <c r="J78" s="31"/>
      <c r="K78" s="36">
        <f t="shared" si="10"/>
        <v>0</v>
      </c>
      <c r="L78" s="37">
        <f t="shared" si="11"/>
        <v>0</v>
      </c>
      <c r="M78" s="37">
        <f t="shared" si="12"/>
        <v>0</v>
      </c>
      <c r="N78" s="37">
        <f t="shared" si="13"/>
        <v>0</v>
      </c>
      <c r="O78" s="37" t="str">
        <f t="shared" si="14"/>
        <v>P</v>
      </c>
      <c r="P78" s="37">
        <f t="shared" si="8"/>
        <v>0</v>
      </c>
      <c r="Q78" s="37">
        <f t="shared" si="9"/>
        <v>0</v>
      </c>
      <c r="R78" s="60" t="s">
        <v>50</v>
      </c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2"/>
    </row>
    <row r="79" spans="1:32" x14ac:dyDescent="0.3">
      <c r="A79" s="26"/>
      <c r="B79" s="26"/>
      <c r="C79" s="26"/>
      <c r="D79" s="27"/>
      <c r="E79" s="26"/>
      <c r="F79" s="26"/>
      <c r="G79" s="26"/>
      <c r="H79" s="26"/>
      <c r="I79" s="26"/>
      <c r="J79" s="28"/>
      <c r="K79" s="34">
        <f t="shared" si="10"/>
        <v>0</v>
      </c>
      <c r="L79" s="35">
        <f t="shared" si="11"/>
        <v>0</v>
      </c>
      <c r="M79" s="49">
        <f t="shared" si="12"/>
        <v>0</v>
      </c>
      <c r="N79" s="49">
        <f t="shared" si="13"/>
        <v>0</v>
      </c>
      <c r="O79" s="35" t="str">
        <f t="shared" si="14"/>
        <v>P</v>
      </c>
      <c r="P79" s="35">
        <f t="shared" si="8"/>
        <v>0</v>
      </c>
      <c r="Q79" s="35">
        <f t="shared" si="9"/>
        <v>0</v>
      </c>
      <c r="R79" t="s">
        <v>50</v>
      </c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40"/>
    </row>
    <row r="80" spans="1:32" x14ac:dyDescent="0.3">
      <c r="A80" s="29"/>
      <c r="B80" s="29"/>
      <c r="C80" s="29"/>
      <c r="D80" s="30"/>
      <c r="E80" s="29"/>
      <c r="F80" s="29"/>
      <c r="G80" s="29"/>
      <c r="H80" s="29"/>
      <c r="I80" s="29"/>
      <c r="J80" s="31"/>
      <c r="K80" s="36">
        <f t="shared" si="10"/>
        <v>0</v>
      </c>
      <c r="L80" s="37">
        <f t="shared" si="11"/>
        <v>0</v>
      </c>
      <c r="M80" s="37">
        <f t="shared" si="12"/>
        <v>0</v>
      </c>
      <c r="N80" s="37">
        <f t="shared" si="13"/>
        <v>0</v>
      </c>
      <c r="O80" s="37" t="str">
        <f t="shared" si="14"/>
        <v>P</v>
      </c>
      <c r="P80" s="37">
        <f t="shared" si="8"/>
        <v>0</v>
      </c>
      <c r="Q80" s="37">
        <f t="shared" si="9"/>
        <v>0</v>
      </c>
      <c r="R80" s="60" t="s">
        <v>50</v>
      </c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2"/>
    </row>
    <row r="81" spans="1:32" x14ac:dyDescent="0.3">
      <c r="A81" s="26"/>
      <c r="B81" s="26"/>
      <c r="C81" s="26"/>
      <c r="D81" s="27"/>
      <c r="E81" s="26"/>
      <c r="F81" s="26"/>
      <c r="G81" s="26"/>
      <c r="H81" s="26"/>
      <c r="I81" s="26"/>
      <c r="J81" s="28"/>
      <c r="K81" s="34">
        <f t="shared" si="10"/>
        <v>0</v>
      </c>
      <c r="L81" s="35">
        <f t="shared" si="11"/>
        <v>0</v>
      </c>
      <c r="M81" s="49">
        <f t="shared" si="12"/>
        <v>0</v>
      </c>
      <c r="N81" s="49">
        <f t="shared" si="13"/>
        <v>0</v>
      </c>
      <c r="O81" s="35" t="str">
        <f t="shared" si="14"/>
        <v>P</v>
      </c>
      <c r="P81" s="35">
        <f t="shared" si="8"/>
        <v>0</v>
      </c>
      <c r="Q81" s="35">
        <f t="shared" si="9"/>
        <v>0</v>
      </c>
      <c r="R81" t="s">
        <v>50</v>
      </c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40"/>
    </row>
    <row r="82" spans="1:32" x14ac:dyDescent="0.3">
      <c r="A82" s="29"/>
      <c r="B82" s="29"/>
      <c r="C82" s="29"/>
      <c r="D82" s="30"/>
      <c r="E82" s="29"/>
      <c r="F82" s="29"/>
      <c r="G82" s="29"/>
      <c r="H82" s="29"/>
      <c r="I82" s="29"/>
      <c r="J82" s="31"/>
      <c r="K82" s="36">
        <f t="shared" si="10"/>
        <v>0</v>
      </c>
      <c r="L82" s="37">
        <f t="shared" si="11"/>
        <v>0</v>
      </c>
      <c r="M82" s="37">
        <f t="shared" si="12"/>
        <v>0</v>
      </c>
      <c r="N82" s="37">
        <f t="shared" si="13"/>
        <v>0</v>
      </c>
      <c r="O82" s="37" t="str">
        <f t="shared" si="14"/>
        <v>P</v>
      </c>
      <c r="P82" s="37">
        <f t="shared" si="8"/>
        <v>0</v>
      </c>
      <c r="Q82" s="37">
        <f t="shared" si="9"/>
        <v>0</v>
      </c>
      <c r="R82" s="60" t="s">
        <v>50</v>
      </c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2"/>
    </row>
    <row r="83" spans="1:32" x14ac:dyDescent="0.3">
      <c r="A83" s="26"/>
      <c r="B83" s="26"/>
      <c r="C83" s="26"/>
      <c r="D83" s="27"/>
      <c r="E83" s="26"/>
      <c r="F83" s="26"/>
      <c r="G83" s="26"/>
      <c r="H83" s="26"/>
      <c r="I83" s="26"/>
      <c r="J83" s="28"/>
      <c r="K83" s="34">
        <f t="shared" si="10"/>
        <v>0</v>
      </c>
      <c r="L83" s="35">
        <f t="shared" si="11"/>
        <v>0</v>
      </c>
      <c r="M83" s="49">
        <f t="shared" si="12"/>
        <v>0</v>
      </c>
      <c r="N83" s="49">
        <f t="shared" si="13"/>
        <v>0</v>
      </c>
      <c r="O83" s="35" t="str">
        <f t="shared" si="14"/>
        <v>P</v>
      </c>
      <c r="P83" s="35">
        <f t="shared" si="8"/>
        <v>0</v>
      </c>
      <c r="Q83" s="35">
        <f t="shared" si="9"/>
        <v>0</v>
      </c>
      <c r="R83" t="s">
        <v>50</v>
      </c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40"/>
    </row>
    <row r="84" spans="1:32" x14ac:dyDescent="0.3">
      <c r="A84" s="29"/>
      <c r="B84" s="29"/>
      <c r="C84" s="29"/>
      <c r="D84" s="30"/>
      <c r="E84" s="29"/>
      <c r="F84" s="29"/>
      <c r="G84" s="29"/>
      <c r="H84" s="29"/>
      <c r="I84" s="29"/>
      <c r="J84" s="31"/>
      <c r="K84" s="36">
        <f t="shared" si="10"/>
        <v>0</v>
      </c>
      <c r="L84" s="37">
        <f t="shared" si="11"/>
        <v>0</v>
      </c>
      <c r="M84" s="37">
        <f t="shared" si="12"/>
        <v>0</v>
      </c>
      <c r="N84" s="37">
        <f t="shared" si="13"/>
        <v>0</v>
      </c>
      <c r="O84" s="37" t="str">
        <f t="shared" si="14"/>
        <v>P</v>
      </c>
      <c r="P84" s="37">
        <f t="shared" si="8"/>
        <v>0</v>
      </c>
      <c r="Q84" s="37">
        <f t="shared" si="9"/>
        <v>0</v>
      </c>
      <c r="R84" s="60" t="s">
        <v>50</v>
      </c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2"/>
    </row>
    <row r="85" spans="1:32" x14ac:dyDescent="0.3">
      <c r="A85" s="26"/>
      <c r="B85" s="26"/>
      <c r="C85" s="26"/>
      <c r="D85" s="27"/>
      <c r="E85" s="26"/>
      <c r="F85" s="26"/>
      <c r="G85" s="26"/>
      <c r="H85" s="26"/>
      <c r="I85" s="26"/>
      <c r="J85" s="28"/>
      <c r="K85" s="34">
        <f t="shared" si="10"/>
        <v>0</v>
      </c>
      <c r="L85" s="35">
        <f t="shared" si="11"/>
        <v>0</v>
      </c>
      <c r="M85" s="49">
        <f t="shared" si="12"/>
        <v>0</v>
      </c>
      <c r="N85" s="49">
        <f t="shared" si="13"/>
        <v>0</v>
      </c>
      <c r="O85" s="35" t="str">
        <f t="shared" si="14"/>
        <v>P</v>
      </c>
      <c r="P85" s="35">
        <f t="shared" si="8"/>
        <v>0</v>
      </c>
      <c r="Q85" s="35">
        <f t="shared" si="9"/>
        <v>0</v>
      </c>
      <c r="R85" t="s">
        <v>50</v>
      </c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40"/>
    </row>
    <row r="86" spans="1:32" x14ac:dyDescent="0.3">
      <c r="A86" s="29"/>
      <c r="B86" s="29"/>
      <c r="C86" s="29"/>
      <c r="D86" s="30"/>
      <c r="E86" s="29"/>
      <c r="F86" s="29"/>
      <c r="G86" s="29"/>
      <c r="H86" s="29"/>
      <c r="I86" s="29"/>
      <c r="J86" s="31"/>
      <c r="K86" s="36">
        <f t="shared" si="10"/>
        <v>0</v>
      </c>
      <c r="L86" s="37">
        <f t="shared" si="11"/>
        <v>0</v>
      </c>
      <c r="M86" s="37">
        <f t="shared" si="12"/>
        <v>0</v>
      </c>
      <c r="N86" s="37">
        <f t="shared" si="13"/>
        <v>0</v>
      </c>
      <c r="O86" s="37" t="str">
        <f t="shared" si="14"/>
        <v>P</v>
      </c>
      <c r="P86" s="37">
        <f t="shared" si="8"/>
        <v>0</v>
      </c>
      <c r="Q86" s="37">
        <f t="shared" si="9"/>
        <v>0</v>
      </c>
      <c r="R86" s="60" t="s">
        <v>50</v>
      </c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2"/>
    </row>
    <row r="87" spans="1:32" x14ac:dyDescent="0.3">
      <c r="A87" s="26"/>
      <c r="B87" s="26"/>
      <c r="C87" s="26"/>
      <c r="D87" s="27"/>
      <c r="E87" s="26"/>
      <c r="F87" s="26"/>
      <c r="G87" s="26"/>
      <c r="H87" s="26"/>
      <c r="I87" s="26"/>
      <c r="J87" s="28"/>
      <c r="K87" s="34">
        <f t="shared" si="10"/>
        <v>0</v>
      </c>
      <c r="L87" s="35">
        <f t="shared" si="11"/>
        <v>0</v>
      </c>
      <c r="M87" s="49">
        <f t="shared" si="12"/>
        <v>0</v>
      </c>
      <c r="N87" s="49">
        <f t="shared" si="13"/>
        <v>0</v>
      </c>
      <c r="O87" s="35" t="str">
        <f t="shared" si="14"/>
        <v>P</v>
      </c>
      <c r="P87" s="35">
        <f t="shared" si="8"/>
        <v>0</v>
      </c>
      <c r="Q87" s="35">
        <f t="shared" si="9"/>
        <v>0</v>
      </c>
      <c r="R87" t="s">
        <v>50</v>
      </c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40"/>
    </row>
    <row r="88" spans="1:32" x14ac:dyDescent="0.3">
      <c r="A88" s="29"/>
      <c r="B88" s="29"/>
      <c r="C88" s="29"/>
      <c r="D88" s="30"/>
      <c r="E88" s="29"/>
      <c r="F88" s="29"/>
      <c r="G88" s="29"/>
      <c r="H88" s="29"/>
      <c r="I88" s="29"/>
      <c r="J88" s="31"/>
      <c r="K88" s="36">
        <f t="shared" si="10"/>
        <v>0</v>
      </c>
      <c r="L88" s="37">
        <f t="shared" si="11"/>
        <v>0</v>
      </c>
      <c r="M88" s="37">
        <f t="shared" si="12"/>
        <v>0</v>
      </c>
      <c r="N88" s="37">
        <f t="shared" si="13"/>
        <v>0</v>
      </c>
      <c r="O88" s="37" t="str">
        <f t="shared" si="14"/>
        <v>P</v>
      </c>
      <c r="P88" s="37">
        <f t="shared" si="8"/>
        <v>0</v>
      </c>
      <c r="Q88" s="37">
        <f t="shared" si="9"/>
        <v>0</v>
      </c>
      <c r="R88" s="60" t="s">
        <v>50</v>
      </c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2"/>
    </row>
    <row r="89" spans="1:32" x14ac:dyDescent="0.3">
      <c r="A89" s="26"/>
      <c r="B89" s="26"/>
      <c r="C89" s="26"/>
      <c r="D89" s="27"/>
      <c r="E89" s="26"/>
      <c r="F89" s="26"/>
      <c r="G89" s="26"/>
      <c r="H89" s="26"/>
      <c r="I89" s="26"/>
      <c r="J89" s="28"/>
      <c r="K89" s="34">
        <f t="shared" si="10"/>
        <v>0</v>
      </c>
      <c r="L89" s="35">
        <f t="shared" si="11"/>
        <v>0</v>
      </c>
      <c r="M89" s="49">
        <f t="shared" si="12"/>
        <v>0</v>
      </c>
      <c r="N89" s="49">
        <f t="shared" si="13"/>
        <v>0</v>
      </c>
      <c r="O89" s="35" t="str">
        <f t="shared" si="14"/>
        <v>P</v>
      </c>
      <c r="P89" s="35">
        <f t="shared" si="8"/>
        <v>0</v>
      </c>
      <c r="Q89" s="35">
        <f t="shared" si="9"/>
        <v>0</v>
      </c>
      <c r="R89" t="s">
        <v>50</v>
      </c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40"/>
    </row>
    <row r="90" spans="1:32" x14ac:dyDescent="0.3">
      <c r="A90" s="29"/>
      <c r="B90" s="29"/>
      <c r="C90" s="29"/>
      <c r="D90" s="30"/>
      <c r="E90" s="29"/>
      <c r="F90" s="29"/>
      <c r="G90" s="29"/>
      <c r="H90" s="29"/>
      <c r="I90" s="29"/>
      <c r="J90" s="31"/>
      <c r="K90" s="36">
        <f t="shared" si="10"/>
        <v>0</v>
      </c>
      <c r="L90" s="37">
        <f t="shared" si="11"/>
        <v>0</v>
      </c>
      <c r="M90" s="37">
        <f t="shared" si="12"/>
        <v>0</v>
      </c>
      <c r="N90" s="37">
        <f t="shared" si="13"/>
        <v>0</v>
      </c>
      <c r="O90" s="37" t="str">
        <f t="shared" si="14"/>
        <v>P</v>
      </c>
      <c r="P90" s="37">
        <f t="shared" si="8"/>
        <v>0</v>
      </c>
      <c r="Q90" s="37">
        <f t="shared" si="9"/>
        <v>0</v>
      </c>
      <c r="R90" s="60" t="s">
        <v>50</v>
      </c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2"/>
    </row>
    <row r="91" spans="1:32" x14ac:dyDescent="0.3">
      <c r="A91" s="26"/>
      <c r="B91" s="26"/>
      <c r="C91" s="26"/>
      <c r="D91" s="27"/>
      <c r="E91" s="26"/>
      <c r="F91" s="26"/>
      <c r="G91" s="26"/>
      <c r="H91" s="26"/>
      <c r="I91" s="26"/>
      <c r="J91" s="28"/>
      <c r="K91" s="34">
        <f t="shared" si="10"/>
        <v>0</v>
      </c>
      <c r="L91" s="35">
        <f t="shared" si="11"/>
        <v>0</v>
      </c>
      <c r="M91" s="49">
        <f t="shared" si="12"/>
        <v>0</v>
      </c>
      <c r="N91" s="49">
        <f t="shared" si="13"/>
        <v>0</v>
      </c>
      <c r="O91" s="35" t="str">
        <f t="shared" si="14"/>
        <v>P</v>
      </c>
      <c r="P91" s="35">
        <f t="shared" si="8"/>
        <v>0</v>
      </c>
      <c r="Q91" s="35">
        <f t="shared" si="9"/>
        <v>0</v>
      </c>
      <c r="R91" t="s">
        <v>50</v>
      </c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40"/>
    </row>
    <row r="92" spans="1:32" x14ac:dyDescent="0.3">
      <c r="A92" s="29"/>
      <c r="B92" s="29"/>
      <c r="C92" s="29"/>
      <c r="D92" s="30"/>
      <c r="E92" s="29"/>
      <c r="F92" s="29"/>
      <c r="G92" s="29"/>
      <c r="H92" s="29"/>
      <c r="I92" s="29"/>
      <c r="J92" s="31"/>
      <c r="K92" s="36">
        <f t="shared" si="10"/>
        <v>0</v>
      </c>
      <c r="L92" s="37">
        <f t="shared" si="11"/>
        <v>0</v>
      </c>
      <c r="M92" s="37">
        <f t="shared" si="12"/>
        <v>0</v>
      </c>
      <c r="N92" s="37">
        <f t="shared" si="13"/>
        <v>0</v>
      </c>
      <c r="O92" s="37" t="str">
        <f t="shared" si="14"/>
        <v>P</v>
      </c>
      <c r="P92" s="37">
        <f t="shared" ref="P92:P123" si="15">IF(V91="P",P91+1,P91)</f>
        <v>0</v>
      </c>
      <c r="Q92" s="37">
        <f t="shared" ref="Q92:Q123" si="16">IF(V91="O",Q91+1,Q91)</f>
        <v>0</v>
      </c>
      <c r="R92" s="60" t="s">
        <v>50</v>
      </c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2"/>
    </row>
    <row r="93" spans="1:32" x14ac:dyDescent="0.3">
      <c r="A93" s="26"/>
      <c r="B93" s="26"/>
      <c r="C93" s="26"/>
      <c r="D93" s="27"/>
      <c r="E93" s="26"/>
      <c r="F93" s="26"/>
      <c r="G93" s="26"/>
      <c r="H93" s="26"/>
      <c r="I93" s="26"/>
      <c r="J93" s="28"/>
      <c r="K93" s="34">
        <f t="shared" si="10"/>
        <v>0</v>
      </c>
      <c r="L93" s="35">
        <f t="shared" si="11"/>
        <v>0</v>
      </c>
      <c r="M93" s="49">
        <f t="shared" si="12"/>
        <v>0</v>
      </c>
      <c r="N93" s="49">
        <f t="shared" si="13"/>
        <v>0</v>
      </c>
      <c r="O93" s="35" t="str">
        <f t="shared" si="14"/>
        <v>P</v>
      </c>
      <c r="P93" s="35">
        <f t="shared" si="15"/>
        <v>0</v>
      </c>
      <c r="Q93" s="35">
        <f t="shared" si="16"/>
        <v>0</v>
      </c>
      <c r="R93" t="s">
        <v>50</v>
      </c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40"/>
    </row>
    <row r="94" spans="1:32" x14ac:dyDescent="0.3">
      <c r="A94" s="29"/>
      <c r="B94" s="29"/>
      <c r="C94" s="29"/>
      <c r="D94" s="30"/>
      <c r="E94" s="29"/>
      <c r="F94" s="29"/>
      <c r="G94" s="29"/>
      <c r="H94" s="29"/>
      <c r="I94" s="29"/>
      <c r="J94" s="31"/>
      <c r="K94" s="36">
        <f t="shared" si="10"/>
        <v>0</v>
      </c>
      <c r="L94" s="37">
        <f t="shared" si="11"/>
        <v>0</v>
      </c>
      <c r="M94" s="37">
        <f t="shared" si="12"/>
        <v>0</v>
      </c>
      <c r="N94" s="37">
        <f t="shared" si="13"/>
        <v>0</v>
      </c>
      <c r="O94" s="37" t="str">
        <f t="shared" si="14"/>
        <v>P</v>
      </c>
      <c r="P94" s="37">
        <f t="shared" si="15"/>
        <v>0</v>
      </c>
      <c r="Q94" s="37">
        <f t="shared" si="16"/>
        <v>0</v>
      </c>
      <c r="R94" s="60" t="s">
        <v>50</v>
      </c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2"/>
    </row>
    <row r="95" spans="1:32" x14ac:dyDescent="0.3">
      <c r="A95" s="26"/>
      <c r="B95" s="26"/>
      <c r="C95" s="26"/>
      <c r="D95" s="27"/>
      <c r="E95" s="26"/>
      <c r="F95" s="26"/>
      <c r="G95" s="26"/>
      <c r="H95" s="26"/>
      <c r="I95" s="26"/>
      <c r="J95" s="28"/>
      <c r="K95" s="34">
        <f t="shared" si="10"/>
        <v>0</v>
      </c>
      <c r="L95" s="35">
        <f t="shared" si="11"/>
        <v>0</v>
      </c>
      <c r="M95" s="49">
        <f t="shared" si="12"/>
        <v>0</v>
      </c>
      <c r="N95" s="49">
        <f t="shared" si="13"/>
        <v>0</v>
      </c>
      <c r="O95" s="35" t="str">
        <f t="shared" si="14"/>
        <v>P</v>
      </c>
      <c r="P95" s="35">
        <f t="shared" si="15"/>
        <v>0</v>
      </c>
      <c r="Q95" s="35">
        <f t="shared" si="16"/>
        <v>0</v>
      </c>
      <c r="R95" t="s">
        <v>50</v>
      </c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40"/>
    </row>
    <row r="96" spans="1:32" x14ac:dyDescent="0.3">
      <c r="A96" s="29"/>
      <c r="B96" s="29"/>
      <c r="C96" s="29"/>
      <c r="D96" s="30"/>
      <c r="E96" s="29"/>
      <c r="F96" s="29"/>
      <c r="G96" s="29"/>
      <c r="H96" s="29"/>
      <c r="I96" s="29"/>
      <c r="J96" s="31"/>
      <c r="K96" s="36">
        <f t="shared" si="10"/>
        <v>0</v>
      </c>
      <c r="L96" s="37">
        <f t="shared" si="11"/>
        <v>0</v>
      </c>
      <c r="M96" s="37">
        <f t="shared" si="12"/>
        <v>0</v>
      </c>
      <c r="N96" s="37">
        <f t="shared" si="13"/>
        <v>0</v>
      </c>
      <c r="O96" s="37" t="str">
        <f t="shared" si="14"/>
        <v>P</v>
      </c>
      <c r="P96" s="37">
        <f t="shared" si="15"/>
        <v>0</v>
      </c>
      <c r="Q96" s="37">
        <f t="shared" si="16"/>
        <v>0</v>
      </c>
      <c r="R96" s="60" t="s">
        <v>50</v>
      </c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2"/>
    </row>
    <row r="97" spans="1:32" x14ac:dyDescent="0.3">
      <c r="A97" s="26"/>
      <c r="B97" s="26"/>
      <c r="C97" s="26"/>
      <c r="D97" s="27"/>
      <c r="E97" s="26"/>
      <c r="F97" s="26"/>
      <c r="G97" s="26"/>
      <c r="H97" s="26"/>
      <c r="I97" s="26"/>
      <c r="J97" s="28"/>
      <c r="K97" s="34">
        <f t="shared" si="10"/>
        <v>0</v>
      </c>
      <c r="L97" s="35">
        <f t="shared" si="11"/>
        <v>0</v>
      </c>
      <c r="M97" s="49">
        <f t="shared" si="12"/>
        <v>0</v>
      </c>
      <c r="N97" s="49">
        <f t="shared" si="13"/>
        <v>0</v>
      </c>
      <c r="O97" s="35" t="str">
        <f t="shared" si="14"/>
        <v>P</v>
      </c>
      <c r="P97" s="35">
        <f t="shared" si="15"/>
        <v>0</v>
      </c>
      <c r="Q97" s="35">
        <f t="shared" si="16"/>
        <v>0</v>
      </c>
      <c r="R97" t="s">
        <v>50</v>
      </c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40"/>
    </row>
    <row r="98" spans="1:32" x14ac:dyDescent="0.3">
      <c r="A98" s="29"/>
      <c r="B98" s="29"/>
      <c r="C98" s="29"/>
      <c r="D98" s="30"/>
      <c r="E98" s="29"/>
      <c r="F98" s="29"/>
      <c r="G98" s="29"/>
      <c r="H98" s="29"/>
      <c r="I98" s="29"/>
      <c r="J98" s="31"/>
      <c r="K98" s="36">
        <f t="shared" si="10"/>
        <v>0</v>
      </c>
      <c r="L98" s="37">
        <f t="shared" si="11"/>
        <v>0</v>
      </c>
      <c r="M98" s="37">
        <f t="shared" si="12"/>
        <v>0</v>
      </c>
      <c r="N98" s="37">
        <f t="shared" si="13"/>
        <v>0</v>
      </c>
      <c r="O98" s="37" t="str">
        <f t="shared" si="14"/>
        <v>P</v>
      </c>
      <c r="P98" s="37">
        <f t="shared" si="15"/>
        <v>0</v>
      </c>
      <c r="Q98" s="37">
        <f t="shared" si="16"/>
        <v>0</v>
      </c>
      <c r="R98" s="60" t="s">
        <v>50</v>
      </c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2"/>
    </row>
    <row r="99" spans="1:32" x14ac:dyDescent="0.3">
      <c r="A99" s="26"/>
      <c r="B99" s="26"/>
      <c r="C99" s="26"/>
      <c r="D99" s="27"/>
      <c r="E99" s="26"/>
      <c r="F99" s="26"/>
      <c r="G99" s="26"/>
      <c r="H99" s="26"/>
      <c r="I99" s="26"/>
      <c r="J99" s="28"/>
      <c r="K99" s="34">
        <f t="shared" si="10"/>
        <v>0</v>
      </c>
      <c r="L99" s="35">
        <f t="shared" si="11"/>
        <v>0</v>
      </c>
      <c r="M99" s="49">
        <f t="shared" si="12"/>
        <v>0</v>
      </c>
      <c r="N99" s="49">
        <f t="shared" si="13"/>
        <v>0</v>
      </c>
      <c r="O99" s="35" t="str">
        <f t="shared" si="14"/>
        <v>P</v>
      </c>
      <c r="P99" s="35">
        <f t="shared" si="15"/>
        <v>0</v>
      </c>
      <c r="Q99" s="35">
        <f t="shared" si="16"/>
        <v>0</v>
      </c>
      <c r="R99" t="s">
        <v>50</v>
      </c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40"/>
    </row>
    <row r="100" spans="1:32" x14ac:dyDescent="0.3">
      <c r="A100" s="29"/>
      <c r="B100" s="29"/>
      <c r="C100" s="29"/>
      <c r="D100" s="30"/>
      <c r="E100" s="29"/>
      <c r="F100" s="29"/>
      <c r="G100" s="29"/>
      <c r="H100" s="29"/>
      <c r="I100" s="29"/>
      <c r="J100" s="31"/>
      <c r="K100" s="36">
        <f t="shared" si="10"/>
        <v>0</v>
      </c>
      <c r="L100" s="37">
        <f t="shared" si="11"/>
        <v>0</v>
      </c>
      <c r="M100" s="37">
        <f t="shared" si="12"/>
        <v>0</v>
      </c>
      <c r="N100" s="37">
        <f t="shared" si="13"/>
        <v>0</v>
      </c>
      <c r="O100" s="37" t="str">
        <f t="shared" si="14"/>
        <v>P</v>
      </c>
      <c r="P100" s="37">
        <f t="shared" si="15"/>
        <v>0</v>
      </c>
      <c r="Q100" s="37">
        <f t="shared" si="16"/>
        <v>0</v>
      </c>
      <c r="R100" s="60" t="s">
        <v>50</v>
      </c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2"/>
    </row>
    <row r="101" spans="1:32" x14ac:dyDescent="0.3">
      <c r="A101" s="26"/>
      <c r="B101" s="26"/>
      <c r="C101" s="26"/>
      <c r="D101" s="27"/>
      <c r="E101" s="26"/>
      <c r="F101" s="26"/>
      <c r="G101" s="26"/>
      <c r="H101" s="26"/>
      <c r="I101" s="26"/>
      <c r="J101" s="28"/>
      <c r="K101" s="34">
        <f t="shared" si="10"/>
        <v>0</v>
      </c>
      <c r="L101" s="35">
        <f t="shared" si="11"/>
        <v>0</v>
      </c>
      <c r="M101" s="49">
        <f t="shared" si="12"/>
        <v>0</v>
      </c>
      <c r="N101" s="49">
        <f t="shared" si="13"/>
        <v>0</v>
      </c>
      <c r="O101" s="35" t="str">
        <f t="shared" si="14"/>
        <v>P</v>
      </c>
      <c r="P101" s="35">
        <f t="shared" si="15"/>
        <v>0</v>
      </c>
      <c r="Q101" s="35">
        <f t="shared" si="16"/>
        <v>0</v>
      </c>
      <c r="R101" t="s">
        <v>50</v>
      </c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40"/>
    </row>
    <row r="102" spans="1:32" x14ac:dyDescent="0.3">
      <c r="A102" s="29"/>
      <c r="B102" s="29"/>
      <c r="C102" s="29"/>
      <c r="D102" s="30"/>
      <c r="E102" s="29"/>
      <c r="F102" s="29"/>
      <c r="G102" s="29"/>
      <c r="H102" s="29"/>
      <c r="I102" s="29"/>
      <c r="J102" s="31"/>
      <c r="K102" s="36">
        <f t="shared" si="10"/>
        <v>0</v>
      </c>
      <c r="L102" s="37">
        <f t="shared" si="11"/>
        <v>0</v>
      </c>
      <c r="M102" s="37">
        <f t="shared" si="12"/>
        <v>0</v>
      </c>
      <c r="N102" s="37">
        <f t="shared" si="13"/>
        <v>0</v>
      </c>
      <c r="O102" s="37" t="str">
        <f t="shared" si="14"/>
        <v>P</v>
      </c>
      <c r="P102" s="37">
        <f t="shared" si="15"/>
        <v>0</v>
      </c>
      <c r="Q102" s="37">
        <f t="shared" si="16"/>
        <v>0</v>
      </c>
      <c r="R102" s="60" t="s">
        <v>50</v>
      </c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2"/>
    </row>
    <row r="103" spans="1:32" x14ac:dyDescent="0.3">
      <c r="A103" s="26"/>
      <c r="B103" s="26"/>
      <c r="C103" s="26"/>
      <c r="D103" s="27"/>
      <c r="E103" s="26"/>
      <c r="F103" s="26"/>
      <c r="G103" s="26"/>
      <c r="H103" s="26"/>
      <c r="I103" s="26"/>
      <c r="J103" s="28"/>
      <c r="K103" s="34">
        <f t="shared" si="10"/>
        <v>0</v>
      </c>
      <c r="L103" s="35">
        <f t="shared" si="11"/>
        <v>0</v>
      </c>
      <c r="M103" s="49">
        <f t="shared" si="12"/>
        <v>0</v>
      </c>
      <c r="N103" s="49">
        <f t="shared" si="13"/>
        <v>0</v>
      </c>
      <c r="O103" s="35" t="str">
        <f t="shared" si="14"/>
        <v>P</v>
      </c>
      <c r="P103" s="35">
        <f t="shared" si="15"/>
        <v>0</v>
      </c>
      <c r="Q103" s="35">
        <f t="shared" si="16"/>
        <v>0</v>
      </c>
      <c r="R103" t="s">
        <v>50</v>
      </c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40"/>
    </row>
    <row r="104" spans="1:32" x14ac:dyDescent="0.3">
      <c r="A104" s="29"/>
      <c r="B104" s="29"/>
      <c r="C104" s="29"/>
      <c r="D104" s="30"/>
      <c r="E104" s="29"/>
      <c r="F104" s="29"/>
      <c r="G104" s="29"/>
      <c r="H104" s="29"/>
      <c r="I104" s="29"/>
      <c r="J104" s="31"/>
      <c r="K104" s="36">
        <f t="shared" si="10"/>
        <v>0</v>
      </c>
      <c r="L104" s="37">
        <f t="shared" si="11"/>
        <v>0</v>
      </c>
      <c r="M104" s="37">
        <f t="shared" si="12"/>
        <v>0</v>
      </c>
      <c r="N104" s="37">
        <f t="shared" si="13"/>
        <v>0</v>
      </c>
      <c r="O104" s="37" t="str">
        <f t="shared" si="14"/>
        <v>P</v>
      </c>
      <c r="P104" s="37">
        <f t="shared" si="15"/>
        <v>0</v>
      </c>
      <c r="Q104" s="37">
        <f t="shared" si="16"/>
        <v>0</v>
      </c>
      <c r="R104" s="60" t="s">
        <v>50</v>
      </c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2"/>
    </row>
    <row r="105" spans="1:32" x14ac:dyDescent="0.3">
      <c r="A105" s="26"/>
      <c r="B105" s="26"/>
      <c r="C105" s="26"/>
      <c r="D105" s="27"/>
      <c r="E105" s="26"/>
      <c r="F105" s="26"/>
      <c r="G105" s="26"/>
      <c r="H105" s="26"/>
      <c r="I105" s="26"/>
      <c r="J105" s="28"/>
      <c r="K105" s="34">
        <f t="shared" si="10"/>
        <v>0</v>
      </c>
      <c r="L105" s="35">
        <f t="shared" si="11"/>
        <v>0</v>
      </c>
      <c r="M105" s="49">
        <f t="shared" si="12"/>
        <v>0</v>
      </c>
      <c r="N105" s="49">
        <f t="shared" si="13"/>
        <v>0</v>
      </c>
      <c r="O105" s="35" t="str">
        <f t="shared" si="14"/>
        <v>P</v>
      </c>
      <c r="P105" s="35">
        <f t="shared" si="15"/>
        <v>0</v>
      </c>
      <c r="Q105" s="35">
        <f t="shared" si="16"/>
        <v>0</v>
      </c>
      <c r="R105" t="s">
        <v>50</v>
      </c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40"/>
    </row>
    <row r="106" spans="1:32" x14ac:dyDescent="0.3">
      <c r="A106" s="29"/>
      <c r="B106" s="29"/>
      <c r="C106" s="29"/>
      <c r="D106" s="30"/>
      <c r="E106" s="29"/>
      <c r="F106" s="29"/>
      <c r="G106" s="29"/>
      <c r="H106" s="29"/>
      <c r="I106" s="29"/>
      <c r="J106" s="31"/>
      <c r="K106" s="36">
        <f t="shared" si="10"/>
        <v>0</v>
      </c>
      <c r="L106" s="37">
        <f t="shared" si="11"/>
        <v>0</v>
      </c>
      <c r="M106" s="37">
        <f t="shared" si="12"/>
        <v>0</v>
      </c>
      <c r="N106" s="37">
        <f t="shared" si="13"/>
        <v>0</v>
      </c>
      <c r="O106" s="37" t="str">
        <f t="shared" si="14"/>
        <v>P</v>
      </c>
      <c r="P106" s="37">
        <f t="shared" si="15"/>
        <v>0</v>
      </c>
      <c r="Q106" s="37">
        <f t="shared" si="16"/>
        <v>0</v>
      </c>
      <c r="R106" s="60" t="s">
        <v>50</v>
      </c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2"/>
    </row>
    <row r="107" spans="1:32" x14ac:dyDescent="0.3">
      <c r="A107" s="26"/>
      <c r="B107" s="26"/>
      <c r="C107" s="26"/>
      <c r="D107" s="27"/>
      <c r="E107" s="26"/>
      <c r="F107" s="26"/>
      <c r="G107" s="26"/>
      <c r="H107" s="26"/>
      <c r="I107" s="26"/>
      <c r="J107" s="28"/>
      <c r="K107" s="34">
        <f t="shared" si="10"/>
        <v>0</v>
      </c>
      <c r="L107" s="35">
        <f t="shared" si="11"/>
        <v>0</v>
      </c>
      <c r="M107" s="49">
        <f t="shared" si="12"/>
        <v>0</v>
      </c>
      <c r="N107" s="49">
        <f t="shared" si="13"/>
        <v>0</v>
      </c>
      <c r="O107" s="35" t="str">
        <f t="shared" si="14"/>
        <v>P</v>
      </c>
      <c r="P107" s="35">
        <f t="shared" si="15"/>
        <v>0</v>
      </c>
      <c r="Q107" s="35">
        <f t="shared" si="16"/>
        <v>0</v>
      </c>
      <c r="R107" t="s">
        <v>50</v>
      </c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40"/>
    </row>
    <row r="108" spans="1:32" x14ac:dyDescent="0.3">
      <c r="A108" s="29"/>
      <c r="B108" s="29"/>
      <c r="C108" s="29"/>
      <c r="D108" s="30"/>
      <c r="E108" s="29"/>
      <c r="F108" s="29"/>
      <c r="G108" s="29"/>
      <c r="H108" s="29"/>
      <c r="I108" s="29"/>
      <c r="J108" s="31"/>
      <c r="K108" s="36">
        <f t="shared" si="10"/>
        <v>0</v>
      </c>
      <c r="L108" s="37">
        <f t="shared" si="11"/>
        <v>0</v>
      </c>
      <c r="M108" s="37">
        <f t="shared" si="12"/>
        <v>0</v>
      </c>
      <c r="N108" s="37">
        <f t="shared" si="13"/>
        <v>0</v>
      </c>
      <c r="O108" s="37" t="str">
        <f t="shared" si="14"/>
        <v>P</v>
      </c>
      <c r="P108" s="37">
        <f t="shared" si="15"/>
        <v>0</v>
      </c>
      <c r="Q108" s="37">
        <f t="shared" si="16"/>
        <v>0</v>
      </c>
      <c r="R108" s="60" t="s">
        <v>50</v>
      </c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2"/>
    </row>
    <row r="109" spans="1:32" x14ac:dyDescent="0.3">
      <c r="A109" s="26"/>
      <c r="B109" s="26"/>
      <c r="C109" s="26"/>
      <c r="D109" s="27"/>
      <c r="E109" s="26"/>
      <c r="F109" s="26"/>
      <c r="G109" s="26"/>
      <c r="H109" s="26"/>
      <c r="I109" s="26"/>
      <c r="J109" s="28"/>
      <c r="K109" s="34">
        <f t="shared" si="10"/>
        <v>0</v>
      </c>
      <c r="L109" s="35">
        <f t="shared" si="11"/>
        <v>0</v>
      </c>
      <c r="M109" s="49">
        <f t="shared" si="12"/>
        <v>0</v>
      </c>
      <c r="N109" s="49">
        <f t="shared" si="13"/>
        <v>0</v>
      </c>
      <c r="O109" s="35" t="str">
        <f t="shared" si="14"/>
        <v>P</v>
      </c>
      <c r="P109" s="35">
        <f t="shared" si="15"/>
        <v>0</v>
      </c>
      <c r="Q109" s="35">
        <f t="shared" si="16"/>
        <v>0</v>
      </c>
      <c r="R109" t="s">
        <v>50</v>
      </c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40"/>
    </row>
    <row r="110" spans="1:32" x14ac:dyDescent="0.3">
      <c r="A110" s="29"/>
      <c r="B110" s="29"/>
      <c r="C110" s="29"/>
      <c r="D110" s="30"/>
      <c r="E110" s="29"/>
      <c r="F110" s="29"/>
      <c r="G110" s="29"/>
      <c r="H110" s="29"/>
      <c r="I110" s="29"/>
      <c r="J110" s="31"/>
      <c r="K110" s="36">
        <f t="shared" si="10"/>
        <v>0</v>
      </c>
      <c r="L110" s="37">
        <f t="shared" si="11"/>
        <v>0</v>
      </c>
      <c r="M110" s="37">
        <f t="shared" si="12"/>
        <v>0</v>
      </c>
      <c r="N110" s="37">
        <f t="shared" si="13"/>
        <v>0</v>
      </c>
      <c r="O110" s="37" t="str">
        <f t="shared" si="14"/>
        <v>P</v>
      </c>
      <c r="P110" s="37">
        <f t="shared" si="15"/>
        <v>0</v>
      </c>
      <c r="Q110" s="37">
        <f t="shared" si="16"/>
        <v>0</v>
      </c>
      <c r="R110" s="60" t="s">
        <v>50</v>
      </c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2"/>
    </row>
    <row r="111" spans="1:32" x14ac:dyDescent="0.3">
      <c r="A111" s="26"/>
      <c r="B111" s="26"/>
      <c r="C111" s="26"/>
      <c r="D111" s="27"/>
      <c r="E111" s="26"/>
      <c r="F111" s="26"/>
      <c r="G111" s="26"/>
      <c r="H111" s="26"/>
      <c r="I111" s="26"/>
      <c r="J111" s="28"/>
      <c r="K111" s="34">
        <f t="shared" si="10"/>
        <v>0</v>
      </c>
      <c r="L111" s="35">
        <f t="shared" si="11"/>
        <v>0</v>
      </c>
      <c r="M111" s="49">
        <f t="shared" si="12"/>
        <v>0</v>
      </c>
      <c r="N111" s="49">
        <f t="shared" si="13"/>
        <v>0</v>
      </c>
      <c r="O111" s="35" t="str">
        <f t="shared" si="14"/>
        <v>P</v>
      </c>
      <c r="P111" s="35">
        <f t="shared" si="15"/>
        <v>0</v>
      </c>
      <c r="Q111" s="35">
        <f t="shared" si="16"/>
        <v>0</v>
      </c>
      <c r="R111" t="s">
        <v>50</v>
      </c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40"/>
    </row>
    <row r="112" spans="1:32" x14ac:dyDescent="0.3">
      <c r="A112" s="29"/>
      <c r="B112" s="29"/>
      <c r="C112" s="29"/>
      <c r="D112" s="30"/>
      <c r="E112" s="29"/>
      <c r="F112" s="29"/>
      <c r="G112" s="29"/>
      <c r="H112" s="29"/>
      <c r="I112" s="29"/>
      <c r="J112" s="31"/>
      <c r="K112" s="36">
        <f t="shared" si="10"/>
        <v>0</v>
      </c>
      <c r="L112" s="37">
        <f t="shared" si="11"/>
        <v>0</v>
      </c>
      <c r="M112" s="37">
        <f t="shared" si="12"/>
        <v>0</v>
      </c>
      <c r="N112" s="37">
        <f t="shared" si="13"/>
        <v>0</v>
      </c>
      <c r="O112" s="37" t="str">
        <f t="shared" si="14"/>
        <v>P</v>
      </c>
      <c r="P112" s="37">
        <f t="shared" si="15"/>
        <v>0</v>
      </c>
      <c r="Q112" s="37">
        <f t="shared" si="16"/>
        <v>0</v>
      </c>
      <c r="R112" s="60" t="s">
        <v>50</v>
      </c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2"/>
    </row>
    <row r="113" spans="1:32" x14ac:dyDescent="0.3">
      <c r="A113" s="26"/>
      <c r="B113" s="26"/>
      <c r="C113" s="26"/>
      <c r="D113" s="27"/>
      <c r="E113" s="26"/>
      <c r="F113" s="26"/>
      <c r="G113" s="26"/>
      <c r="H113" s="26"/>
      <c r="I113" s="26"/>
      <c r="J113" s="28"/>
      <c r="K113" s="34">
        <f t="shared" si="10"/>
        <v>0</v>
      </c>
      <c r="L113" s="35">
        <f t="shared" si="11"/>
        <v>0</v>
      </c>
      <c r="M113" s="49">
        <f t="shared" si="12"/>
        <v>0</v>
      </c>
      <c r="N113" s="49">
        <f t="shared" si="13"/>
        <v>0</v>
      </c>
      <c r="O113" s="35" t="str">
        <f t="shared" si="14"/>
        <v>P</v>
      </c>
      <c r="P113" s="35">
        <f t="shared" si="15"/>
        <v>0</v>
      </c>
      <c r="Q113" s="35">
        <f t="shared" si="16"/>
        <v>0</v>
      </c>
      <c r="R113" t="s">
        <v>50</v>
      </c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40"/>
    </row>
    <row r="114" spans="1:32" x14ac:dyDescent="0.3">
      <c r="A114" s="29"/>
      <c r="B114" s="29"/>
      <c r="C114" s="29"/>
      <c r="D114" s="30"/>
      <c r="E114" s="29"/>
      <c r="F114" s="29"/>
      <c r="G114" s="29"/>
      <c r="H114" s="29"/>
      <c r="I114" s="29"/>
      <c r="J114" s="31"/>
      <c r="K114" s="36">
        <f t="shared" si="10"/>
        <v>0</v>
      </c>
      <c r="L114" s="37">
        <f t="shared" si="11"/>
        <v>0</v>
      </c>
      <c r="M114" s="37">
        <f t="shared" si="12"/>
        <v>0</v>
      </c>
      <c r="N114" s="37">
        <f t="shared" si="13"/>
        <v>0</v>
      </c>
      <c r="O114" s="37" t="str">
        <f t="shared" si="14"/>
        <v>P</v>
      </c>
      <c r="P114" s="37">
        <f t="shared" si="15"/>
        <v>0</v>
      </c>
      <c r="Q114" s="37">
        <f t="shared" si="16"/>
        <v>0</v>
      </c>
      <c r="R114" s="60" t="s">
        <v>50</v>
      </c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2"/>
    </row>
    <row r="115" spans="1:32" x14ac:dyDescent="0.3">
      <c r="A115" s="26"/>
      <c r="B115" s="26"/>
      <c r="C115" s="26"/>
      <c r="D115" s="27"/>
      <c r="E115" s="26"/>
      <c r="F115" s="26"/>
      <c r="G115" s="26"/>
      <c r="H115" s="26"/>
      <c r="I115" s="26"/>
      <c r="J115" s="28"/>
      <c r="K115" s="34">
        <f t="shared" si="10"/>
        <v>0</v>
      </c>
      <c r="L115" s="35">
        <f t="shared" si="11"/>
        <v>0</v>
      </c>
      <c r="M115" s="49">
        <f t="shared" si="12"/>
        <v>0</v>
      </c>
      <c r="N115" s="49">
        <f t="shared" si="13"/>
        <v>0</v>
      </c>
      <c r="O115" s="35" t="str">
        <f t="shared" si="14"/>
        <v>P</v>
      </c>
      <c r="P115" s="35">
        <f t="shared" si="15"/>
        <v>0</v>
      </c>
      <c r="Q115" s="35">
        <f t="shared" si="16"/>
        <v>0</v>
      </c>
      <c r="R115" t="s">
        <v>50</v>
      </c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40"/>
    </row>
    <row r="116" spans="1:32" x14ac:dyDescent="0.3">
      <c r="A116" s="29"/>
      <c r="B116" s="29"/>
      <c r="C116" s="29"/>
      <c r="D116" s="30"/>
      <c r="E116" s="29"/>
      <c r="F116" s="29"/>
      <c r="G116" s="29"/>
      <c r="H116" s="29"/>
      <c r="I116" s="29"/>
      <c r="J116" s="31"/>
      <c r="K116" s="36">
        <f t="shared" si="10"/>
        <v>0</v>
      </c>
      <c r="L116" s="37">
        <f t="shared" si="11"/>
        <v>0</v>
      </c>
      <c r="M116" s="37">
        <f t="shared" si="12"/>
        <v>0</v>
      </c>
      <c r="N116" s="37">
        <f t="shared" si="13"/>
        <v>0</v>
      </c>
      <c r="O116" s="37" t="str">
        <f t="shared" si="14"/>
        <v>P</v>
      </c>
      <c r="P116" s="37">
        <f t="shared" si="15"/>
        <v>0</v>
      </c>
      <c r="Q116" s="37">
        <f t="shared" si="16"/>
        <v>0</v>
      </c>
      <c r="R116" s="60" t="s">
        <v>50</v>
      </c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2"/>
    </row>
    <row r="117" spans="1:32" x14ac:dyDescent="0.3">
      <c r="A117" s="26"/>
      <c r="B117" s="26"/>
      <c r="C117" s="26"/>
      <c r="D117" s="27"/>
      <c r="E117" s="26"/>
      <c r="F117" s="26"/>
      <c r="G117" s="26"/>
      <c r="H117" s="26"/>
      <c r="I117" s="26"/>
      <c r="J117" s="28"/>
      <c r="K117" s="34">
        <f t="shared" si="10"/>
        <v>0</v>
      </c>
      <c r="L117" s="35">
        <f t="shared" si="11"/>
        <v>0</v>
      </c>
      <c r="M117" s="49">
        <f t="shared" si="12"/>
        <v>0</v>
      </c>
      <c r="N117" s="49">
        <f t="shared" si="13"/>
        <v>0</v>
      </c>
      <c r="O117" s="35" t="str">
        <f t="shared" si="14"/>
        <v>P</v>
      </c>
      <c r="P117" s="35">
        <f t="shared" si="15"/>
        <v>0</v>
      </c>
      <c r="Q117" s="35">
        <f t="shared" si="16"/>
        <v>0</v>
      </c>
      <c r="R117" t="s">
        <v>50</v>
      </c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40"/>
    </row>
    <row r="118" spans="1:32" x14ac:dyDescent="0.3">
      <c r="A118" s="29"/>
      <c r="B118" s="29"/>
      <c r="C118" s="29"/>
      <c r="D118" s="30"/>
      <c r="E118" s="29"/>
      <c r="F118" s="29"/>
      <c r="G118" s="29"/>
      <c r="H118" s="29"/>
      <c r="I118" s="29"/>
      <c r="J118" s="31"/>
      <c r="K118" s="36">
        <f t="shared" si="10"/>
        <v>0</v>
      </c>
      <c r="L118" s="37">
        <f t="shared" si="11"/>
        <v>0</v>
      </c>
      <c r="M118" s="37">
        <f t="shared" si="12"/>
        <v>0</v>
      </c>
      <c r="N118" s="37">
        <f t="shared" si="13"/>
        <v>0</v>
      </c>
      <c r="O118" s="37" t="str">
        <f t="shared" si="14"/>
        <v>P</v>
      </c>
      <c r="P118" s="37">
        <f t="shared" si="15"/>
        <v>0</v>
      </c>
      <c r="Q118" s="37">
        <f t="shared" si="16"/>
        <v>0</v>
      </c>
      <c r="R118" s="60" t="s">
        <v>50</v>
      </c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2"/>
    </row>
    <row r="119" spans="1:32" x14ac:dyDescent="0.3">
      <c r="A119" s="26"/>
      <c r="B119" s="26"/>
      <c r="C119" s="26"/>
      <c r="D119" s="27"/>
      <c r="E119" s="26"/>
      <c r="F119" s="26"/>
      <c r="G119" s="26"/>
      <c r="H119" s="26"/>
      <c r="I119" s="26"/>
      <c r="J119" s="28"/>
      <c r="K119" s="34">
        <f t="shared" si="10"/>
        <v>0</v>
      </c>
      <c r="L119" s="35">
        <f t="shared" si="11"/>
        <v>0</v>
      </c>
      <c r="M119" s="49">
        <f t="shared" si="12"/>
        <v>0</v>
      </c>
      <c r="N119" s="49">
        <f t="shared" si="13"/>
        <v>0</v>
      </c>
      <c r="O119" s="35" t="str">
        <f t="shared" si="14"/>
        <v>P</v>
      </c>
      <c r="P119" s="35">
        <f t="shared" si="15"/>
        <v>0</v>
      </c>
      <c r="Q119" s="35">
        <f t="shared" si="16"/>
        <v>0</v>
      </c>
      <c r="R119" t="s">
        <v>50</v>
      </c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40"/>
    </row>
    <row r="120" spans="1:32" x14ac:dyDescent="0.3">
      <c r="A120" s="29"/>
      <c r="B120" s="29"/>
      <c r="C120" s="29"/>
      <c r="D120" s="30"/>
      <c r="E120" s="29"/>
      <c r="F120" s="29"/>
      <c r="G120" s="29"/>
      <c r="H120" s="29"/>
      <c r="I120" s="29"/>
      <c r="J120" s="31"/>
      <c r="K120" s="36">
        <f t="shared" si="10"/>
        <v>0</v>
      </c>
      <c r="L120" s="37">
        <f t="shared" si="11"/>
        <v>0</v>
      </c>
      <c r="M120" s="37">
        <f t="shared" si="12"/>
        <v>0</v>
      </c>
      <c r="N120" s="37">
        <f t="shared" si="13"/>
        <v>0</v>
      </c>
      <c r="O120" s="37" t="str">
        <f t="shared" si="14"/>
        <v>P</v>
      </c>
      <c r="P120" s="37">
        <f t="shared" si="15"/>
        <v>0</v>
      </c>
      <c r="Q120" s="37">
        <f t="shared" si="16"/>
        <v>0</v>
      </c>
      <c r="R120" s="60" t="s">
        <v>50</v>
      </c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2"/>
    </row>
    <row r="121" spans="1:32" x14ac:dyDescent="0.3">
      <c r="A121" s="26"/>
      <c r="B121" s="26"/>
      <c r="C121" s="26"/>
      <c r="D121" s="27"/>
      <c r="E121" s="26"/>
      <c r="F121" s="26"/>
      <c r="G121" s="26"/>
      <c r="H121" s="26"/>
      <c r="I121" s="26"/>
      <c r="J121" s="28"/>
      <c r="K121" s="34">
        <f t="shared" si="10"/>
        <v>0</v>
      </c>
      <c r="L121" s="35">
        <f t="shared" si="11"/>
        <v>0</v>
      </c>
      <c r="M121" s="49">
        <f t="shared" si="12"/>
        <v>0</v>
      </c>
      <c r="N121" s="49">
        <f t="shared" si="13"/>
        <v>0</v>
      </c>
      <c r="O121" s="35" t="str">
        <f t="shared" si="14"/>
        <v>P</v>
      </c>
      <c r="P121" s="35">
        <f t="shared" si="15"/>
        <v>0</v>
      </c>
      <c r="Q121" s="35">
        <f t="shared" si="16"/>
        <v>0</v>
      </c>
      <c r="R121" t="s">
        <v>50</v>
      </c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40"/>
    </row>
    <row r="122" spans="1:32" x14ac:dyDescent="0.3">
      <c r="A122" s="29"/>
      <c r="B122" s="29"/>
      <c r="C122" s="29"/>
      <c r="D122" s="30"/>
      <c r="E122" s="29"/>
      <c r="F122" s="29"/>
      <c r="G122" s="29"/>
      <c r="H122" s="29"/>
      <c r="I122" s="29"/>
      <c r="J122" s="31"/>
      <c r="K122" s="36">
        <f t="shared" si="10"/>
        <v>0</v>
      </c>
      <c r="L122" s="37">
        <f t="shared" si="11"/>
        <v>0</v>
      </c>
      <c r="M122" s="37">
        <f t="shared" si="12"/>
        <v>0</v>
      </c>
      <c r="N122" s="37">
        <f t="shared" si="13"/>
        <v>0</v>
      </c>
      <c r="O122" s="37" t="str">
        <f t="shared" si="14"/>
        <v>P</v>
      </c>
      <c r="P122" s="37">
        <f t="shared" si="15"/>
        <v>0</v>
      </c>
      <c r="Q122" s="37">
        <f t="shared" si="16"/>
        <v>0</v>
      </c>
      <c r="R122" s="60" t="s">
        <v>50</v>
      </c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2"/>
    </row>
    <row r="123" spans="1:32" x14ac:dyDescent="0.3">
      <c r="A123" s="26"/>
      <c r="B123" s="26"/>
      <c r="C123" s="26"/>
      <c r="D123" s="27"/>
      <c r="E123" s="26"/>
      <c r="F123" s="26"/>
      <c r="G123" s="26"/>
      <c r="H123" s="26"/>
      <c r="I123" s="26"/>
      <c r="J123" s="28"/>
      <c r="K123" s="34">
        <f t="shared" si="10"/>
        <v>0</v>
      </c>
      <c r="L123" s="35">
        <f t="shared" si="11"/>
        <v>0</v>
      </c>
      <c r="M123" s="49">
        <f t="shared" si="12"/>
        <v>0</v>
      </c>
      <c r="N123" s="49">
        <f t="shared" si="13"/>
        <v>0</v>
      </c>
      <c r="O123" s="35" t="str">
        <f t="shared" si="14"/>
        <v>P</v>
      </c>
      <c r="P123" s="35">
        <f t="shared" si="15"/>
        <v>0</v>
      </c>
      <c r="Q123" s="35">
        <f t="shared" si="16"/>
        <v>0</v>
      </c>
      <c r="R123" t="s">
        <v>50</v>
      </c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40"/>
    </row>
    <row r="124" spans="1:32" x14ac:dyDescent="0.3">
      <c r="A124" s="29"/>
      <c r="B124" s="29"/>
      <c r="C124" s="29"/>
      <c r="D124" s="30"/>
      <c r="E124" s="29"/>
      <c r="F124" s="29"/>
      <c r="G124" s="29"/>
      <c r="H124" s="29"/>
      <c r="I124" s="29"/>
      <c r="J124" s="31"/>
      <c r="K124" s="36">
        <f t="shared" si="10"/>
        <v>0</v>
      </c>
      <c r="L124" s="37">
        <f t="shared" si="11"/>
        <v>0</v>
      </c>
      <c r="M124" s="37">
        <f t="shared" si="12"/>
        <v>0</v>
      </c>
      <c r="N124" s="37">
        <f t="shared" si="13"/>
        <v>0</v>
      </c>
      <c r="O124" s="37" t="str">
        <f t="shared" si="14"/>
        <v>P</v>
      </c>
      <c r="P124" s="37">
        <f t="shared" ref="P124:P154" si="17">IF(V123="P",P123+1,P123)</f>
        <v>0</v>
      </c>
      <c r="Q124" s="37">
        <f t="shared" ref="Q124:Q154" si="18">IF(V123="O",Q123+1,Q123)</f>
        <v>0</v>
      </c>
      <c r="R124" s="60" t="s">
        <v>50</v>
      </c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2"/>
    </row>
    <row r="125" spans="1:32" x14ac:dyDescent="0.3">
      <c r="A125" s="26"/>
      <c r="B125" s="26"/>
      <c r="C125" s="26"/>
      <c r="D125" s="27"/>
      <c r="E125" s="26"/>
      <c r="F125" s="26"/>
      <c r="G125" s="26"/>
      <c r="H125" s="26"/>
      <c r="I125" s="26"/>
      <c r="J125" s="28"/>
      <c r="K125" s="34">
        <f t="shared" si="10"/>
        <v>0</v>
      </c>
      <c r="L125" s="35">
        <f t="shared" si="11"/>
        <v>0</v>
      </c>
      <c r="M125" s="49">
        <f t="shared" si="12"/>
        <v>0</v>
      </c>
      <c r="N125" s="49">
        <f t="shared" si="13"/>
        <v>0</v>
      </c>
      <c r="O125" s="35" t="str">
        <f t="shared" si="14"/>
        <v>P</v>
      </c>
      <c r="P125" s="35">
        <f t="shared" si="17"/>
        <v>0</v>
      </c>
      <c r="Q125" s="35">
        <f t="shared" si="18"/>
        <v>0</v>
      </c>
      <c r="R125" t="s">
        <v>50</v>
      </c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40"/>
    </row>
    <row r="126" spans="1:32" x14ac:dyDescent="0.3">
      <c r="A126" s="29"/>
      <c r="B126" s="29"/>
      <c r="C126" s="29"/>
      <c r="D126" s="30"/>
      <c r="E126" s="29"/>
      <c r="F126" s="29"/>
      <c r="G126" s="29"/>
      <c r="H126" s="29"/>
      <c r="I126" s="29"/>
      <c r="J126" s="31"/>
      <c r="K126" s="36">
        <f t="shared" si="10"/>
        <v>0</v>
      </c>
      <c r="L126" s="37">
        <f t="shared" si="11"/>
        <v>0</v>
      </c>
      <c r="M126" s="37">
        <f t="shared" si="12"/>
        <v>0</v>
      </c>
      <c r="N126" s="37">
        <f t="shared" si="13"/>
        <v>0</v>
      </c>
      <c r="O126" s="37" t="str">
        <f t="shared" si="14"/>
        <v>P</v>
      </c>
      <c r="P126" s="37">
        <f t="shared" si="17"/>
        <v>0</v>
      </c>
      <c r="Q126" s="37">
        <f t="shared" si="18"/>
        <v>0</v>
      </c>
      <c r="R126" s="60" t="s">
        <v>50</v>
      </c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2"/>
    </row>
    <row r="127" spans="1:32" x14ac:dyDescent="0.3">
      <c r="A127" s="26"/>
      <c r="B127" s="26"/>
      <c r="C127" s="26"/>
      <c r="D127" s="27"/>
      <c r="E127" s="26"/>
      <c r="F127" s="26"/>
      <c r="G127" s="26"/>
      <c r="H127" s="26"/>
      <c r="I127" s="26"/>
      <c r="J127" s="28"/>
      <c r="K127" s="34">
        <f t="shared" si="10"/>
        <v>0</v>
      </c>
      <c r="L127" s="35">
        <f t="shared" si="11"/>
        <v>0</v>
      </c>
      <c r="M127" s="49">
        <f t="shared" si="12"/>
        <v>0</v>
      </c>
      <c r="N127" s="49">
        <f t="shared" si="13"/>
        <v>0</v>
      </c>
      <c r="O127" s="35" t="str">
        <f t="shared" si="14"/>
        <v>P</v>
      </c>
      <c r="P127" s="35">
        <f t="shared" si="17"/>
        <v>0</v>
      </c>
      <c r="Q127" s="35">
        <f t="shared" si="18"/>
        <v>0</v>
      </c>
      <c r="R127" t="s">
        <v>50</v>
      </c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40"/>
    </row>
    <row r="128" spans="1:32" x14ac:dyDescent="0.3">
      <c r="A128" s="29"/>
      <c r="B128" s="29"/>
      <c r="C128" s="29"/>
      <c r="D128" s="30"/>
      <c r="E128" s="29"/>
      <c r="F128" s="29"/>
      <c r="G128" s="29"/>
      <c r="H128" s="29"/>
      <c r="I128" s="29"/>
      <c r="J128" s="31"/>
      <c r="K128" s="36">
        <f t="shared" si="10"/>
        <v>0</v>
      </c>
      <c r="L128" s="37">
        <f t="shared" si="11"/>
        <v>0</v>
      </c>
      <c r="M128" s="37">
        <f t="shared" si="12"/>
        <v>0</v>
      </c>
      <c r="N128" s="37">
        <f t="shared" si="13"/>
        <v>0</v>
      </c>
      <c r="O128" s="37" t="str">
        <f t="shared" si="14"/>
        <v>P</v>
      </c>
      <c r="P128" s="37">
        <f t="shared" si="17"/>
        <v>0</v>
      </c>
      <c r="Q128" s="37">
        <f t="shared" si="18"/>
        <v>0</v>
      </c>
      <c r="R128" s="60" t="s">
        <v>50</v>
      </c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2"/>
    </row>
    <row r="129" spans="1:32" x14ac:dyDescent="0.3">
      <c r="A129" s="26"/>
      <c r="B129" s="26"/>
      <c r="C129" s="26"/>
      <c r="D129" s="27"/>
      <c r="E129" s="26"/>
      <c r="F129" s="26"/>
      <c r="G129" s="26"/>
      <c r="H129" s="26"/>
      <c r="I129" s="26"/>
      <c r="J129" s="28"/>
      <c r="K129" s="34">
        <f t="shared" si="10"/>
        <v>0</v>
      </c>
      <c r="L129" s="35">
        <f t="shared" si="11"/>
        <v>0</v>
      </c>
      <c r="M129" s="49">
        <f t="shared" si="12"/>
        <v>0</v>
      </c>
      <c r="N129" s="49">
        <f t="shared" si="13"/>
        <v>0</v>
      </c>
      <c r="O129" s="35" t="str">
        <f t="shared" si="14"/>
        <v>P</v>
      </c>
      <c r="P129" s="35">
        <f t="shared" si="17"/>
        <v>0</v>
      </c>
      <c r="Q129" s="35">
        <f t="shared" si="18"/>
        <v>0</v>
      </c>
      <c r="R129" t="s">
        <v>50</v>
      </c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40"/>
    </row>
    <row r="130" spans="1:32" x14ac:dyDescent="0.3">
      <c r="A130" s="29"/>
      <c r="B130" s="29"/>
      <c r="C130" s="29"/>
      <c r="D130" s="30"/>
      <c r="E130" s="29"/>
      <c r="F130" s="29"/>
      <c r="G130" s="29"/>
      <c r="H130" s="29"/>
      <c r="I130" s="29"/>
      <c r="J130" s="31"/>
      <c r="K130" s="36">
        <f t="shared" si="10"/>
        <v>0</v>
      </c>
      <c r="L130" s="37">
        <f t="shared" si="11"/>
        <v>0</v>
      </c>
      <c r="M130" s="37">
        <f t="shared" si="12"/>
        <v>0</v>
      </c>
      <c r="N130" s="37">
        <f t="shared" si="13"/>
        <v>0</v>
      </c>
      <c r="O130" s="37" t="str">
        <f t="shared" si="14"/>
        <v>P</v>
      </c>
      <c r="P130" s="37">
        <f t="shared" si="17"/>
        <v>0</v>
      </c>
      <c r="Q130" s="37">
        <f t="shared" si="18"/>
        <v>0</v>
      </c>
      <c r="R130" s="60" t="s">
        <v>50</v>
      </c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2"/>
    </row>
    <row r="131" spans="1:32" x14ac:dyDescent="0.3">
      <c r="A131" s="26"/>
      <c r="B131" s="26"/>
      <c r="C131" s="26"/>
      <c r="D131" s="27"/>
      <c r="E131" s="26"/>
      <c r="F131" s="26"/>
      <c r="G131" s="26"/>
      <c r="H131" s="26"/>
      <c r="I131" s="26"/>
      <c r="J131" s="28"/>
      <c r="K131" s="34">
        <f t="shared" ref="K131:K194" si="19">IF(M130=5,IF(P130=3,IF(V130="P",K130+1,K130),K130),K130)</f>
        <v>0</v>
      </c>
      <c r="L131" s="35">
        <f t="shared" ref="L131:L194" si="20">IF(N130=5,IF(Q130=3,IF(V130="O",L130+1,L130),L130),L130)</f>
        <v>0</v>
      </c>
      <c r="M131" s="49">
        <f t="shared" ref="M131:M194" si="21">IF(P130=3,IF(V130="P",M130+1,M130),M130)</f>
        <v>0</v>
      </c>
      <c r="N131" s="49">
        <f t="shared" si="13"/>
        <v>0</v>
      </c>
      <c r="O131" s="35" t="str">
        <f t="shared" si="14"/>
        <v>P</v>
      </c>
      <c r="P131" s="35">
        <f t="shared" si="17"/>
        <v>0</v>
      </c>
      <c r="Q131" s="35">
        <f t="shared" si="18"/>
        <v>0</v>
      </c>
      <c r="R131" t="s">
        <v>50</v>
      </c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40"/>
    </row>
    <row r="132" spans="1:32" x14ac:dyDescent="0.3">
      <c r="A132" s="29"/>
      <c r="B132" s="29"/>
      <c r="C132" s="29"/>
      <c r="D132" s="30"/>
      <c r="E132" s="29"/>
      <c r="F132" s="29"/>
      <c r="G132" s="29"/>
      <c r="H132" s="29"/>
      <c r="I132" s="29"/>
      <c r="J132" s="31"/>
      <c r="K132" s="36">
        <f t="shared" si="19"/>
        <v>0</v>
      </c>
      <c r="L132" s="37">
        <f t="shared" si="20"/>
        <v>0</v>
      </c>
      <c r="M132" s="37">
        <f t="shared" si="21"/>
        <v>0</v>
      </c>
      <c r="N132" s="37">
        <f t="shared" ref="N132:N195" si="22">IF(Q131=3,IF(V131="O",N131+1,N131),N131)</f>
        <v>0</v>
      </c>
      <c r="O132" s="37" t="str">
        <f t="shared" ref="O132:O195" si="23">IF(OR(M132&gt;M131,N132&gt;N131),IF(O131="P","O","P"),O131)</f>
        <v>P</v>
      </c>
      <c r="P132" s="37">
        <f t="shared" si="17"/>
        <v>0</v>
      </c>
      <c r="Q132" s="37">
        <f t="shared" si="18"/>
        <v>0</v>
      </c>
      <c r="R132" s="60" t="s">
        <v>50</v>
      </c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2"/>
    </row>
    <row r="133" spans="1:32" x14ac:dyDescent="0.3">
      <c r="A133" s="26"/>
      <c r="B133" s="26"/>
      <c r="C133" s="26"/>
      <c r="D133" s="27"/>
      <c r="E133" s="26"/>
      <c r="F133" s="26"/>
      <c r="G133" s="26"/>
      <c r="H133" s="26"/>
      <c r="I133" s="26"/>
      <c r="J133" s="28"/>
      <c r="K133" s="34">
        <f t="shared" si="19"/>
        <v>0</v>
      </c>
      <c r="L133" s="35">
        <f t="shared" si="20"/>
        <v>0</v>
      </c>
      <c r="M133" s="49">
        <f t="shared" si="21"/>
        <v>0</v>
      </c>
      <c r="N133" s="49">
        <f t="shared" si="22"/>
        <v>0</v>
      </c>
      <c r="O133" s="35" t="str">
        <f t="shared" si="23"/>
        <v>P</v>
      </c>
      <c r="P133" s="35">
        <f t="shared" si="17"/>
        <v>0</v>
      </c>
      <c r="Q133" s="35">
        <f t="shared" si="18"/>
        <v>0</v>
      </c>
      <c r="R133" t="s">
        <v>50</v>
      </c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40"/>
    </row>
    <row r="134" spans="1:32" x14ac:dyDescent="0.3">
      <c r="A134" s="29"/>
      <c r="B134" s="29"/>
      <c r="C134" s="29"/>
      <c r="D134" s="30"/>
      <c r="E134" s="29"/>
      <c r="F134" s="29"/>
      <c r="G134" s="29"/>
      <c r="H134" s="29"/>
      <c r="I134" s="29"/>
      <c r="J134" s="31"/>
      <c r="K134" s="36">
        <f t="shared" si="19"/>
        <v>0</v>
      </c>
      <c r="L134" s="37">
        <f t="shared" si="20"/>
        <v>0</v>
      </c>
      <c r="M134" s="37">
        <f t="shared" si="21"/>
        <v>0</v>
      </c>
      <c r="N134" s="37">
        <f t="shared" si="22"/>
        <v>0</v>
      </c>
      <c r="O134" s="37" t="str">
        <f t="shared" si="23"/>
        <v>P</v>
      </c>
      <c r="P134" s="37">
        <f t="shared" si="17"/>
        <v>0</v>
      </c>
      <c r="Q134" s="37">
        <f t="shared" si="18"/>
        <v>0</v>
      </c>
      <c r="R134" s="60" t="s">
        <v>50</v>
      </c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2"/>
    </row>
    <row r="135" spans="1:32" x14ac:dyDescent="0.3">
      <c r="A135" s="26"/>
      <c r="B135" s="26"/>
      <c r="C135" s="26"/>
      <c r="D135" s="27"/>
      <c r="E135" s="26"/>
      <c r="F135" s="26"/>
      <c r="G135" s="26"/>
      <c r="H135" s="26"/>
      <c r="I135" s="26"/>
      <c r="J135" s="28"/>
      <c r="K135" s="34">
        <f t="shared" si="19"/>
        <v>0</v>
      </c>
      <c r="L135" s="35">
        <f t="shared" si="20"/>
        <v>0</v>
      </c>
      <c r="M135" s="49">
        <f t="shared" si="21"/>
        <v>0</v>
      </c>
      <c r="N135" s="49">
        <f t="shared" si="22"/>
        <v>0</v>
      </c>
      <c r="O135" s="35" t="str">
        <f t="shared" si="23"/>
        <v>P</v>
      </c>
      <c r="P135" s="35">
        <f t="shared" si="17"/>
        <v>0</v>
      </c>
      <c r="Q135" s="35">
        <f t="shared" si="18"/>
        <v>0</v>
      </c>
      <c r="R135" t="s">
        <v>50</v>
      </c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40"/>
    </row>
    <row r="136" spans="1:32" x14ac:dyDescent="0.3">
      <c r="A136" s="29"/>
      <c r="B136" s="29"/>
      <c r="C136" s="29"/>
      <c r="D136" s="30"/>
      <c r="E136" s="29"/>
      <c r="F136" s="29"/>
      <c r="G136" s="29"/>
      <c r="H136" s="29"/>
      <c r="I136" s="29"/>
      <c r="J136" s="31"/>
      <c r="K136" s="36">
        <f t="shared" si="19"/>
        <v>0</v>
      </c>
      <c r="L136" s="37">
        <f t="shared" si="20"/>
        <v>0</v>
      </c>
      <c r="M136" s="37">
        <f t="shared" si="21"/>
        <v>0</v>
      </c>
      <c r="N136" s="37">
        <f t="shared" si="22"/>
        <v>0</v>
      </c>
      <c r="O136" s="37" t="str">
        <f t="shared" si="23"/>
        <v>P</v>
      </c>
      <c r="P136" s="37">
        <f t="shared" si="17"/>
        <v>0</v>
      </c>
      <c r="Q136" s="37">
        <f t="shared" si="18"/>
        <v>0</v>
      </c>
      <c r="R136" s="60" t="s">
        <v>50</v>
      </c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2"/>
    </row>
    <row r="137" spans="1:32" x14ac:dyDescent="0.3">
      <c r="A137" s="26"/>
      <c r="B137" s="26"/>
      <c r="C137" s="26"/>
      <c r="D137" s="27"/>
      <c r="E137" s="26"/>
      <c r="F137" s="26"/>
      <c r="G137" s="26"/>
      <c r="H137" s="26"/>
      <c r="I137" s="26"/>
      <c r="J137" s="28"/>
      <c r="K137" s="34">
        <f t="shared" si="19"/>
        <v>0</v>
      </c>
      <c r="L137" s="35">
        <f t="shared" si="20"/>
        <v>0</v>
      </c>
      <c r="M137" s="49">
        <f t="shared" si="21"/>
        <v>0</v>
      </c>
      <c r="N137" s="49">
        <f t="shared" si="22"/>
        <v>0</v>
      </c>
      <c r="O137" s="35" t="str">
        <f t="shared" si="23"/>
        <v>P</v>
      </c>
      <c r="P137" s="35">
        <f t="shared" si="17"/>
        <v>0</v>
      </c>
      <c r="Q137" s="35">
        <f t="shared" si="18"/>
        <v>0</v>
      </c>
      <c r="R137" t="s">
        <v>50</v>
      </c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40"/>
    </row>
    <row r="138" spans="1:32" x14ac:dyDescent="0.3">
      <c r="A138" s="29"/>
      <c r="B138" s="29"/>
      <c r="C138" s="29"/>
      <c r="D138" s="30"/>
      <c r="E138" s="29"/>
      <c r="F138" s="29"/>
      <c r="G138" s="29"/>
      <c r="H138" s="29"/>
      <c r="I138" s="29"/>
      <c r="J138" s="31"/>
      <c r="K138" s="36">
        <f t="shared" si="19"/>
        <v>0</v>
      </c>
      <c r="L138" s="37">
        <f t="shared" si="20"/>
        <v>0</v>
      </c>
      <c r="M138" s="37">
        <f t="shared" si="21"/>
        <v>0</v>
      </c>
      <c r="N138" s="37">
        <f t="shared" si="22"/>
        <v>0</v>
      </c>
      <c r="O138" s="37" t="str">
        <f t="shared" si="23"/>
        <v>P</v>
      </c>
      <c r="P138" s="37">
        <f t="shared" si="17"/>
        <v>0</v>
      </c>
      <c r="Q138" s="37">
        <f t="shared" si="18"/>
        <v>0</v>
      </c>
      <c r="R138" s="60" t="s">
        <v>50</v>
      </c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2"/>
    </row>
    <row r="139" spans="1:32" x14ac:dyDescent="0.3">
      <c r="A139" s="26"/>
      <c r="B139" s="26"/>
      <c r="C139" s="26"/>
      <c r="D139" s="27"/>
      <c r="E139" s="26"/>
      <c r="F139" s="26"/>
      <c r="G139" s="26"/>
      <c r="H139" s="26"/>
      <c r="I139" s="26"/>
      <c r="J139" s="28"/>
      <c r="K139" s="34">
        <f t="shared" si="19"/>
        <v>0</v>
      </c>
      <c r="L139" s="35">
        <f t="shared" si="20"/>
        <v>0</v>
      </c>
      <c r="M139" s="49">
        <f t="shared" si="21"/>
        <v>0</v>
      </c>
      <c r="N139" s="49">
        <f t="shared" si="22"/>
        <v>0</v>
      </c>
      <c r="O139" s="35" t="str">
        <f t="shared" si="23"/>
        <v>P</v>
      </c>
      <c r="P139" s="35">
        <f t="shared" si="17"/>
        <v>0</v>
      </c>
      <c r="Q139" s="35">
        <f t="shared" si="18"/>
        <v>0</v>
      </c>
      <c r="R139" t="s">
        <v>50</v>
      </c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40"/>
    </row>
    <row r="140" spans="1:32" x14ac:dyDescent="0.3">
      <c r="A140" s="29"/>
      <c r="B140" s="29"/>
      <c r="C140" s="29"/>
      <c r="D140" s="30"/>
      <c r="E140" s="29"/>
      <c r="F140" s="29"/>
      <c r="G140" s="29"/>
      <c r="H140" s="29"/>
      <c r="I140" s="29"/>
      <c r="J140" s="31"/>
      <c r="K140" s="36">
        <f t="shared" si="19"/>
        <v>0</v>
      </c>
      <c r="L140" s="37">
        <f t="shared" si="20"/>
        <v>0</v>
      </c>
      <c r="M140" s="37">
        <f t="shared" si="21"/>
        <v>0</v>
      </c>
      <c r="N140" s="37">
        <f t="shared" si="22"/>
        <v>0</v>
      </c>
      <c r="O140" s="37" t="str">
        <f t="shared" si="23"/>
        <v>P</v>
      </c>
      <c r="P140" s="37">
        <f t="shared" si="17"/>
        <v>0</v>
      </c>
      <c r="Q140" s="37">
        <f t="shared" si="18"/>
        <v>0</v>
      </c>
      <c r="R140" s="60" t="s">
        <v>50</v>
      </c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2"/>
    </row>
    <row r="141" spans="1:32" x14ac:dyDescent="0.3">
      <c r="A141" s="26"/>
      <c r="B141" s="26"/>
      <c r="C141" s="26"/>
      <c r="D141" s="27"/>
      <c r="E141" s="26"/>
      <c r="F141" s="26"/>
      <c r="G141" s="26"/>
      <c r="H141" s="26"/>
      <c r="I141" s="26"/>
      <c r="J141" s="28"/>
      <c r="K141" s="34">
        <f t="shared" si="19"/>
        <v>0</v>
      </c>
      <c r="L141" s="35">
        <f t="shared" si="20"/>
        <v>0</v>
      </c>
      <c r="M141" s="49">
        <f t="shared" si="21"/>
        <v>0</v>
      </c>
      <c r="N141" s="49">
        <f t="shared" si="22"/>
        <v>0</v>
      </c>
      <c r="O141" s="35" t="str">
        <f t="shared" si="23"/>
        <v>P</v>
      </c>
      <c r="P141" s="35">
        <f t="shared" si="17"/>
        <v>0</v>
      </c>
      <c r="Q141" s="35">
        <f t="shared" si="18"/>
        <v>0</v>
      </c>
      <c r="R141" t="s">
        <v>50</v>
      </c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40"/>
    </row>
    <row r="142" spans="1:32" x14ac:dyDescent="0.3">
      <c r="A142" s="29"/>
      <c r="B142" s="29"/>
      <c r="C142" s="29"/>
      <c r="D142" s="30"/>
      <c r="E142" s="29"/>
      <c r="F142" s="29"/>
      <c r="G142" s="29"/>
      <c r="H142" s="29"/>
      <c r="I142" s="29"/>
      <c r="J142" s="31"/>
      <c r="K142" s="36">
        <f t="shared" si="19"/>
        <v>0</v>
      </c>
      <c r="L142" s="37">
        <f t="shared" si="20"/>
        <v>0</v>
      </c>
      <c r="M142" s="37">
        <f t="shared" si="21"/>
        <v>0</v>
      </c>
      <c r="N142" s="37">
        <f t="shared" si="22"/>
        <v>0</v>
      </c>
      <c r="O142" s="37" t="str">
        <f t="shared" si="23"/>
        <v>P</v>
      </c>
      <c r="P142" s="37">
        <f t="shared" si="17"/>
        <v>0</v>
      </c>
      <c r="Q142" s="37">
        <f t="shared" si="18"/>
        <v>0</v>
      </c>
      <c r="R142" s="60" t="s">
        <v>50</v>
      </c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2"/>
    </row>
    <row r="143" spans="1:32" x14ac:dyDescent="0.3">
      <c r="A143" s="26"/>
      <c r="B143" s="26"/>
      <c r="C143" s="26"/>
      <c r="D143" s="27"/>
      <c r="E143" s="26"/>
      <c r="F143" s="26"/>
      <c r="G143" s="26"/>
      <c r="H143" s="26"/>
      <c r="I143" s="26"/>
      <c r="J143" s="28"/>
      <c r="K143" s="34">
        <f t="shared" si="19"/>
        <v>0</v>
      </c>
      <c r="L143" s="35">
        <f t="shared" si="20"/>
        <v>0</v>
      </c>
      <c r="M143" s="49">
        <f t="shared" si="21"/>
        <v>0</v>
      </c>
      <c r="N143" s="49">
        <f t="shared" si="22"/>
        <v>0</v>
      </c>
      <c r="O143" s="35" t="str">
        <f t="shared" si="23"/>
        <v>P</v>
      </c>
      <c r="P143" s="35">
        <f t="shared" si="17"/>
        <v>0</v>
      </c>
      <c r="Q143" s="35">
        <f t="shared" si="18"/>
        <v>0</v>
      </c>
      <c r="R143" t="s">
        <v>50</v>
      </c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40"/>
    </row>
    <row r="144" spans="1:32" x14ac:dyDescent="0.3">
      <c r="A144" s="29"/>
      <c r="B144" s="29"/>
      <c r="C144" s="29"/>
      <c r="D144" s="30"/>
      <c r="E144" s="29"/>
      <c r="F144" s="29"/>
      <c r="G144" s="29"/>
      <c r="H144" s="29"/>
      <c r="I144" s="29"/>
      <c r="J144" s="31"/>
      <c r="K144" s="36">
        <f t="shared" si="19"/>
        <v>0</v>
      </c>
      <c r="L144" s="37">
        <f t="shared" si="20"/>
        <v>0</v>
      </c>
      <c r="M144" s="37">
        <f t="shared" si="21"/>
        <v>0</v>
      </c>
      <c r="N144" s="37">
        <f t="shared" si="22"/>
        <v>0</v>
      </c>
      <c r="O144" s="37" t="str">
        <f t="shared" si="23"/>
        <v>P</v>
      </c>
      <c r="P144" s="37">
        <f t="shared" si="17"/>
        <v>0</v>
      </c>
      <c r="Q144" s="37">
        <f t="shared" si="18"/>
        <v>0</v>
      </c>
      <c r="R144" s="60" t="s">
        <v>50</v>
      </c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2"/>
    </row>
    <row r="145" spans="1:32" x14ac:dyDescent="0.3">
      <c r="A145" s="26"/>
      <c r="B145" s="26"/>
      <c r="C145" s="26"/>
      <c r="D145" s="27"/>
      <c r="E145" s="26"/>
      <c r="F145" s="26"/>
      <c r="G145" s="26"/>
      <c r="H145" s="26"/>
      <c r="I145" s="26"/>
      <c r="J145" s="28"/>
      <c r="K145" s="34">
        <f t="shared" si="19"/>
        <v>0</v>
      </c>
      <c r="L145" s="35">
        <f t="shared" si="20"/>
        <v>0</v>
      </c>
      <c r="M145" s="49">
        <f t="shared" si="21"/>
        <v>0</v>
      </c>
      <c r="N145" s="49">
        <f t="shared" si="22"/>
        <v>0</v>
      </c>
      <c r="O145" s="35" t="str">
        <f t="shared" si="23"/>
        <v>P</v>
      </c>
      <c r="P145" s="35">
        <f t="shared" si="17"/>
        <v>0</v>
      </c>
      <c r="Q145" s="35">
        <f t="shared" si="18"/>
        <v>0</v>
      </c>
      <c r="R145" t="s">
        <v>50</v>
      </c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40"/>
    </row>
    <row r="146" spans="1:32" x14ac:dyDescent="0.3">
      <c r="A146" s="29"/>
      <c r="B146" s="29"/>
      <c r="C146" s="29"/>
      <c r="D146" s="30"/>
      <c r="E146" s="29"/>
      <c r="F146" s="29"/>
      <c r="G146" s="29"/>
      <c r="H146" s="29"/>
      <c r="I146" s="29"/>
      <c r="J146" s="31"/>
      <c r="K146" s="36">
        <f t="shared" si="19"/>
        <v>0</v>
      </c>
      <c r="L146" s="37">
        <f t="shared" si="20"/>
        <v>0</v>
      </c>
      <c r="M146" s="37">
        <f t="shared" si="21"/>
        <v>0</v>
      </c>
      <c r="N146" s="37">
        <f t="shared" si="22"/>
        <v>0</v>
      </c>
      <c r="O146" s="37" t="str">
        <f t="shared" si="23"/>
        <v>P</v>
      </c>
      <c r="P146" s="37">
        <f t="shared" si="17"/>
        <v>0</v>
      </c>
      <c r="Q146" s="37">
        <f t="shared" si="18"/>
        <v>0</v>
      </c>
      <c r="R146" s="60" t="s">
        <v>50</v>
      </c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2"/>
    </row>
    <row r="147" spans="1:32" x14ac:dyDescent="0.3">
      <c r="A147" s="26"/>
      <c r="B147" s="26"/>
      <c r="C147" s="26"/>
      <c r="D147" s="27"/>
      <c r="E147" s="26"/>
      <c r="F147" s="26"/>
      <c r="G147" s="26"/>
      <c r="H147" s="26"/>
      <c r="I147" s="26"/>
      <c r="J147" s="28"/>
      <c r="K147" s="34">
        <f t="shared" si="19"/>
        <v>0</v>
      </c>
      <c r="L147" s="35">
        <f t="shared" si="20"/>
        <v>0</v>
      </c>
      <c r="M147" s="49">
        <f t="shared" si="21"/>
        <v>0</v>
      </c>
      <c r="N147" s="49">
        <f t="shared" si="22"/>
        <v>0</v>
      </c>
      <c r="O147" s="35" t="str">
        <f t="shared" si="23"/>
        <v>P</v>
      </c>
      <c r="P147" s="35">
        <f t="shared" si="17"/>
        <v>0</v>
      </c>
      <c r="Q147" s="35">
        <f t="shared" si="18"/>
        <v>0</v>
      </c>
      <c r="R147" t="s">
        <v>50</v>
      </c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40"/>
    </row>
    <row r="148" spans="1:32" x14ac:dyDescent="0.3">
      <c r="A148" s="29"/>
      <c r="B148" s="29"/>
      <c r="C148" s="29"/>
      <c r="D148" s="30"/>
      <c r="E148" s="29"/>
      <c r="F148" s="29"/>
      <c r="G148" s="29"/>
      <c r="H148" s="29"/>
      <c r="I148" s="29"/>
      <c r="J148" s="31"/>
      <c r="K148" s="36">
        <f t="shared" si="19"/>
        <v>0</v>
      </c>
      <c r="L148" s="37">
        <f t="shared" si="20"/>
        <v>0</v>
      </c>
      <c r="M148" s="37">
        <f t="shared" si="21"/>
        <v>0</v>
      </c>
      <c r="N148" s="37">
        <f t="shared" si="22"/>
        <v>0</v>
      </c>
      <c r="O148" s="37" t="str">
        <f t="shared" si="23"/>
        <v>P</v>
      </c>
      <c r="P148" s="37">
        <f t="shared" si="17"/>
        <v>0</v>
      </c>
      <c r="Q148" s="37">
        <f t="shared" si="18"/>
        <v>0</v>
      </c>
      <c r="R148" s="60" t="s">
        <v>50</v>
      </c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2"/>
    </row>
    <row r="149" spans="1:32" x14ac:dyDescent="0.3">
      <c r="A149" s="26"/>
      <c r="B149" s="26"/>
      <c r="C149" s="26"/>
      <c r="D149" s="27"/>
      <c r="E149" s="26"/>
      <c r="F149" s="26"/>
      <c r="G149" s="26"/>
      <c r="H149" s="26"/>
      <c r="I149" s="26"/>
      <c r="J149" s="28"/>
      <c r="K149" s="34">
        <f t="shared" si="19"/>
        <v>0</v>
      </c>
      <c r="L149" s="35">
        <f t="shared" si="20"/>
        <v>0</v>
      </c>
      <c r="M149" s="49">
        <f t="shared" si="21"/>
        <v>0</v>
      </c>
      <c r="N149" s="49">
        <f t="shared" si="22"/>
        <v>0</v>
      </c>
      <c r="O149" s="35" t="str">
        <f t="shared" si="23"/>
        <v>P</v>
      </c>
      <c r="P149" s="35">
        <f t="shared" si="17"/>
        <v>0</v>
      </c>
      <c r="Q149" s="35">
        <f t="shared" si="18"/>
        <v>0</v>
      </c>
      <c r="R149" t="s">
        <v>50</v>
      </c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40"/>
    </row>
    <row r="150" spans="1:32" x14ac:dyDescent="0.3">
      <c r="A150" s="29"/>
      <c r="B150" s="29"/>
      <c r="C150" s="29"/>
      <c r="D150" s="30"/>
      <c r="E150" s="29"/>
      <c r="F150" s="29"/>
      <c r="G150" s="29"/>
      <c r="H150" s="29"/>
      <c r="I150" s="29"/>
      <c r="J150" s="31"/>
      <c r="K150" s="36">
        <f t="shared" si="19"/>
        <v>0</v>
      </c>
      <c r="L150" s="37">
        <f t="shared" si="20"/>
        <v>0</v>
      </c>
      <c r="M150" s="37">
        <f t="shared" si="21"/>
        <v>0</v>
      </c>
      <c r="N150" s="37">
        <f t="shared" si="22"/>
        <v>0</v>
      </c>
      <c r="O150" s="37" t="str">
        <f t="shared" si="23"/>
        <v>P</v>
      </c>
      <c r="P150" s="37">
        <f t="shared" si="17"/>
        <v>0</v>
      </c>
      <c r="Q150" s="37">
        <f t="shared" si="18"/>
        <v>0</v>
      </c>
      <c r="R150" s="60" t="s">
        <v>50</v>
      </c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2"/>
    </row>
    <row r="151" spans="1:32" x14ac:dyDescent="0.3">
      <c r="A151" s="26"/>
      <c r="B151" s="26"/>
      <c r="C151" s="26"/>
      <c r="D151" s="27"/>
      <c r="E151" s="26"/>
      <c r="F151" s="26"/>
      <c r="G151" s="26"/>
      <c r="H151" s="26"/>
      <c r="I151" s="26"/>
      <c r="J151" s="28"/>
      <c r="K151" s="34">
        <f t="shared" si="19"/>
        <v>0</v>
      </c>
      <c r="L151" s="35">
        <f t="shared" si="20"/>
        <v>0</v>
      </c>
      <c r="M151" s="49">
        <f t="shared" si="21"/>
        <v>0</v>
      </c>
      <c r="N151" s="49">
        <f t="shared" si="22"/>
        <v>0</v>
      </c>
      <c r="O151" s="35" t="str">
        <f t="shared" si="23"/>
        <v>P</v>
      </c>
      <c r="P151" s="35">
        <f t="shared" si="17"/>
        <v>0</v>
      </c>
      <c r="Q151" s="35">
        <f t="shared" si="18"/>
        <v>0</v>
      </c>
      <c r="R151" t="s">
        <v>50</v>
      </c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40"/>
    </row>
    <row r="152" spans="1:32" x14ac:dyDescent="0.3">
      <c r="A152" s="29"/>
      <c r="B152" s="29"/>
      <c r="C152" s="29"/>
      <c r="D152" s="30"/>
      <c r="E152" s="29"/>
      <c r="F152" s="29"/>
      <c r="G152" s="29"/>
      <c r="H152" s="29"/>
      <c r="I152" s="29"/>
      <c r="J152" s="31"/>
      <c r="K152" s="36">
        <f t="shared" si="19"/>
        <v>0</v>
      </c>
      <c r="L152" s="37">
        <f t="shared" si="20"/>
        <v>0</v>
      </c>
      <c r="M152" s="37">
        <f t="shared" si="21"/>
        <v>0</v>
      </c>
      <c r="N152" s="37">
        <f t="shared" si="22"/>
        <v>0</v>
      </c>
      <c r="O152" s="37" t="str">
        <f t="shared" si="23"/>
        <v>P</v>
      </c>
      <c r="P152" s="37">
        <f t="shared" si="17"/>
        <v>0</v>
      </c>
      <c r="Q152" s="37">
        <f t="shared" si="18"/>
        <v>0</v>
      </c>
      <c r="R152" s="60" t="s">
        <v>50</v>
      </c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2"/>
    </row>
    <row r="153" spans="1:32" x14ac:dyDescent="0.3">
      <c r="A153" s="26"/>
      <c r="B153" s="26"/>
      <c r="C153" s="26"/>
      <c r="D153" s="27"/>
      <c r="E153" s="26"/>
      <c r="F153" s="26"/>
      <c r="G153" s="26"/>
      <c r="H153" s="26"/>
      <c r="I153" s="26"/>
      <c r="J153" s="28"/>
      <c r="K153" s="34">
        <f t="shared" si="19"/>
        <v>0</v>
      </c>
      <c r="L153" s="35">
        <f t="shared" si="20"/>
        <v>0</v>
      </c>
      <c r="M153" s="49">
        <f t="shared" si="21"/>
        <v>0</v>
      </c>
      <c r="N153" s="49">
        <f t="shared" si="22"/>
        <v>0</v>
      </c>
      <c r="O153" s="35" t="str">
        <f t="shared" si="23"/>
        <v>P</v>
      </c>
      <c r="P153" s="35">
        <f t="shared" si="17"/>
        <v>0</v>
      </c>
      <c r="Q153" s="35">
        <f t="shared" si="18"/>
        <v>0</v>
      </c>
      <c r="R153" t="s">
        <v>50</v>
      </c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40"/>
    </row>
    <row r="154" spans="1:32" x14ac:dyDescent="0.3">
      <c r="A154" s="29"/>
      <c r="B154" s="29"/>
      <c r="C154" s="29"/>
      <c r="D154" s="30"/>
      <c r="E154" s="29"/>
      <c r="F154" s="29"/>
      <c r="G154" s="29"/>
      <c r="H154" s="29"/>
      <c r="I154" s="29"/>
      <c r="J154" s="31"/>
      <c r="K154" s="36">
        <f t="shared" si="19"/>
        <v>0</v>
      </c>
      <c r="L154" s="37">
        <f t="shared" si="20"/>
        <v>0</v>
      </c>
      <c r="M154" s="37">
        <f t="shared" si="21"/>
        <v>0</v>
      </c>
      <c r="N154" s="37">
        <f t="shared" si="22"/>
        <v>0</v>
      </c>
      <c r="O154" s="37" t="str">
        <f t="shared" si="23"/>
        <v>P</v>
      </c>
      <c r="P154" s="37">
        <f t="shared" si="17"/>
        <v>0</v>
      </c>
      <c r="Q154" s="37">
        <f t="shared" si="18"/>
        <v>0</v>
      </c>
      <c r="R154" s="60" t="s">
        <v>50</v>
      </c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2"/>
    </row>
    <row r="155" spans="1:32" x14ac:dyDescent="0.3">
      <c r="A155" s="26"/>
      <c r="B155" s="26"/>
      <c r="C155" s="26"/>
      <c r="D155" s="27"/>
      <c r="E155" s="26"/>
      <c r="F155" s="26"/>
      <c r="G155" s="26"/>
      <c r="H155" s="26"/>
      <c r="I155" s="26"/>
      <c r="J155" s="28"/>
      <c r="K155" s="34">
        <f t="shared" si="19"/>
        <v>0</v>
      </c>
      <c r="L155" s="35">
        <f t="shared" si="20"/>
        <v>0</v>
      </c>
      <c r="M155" s="49">
        <f t="shared" si="21"/>
        <v>0</v>
      </c>
      <c r="N155" s="49">
        <f t="shared" si="22"/>
        <v>0</v>
      </c>
      <c r="O155" s="35" t="str">
        <f t="shared" si="23"/>
        <v>P</v>
      </c>
      <c r="P155" s="35">
        <v>0</v>
      </c>
      <c r="Q155" s="35">
        <v>0</v>
      </c>
      <c r="R155" t="s">
        <v>50</v>
      </c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40"/>
    </row>
    <row r="156" spans="1:32" x14ac:dyDescent="0.3">
      <c r="A156" s="29"/>
      <c r="B156" s="29"/>
      <c r="C156" s="29"/>
      <c r="D156" s="30"/>
      <c r="E156" s="29"/>
      <c r="F156" s="29"/>
      <c r="G156" s="29"/>
      <c r="H156" s="29"/>
      <c r="I156" s="29"/>
      <c r="J156" s="31"/>
      <c r="K156" s="36">
        <f t="shared" si="19"/>
        <v>0</v>
      </c>
      <c r="L156" s="37">
        <f t="shared" si="20"/>
        <v>0</v>
      </c>
      <c r="M156" s="37">
        <f t="shared" si="21"/>
        <v>0</v>
      </c>
      <c r="N156" s="37">
        <f t="shared" si="22"/>
        <v>0</v>
      </c>
      <c r="O156" s="37" t="str">
        <f t="shared" si="23"/>
        <v>P</v>
      </c>
      <c r="P156" s="37">
        <f>IF(V155="P",P155+1,P155)</f>
        <v>0</v>
      </c>
      <c r="Q156" s="37">
        <f>IF(V155="O",Q155+1,Q155)</f>
        <v>0</v>
      </c>
      <c r="R156" s="60" t="s">
        <v>50</v>
      </c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2"/>
    </row>
    <row r="157" spans="1:32" x14ac:dyDescent="0.3">
      <c r="A157" s="26"/>
      <c r="B157" s="26"/>
      <c r="C157" s="26"/>
      <c r="D157" s="27"/>
      <c r="E157" s="26"/>
      <c r="F157" s="26"/>
      <c r="G157" s="26"/>
      <c r="H157" s="26"/>
      <c r="I157" s="26"/>
      <c r="J157" s="28"/>
      <c r="K157" s="34">
        <f t="shared" si="19"/>
        <v>0</v>
      </c>
      <c r="L157" s="35">
        <f t="shared" si="20"/>
        <v>0</v>
      </c>
      <c r="M157" s="49">
        <f t="shared" si="21"/>
        <v>0</v>
      </c>
      <c r="N157" s="49">
        <f t="shared" si="22"/>
        <v>0</v>
      </c>
      <c r="O157" s="35" t="str">
        <f t="shared" si="23"/>
        <v>P</v>
      </c>
      <c r="P157" s="35">
        <f>IF(V156="P",P156+1,P156)</f>
        <v>0</v>
      </c>
      <c r="Q157" s="35">
        <f>IF(V156="O",Q156+1,Q156)</f>
        <v>0</v>
      </c>
      <c r="R157" t="s">
        <v>50</v>
      </c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40"/>
    </row>
    <row r="158" spans="1:32" x14ac:dyDescent="0.3">
      <c r="A158" s="29"/>
      <c r="B158" s="29"/>
      <c r="C158" s="29"/>
      <c r="D158" s="30"/>
      <c r="E158" s="29"/>
      <c r="F158" s="29"/>
      <c r="G158" s="29"/>
      <c r="H158" s="29"/>
      <c r="I158" s="29"/>
      <c r="J158" s="31"/>
      <c r="K158" s="36">
        <f t="shared" si="19"/>
        <v>0</v>
      </c>
      <c r="L158" s="37">
        <f t="shared" si="20"/>
        <v>0</v>
      </c>
      <c r="M158" s="37">
        <f t="shared" si="21"/>
        <v>0</v>
      </c>
      <c r="N158" s="37">
        <f t="shared" si="22"/>
        <v>0</v>
      </c>
      <c r="O158" s="37" t="str">
        <f t="shared" si="23"/>
        <v>P</v>
      </c>
      <c r="P158" s="37">
        <f>IF(V157="P",P157+1,P157)</f>
        <v>0</v>
      </c>
      <c r="Q158" s="37">
        <f>IF(V157="O",Q157+1,Q157)</f>
        <v>0</v>
      </c>
      <c r="R158" s="60" t="s">
        <v>50</v>
      </c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2"/>
    </row>
    <row r="159" spans="1:32" x14ac:dyDescent="0.3">
      <c r="A159" s="26"/>
      <c r="B159" s="26"/>
      <c r="C159" s="26"/>
      <c r="D159" s="27"/>
      <c r="E159" s="26"/>
      <c r="F159" s="26"/>
      <c r="G159" s="26"/>
      <c r="H159" s="26"/>
      <c r="I159" s="26"/>
      <c r="J159" s="28"/>
      <c r="K159" s="34">
        <f t="shared" si="19"/>
        <v>0</v>
      </c>
      <c r="L159" s="35">
        <f t="shared" si="20"/>
        <v>0</v>
      </c>
      <c r="M159" s="49">
        <f t="shared" si="21"/>
        <v>0</v>
      </c>
      <c r="N159" s="49">
        <f t="shared" si="22"/>
        <v>0</v>
      </c>
      <c r="O159" s="35" t="str">
        <f t="shared" si="23"/>
        <v>P</v>
      </c>
      <c r="P159" s="35">
        <f>IF(V158="P",P158+1,P158)</f>
        <v>0</v>
      </c>
      <c r="Q159" s="35">
        <f>IF(V158="O",Q158+1,Q158)</f>
        <v>0</v>
      </c>
      <c r="R159" t="s">
        <v>50</v>
      </c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40"/>
    </row>
    <row r="160" spans="1:32" x14ac:dyDescent="0.3">
      <c r="A160" s="29"/>
      <c r="B160" s="29"/>
      <c r="C160" s="29"/>
      <c r="D160" s="30"/>
      <c r="E160" s="29"/>
      <c r="F160" s="29"/>
      <c r="G160" s="29"/>
      <c r="H160" s="29"/>
      <c r="I160" s="29"/>
      <c r="J160" s="31"/>
      <c r="K160" s="36">
        <f t="shared" si="19"/>
        <v>0</v>
      </c>
      <c r="L160" s="37">
        <f t="shared" si="20"/>
        <v>0</v>
      </c>
      <c r="M160" s="37">
        <f t="shared" si="21"/>
        <v>0</v>
      </c>
      <c r="N160" s="37">
        <f t="shared" si="22"/>
        <v>0</v>
      </c>
      <c r="O160" s="37" t="str">
        <f t="shared" si="23"/>
        <v>P</v>
      </c>
      <c r="P160" s="37">
        <v>0</v>
      </c>
      <c r="Q160" s="37">
        <v>0</v>
      </c>
      <c r="R160" s="60" t="s">
        <v>50</v>
      </c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2"/>
    </row>
    <row r="161" spans="1:32" x14ac:dyDescent="0.3">
      <c r="A161" s="26"/>
      <c r="B161" s="26"/>
      <c r="C161" s="26"/>
      <c r="D161" s="27"/>
      <c r="E161" s="26"/>
      <c r="F161" s="26"/>
      <c r="G161" s="26"/>
      <c r="H161" s="26"/>
      <c r="I161" s="26"/>
      <c r="J161" s="28"/>
      <c r="K161" s="34">
        <f t="shared" si="19"/>
        <v>0</v>
      </c>
      <c r="L161" s="35">
        <f t="shared" si="20"/>
        <v>0</v>
      </c>
      <c r="M161" s="49">
        <f t="shared" si="21"/>
        <v>0</v>
      </c>
      <c r="N161" s="49">
        <f t="shared" si="22"/>
        <v>0</v>
      </c>
      <c r="O161" s="35" t="str">
        <f t="shared" si="23"/>
        <v>P</v>
      </c>
      <c r="P161" s="35">
        <f t="shared" ref="P161:P168" si="24">IF(V160="P",P160+1,P160)</f>
        <v>0</v>
      </c>
      <c r="Q161" s="35">
        <f>IF(V160="O",Q160+1,Q160)</f>
        <v>0</v>
      </c>
      <c r="R161" t="s">
        <v>50</v>
      </c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40"/>
    </row>
    <row r="162" spans="1:32" x14ac:dyDescent="0.3">
      <c r="A162" s="29"/>
      <c r="B162" s="29"/>
      <c r="C162" s="29"/>
      <c r="D162" s="30"/>
      <c r="E162" s="29"/>
      <c r="F162" s="29"/>
      <c r="G162" s="29"/>
      <c r="H162" s="29"/>
      <c r="I162" s="29"/>
      <c r="J162" s="31"/>
      <c r="K162" s="36">
        <f t="shared" si="19"/>
        <v>0</v>
      </c>
      <c r="L162" s="37">
        <f t="shared" si="20"/>
        <v>0</v>
      </c>
      <c r="M162" s="37">
        <f t="shared" si="21"/>
        <v>0</v>
      </c>
      <c r="N162" s="37">
        <f t="shared" si="22"/>
        <v>0</v>
      </c>
      <c r="O162" s="37" t="str">
        <f t="shared" si="23"/>
        <v>P</v>
      </c>
      <c r="P162" s="37">
        <f t="shared" si="24"/>
        <v>0</v>
      </c>
      <c r="Q162" s="37">
        <f>IF(V161="O",Q161+1,Q161)</f>
        <v>0</v>
      </c>
      <c r="R162" s="60" t="s">
        <v>50</v>
      </c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2"/>
    </row>
    <row r="163" spans="1:32" x14ac:dyDescent="0.3">
      <c r="A163" s="26"/>
      <c r="B163" s="26"/>
      <c r="C163" s="26"/>
      <c r="D163" s="27"/>
      <c r="E163" s="26"/>
      <c r="F163" s="26"/>
      <c r="G163" s="26"/>
      <c r="H163" s="26"/>
      <c r="I163" s="26"/>
      <c r="J163" s="28"/>
      <c r="K163" s="34">
        <f t="shared" si="19"/>
        <v>0</v>
      </c>
      <c r="L163" s="35">
        <f t="shared" si="20"/>
        <v>0</v>
      </c>
      <c r="M163" s="49">
        <f t="shared" si="21"/>
        <v>0</v>
      </c>
      <c r="N163" s="49">
        <f t="shared" si="22"/>
        <v>0</v>
      </c>
      <c r="O163" s="35" t="str">
        <f t="shared" si="23"/>
        <v>P</v>
      </c>
      <c r="P163" s="35">
        <f t="shared" si="24"/>
        <v>0</v>
      </c>
      <c r="Q163" s="35">
        <f>IF(V162="O",Q162+1,Q162)</f>
        <v>0</v>
      </c>
      <c r="R163" t="s">
        <v>50</v>
      </c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40"/>
    </row>
    <row r="164" spans="1:32" x14ac:dyDescent="0.3">
      <c r="A164" s="29"/>
      <c r="B164" s="29"/>
      <c r="C164" s="29"/>
      <c r="D164" s="30"/>
      <c r="E164" s="29"/>
      <c r="F164" s="29"/>
      <c r="G164" s="29"/>
      <c r="H164" s="29"/>
      <c r="I164" s="29"/>
      <c r="J164" s="31"/>
      <c r="K164" s="36">
        <f t="shared" si="19"/>
        <v>0</v>
      </c>
      <c r="L164" s="37">
        <f t="shared" si="20"/>
        <v>0</v>
      </c>
      <c r="M164" s="37">
        <f t="shared" si="21"/>
        <v>0</v>
      </c>
      <c r="N164" s="37">
        <f t="shared" si="22"/>
        <v>0</v>
      </c>
      <c r="O164" s="37" t="str">
        <f t="shared" si="23"/>
        <v>P</v>
      </c>
      <c r="P164" s="37">
        <f t="shared" si="24"/>
        <v>0</v>
      </c>
      <c r="Q164" s="37">
        <v>0</v>
      </c>
      <c r="R164" s="60" t="s">
        <v>50</v>
      </c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2"/>
    </row>
    <row r="165" spans="1:32" x14ac:dyDescent="0.3">
      <c r="A165" s="26"/>
      <c r="B165" s="26"/>
      <c r="C165" s="26"/>
      <c r="D165" s="27"/>
      <c r="E165" s="26"/>
      <c r="F165" s="26"/>
      <c r="G165" s="26"/>
      <c r="H165" s="26"/>
      <c r="I165" s="26"/>
      <c r="J165" s="28"/>
      <c r="K165" s="34">
        <f t="shared" si="19"/>
        <v>0</v>
      </c>
      <c r="L165" s="35">
        <f t="shared" si="20"/>
        <v>0</v>
      </c>
      <c r="M165" s="49">
        <f t="shared" si="21"/>
        <v>0</v>
      </c>
      <c r="N165" s="49">
        <f t="shared" si="22"/>
        <v>0</v>
      </c>
      <c r="O165" s="35" t="str">
        <f t="shared" si="23"/>
        <v>P</v>
      </c>
      <c r="P165" s="35">
        <f t="shared" si="24"/>
        <v>0</v>
      </c>
      <c r="Q165" s="35">
        <f>IF(V164="O",Q164+1,Q164)</f>
        <v>0</v>
      </c>
      <c r="R165" t="s">
        <v>50</v>
      </c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40"/>
    </row>
    <row r="166" spans="1:32" x14ac:dyDescent="0.3">
      <c r="A166" s="29"/>
      <c r="B166" s="29"/>
      <c r="C166" s="29"/>
      <c r="D166" s="30"/>
      <c r="E166" s="29"/>
      <c r="F166" s="29"/>
      <c r="G166" s="29"/>
      <c r="H166" s="29"/>
      <c r="I166" s="29"/>
      <c r="J166" s="31"/>
      <c r="K166" s="36">
        <f t="shared" si="19"/>
        <v>0</v>
      </c>
      <c r="L166" s="37">
        <f t="shared" si="20"/>
        <v>0</v>
      </c>
      <c r="M166" s="37">
        <f t="shared" si="21"/>
        <v>0</v>
      </c>
      <c r="N166" s="37">
        <f t="shared" si="22"/>
        <v>0</v>
      </c>
      <c r="O166" s="37" t="str">
        <f t="shared" si="23"/>
        <v>P</v>
      </c>
      <c r="P166" s="37">
        <f t="shared" si="24"/>
        <v>0</v>
      </c>
      <c r="Q166" s="37">
        <f>IF(V165="O",Q165+1,Q165)</f>
        <v>0</v>
      </c>
      <c r="R166" s="60" t="s">
        <v>50</v>
      </c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2"/>
    </row>
    <row r="167" spans="1:32" x14ac:dyDescent="0.3">
      <c r="A167" s="26"/>
      <c r="B167" s="26"/>
      <c r="C167" s="26"/>
      <c r="D167" s="27"/>
      <c r="E167" s="26"/>
      <c r="F167" s="26"/>
      <c r="G167" s="26"/>
      <c r="H167" s="26"/>
      <c r="I167" s="26"/>
      <c r="J167" s="28"/>
      <c r="K167" s="34">
        <f t="shared" si="19"/>
        <v>0</v>
      </c>
      <c r="L167" s="35">
        <f t="shared" si="20"/>
        <v>0</v>
      </c>
      <c r="M167" s="49">
        <f t="shared" si="21"/>
        <v>0</v>
      </c>
      <c r="N167" s="49">
        <f t="shared" si="22"/>
        <v>0</v>
      </c>
      <c r="O167" s="35" t="str">
        <f t="shared" si="23"/>
        <v>P</v>
      </c>
      <c r="P167" s="35">
        <f t="shared" si="24"/>
        <v>0</v>
      </c>
      <c r="Q167" s="35">
        <f>IF(V166="O",Q166+1,Q166)</f>
        <v>0</v>
      </c>
      <c r="R167" t="s">
        <v>50</v>
      </c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40"/>
    </row>
    <row r="168" spans="1:32" x14ac:dyDescent="0.3">
      <c r="A168" s="29"/>
      <c r="B168" s="29"/>
      <c r="C168" s="29"/>
      <c r="D168" s="30"/>
      <c r="E168" s="29"/>
      <c r="F168" s="29"/>
      <c r="G168" s="29"/>
      <c r="H168" s="29"/>
      <c r="I168" s="29"/>
      <c r="J168" s="31"/>
      <c r="K168" s="36">
        <f t="shared" si="19"/>
        <v>0</v>
      </c>
      <c r="L168" s="37">
        <f t="shared" si="20"/>
        <v>0</v>
      </c>
      <c r="M168" s="37">
        <f t="shared" si="21"/>
        <v>0</v>
      </c>
      <c r="N168" s="37">
        <f t="shared" si="22"/>
        <v>0</v>
      </c>
      <c r="O168" s="37" t="str">
        <f t="shared" si="23"/>
        <v>P</v>
      </c>
      <c r="P168" s="37">
        <f t="shared" si="24"/>
        <v>0</v>
      </c>
      <c r="Q168" s="37">
        <f>IF(V167="O",Q167+1,Q167)</f>
        <v>0</v>
      </c>
      <c r="R168" s="60" t="s">
        <v>50</v>
      </c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2"/>
    </row>
    <row r="169" spans="1:32" x14ac:dyDescent="0.3">
      <c r="A169" s="26"/>
      <c r="B169" s="26"/>
      <c r="C169" s="26"/>
      <c r="D169" s="27"/>
      <c r="E169" s="26"/>
      <c r="F169" s="26"/>
      <c r="G169" s="26"/>
      <c r="H169" s="26"/>
      <c r="I169" s="26"/>
      <c r="J169" s="28"/>
      <c r="K169" s="34">
        <f t="shared" si="19"/>
        <v>0</v>
      </c>
      <c r="L169" s="35">
        <f t="shared" si="20"/>
        <v>0</v>
      </c>
      <c r="M169" s="49">
        <f t="shared" si="21"/>
        <v>0</v>
      </c>
      <c r="N169" s="49">
        <f t="shared" si="22"/>
        <v>0</v>
      </c>
      <c r="O169" s="35" t="str">
        <f t="shared" si="23"/>
        <v>P</v>
      </c>
      <c r="P169" s="35">
        <v>0</v>
      </c>
      <c r="Q169" s="35">
        <v>0</v>
      </c>
      <c r="R169" t="s">
        <v>50</v>
      </c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40"/>
    </row>
    <row r="170" spans="1:32" x14ac:dyDescent="0.3">
      <c r="A170" s="29"/>
      <c r="B170" s="29"/>
      <c r="C170" s="29"/>
      <c r="D170" s="30"/>
      <c r="E170" s="29"/>
      <c r="F170" s="29"/>
      <c r="G170" s="29"/>
      <c r="H170" s="29"/>
      <c r="I170" s="29"/>
      <c r="J170" s="31"/>
      <c r="K170" s="36">
        <f t="shared" si="19"/>
        <v>0</v>
      </c>
      <c r="L170" s="37">
        <f t="shared" si="20"/>
        <v>0</v>
      </c>
      <c r="M170" s="37">
        <f t="shared" si="21"/>
        <v>0</v>
      </c>
      <c r="N170" s="37">
        <f t="shared" si="22"/>
        <v>0</v>
      </c>
      <c r="O170" s="37" t="str">
        <f t="shared" si="23"/>
        <v>P</v>
      </c>
      <c r="P170" s="37">
        <f t="shared" ref="P170:P213" si="25">IF(V169="P",P169+1,P169)</f>
        <v>0</v>
      </c>
      <c r="Q170" s="37">
        <f t="shared" ref="Q170:Q213" si="26">IF(V169="O",Q169+1,Q169)</f>
        <v>0</v>
      </c>
      <c r="R170" s="60" t="s">
        <v>50</v>
      </c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2"/>
    </row>
    <row r="171" spans="1:32" x14ac:dyDescent="0.3">
      <c r="A171" s="26"/>
      <c r="B171" s="26"/>
      <c r="C171" s="26"/>
      <c r="D171" s="27"/>
      <c r="E171" s="26"/>
      <c r="F171" s="26"/>
      <c r="G171" s="26"/>
      <c r="H171" s="26"/>
      <c r="I171" s="26"/>
      <c r="J171" s="28"/>
      <c r="K171" s="34">
        <f t="shared" si="19"/>
        <v>0</v>
      </c>
      <c r="L171" s="35">
        <f t="shared" si="20"/>
        <v>0</v>
      </c>
      <c r="M171" s="49">
        <f t="shared" si="21"/>
        <v>0</v>
      </c>
      <c r="N171" s="49">
        <f t="shared" si="22"/>
        <v>0</v>
      </c>
      <c r="O171" s="35" t="str">
        <f t="shared" si="23"/>
        <v>P</v>
      </c>
      <c r="P171" s="35">
        <f t="shared" si="25"/>
        <v>0</v>
      </c>
      <c r="Q171" s="35">
        <f t="shared" si="26"/>
        <v>0</v>
      </c>
      <c r="R171" t="s">
        <v>50</v>
      </c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40"/>
    </row>
    <row r="172" spans="1:32" x14ac:dyDescent="0.3">
      <c r="A172" s="29"/>
      <c r="B172" s="29"/>
      <c r="C172" s="29"/>
      <c r="D172" s="30"/>
      <c r="E172" s="29"/>
      <c r="F172" s="29"/>
      <c r="G172" s="29"/>
      <c r="H172" s="29"/>
      <c r="I172" s="29"/>
      <c r="J172" s="31"/>
      <c r="K172" s="36">
        <f t="shared" si="19"/>
        <v>0</v>
      </c>
      <c r="L172" s="37">
        <f t="shared" si="20"/>
        <v>0</v>
      </c>
      <c r="M172" s="37">
        <f t="shared" si="21"/>
        <v>0</v>
      </c>
      <c r="N172" s="37">
        <f t="shared" si="22"/>
        <v>0</v>
      </c>
      <c r="O172" s="37" t="str">
        <f t="shared" si="23"/>
        <v>P</v>
      </c>
      <c r="P172" s="37">
        <f t="shared" si="25"/>
        <v>0</v>
      </c>
      <c r="Q172" s="37">
        <f t="shared" si="26"/>
        <v>0</v>
      </c>
      <c r="R172" s="60" t="s">
        <v>50</v>
      </c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2"/>
    </row>
    <row r="173" spans="1:32" x14ac:dyDescent="0.3">
      <c r="A173" s="26"/>
      <c r="B173" s="26"/>
      <c r="C173" s="26"/>
      <c r="D173" s="27"/>
      <c r="E173" s="26"/>
      <c r="F173" s="26"/>
      <c r="G173" s="26"/>
      <c r="H173" s="26"/>
      <c r="I173" s="26"/>
      <c r="J173" s="28"/>
      <c r="K173" s="34">
        <f t="shared" si="19"/>
        <v>0</v>
      </c>
      <c r="L173" s="35">
        <f t="shared" si="20"/>
        <v>0</v>
      </c>
      <c r="M173" s="49">
        <f t="shared" si="21"/>
        <v>0</v>
      </c>
      <c r="N173" s="49">
        <f t="shared" si="22"/>
        <v>0</v>
      </c>
      <c r="O173" s="35" t="str">
        <f t="shared" si="23"/>
        <v>P</v>
      </c>
      <c r="P173" s="35">
        <f t="shared" si="25"/>
        <v>0</v>
      </c>
      <c r="Q173" s="35">
        <f t="shared" si="26"/>
        <v>0</v>
      </c>
      <c r="R173" t="s">
        <v>50</v>
      </c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40"/>
    </row>
    <row r="174" spans="1:32" x14ac:dyDescent="0.3">
      <c r="A174" s="29"/>
      <c r="B174" s="29"/>
      <c r="C174" s="29"/>
      <c r="D174" s="30"/>
      <c r="E174" s="29"/>
      <c r="F174" s="29"/>
      <c r="G174" s="29"/>
      <c r="H174" s="29"/>
      <c r="I174" s="29"/>
      <c r="J174" s="31"/>
      <c r="K174" s="36">
        <f t="shared" si="19"/>
        <v>0</v>
      </c>
      <c r="L174" s="37">
        <f t="shared" si="20"/>
        <v>0</v>
      </c>
      <c r="M174" s="37">
        <f t="shared" si="21"/>
        <v>0</v>
      </c>
      <c r="N174" s="37">
        <f t="shared" si="22"/>
        <v>0</v>
      </c>
      <c r="O174" s="37" t="str">
        <f t="shared" si="23"/>
        <v>P</v>
      </c>
      <c r="P174" s="37">
        <f t="shared" si="25"/>
        <v>0</v>
      </c>
      <c r="Q174" s="37">
        <f t="shared" si="26"/>
        <v>0</v>
      </c>
      <c r="R174" s="60" t="s">
        <v>50</v>
      </c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2"/>
    </row>
    <row r="175" spans="1:32" x14ac:dyDescent="0.3">
      <c r="A175" s="26"/>
      <c r="B175" s="26"/>
      <c r="C175" s="26"/>
      <c r="D175" s="27"/>
      <c r="E175" s="26"/>
      <c r="F175" s="26"/>
      <c r="G175" s="26"/>
      <c r="H175" s="26"/>
      <c r="I175" s="26"/>
      <c r="J175" s="28"/>
      <c r="K175" s="34">
        <f t="shared" si="19"/>
        <v>0</v>
      </c>
      <c r="L175" s="35">
        <f t="shared" si="20"/>
        <v>0</v>
      </c>
      <c r="M175" s="49">
        <f t="shared" si="21"/>
        <v>0</v>
      </c>
      <c r="N175" s="49">
        <f t="shared" si="22"/>
        <v>0</v>
      </c>
      <c r="O175" s="35" t="str">
        <f t="shared" si="23"/>
        <v>P</v>
      </c>
      <c r="P175" s="35">
        <f t="shared" si="25"/>
        <v>0</v>
      </c>
      <c r="Q175" s="35">
        <f t="shared" si="26"/>
        <v>0</v>
      </c>
      <c r="R175" t="s">
        <v>50</v>
      </c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40"/>
    </row>
    <row r="176" spans="1:32" x14ac:dyDescent="0.3">
      <c r="A176" s="29"/>
      <c r="B176" s="29"/>
      <c r="C176" s="29"/>
      <c r="D176" s="30"/>
      <c r="E176" s="29"/>
      <c r="F176" s="29"/>
      <c r="G176" s="29"/>
      <c r="H176" s="29"/>
      <c r="I176" s="29"/>
      <c r="J176" s="31"/>
      <c r="K176" s="36">
        <f t="shared" si="19"/>
        <v>0</v>
      </c>
      <c r="L176" s="37">
        <f t="shared" si="20"/>
        <v>0</v>
      </c>
      <c r="M176" s="37">
        <f t="shared" si="21"/>
        <v>0</v>
      </c>
      <c r="N176" s="37">
        <f t="shared" si="22"/>
        <v>0</v>
      </c>
      <c r="O176" s="37" t="str">
        <f t="shared" si="23"/>
        <v>P</v>
      </c>
      <c r="P176" s="37">
        <f t="shared" si="25"/>
        <v>0</v>
      </c>
      <c r="Q176" s="37">
        <f t="shared" si="26"/>
        <v>0</v>
      </c>
      <c r="R176" s="60" t="s">
        <v>50</v>
      </c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2"/>
    </row>
    <row r="177" spans="1:32" x14ac:dyDescent="0.3">
      <c r="A177" s="26"/>
      <c r="B177" s="26"/>
      <c r="C177" s="26"/>
      <c r="D177" s="27"/>
      <c r="E177" s="26"/>
      <c r="F177" s="26"/>
      <c r="G177" s="26"/>
      <c r="H177" s="26"/>
      <c r="I177" s="26"/>
      <c r="J177" s="28"/>
      <c r="K177" s="34">
        <f t="shared" si="19"/>
        <v>0</v>
      </c>
      <c r="L177" s="35">
        <f t="shared" si="20"/>
        <v>0</v>
      </c>
      <c r="M177" s="49">
        <f t="shared" si="21"/>
        <v>0</v>
      </c>
      <c r="N177" s="49">
        <f t="shared" si="22"/>
        <v>0</v>
      </c>
      <c r="O177" s="35" t="str">
        <f t="shared" si="23"/>
        <v>P</v>
      </c>
      <c r="P177" s="35">
        <f t="shared" si="25"/>
        <v>0</v>
      </c>
      <c r="Q177" s="35">
        <f t="shared" si="26"/>
        <v>0</v>
      </c>
      <c r="R177" t="s">
        <v>50</v>
      </c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40"/>
    </row>
    <row r="178" spans="1:32" x14ac:dyDescent="0.3">
      <c r="A178" s="29"/>
      <c r="B178" s="29"/>
      <c r="C178" s="29"/>
      <c r="D178" s="30"/>
      <c r="E178" s="29"/>
      <c r="F178" s="29"/>
      <c r="G178" s="29"/>
      <c r="H178" s="29"/>
      <c r="I178" s="29"/>
      <c r="J178" s="31"/>
      <c r="K178" s="36">
        <f t="shared" si="19"/>
        <v>0</v>
      </c>
      <c r="L178" s="37">
        <f t="shared" si="20"/>
        <v>0</v>
      </c>
      <c r="M178" s="37">
        <f t="shared" si="21"/>
        <v>0</v>
      </c>
      <c r="N178" s="37">
        <f t="shared" si="22"/>
        <v>0</v>
      </c>
      <c r="O178" s="37" t="str">
        <f t="shared" si="23"/>
        <v>P</v>
      </c>
      <c r="P178" s="37">
        <f t="shared" si="25"/>
        <v>0</v>
      </c>
      <c r="Q178" s="37">
        <f t="shared" si="26"/>
        <v>0</v>
      </c>
      <c r="R178" s="60" t="s">
        <v>50</v>
      </c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2"/>
    </row>
    <row r="179" spans="1:32" x14ac:dyDescent="0.3">
      <c r="A179" s="26"/>
      <c r="B179" s="26"/>
      <c r="C179" s="26"/>
      <c r="D179" s="27"/>
      <c r="E179" s="26"/>
      <c r="F179" s="26"/>
      <c r="G179" s="26"/>
      <c r="H179" s="26"/>
      <c r="I179" s="26"/>
      <c r="J179" s="28"/>
      <c r="K179" s="34">
        <f t="shared" si="19"/>
        <v>0</v>
      </c>
      <c r="L179" s="35">
        <f t="shared" si="20"/>
        <v>0</v>
      </c>
      <c r="M179" s="49">
        <f t="shared" si="21"/>
        <v>0</v>
      </c>
      <c r="N179" s="49">
        <f t="shared" si="22"/>
        <v>0</v>
      </c>
      <c r="O179" s="35" t="str">
        <f t="shared" si="23"/>
        <v>P</v>
      </c>
      <c r="P179" s="35">
        <f t="shared" si="25"/>
        <v>0</v>
      </c>
      <c r="Q179" s="35">
        <f t="shared" si="26"/>
        <v>0</v>
      </c>
      <c r="R179" t="s">
        <v>50</v>
      </c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40"/>
    </row>
    <row r="180" spans="1:32" x14ac:dyDescent="0.3">
      <c r="A180" s="29"/>
      <c r="B180" s="29"/>
      <c r="C180" s="29"/>
      <c r="D180" s="30"/>
      <c r="E180" s="29"/>
      <c r="F180" s="29"/>
      <c r="G180" s="29"/>
      <c r="H180" s="29"/>
      <c r="I180" s="29"/>
      <c r="J180" s="31"/>
      <c r="K180" s="36">
        <f t="shared" si="19"/>
        <v>0</v>
      </c>
      <c r="L180" s="37">
        <f t="shared" si="20"/>
        <v>0</v>
      </c>
      <c r="M180" s="37">
        <f t="shared" si="21"/>
        <v>0</v>
      </c>
      <c r="N180" s="37">
        <f t="shared" si="22"/>
        <v>0</v>
      </c>
      <c r="O180" s="37" t="str">
        <f t="shared" si="23"/>
        <v>P</v>
      </c>
      <c r="P180" s="37">
        <f t="shared" si="25"/>
        <v>0</v>
      </c>
      <c r="Q180" s="37">
        <f t="shared" si="26"/>
        <v>0</v>
      </c>
      <c r="R180" s="60" t="s">
        <v>50</v>
      </c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2"/>
    </row>
    <row r="181" spans="1:32" x14ac:dyDescent="0.3">
      <c r="A181" s="26"/>
      <c r="B181" s="26"/>
      <c r="C181" s="26"/>
      <c r="D181" s="27"/>
      <c r="E181" s="26"/>
      <c r="F181" s="26"/>
      <c r="G181" s="26"/>
      <c r="H181" s="26"/>
      <c r="I181" s="26"/>
      <c r="J181" s="28"/>
      <c r="K181" s="34">
        <f t="shared" si="19"/>
        <v>0</v>
      </c>
      <c r="L181" s="35">
        <f t="shared" si="20"/>
        <v>0</v>
      </c>
      <c r="M181" s="49">
        <f t="shared" si="21"/>
        <v>0</v>
      </c>
      <c r="N181" s="49">
        <f t="shared" si="22"/>
        <v>0</v>
      </c>
      <c r="O181" s="35" t="str">
        <f t="shared" si="23"/>
        <v>P</v>
      </c>
      <c r="P181" s="35">
        <f t="shared" si="25"/>
        <v>0</v>
      </c>
      <c r="Q181" s="35">
        <f t="shared" si="26"/>
        <v>0</v>
      </c>
      <c r="R181" t="s">
        <v>50</v>
      </c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40"/>
    </row>
    <row r="182" spans="1:32" x14ac:dyDescent="0.3">
      <c r="A182" s="29"/>
      <c r="B182" s="29"/>
      <c r="C182" s="29"/>
      <c r="D182" s="30"/>
      <c r="E182" s="29"/>
      <c r="F182" s="29"/>
      <c r="G182" s="29"/>
      <c r="H182" s="29"/>
      <c r="I182" s="29"/>
      <c r="J182" s="31"/>
      <c r="K182" s="36">
        <f t="shared" si="19"/>
        <v>0</v>
      </c>
      <c r="L182" s="37">
        <f t="shared" si="20"/>
        <v>0</v>
      </c>
      <c r="M182" s="37">
        <f t="shared" si="21"/>
        <v>0</v>
      </c>
      <c r="N182" s="37">
        <f t="shared" si="22"/>
        <v>0</v>
      </c>
      <c r="O182" s="37" t="str">
        <f t="shared" si="23"/>
        <v>P</v>
      </c>
      <c r="P182" s="37">
        <f t="shared" si="25"/>
        <v>0</v>
      </c>
      <c r="Q182" s="37">
        <f t="shared" si="26"/>
        <v>0</v>
      </c>
      <c r="R182" s="60" t="s">
        <v>50</v>
      </c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2"/>
    </row>
    <row r="183" spans="1:32" x14ac:dyDescent="0.3">
      <c r="A183" s="26"/>
      <c r="B183" s="26"/>
      <c r="C183" s="26"/>
      <c r="D183" s="27"/>
      <c r="E183" s="26"/>
      <c r="F183" s="26"/>
      <c r="G183" s="26"/>
      <c r="H183" s="26"/>
      <c r="I183" s="26"/>
      <c r="J183" s="28"/>
      <c r="K183" s="34">
        <f t="shared" si="19"/>
        <v>0</v>
      </c>
      <c r="L183" s="35">
        <f t="shared" si="20"/>
        <v>0</v>
      </c>
      <c r="M183" s="49">
        <f t="shared" si="21"/>
        <v>0</v>
      </c>
      <c r="N183" s="49">
        <f t="shared" si="22"/>
        <v>0</v>
      </c>
      <c r="O183" s="35" t="str">
        <f t="shared" si="23"/>
        <v>P</v>
      </c>
      <c r="P183" s="35">
        <f t="shared" si="25"/>
        <v>0</v>
      </c>
      <c r="Q183" s="35">
        <f t="shared" si="26"/>
        <v>0</v>
      </c>
      <c r="R183" t="s">
        <v>50</v>
      </c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40"/>
    </row>
    <row r="184" spans="1:32" x14ac:dyDescent="0.3">
      <c r="A184" s="29"/>
      <c r="B184" s="29"/>
      <c r="C184" s="29"/>
      <c r="D184" s="30"/>
      <c r="E184" s="29"/>
      <c r="F184" s="29"/>
      <c r="G184" s="29"/>
      <c r="H184" s="29"/>
      <c r="I184" s="29"/>
      <c r="J184" s="31"/>
      <c r="K184" s="36">
        <f t="shared" si="19"/>
        <v>0</v>
      </c>
      <c r="L184" s="37">
        <f t="shared" si="20"/>
        <v>0</v>
      </c>
      <c r="M184" s="37">
        <f t="shared" si="21"/>
        <v>0</v>
      </c>
      <c r="N184" s="37">
        <f t="shared" si="22"/>
        <v>0</v>
      </c>
      <c r="O184" s="37" t="str">
        <f t="shared" si="23"/>
        <v>P</v>
      </c>
      <c r="P184" s="37">
        <f t="shared" si="25"/>
        <v>0</v>
      </c>
      <c r="Q184" s="37">
        <f t="shared" si="26"/>
        <v>0</v>
      </c>
      <c r="R184" s="60" t="s">
        <v>50</v>
      </c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2"/>
    </row>
    <row r="185" spans="1:32" x14ac:dyDescent="0.3">
      <c r="A185" s="26"/>
      <c r="B185" s="26"/>
      <c r="C185" s="26"/>
      <c r="D185" s="27"/>
      <c r="E185" s="26"/>
      <c r="F185" s="26"/>
      <c r="G185" s="26"/>
      <c r="H185" s="26"/>
      <c r="I185" s="26"/>
      <c r="J185" s="28"/>
      <c r="K185" s="34">
        <f t="shared" si="19"/>
        <v>0</v>
      </c>
      <c r="L185" s="35">
        <f t="shared" si="20"/>
        <v>0</v>
      </c>
      <c r="M185" s="49">
        <f t="shared" si="21"/>
        <v>0</v>
      </c>
      <c r="N185" s="49">
        <f t="shared" si="22"/>
        <v>0</v>
      </c>
      <c r="O185" s="35" t="str">
        <f t="shared" si="23"/>
        <v>P</v>
      </c>
      <c r="P185" s="35">
        <f t="shared" si="25"/>
        <v>0</v>
      </c>
      <c r="Q185" s="35">
        <f t="shared" si="26"/>
        <v>0</v>
      </c>
      <c r="R185" t="s">
        <v>50</v>
      </c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40"/>
    </row>
    <row r="186" spans="1:32" x14ac:dyDescent="0.3">
      <c r="A186" s="29"/>
      <c r="B186" s="29"/>
      <c r="C186" s="29"/>
      <c r="D186" s="30"/>
      <c r="E186" s="29"/>
      <c r="F186" s="29"/>
      <c r="G186" s="29"/>
      <c r="H186" s="29"/>
      <c r="I186" s="29"/>
      <c r="J186" s="31"/>
      <c r="K186" s="36">
        <f t="shared" si="19"/>
        <v>0</v>
      </c>
      <c r="L186" s="37">
        <f t="shared" si="20"/>
        <v>0</v>
      </c>
      <c r="M186" s="37">
        <f t="shared" si="21"/>
        <v>0</v>
      </c>
      <c r="N186" s="37">
        <f t="shared" si="22"/>
        <v>0</v>
      </c>
      <c r="O186" s="37" t="str">
        <f t="shared" si="23"/>
        <v>P</v>
      </c>
      <c r="P186" s="37">
        <f t="shared" si="25"/>
        <v>0</v>
      </c>
      <c r="Q186" s="37">
        <f t="shared" si="26"/>
        <v>0</v>
      </c>
      <c r="R186" s="60" t="s">
        <v>50</v>
      </c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2"/>
    </row>
    <row r="187" spans="1:32" x14ac:dyDescent="0.3">
      <c r="A187" s="26"/>
      <c r="B187" s="26"/>
      <c r="C187" s="26"/>
      <c r="D187" s="27"/>
      <c r="E187" s="26"/>
      <c r="F187" s="26"/>
      <c r="G187" s="26"/>
      <c r="H187" s="26"/>
      <c r="I187" s="26"/>
      <c r="J187" s="28"/>
      <c r="K187" s="34">
        <f t="shared" si="19"/>
        <v>0</v>
      </c>
      <c r="L187" s="35">
        <f t="shared" si="20"/>
        <v>0</v>
      </c>
      <c r="M187" s="49">
        <f t="shared" si="21"/>
        <v>0</v>
      </c>
      <c r="N187" s="49">
        <f t="shared" si="22"/>
        <v>0</v>
      </c>
      <c r="O187" s="35" t="str">
        <f t="shared" si="23"/>
        <v>P</v>
      </c>
      <c r="P187" s="35">
        <f t="shared" si="25"/>
        <v>0</v>
      </c>
      <c r="Q187" s="35">
        <f t="shared" si="26"/>
        <v>0</v>
      </c>
      <c r="R187" t="s">
        <v>50</v>
      </c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40"/>
    </row>
    <row r="188" spans="1:32" x14ac:dyDescent="0.3">
      <c r="A188" s="29"/>
      <c r="B188" s="29"/>
      <c r="C188" s="29"/>
      <c r="D188" s="30"/>
      <c r="E188" s="29"/>
      <c r="F188" s="29"/>
      <c r="G188" s="29"/>
      <c r="H188" s="29"/>
      <c r="I188" s="29"/>
      <c r="J188" s="31"/>
      <c r="K188" s="36">
        <f t="shared" si="19"/>
        <v>0</v>
      </c>
      <c r="L188" s="37">
        <f t="shared" si="20"/>
        <v>0</v>
      </c>
      <c r="M188" s="37">
        <f t="shared" si="21"/>
        <v>0</v>
      </c>
      <c r="N188" s="37">
        <f t="shared" si="22"/>
        <v>0</v>
      </c>
      <c r="O188" s="37" t="str">
        <f t="shared" si="23"/>
        <v>P</v>
      </c>
      <c r="P188" s="37">
        <f t="shared" si="25"/>
        <v>0</v>
      </c>
      <c r="Q188" s="37">
        <f t="shared" si="26"/>
        <v>0</v>
      </c>
      <c r="R188" s="60" t="s">
        <v>50</v>
      </c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2"/>
    </row>
    <row r="189" spans="1:32" x14ac:dyDescent="0.3">
      <c r="A189" s="26"/>
      <c r="B189" s="26"/>
      <c r="C189" s="26"/>
      <c r="D189" s="27"/>
      <c r="E189" s="26"/>
      <c r="F189" s="26"/>
      <c r="G189" s="26"/>
      <c r="H189" s="26"/>
      <c r="I189" s="26"/>
      <c r="J189" s="28"/>
      <c r="K189" s="34">
        <f t="shared" si="19"/>
        <v>0</v>
      </c>
      <c r="L189" s="35">
        <f t="shared" si="20"/>
        <v>0</v>
      </c>
      <c r="M189" s="49">
        <f t="shared" si="21"/>
        <v>0</v>
      </c>
      <c r="N189" s="49">
        <f t="shared" si="22"/>
        <v>0</v>
      </c>
      <c r="O189" s="35" t="str">
        <f t="shared" si="23"/>
        <v>P</v>
      </c>
      <c r="P189" s="35">
        <f t="shared" si="25"/>
        <v>0</v>
      </c>
      <c r="Q189" s="35">
        <f t="shared" si="26"/>
        <v>0</v>
      </c>
      <c r="R189" t="s">
        <v>50</v>
      </c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40"/>
    </row>
    <row r="190" spans="1:32" x14ac:dyDescent="0.3">
      <c r="A190" s="29"/>
      <c r="B190" s="29"/>
      <c r="C190" s="29"/>
      <c r="D190" s="30"/>
      <c r="E190" s="29"/>
      <c r="F190" s="29"/>
      <c r="G190" s="29"/>
      <c r="H190" s="29"/>
      <c r="I190" s="29"/>
      <c r="J190" s="31"/>
      <c r="K190" s="36">
        <f t="shared" si="19"/>
        <v>0</v>
      </c>
      <c r="L190" s="37">
        <f t="shared" si="20"/>
        <v>0</v>
      </c>
      <c r="M190" s="37">
        <f t="shared" si="21"/>
        <v>0</v>
      </c>
      <c r="N190" s="37">
        <f t="shared" si="22"/>
        <v>0</v>
      </c>
      <c r="O190" s="37" t="str">
        <f t="shared" si="23"/>
        <v>P</v>
      </c>
      <c r="P190" s="37">
        <f t="shared" si="25"/>
        <v>0</v>
      </c>
      <c r="Q190" s="37">
        <f t="shared" si="26"/>
        <v>0</v>
      </c>
      <c r="R190" s="60" t="s">
        <v>50</v>
      </c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2"/>
    </row>
    <row r="191" spans="1:32" x14ac:dyDescent="0.3">
      <c r="A191" s="26"/>
      <c r="B191" s="26"/>
      <c r="C191" s="26"/>
      <c r="D191" s="27"/>
      <c r="E191" s="26"/>
      <c r="F191" s="26"/>
      <c r="G191" s="26"/>
      <c r="H191" s="26"/>
      <c r="I191" s="26"/>
      <c r="J191" s="28"/>
      <c r="K191" s="34">
        <f t="shared" si="19"/>
        <v>0</v>
      </c>
      <c r="L191" s="35">
        <f t="shared" si="20"/>
        <v>0</v>
      </c>
      <c r="M191" s="49">
        <f t="shared" si="21"/>
        <v>0</v>
      </c>
      <c r="N191" s="49">
        <f t="shared" si="22"/>
        <v>0</v>
      </c>
      <c r="O191" s="35" t="str">
        <f t="shared" si="23"/>
        <v>P</v>
      </c>
      <c r="P191" s="35">
        <f t="shared" si="25"/>
        <v>0</v>
      </c>
      <c r="Q191" s="35">
        <f t="shared" si="26"/>
        <v>0</v>
      </c>
      <c r="R191" t="s">
        <v>50</v>
      </c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40"/>
    </row>
    <row r="192" spans="1:32" x14ac:dyDescent="0.3">
      <c r="A192" s="29"/>
      <c r="B192" s="29"/>
      <c r="C192" s="29"/>
      <c r="D192" s="30"/>
      <c r="E192" s="29"/>
      <c r="F192" s="29"/>
      <c r="G192" s="29"/>
      <c r="H192" s="29"/>
      <c r="I192" s="29"/>
      <c r="J192" s="31"/>
      <c r="K192" s="36">
        <f t="shared" si="19"/>
        <v>0</v>
      </c>
      <c r="L192" s="37">
        <f t="shared" si="20"/>
        <v>0</v>
      </c>
      <c r="M192" s="37">
        <f t="shared" si="21"/>
        <v>0</v>
      </c>
      <c r="N192" s="37">
        <f t="shared" si="22"/>
        <v>0</v>
      </c>
      <c r="O192" s="37" t="str">
        <f t="shared" si="23"/>
        <v>P</v>
      </c>
      <c r="P192" s="37">
        <f t="shared" si="25"/>
        <v>0</v>
      </c>
      <c r="Q192" s="37">
        <f t="shared" si="26"/>
        <v>0</v>
      </c>
      <c r="R192" s="60" t="s">
        <v>50</v>
      </c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2"/>
    </row>
    <row r="193" spans="1:32" x14ac:dyDescent="0.3">
      <c r="A193" s="26"/>
      <c r="B193" s="26"/>
      <c r="C193" s="26"/>
      <c r="D193" s="27"/>
      <c r="E193" s="26"/>
      <c r="F193" s="26"/>
      <c r="G193" s="26"/>
      <c r="H193" s="26"/>
      <c r="I193" s="26"/>
      <c r="J193" s="28"/>
      <c r="K193" s="34">
        <f t="shared" si="19"/>
        <v>0</v>
      </c>
      <c r="L193" s="35">
        <f t="shared" si="20"/>
        <v>0</v>
      </c>
      <c r="M193" s="49">
        <f t="shared" si="21"/>
        <v>0</v>
      </c>
      <c r="N193" s="49">
        <f t="shared" si="22"/>
        <v>0</v>
      </c>
      <c r="O193" s="35" t="str">
        <f t="shared" si="23"/>
        <v>P</v>
      </c>
      <c r="P193" s="35">
        <f t="shared" si="25"/>
        <v>0</v>
      </c>
      <c r="Q193" s="35">
        <f t="shared" si="26"/>
        <v>0</v>
      </c>
      <c r="R193" t="s">
        <v>50</v>
      </c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40"/>
    </row>
    <row r="194" spans="1:32" x14ac:dyDescent="0.3">
      <c r="A194" s="29"/>
      <c r="B194" s="29"/>
      <c r="C194" s="29"/>
      <c r="D194" s="30"/>
      <c r="E194" s="29"/>
      <c r="F194" s="29"/>
      <c r="G194" s="29"/>
      <c r="H194" s="29"/>
      <c r="I194" s="29"/>
      <c r="J194" s="31"/>
      <c r="K194" s="36">
        <f t="shared" si="19"/>
        <v>0</v>
      </c>
      <c r="L194" s="37">
        <f t="shared" si="20"/>
        <v>0</v>
      </c>
      <c r="M194" s="37">
        <f t="shared" si="21"/>
        <v>0</v>
      </c>
      <c r="N194" s="37">
        <f t="shared" si="22"/>
        <v>0</v>
      </c>
      <c r="O194" s="37" t="str">
        <f t="shared" si="23"/>
        <v>P</v>
      </c>
      <c r="P194" s="37">
        <f t="shared" si="25"/>
        <v>0</v>
      </c>
      <c r="Q194" s="37">
        <f t="shared" si="26"/>
        <v>0</v>
      </c>
      <c r="R194" s="60" t="s">
        <v>50</v>
      </c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2"/>
    </row>
    <row r="195" spans="1:32" x14ac:dyDescent="0.3">
      <c r="A195" s="26"/>
      <c r="B195" s="26"/>
      <c r="C195" s="26"/>
      <c r="D195" s="27"/>
      <c r="E195" s="26"/>
      <c r="F195" s="26"/>
      <c r="G195" s="26"/>
      <c r="H195" s="26"/>
      <c r="I195" s="26"/>
      <c r="J195" s="28"/>
      <c r="K195" s="34">
        <f t="shared" ref="K195:K208" si="27">IF(M194=5,IF(P194=3,IF(V194="P",K194+1,K194),K194),K194)</f>
        <v>0</v>
      </c>
      <c r="L195" s="35">
        <f t="shared" ref="L195:L213" si="28">IF(N194=5,IF(Q194=3,IF(V194="O",L194+1,L194),L194),L194)</f>
        <v>0</v>
      </c>
      <c r="M195" s="49">
        <f t="shared" ref="M195:M213" si="29">IF(P194=3,IF(V194="P",M194+1,M194),M194)</f>
        <v>0</v>
      </c>
      <c r="N195" s="49">
        <f t="shared" si="22"/>
        <v>0</v>
      </c>
      <c r="O195" s="35" t="str">
        <f t="shared" si="23"/>
        <v>P</v>
      </c>
      <c r="P195" s="35">
        <f t="shared" si="25"/>
        <v>0</v>
      </c>
      <c r="Q195" s="35">
        <f t="shared" si="26"/>
        <v>0</v>
      </c>
      <c r="R195" t="s">
        <v>50</v>
      </c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40"/>
    </row>
    <row r="196" spans="1:32" x14ac:dyDescent="0.3">
      <c r="A196" s="29"/>
      <c r="B196" s="29"/>
      <c r="C196" s="29"/>
      <c r="D196" s="30"/>
      <c r="E196" s="29"/>
      <c r="F196" s="29"/>
      <c r="G196" s="29"/>
      <c r="H196" s="29"/>
      <c r="I196" s="29"/>
      <c r="J196" s="31"/>
      <c r="K196" s="36">
        <f t="shared" si="27"/>
        <v>0</v>
      </c>
      <c r="L196" s="37">
        <f t="shared" si="28"/>
        <v>0</v>
      </c>
      <c r="M196" s="37">
        <f t="shared" si="29"/>
        <v>0</v>
      </c>
      <c r="N196" s="37">
        <f t="shared" ref="N196:N213" si="30">IF(Q195=3,IF(V195="O",N195+1,N195),N195)</f>
        <v>0</v>
      </c>
      <c r="O196" s="37" t="str">
        <f t="shared" ref="O196:O259" si="31">IF(OR(M196&gt;M195,N196&gt;N195),IF(O195="P","O","P"),O195)</f>
        <v>P</v>
      </c>
      <c r="P196" s="37">
        <f t="shared" si="25"/>
        <v>0</v>
      </c>
      <c r="Q196" s="37">
        <f t="shared" si="26"/>
        <v>0</v>
      </c>
      <c r="R196" s="60" t="s">
        <v>50</v>
      </c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2"/>
    </row>
    <row r="197" spans="1:32" x14ac:dyDescent="0.3">
      <c r="A197" s="26"/>
      <c r="B197" s="26"/>
      <c r="C197" s="26"/>
      <c r="D197" s="27"/>
      <c r="E197" s="26"/>
      <c r="F197" s="26"/>
      <c r="G197" s="26"/>
      <c r="H197" s="26"/>
      <c r="I197" s="26"/>
      <c r="J197" s="28"/>
      <c r="K197" s="34">
        <f t="shared" si="27"/>
        <v>0</v>
      </c>
      <c r="L197" s="35">
        <f t="shared" si="28"/>
        <v>0</v>
      </c>
      <c r="M197" s="49">
        <f t="shared" si="29"/>
        <v>0</v>
      </c>
      <c r="N197" s="49">
        <f t="shared" si="30"/>
        <v>0</v>
      </c>
      <c r="O197" s="35" t="str">
        <f t="shared" si="31"/>
        <v>P</v>
      </c>
      <c r="P197" s="35">
        <f t="shared" si="25"/>
        <v>0</v>
      </c>
      <c r="Q197" s="35">
        <f t="shared" si="26"/>
        <v>0</v>
      </c>
      <c r="R197" t="s">
        <v>50</v>
      </c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40"/>
    </row>
    <row r="198" spans="1:32" x14ac:dyDescent="0.3">
      <c r="A198" s="29"/>
      <c r="B198" s="29"/>
      <c r="C198" s="29"/>
      <c r="D198" s="30"/>
      <c r="E198" s="29"/>
      <c r="F198" s="29"/>
      <c r="G198" s="29"/>
      <c r="H198" s="29"/>
      <c r="I198" s="29"/>
      <c r="J198" s="31"/>
      <c r="K198" s="36">
        <f t="shared" si="27"/>
        <v>0</v>
      </c>
      <c r="L198" s="37">
        <f t="shared" si="28"/>
        <v>0</v>
      </c>
      <c r="M198" s="37">
        <f t="shared" si="29"/>
        <v>0</v>
      </c>
      <c r="N198" s="37">
        <f t="shared" si="30"/>
        <v>0</v>
      </c>
      <c r="O198" s="37" t="str">
        <f t="shared" si="31"/>
        <v>P</v>
      </c>
      <c r="P198" s="37">
        <f t="shared" si="25"/>
        <v>0</v>
      </c>
      <c r="Q198" s="37">
        <f t="shared" si="26"/>
        <v>0</v>
      </c>
      <c r="R198" s="60" t="s">
        <v>50</v>
      </c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2"/>
    </row>
    <row r="199" spans="1:32" x14ac:dyDescent="0.3">
      <c r="A199" s="26"/>
      <c r="B199" s="26"/>
      <c r="C199" s="26"/>
      <c r="D199" s="27"/>
      <c r="E199" s="26"/>
      <c r="F199" s="26"/>
      <c r="G199" s="26"/>
      <c r="H199" s="26"/>
      <c r="I199" s="26"/>
      <c r="J199" s="28"/>
      <c r="K199" s="34">
        <f t="shared" si="27"/>
        <v>0</v>
      </c>
      <c r="L199" s="35">
        <f t="shared" si="28"/>
        <v>0</v>
      </c>
      <c r="M199" s="49">
        <f t="shared" si="29"/>
        <v>0</v>
      </c>
      <c r="N199" s="49">
        <f t="shared" si="30"/>
        <v>0</v>
      </c>
      <c r="O199" s="35" t="str">
        <f t="shared" si="31"/>
        <v>P</v>
      </c>
      <c r="P199" s="35">
        <f t="shared" si="25"/>
        <v>0</v>
      </c>
      <c r="Q199" s="35">
        <f t="shared" si="26"/>
        <v>0</v>
      </c>
      <c r="R199" t="s">
        <v>50</v>
      </c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40"/>
    </row>
    <row r="200" spans="1:32" x14ac:dyDescent="0.3">
      <c r="A200" s="29"/>
      <c r="B200" s="29"/>
      <c r="C200" s="29"/>
      <c r="D200" s="30"/>
      <c r="E200" s="29"/>
      <c r="F200" s="29"/>
      <c r="G200" s="29"/>
      <c r="H200" s="29"/>
      <c r="I200" s="29"/>
      <c r="J200" s="31"/>
      <c r="K200" s="36">
        <f t="shared" si="27"/>
        <v>0</v>
      </c>
      <c r="L200" s="37">
        <f t="shared" si="28"/>
        <v>0</v>
      </c>
      <c r="M200" s="37">
        <f t="shared" si="29"/>
        <v>0</v>
      </c>
      <c r="N200" s="37">
        <f t="shared" si="30"/>
        <v>0</v>
      </c>
      <c r="O200" s="37" t="str">
        <f t="shared" si="31"/>
        <v>P</v>
      </c>
      <c r="P200" s="37">
        <f t="shared" si="25"/>
        <v>0</v>
      </c>
      <c r="Q200" s="37">
        <f t="shared" si="26"/>
        <v>0</v>
      </c>
      <c r="R200" s="60" t="s">
        <v>50</v>
      </c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2"/>
    </row>
    <row r="201" spans="1:32" x14ac:dyDescent="0.3">
      <c r="A201" s="26"/>
      <c r="B201" s="26"/>
      <c r="C201" s="26"/>
      <c r="D201" s="27"/>
      <c r="E201" s="26"/>
      <c r="F201" s="26"/>
      <c r="G201" s="26"/>
      <c r="H201" s="26"/>
      <c r="I201" s="26"/>
      <c r="J201" s="28"/>
      <c r="K201" s="34">
        <f t="shared" si="27"/>
        <v>0</v>
      </c>
      <c r="L201" s="35">
        <f t="shared" si="28"/>
        <v>0</v>
      </c>
      <c r="M201" s="49">
        <f t="shared" si="29"/>
        <v>0</v>
      </c>
      <c r="N201" s="49">
        <f t="shared" si="30"/>
        <v>0</v>
      </c>
      <c r="O201" s="35" t="str">
        <f t="shared" si="31"/>
        <v>P</v>
      </c>
      <c r="P201" s="35">
        <f t="shared" si="25"/>
        <v>0</v>
      </c>
      <c r="Q201" s="35">
        <f t="shared" si="26"/>
        <v>0</v>
      </c>
      <c r="R201" t="s">
        <v>50</v>
      </c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40"/>
    </row>
    <row r="202" spans="1:32" x14ac:dyDescent="0.3">
      <c r="A202" s="29"/>
      <c r="B202" s="29"/>
      <c r="C202" s="29"/>
      <c r="D202" s="30"/>
      <c r="E202" s="29"/>
      <c r="F202" s="29"/>
      <c r="G202" s="29"/>
      <c r="H202" s="29"/>
      <c r="I202" s="29"/>
      <c r="J202" s="31"/>
      <c r="K202" s="36">
        <f t="shared" si="27"/>
        <v>0</v>
      </c>
      <c r="L202" s="37">
        <f t="shared" si="28"/>
        <v>0</v>
      </c>
      <c r="M202" s="37">
        <f t="shared" si="29"/>
        <v>0</v>
      </c>
      <c r="N202" s="37">
        <f t="shared" si="30"/>
        <v>0</v>
      </c>
      <c r="O202" s="37" t="str">
        <f t="shared" si="31"/>
        <v>P</v>
      </c>
      <c r="P202" s="37">
        <f t="shared" si="25"/>
        <v>0</v>
      </c>
      <c r="Q202" s="37">
        <f t="shared" si="26"/>
        <v>0</v>
      </c>
      <c r="R202" s="60" t="s">
        <v>50</v>
      </c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2"/>
    </row>
    <row r="203" spans="1:32" x14ac:dyDescent="0.3">
      <c r="A203" s="26"/>
      <c r="B203" s="26"/>
      <c r="C203" s="26"/>
      <c r="D203" s="27"/>
      <c r="E203" s="26"/>
      <c r="F203" s="26"/>
      <c r="G203" s="26"/>
      <c r="H203" s="26"/>
      <c r="I203" s="26"/>
      <c r="J203" s="28"/>
      <c r="K203" s="34">
        <f t="shared" si="27"/>
        <v>0</v>
      </c>
      <c r="L203" s="35">
        <f t="shared" si="28"/>
        <v>0</v>
      </c>
      <c r="M203" s="49">
        <f t="shared" si="29"/>
        <v>0</v>
      </c>
      <c r="N203" s="49">
        <f t="shared" si="30"/>
        <v>0</v>
      </c>
      <c r="O203" s="35" t="str">
        <f t="shared" si="31"/>
        <v>P</v>
      </c>
      <c r="P203" s="35">
        <f t="shared" si="25"/>
        <v>0</v>
      </c>
      <c r="Q203" s="35">
        <f t="shared" si="26"/>
        <v>0</v>
      </c>
      <c r="R203" t="s">
        <v>50</v>
      </c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40"/>
    </row>
    <row r="204" spans="1:32" x14ac:dyDescent="0.3">
      <c r="A204" s="29"/>
      <c r="B204" s="29"/>
      <c r="C204" s="29"/>
      <c r="D204" s="30"/>
      <c r="E204" s="29"/>
      <c r="F204" s="29"/>
      <c r="G204" s="29"/>
      <c r="H204" s="29"/>
      <c r="I204" s="29"/>
      <c r="J204" s="31"/>
      <c r="K204" s="36">
        <f t="shared" si="27"/>
        <v>0</v>
      </c>
      <c r="L204" s="37">
        <f t="shared" si="28"/>
        <v>0</v>
      </c>
      <c r="M204" s="37">
        <f t="shared" si="29"/>
        <v>0</v>
      </c>
      <c r="N204" s="37">
        <f t="shared" si="30"/>
        <v>0</v>
      </c>
      <c r="O204" s="37" t="str">
        <f t="shared" si="31"/>
        <v>P</v>
      </c>
      <c r="P204" s="37">
        <f t="shared" si="25"/>
        <v>0</v>
      </c>
      <c r="Q204" s="37">
        <f t="shared" si="26"/>
        <v>0</v>
      </c>
      <c r="R204" s="60" t="s">
        <v>50</v>
      </c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2"/>
    </row>
    <row r="205" spans="1:32" x14ac:dyDescent="0.3">
      <c r="A205" s="26"/>
      <c r="B205" s="26"/>
      <c r="C205" s="26"/>
      <c r="D205" s="27"/>
      <c r="E205" s="26"/>
      <c r="F205" s="26"/>
      <c r="G205" s="26"/>
      <c r="H205" s="26"/>
      <c r="I205" s="26"/>
      <c r="J205" s="28"/>
      <c r="K205" s="34">
        <f t="shared" si="27"/>
        <v>0</v>
      </c>
      <c r="L205" s="35">
        <f t="shared" si="28"/>
        <v>0</v>
      </c>
      <c r="M205" s="49">
        <f t="shared" si="29"/>
        <v>0</v>
      </c>
      <c r="N205" s="49">
        <f t="shared" si="30"/>
        <v>0</v>
      </c>
      <c r="O205" s="35" t="str">
        <f t="shared" si="31"/>
        <v>P</v>
      </c>
      <c r="P205" s="35">
        <f t="shared" si="25"/>
        <v>0</v>
      </c>
      <c r="Q205" s="35">
        <f t="shared" si="26"/>
        <v>0</v>
      </c>
      <c r="R205" t="s">
        <v>50</v>
      </c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40"/>
    </row>
    <row r="206" spans="1:32" x14ac:dyDescent="0.3">
      <c r="A206" s="29"/>
      <c r="B206" s="29"/>
      <c r="C206" s="29"/>
      <c r="D206" s="30"/>
      <c r="E206" s="29"/>
      <c r="F206" s="29"/>
      <c r="G206" s="29"/>
      <c r="H206" s="29"/>
      <c r="I206" s="29"/>
      <c r="J206" s="31"/>
      <c r="K206" s="36">
        <f t="shared" si="27"/>
        <v>0</v>
      </c>
      <c r="L206" s="37">
        <f t="shared" si="28"/>
        <v>0</v>
      </c>
      <c r="M206" s="37">
        <f t="shared" si="29"/>
        <v>0</v>
      </c>
      <c r="N206" s="37">
        <f t="shared" si="30"/>
        <v>0</v>
      </c>
      <c r="O206" s="37" t="str">
        <f t="shared" si="31"/>
        <v>P</v>
      </c>
      <c r="P206" s="37">
        <f t="shared" si="25"/>
        <v>0</v>
      </c>
      <c r="Q206" s="37">
        <f t="shared" si="26"/>
        <v>0</v>
      </c>
      <c r="R206" s="60" t="s">
        <v>50</v>
      </c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2"/>
    </row>
    <row r="207" spans="1:32" x14ac:dyDescent="0.3">
      <c r="A207" s="26"/>
      <c r="B207" s="26"/>
      <c r="C207" s="26"/>
      <c r="D207" s="27"/>
      <c r="E207" s="26"/>
      <c r="F207" s="26"/>
      <c r="G207" s="26"/>
      <c r="H207" s="26"/>
      <c r="I207" s="26"/>
      <c r="J207" s="28"/>
      <c r="K207" s="34">
        <f t="shared" si="27"/>
        <v>0</v>
      </c>
      <c r="L207" s="35">
        <f t="shared" si="28"/>
        <v>0</v>
      </c>
      <c r="M207" s="49">
        <f t="shared" si="29"/>
        <v>0</v>
      </c>
      <c r="N207" s="49">
        <f t="shared" si="30"/>
        <v>0</v>
      </c>
      <c r="O207" s="35" t="str">
        <f t="shared" si="31"/>
        <v>P</v>
      </c>
      <c r="P207" s="35">
        <f t="shared" si="25"/>
        <v>0</v>
      </c>
      <c r="Q207" s="35">
        <f t="shared" si="26"/>
        <v>0</v>
      </c>
      <c r="R207" t="s">
        <v>50</v>
      </c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40"/>
    </row>
    <row r="208" spans="1:32" x14ac:dyDescent="0.3">
      <c r="A208" s="29"/>
      <c r="B208" s="29"/>
      <c r="C208" s="29"/>
      <c r="D208" s="30"/>
      <c r="E208" s="29"/>
      <c r="F208" s="29"/>
      <c r="G208" s="29"/>
      <c r="H208" s="29"/>
      <c r="I208" s="29"/>
      <c r="J208" s="31"/>
      <c r="K208" s="36">
        <f t="shared" si="27"/>
        <v>0</v>
      </c>
      <c r="L208" s="37">
        <f t="shared" si="28"/>
        <v>0</v>
      </c>
      <c r="M208" s="37">
        <f t="shared" si="29"/>
        <v>0</v>
      </c>
      <c r="N208" s="37">
        <f t="shared" si="30"/>
        <v>0</v>
      </c>
      <c r="O208" s="37" t="str">
        <f t="shared" si="31"/>
        <v>P</v>
      </c>
      <c r="P208" s="37">
        <f t="shared" si="25"/>
        <v>0</v>
      </c>
      <c r="Q208" s="37">
        <f t="shared" si="26"/>
        <v>0</v>
      </c>
      <c r="R208" s="60" t="s">
        <v>50</v>
      </c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2"/>
    </row>
    <row r="209" spans="1:32" x14ac:dyDescent="0.3">
      <c r="A209" s="26"/>
      <c r="B209" s="26"/>
      <c r="C209" s="26"/>
      <c r="D209" s="27"/>
      <c r="E209" s="26"/>
      <c r="F209" s="26"/>
      <c r="G209" s="26"/>
      <c r="H209" s="26"/>
      <c r="I209" s="26"/>
      <c r="J209" s="28"/>
      <c r="K209" s="34"/>
      <c r="L209" s="35">
        <f t="shared" si="28"/>
        <v>0</v>
      </c>
      <c r="M209" s="49">
        <f t="shared" si="29"/>
        <v>0</v>
      </c>
      <c r="N209" s="49">
        <f t="shared" si="30"/>
        <v>0</v>
      </c>
      <c r="O209" s="35" t="str">
        <f t="shared" si="31"/>
        <v>P</v>
      </c>
      <c r="P209" s="35">
        <f t="shared" si="25"/>
        <v>0</v>
      </c>
      <c r="Q209" s="35">
        <f t="shared" si="26"/>
        <v>0</v>
      </c>
      <c r="R209" t="s">
        <v>50</v>
      </c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40"/>
    </row>
    <row r="210" spans="1:32" x14ac:dyDescent="0.3">
      <c r="A210" s="29"/>
      <c r="B210" s="29"/>
      <c r="C210" s="29"/>
      <c r="D210" s="30"/>
      <c r="E210" s="29"/>
      <c r="F210" s="29"/>
      <c r="G210" s="29"/>
      <c r="H210" s="29"/>
      <c r="I210" s="29"/>
      <c r="J210" s="31"/>
      <c r="K210" s="36">
        <f>IF(M209=5,IF(P209=3,IF(V209="P",K209+1,K209),K209),K209)</f>
        <v>0</v>
      </c>
      <c r="L210" s="37">
        <f t="shared" si="28"/>
        <v>0</v>
      </c>
      <c r="M210" s="37">
        <f t="shared" si="29"/>
        <v>0</v>
      </c>
      <c r="N210" s="37">
        <f t="shared" si="30"/>
        <v>0</v>
      </c>
      <c r="O210" s="37" t="str">
        <f t="shared" si="31"/>
        <v>P</v>
      </c>
      <c r="P210" s="37">
        <f t="shared" si="25"/>
        <v>0</v>
      </c>
      <c r="Q210" s="37">
        <f t="shared" si="26"/>
        <v>0</v>
      </c>
      <c r="R210" s="60" t="s">
        <v>50</v>
      </c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2"/>
    </row>
    <row r="211" spans="1:32" x14ac:dyDescent="0.3">
      <c r="A211" s="26"/>
      <c r="B211" s="26"/>
      <c r="C211" s="26"/>
      <c r="D211" s="27"/>
      <c r="E211" s="26"/>
      <c r="F211" s="26"/>
      <c r="G211" s="26"/>
      <c r="H211" s="26"/>
      <c r="I211" s="26"/>
      <c r="J211" s="28"/>
      <c r="K211" s="34">
        <f>IF(M210=5,IF(P210=3,IF(V210="P",K210+1,K210),K210),K210)</f>
        <v>0</v>
      </c>
      <c r="L211" s="35">
        <f t="shared" si="28"/>
        <v>0</v>
      </c>
      <c r="M211" s="49">
        <f t="shared" si="29"/>
        <v>0</v>
      </c>
      <c r="N211" s="49">
        <f t="shared" si="30"/>
        <v>0</v>
      </c>
      <c r="O211" s="35" t="str">
        <f t="shared" si="31"/>
        <v>P</v>
      </c>
      <c r="P211" s="35">
        <f t="shared" si="25"/>
        <v>0</v>
      </c>
      <c r="Q211" s="35">
        <f t="shared" si="26"/>
        <v>0</v>
      </c>
      <c r="R211" t="s">
        <v>50</v>
      </c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40"/>
    </row>
    <row r="212" spans="1:32" x14ac:dyDescent="0.3">
      <c r="A212" s="29"/>
      <c r="B212" s="29"/>
      <c r="C212" s="29"/>
      <c r="D212" s="30"/>
      <c r="E212" s="29"/>
      <c r="F212" s="29"/>
      <c r="G212" s="29"/>
      <c r="H212" s="29"/>
      <c r="I212" s="29"/>
      <c r="J212" s="31"/>
      <c r="K212" s="36">
        <f>IF(M211=5,IF(P211=3,IF(V211="P",K211+1,K211),K211),K211)</f>
        <v>0</v>
      </c>
      <c r="L212" s="37">
        <f t="shared" si="28"/>
        <v>0</v>
      </c>
      <c r="M212" s="37">
        <f t="shared" si="29"/>
        <v>0</v>
      </c>
      <c r="N212" s="37">
        <f t="shared" si="30"/>
        <v>0</v>
      </c>
      <c r="O212" s="37" t="str">
        <f t="shared" si="31"/>
        <v>P</v>
      </c>
      <c r="P212" s="37">
        <f t="shared" si="25"/>
        <v>0</v>
      </c>
      <c r="Q212" s="37">
        <f t="shared" si="26"/>
        <v>0</v>
      </c>
      <c r="R212" s="60" t="s">
        <v>50</v>
      </c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2"/>
    </row>
    <row r="213" spans="1:32" ht="15" thickBot="1" x14ac:dyDescent="0.35">
      <c r="A213" s="26"/>
      <c r="B213" s="26"/>
      <c r="C213" s="26"/>
      <c r="D213" s="27"/>
      <c r="E213" s="26"/>
      <c r="F213" s="26"/>
      <c r="G213" s="26"/>
      <c r="H213" s="26"/>
      <c r="I213" s="26"/>
      <c r="J213" s="28"/>
      <c r="K213" s="34">
        <f>IF(M212=5,IF(P212=3,IF(V212="P",K212+1,K212),K212),K212)</f>
        <v>0</v>
      </c>
      <c r="L213" s="59">
        <f t="shared" si="28"/>
        <v>0</v>
      </c>
      <c r="M213" s="61">
        <f t="shared" si="29"/>
        <v>0</v>
      </c>
      <c r="N213" s="61">
        <f t="shared" si="30"/>
        <v>0</v>
      </c>
      <c r="O213" s="59" t="str">
        <f t="shared" si="31"/>
        <v>P</v>
      </c>
      <c r="P213" s="59">
        <f t="shared" si="25"/>
        <v>0</v>
      </c>
      <c r="Q213" s="59">
        <f t="shared" si="26"/>
        <v>0</v>
      </c>
      <c r="R213" t="s">
        <v>50</v>
      </c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40"/>
    </row>
    <row r="214" spans="1:32" ht="15" thickTop="1" x14ac:dyDescent="0.3">
      <c r="A214" s="29"/>
      <c r="B214" s="29"/>
      <c r="C214" s="29"/>
      <c r="D214" s="30"/>
      <c r="E214" s="29"/>
      <c r="F214" s="29"/>
      <c r="G214" s="29"/>
      <c r="H214" s="29"/>
      <c r="I214" s="29"/>
      <c r="J214" s="31"/>
      <c r="K214" s="32">
        <v>0</v>
      </c>
      <c r="L214" s="62">
        <v>0</v>
      </c>
      <c r="M214" s="62">
        <v>0</v>
      </c>
      <c r="N214" s="62">
        <v>0</v>
      </c>
      <c r="O214" s="62" t="s">
        <v>45</v>
      </c>
      <c r="P214" s="62">
        <v>0</v>
      </c>
      <c r="Q214" s="62">
        <v>0</v>
      </c>
      <c r="R214" s="60" t="s">
        <v>50</v>
      </c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2"/>
    </row>
    <row r="215" spans="1:32" x14ac:dyDescent="0.3">
      <c r="A215" s="26"/>
      <c r="B215" s="26"/>
      <c r="C215" s="26"/>
      <c r="D215" s="27"/>
      <c r="E215" s="26"/>
      <c r="F215" s="26"/>
      <c r="G215" s="26"/>
      <c r="H215" s="26"/>
      <c r="I215" s="26"/>
      <c r="J215" s="28"/>
      <c r="K215" s="34">
        <f t="shared" ref="K215:K246" si="32">IF(M214=5,IF(P214=3,IF(V214="P",K214+1,K214),K214),K214)</f>
        <v>0</v>
      </c>
      <c r="L215" s="59">
        <f t="shared" ref="L215:L246" si="33">IF(N214=5,IF(Q214=3,IF(V214="O",L214+1,L214),L214),L214)</f>
        <v>0</v>
      </c>
      <c r="M215" s="61">
        <f t="shared" ref="M215:M246" si="34">IF(P214=3,IF(V214="P",M214+1,M214),M214)</f>
        <v>0</v>
      </c>
      <c r="N215" s="61">
        <v>0</v>
      </c>
      <c r="O215" s="59" t="s">
        <v>45</v>
      </c>
      <c r="P215" s="17">
        <f>IF(V214="P",P214+1,P214)</f>
        <v>0</v>
      </c>
      <c r="Q215" s="59">
        <v>0</v>
      </c>
      <c r="R215" t="s">
        <v>50</v>
      </c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40"/>
    </row>
    <row r="216" spans="1:32" x14ac:dyDescent="0.3">
      <c r="A216" s="29"/>
      <c r="B216" s="29"/>
      <c r="C216" s="29"/>
      <c r="D216" s="30"/>
      <c r="E216" s="29"/>
      <c r="F216" s="29"/>
      <c r="G216" s="29"/>
      <c r="H216" s="29"/>
      <c r="I216" s="29"/>
      <c r="J216" s="31"/>
      <c r="K216" s="36">
        <f t="shared" si="32"/>
        <v>0</v>
      </c>
      <c r="L216" s="37">
        <f t="shared" si="33"/>
        <v>0</v>
      </c>
      <c r="M216" s="37">
        <f t="shared" si="34"/>
        <v>0</v>
      </c>
      <c r="N216" s="37">
        <f t="shared" ref="N216:N247" si="35">IF(Q215=3,IF(V215="O",N215+1,N215),N215)</f>
        <v>0</v>
      </c>
      <c r="O216" s="37" t="str">
        <f t="shared" ref="O216:O247" si="36">IF(OR(M216&gt;M215,N216&gt;N215),IF(O215="P","O","P"),O215)</f>
        <v>P</v>
      </c>
      <c r="P216" s="37">
        <f>IF(V215="P",P215+1,P215)</f>
        <v>0</v>
      </c>
      <c r="Q216" s="37">
        <f>IF(V215="O",Q215+1,Q215)</f>
        <v>0</v>
      </c>
      <c r="R216" s="60" t="s">
        <v>50</v>
      </c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2"/>
    </row>
    <row r="217" spans="1:32" x14ac:dyDescent="0.3">
      <c r="A217" s="26"/>
      <c r="B217" s="26"/>
      <c r="C217" s="26"/>
      <c r="D217" s="27"/>
      <c r="E217" s="26"/>
      <c r="F217" s="26"/>
      <c r="G217" s="26"/>
      <c r="H217" s="26"/>
      <c r="I217" s="26"/>
      <c r="J217" s="28"/>
      <c r="K217" s="34">
        <f t="shared" si="32"/>
        <v>0</v>
      </c>
      <c r="L217" s="35">
        <f t="shared" si="33"/>
        <v>0</v>
      </c>
      <c r="M217" s="49">
        <f t="shared" si="34"/>
        <v>0</v>
      </c>
      <c r="N217" s="49">
        <f t="shared" si="35"/>
        <v>0</v>
      </c>
      <c r="O217" s="35" t="str">
        <f t="shared" si="36"/>
        <v>P</v>
      </c>
      <c r="P217" s="35">
        <f>IF(V216="P",P216+1,P216)</f>
        <v>0</v>
      </c>
      <c r="Q217" s="35">
        <f>IF(V216="O",Q216+1,Q216)</f>
        <v>0</v>
      </c>
      <c r="R217" t="s">
        <v>50</v>
      </c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40"/>
    </row>
    <row r="218" spans="1:32" x14ac:dyDescent="0.3">
      <c r="A218" s="29"/>
      <c r="B218" s="29"/>
      <c r="C218" s="29"/>
      <c r="D218" s="30"/>
      <c r="E218" s="29"/>
      <c r="F218" s="29"/>
      <c r="G218" s="29"/>
      <c r="H218" s="29"/>
      <c r="I218" s="29"/>
      <c r="J218" s="31"/>
      <c r="K218" s="36">
        <f t="shared" si="32"/>
        <v>0</v>
      </c>
      <c r="L218" s="37">
        <f t="shared" si="33"/>
        <v>0</v>
      </c>
      <c r="M218" s="37">
        <f t="shared" si="34"/>
        <v>0</v>
      </c>
      <c r="N218" s="37">
        <f t="shared" si="35"/>
        <v>0</v>
      </c>
      <c r="O218" s="37" t="str">
        <f t="shared" si="36"/>
        <v>P</v>
      </c>
      <c r="P218" s="37">
        <f>IF(V217="P",P217+1,P217)</f>
        <v>0</v>
      </c>
      <c r="Q218" s="37">
        <f>IF(V217="O",Q217+1,Q217)</f>
        <v>0</v>
      </c>
      <c r="R218" s="60" t="s">
        <v>50</v>
      </c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2"/>
    </row>
    <row r="219" spans="1:32" x14ac:dyDescent="0.3">
      <c r="A219" s="26"/>
      <c r="B219" s="26"/>
      <c r="C219" s="26"/>
      <c r="D219" s="27"/>
      <c r="E219" s="26"/>
      <c r="F219" s="26"/>
      <c r="G219" s="26"/>
      <c r="H219" s="26"/>
      <c r="I219" s="26"/>
      <c r="J219" s="28"/>
      <c r="K219" s="34">
        <f t="shared" si="32"/>
        <v>0</v>
      </c>
      <c r="L219" s="35">
        <f t="shared" si="33"/>
        <v>0</v>
      </c>
      <c r="M219" s="49">
        <f t="shared" si="34"/>
        <v>0</v>
      </c>
      <c r="N219" s="49">
        <f t="shared" si="35"/>
        <v>0</v>
      </c>
      <c r="O219" s="35" t="str">
        <f t="shared" si="36"/>
        <v>P</v>
      </c>
      <c r="P219" s="35">
        <f>IF(V218="P",P218+1,P218)</f>
        <v>0</v>
      </c>
      <c r="Q219" s="35">
        <f>IF(V218="O",Q218+1,Q218)</f>
        <v>0</v>
      </c>
      <c r="R219" t="s">
        <v>50</v>
      </c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40"/>
    </row>
    <row r="220" spans="1:32" x14ac:dyDescent="0.3">
      <c r="A220" s="29"/>
      <c r="B220" s="29"/>
      <c r="C220" s="29"/>
      <c r="D220" s="30"/>
      <c r="E220" s="29"/>
      <c r="F220" s="29"/>
      <c r="G220" s="29"/>
      <c r="H220" s="29"/>
      <c r="I220" s="29"/>
      <c r="J220" s="31"/>
      <c r="K220" s="36">
        <f t="shared" si="32"/>
        <v>0</v>
      </c>
      <c r="L220" s="37">
        <f t="shared" si="33"/>
        <v>0</v>
      </c>
      <c r="M220" s="37">
        <f t="shared" si="34"/>
        <v>0</v>
      </c>
      <c r="N220" s="37">
        <f t="shared" si="35"/>
        <v>0</v>
      </c>
      <c r="O220" s="37" t="str">
        <f t="shared" si="36"/>
        <v>P</v>
      </c>
      <c r="P220" s="37">
        <v>0</v>
      </c>
      <c r="Q220" s="37">
        <v>0</v>
      </c>
      <c r="R220" s="60" t="s">
        <v>50</v>
      </c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2"/>
    </row>
    <row r="221" spans="1:32" x14ac:dyDescent="0.3">
      <c r="A221" s="26"/>
      <c r="B221" s="26"/>
      <c r="C221" s="26"/>
      <c r="D221" s="27"/>
      <c r="E221" s="26"/>
      <c r="F221" s="26"/>
      <c r="G221" s="26"/>
      <c r="H221" s="26"/>
      <c r="I221" s="26"/>
      <c r="J221" s="28"/>
      <c r="K221" s="34">
        <f t="shared" si="32"/>
        <v>0</v>
      </c>
      <c r="L221" s="35">
        <f t="shared" si="33"/>
        <v>0</v>
      </c>
      <c r="M221" s="49">
        <f t="shared" si="34"/>
        <v>0</v>
      </c>
      <c r="N221" s="49">
        <f t="shared" si="35"/>
        <v>0</v>
      </c>
      <c r="O221" s="35" t="str">
        <f t="shared" si="36"/>
        <v>P</v>
      </c>
      <c r="P221" s="35">
        <f>IF(V220="P",P220+1,P220)</f>
        <v>0</v>
      </c>
      <c r="Q221" s="35">
        <f>IF(V220="O",Q220+1,Q220)</f>
        <v>0</v>
      </c>
      <c r="R221" t="s">
        <v>50</v>
      </c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40"/>
    </row>
    <row r="222" spans="1:32" x14ac:dyDescent="0.3">
      <c r="A222" s="29"/>
      <c r="B222" s="29"/>
      <c r="C222" s="29"/>
      <c r="D222" s="30"/>
      <c r="E222" s="29"/>
      <c r="F222" s="29"/>
      <c r="G222" s="29"/>
      <c r="H222" s="29"/>
      <c r="I222" s="29"/>
      <c r="J222" s="31"/>
      <c r="K222" s="36">
        <f t="shared" si="32"/>
        <v>0</v>
      </c>
      <c r="L222" s="37">
        <f t="shared" si="33"/>
        <v>0</v>
      </c>
      <c r="M222" s="37">
        <f t="shared" si="34"/>
        <v>0</v>
      </c>
      <c r="N222" s="37">
        <f t="shared" si="35"/>
        <v>0</v>
      </c>
      <c r="O222" s="37" t="str">
        <f t="shared" si="36"/>
        <v>P</v>
      </c>
      <c r="P222" s="37">
        <f>IF(V221="P",P221+1,P221)</f>
        <v>0</v>
      </c>
      <c r="Q222" s="37">
        <f>IF(V221="O",Q221+1,Q221)</f>
        <v>0</v>
      </c>
      <c r="R222" s="60" t="s">
        <v>50</v>
      </c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2"/>
    </row>
    <row r="223" spans="1:32" x14ac:dyDescent="0.3">
      <c r="A223" s="26"/>
      <c r="B223" s="26"/>
      <c r="C223" s="26"/>
      <c r="D223" s="27"/>
      <c r="E223" s="26"/>
      <c r="F223" s="26"/>
      <c r="G223" s="26"/>
      <c r="H223" s="26"/>
      <c r="I223" s="26"/>
      <c r="J223" s="28"/>
      <c r="K223" s="34">
        <f t="shared" si="32"/>
        <v>0</v>
      </c>
      <c r="L223" s="35">
        <f t="shared" si="33"/>
        <v>0</v>
      </c>
      <c r="M223" s="49">
        <f t="shared" si="34"/>
        <v>0</v>
      </c>
      <c r="N223" s="49">
        <f t="shared" si="35"/>
        <v>0</v>
      </c>
      <c r="O223" s="35" t="str">
        <f t="shared" si="36"/>
        <v>P</v>
      </c>
      <c r="P223" s="35">
        <f>IF(V222="P",P222+1,P222)</f>
        <v>0</v>
      </c>
      <c r="Q223" s="35">
        <f>IF(V222="O",Q222+1,Q222)</f>
        <v>0</v>
      </c>
      <c r="R223" t="s">
        <v>50</v>
      </c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40"/>
    </row>
    <row r="224" spans="1:32" x14ac:dyDescent="0.3">
      <c r="A224" s="29"/>
      <c r="B224" s="29"/>
      <c r="C224" s="29"/>
      <c r="D224" s="30"/>
      <c r="E224" s="29"/>
      <c r="F224" s="29"/>
      <c r="G224" s="29"/>
      <c r="H224" s="29"/>
      <c r="I224" s="29"/>
      <c r="J224" s="31"/>
      <c r="K224" s="36">
        <f t="shared" si="32"/>
        <v>0</v>
      </c>
      <c r="L224" s="37">
        <f t="shared" si="33"/>
        <v>0</v>
      </c>
      <c r="M224" s="37">
        <f t="shared" si="34"/>
        <v>0</v>
      </c>
      <c r="N224" s="37">
        <f t="shared" si="35"/>
        <v>0</v>
      </c>
      <c r="O224" s="37" t="str">
        <f t="shared" si="36"/>
        <v>P</v>
      </c>
      <c r="P224" s="37">
        <f>IF(V223="P",P223+1,P223)</f>
        <v>0</v>
      </c>
      <c r="Q224" s="37">
        <f>IF(V223="O",Q223+1,Q223)</f>
        <v>0</v>
      </c>
      <c r="R224" s="60" t="s">
        <v>50</v>
      </c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2"/>
    </row>
    <row r="225" spans="1:32" x14ac:dyDescent="0.3">
      <c r="A225" s="26"/>
      <c r="B225" s="26"/>
      <c r="C225" s="26"/>
      <c r="D225" s="27"/>
      <c r="E225" s="26"/>
      <c r="F225" s="26"/>
      <c r="G225" s="26"/>
      <c r="H225" s="26"/>
      <c r="I225" s="26"/>
      <c r="J225" s="28"/>
      <c r="K225" s="34">
        <f t="shared" si="32"/>
        <v>0</v>
      </c>
      <c r="L225" s="35">
        <f t="shared" si="33"/>
        <v>0</v>
      </c>
      <c r="M225" s="49">
        <f t="shared" si="34"/>
        <v>0</v>
      </c>
      <c r="N225" s="49">
        <f t="shared" si="35"/>
        <v>0</v>
      </c>
      <c r="O225" s="35" t="str">
        <f t="shared" si="36"/>
        <v>P</v>
      </c>
      <c r="P225" s="35">
        <v>0</v>
      </c>
      <c r="Q225" s="35">
        <v>0</v>
      </c>
      <c r="R225" t="s">
        <v>50</v>
      </c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40"/>
    </row>
    <row r="226" spans="1:32" x14ac:dyDescent="0.3">
      <c r="A226" s="29"/>
      <c r="B226" s="29"/>
      <c r="C226" s="29"/>
      <c r="D226" s="30"/>
      <c r="E226" s="29"/>
      <c r="F226" s="29"/>
      <c r="G226" s="29"/>
      <c r="H226" s="29"/>
      <c r="I226" s="29"/>
      <c r="J226" s="31"/>
      <c r="K226" s="36">
        <f t="shared" si="32"/>
        <v>0</v>
      </c>
      <c r="L226" s="37">
        <f t="shared" si="33"/>
        <v>0</v>
      </c>
      <c r="M226" s="37">
        <f t="shared" si="34"/>
        <v>0</v>
      </c>
      <c r="N226" s="37">
        <f t="shared" si="35"/>
        <v>0</v>
      </c>
      <c r="O226" s="37" t="str">
        <f t="shared" si="36"/>
        <v>P</v>
      </c>
      <c r="P226" s="37">
        <f>IF(V225="P",P225+1,P225)</f>
        <v>0</v>
      </c>
      <c r="Q226" s="37">
        <f>IF(V225="O",Q225+1,Q225)</f>
        <v>0</v>
      </c>
      <c r="R226" s="60" t="s">
        <v>50</v>
      </c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2"/>
    </row>
    <row r="227" spans="1:32" x14ac:dyDescent="0.3">
      <c r="A227" s="26"/>
      <c r="B227" s="26"/>
      <c r="C227" s="26"/>
      <c r="D227" s="27"/>
      <c r="E227" s="26"/>
      <c r="F227" s="26"/>
      <c r="G227" s="26"/>
      <c r="H227" s="26"/>
      <c r="I227" s="26"/>
      <c r="J227" s="28"/>
      <c r="K227" s="34">
        <f t="shared" si="32"/>
        <v>0</v>
      </c>
      <c r="L227" s="35">
        <f t="shared" si="33"/>
        <v>0</v>
      </c>
      <c r="M227" s="49">
        <f t="shared" si="34"/>
        <v>0</v>
      </c>
      <c r="N227" s="49">
        <f t="shared" si="35"/>
        <v>0</v>
      </c>
      <c r="O227" s="35" t="str">
        <f t="shared" si="36"/>
        <v>P</v>
      </c>
      <c r="P227" s="35">
        <f>IF(V226="P",P226+1,P226)</f>
        <v>0</v>
      </c>
      <c r="Q227" s="35">
        <f>IF(V226="O",Q226+1,Q226)</f>
        <v>0</v>
      </c>
      <c r="R227" t="s">
        <v>50</v>
      </c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40"/>
    </row>
    <row r="228" spans="1:32" x14ac:dyDescent="0.3">
      <c r="A228" s="29"/>
      <c r="B228" s="29"/>
      <c r="C228" s="29"/>
      <c r="D228" s="30"/>
      <c r="E228" s="29"/>
      <c r="F228" s="29"/>
      <c r="G228" s="29"/>
      <c r="H228" s="29"/>
      <c r="I228" s="29"/>
      <c r="J228" s="31"/>
      <c r="K228" s="36">
        <f t="shared" si="32"/>
        <v>0</v>
      </c>
      <c r="L228" s="37">
        <f t="shared" si="33"/>
        <v>0</v>
      </c>
      <c r="M228" s="37">
        <f t="shared" si="34"/>
        <v>0</v>
      </c>
      <c r="N228" s="37">
        <f t="shared" si="35"/>
        <v>0</v>
      </c>
      <c r="O228" s="37" t="str">
        <f t="shared" si="36"/>
        <v>P</v>
      </c>
      <c r="P228" s="37">
        <f>IF(V227="P",P227+1,P227)</f>
        <v>0</v>
      </c>
      <c r="Q228" s="37">
        <f>IF(V227="O",Q227+1,Q227)</f>
        <v>0</v>
      </c>
      <c r="R228" s="60" t="s">
        <v>50</v>
      </c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2"/>
    </row>
    <row r="229" spans="1:32" x14ac:dyDescent="0.3">
      <c r="A229" s="26"/>
      <c r="B229" s="26"/>
      <c r="C229" s="26"/>
      <c r="D229" s="27"/>
      <c r="E229" s="26"/>
      <c r="F229" s="26"/>
      <c r="G229" s="26"/>
      <c r="H229" s="26"/>
      <c r="I229" s="26"/>
      <c r="J229" s="28"/>
      <c r="K229" s="34">
        <f t="shared" si="32"/>
        <v>0</v>
      </c>
      <c r="L229" s="35">
        <f t="shared" si="33"/>
        <v>0</v>
      </c>
      <c r="M229" s="49">
        <f t="shared" si="34"/>
        <v>0</v>
      </c>
      <c r="N229" s="49">
        <f t="shared" si="35"/>
        <v>0</v>
      </c>
      <c r="O229" s="35" t="str">
        <f t="shared" si="36"/>
        <v>P</v>
      </c>
      <c r="P229" s="35">
        <f>IF(V228="P",P228+1,P228)</f>
        <v>0</v>
      </c>
      <c r="Q229" s="35">
        <f>IF(V228="O",Q228+1,Q228)</f>
        <v>0</v>
      </c>
      <c r="R229" t="s">
        <v>50</v>
      </c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40"/>
    </row>
    <row r="230" spans="1:32" x14ac:dyDescent="0.3">
      <c r="A230" s="29"/>
      <c r="B230" s="29"/>
      <c r="C230" s="29"/>
      <c r="D230" s="30"/>
      <c r="E230" s="29"/>
      <c r="F230" s="29"/>
      <c r="G230" s="29"/>
      <c r="H230" s="29"/>
      <c r="I230" s="29"/>
      <c r="J230" s="31"/>
      <c r="K230" s="36">
        <f t="shared" si="32"/>
        <v>0</v>
      </c>
      <c r="L230" s="37">
        <f t="shared" si="33"/>
        <v>0</v>
      </c>
      <c r="M230" s="37">
        <f t="shared" si="34"/>
        <v>0</v>
      </c>
      <c r="N230" s="37">
        <f t="shared" si="35"/>
        <v>0</v>
      </c>
      <c r="O230" s="37" t="str">
        <f t="shared" si="36"/>
        <v>P</v>
      </c>
      <c r="P230" s="37">
        <v>0</v>
      </c>
      <c r="Q230" s="37">
        <v>0</v>
      </c>
      <c r="R230" s="60" t="s">
        <v>50</v>
      </c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2"/>
    </row>
    <row r="231" spans="1:32" x14ac:dyDescent="0.3">
      <c r="A231" s="26"/>
      <c r="B231" s="26"/>
      <c r="C231" s="26"/>
      <c r="D231" s="27"/>
      <c r="E231" s="26"/>
      <c r="F231" s="26"/>
      <c r="G231" s="26"/>
      <c r="H231" s="26"/>
      <c r="I231" s="26"/>
      <c r="J231" s="28"/>
      <c r="K231" s="34">
        <f t="shared" si="32"/>
        <v>0</v>
      </c>
      <c r="L231" s="35">
        <f t="shared" si="33"/>
        <v>0</v>
      </c>
      <c r="M231" s="49">
        <f t="shared" si="34"/>
        <v>0</v>
      </c>
      <c r="N231" s="49">
        <f t="shared" si="35"/>
        <v>0</v>
      </c>
      <c r="O231" s="35" t="str">
        <f t="shared" si="36"/>
        <v>P</v>
      </c>
      <c r="P231" s="35">
        <f t="shared" ref="P231:P238" si="37">IF(V230="P",P230+1,P230)</f>
        <v>0</v>
      </c>
      <c r="Q231" s="35">
        <f>IF(V230="O",Q230+1,Q230)</f>
        <v>0</v>
      </c>
      <c r="R231" t="s">
        <v>50</v>
      </c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40"/>
    </row>
    <row r="232" spans="1:32" x14ac:dyDescent="0.3">
      <c r="A232" s="29"/>
      <c r="B232" s="29"/>
      <c r="C232" s="29"/>
      <c r="D232" s="30"/>
      <c r="E232" s="29"/>
      <c r="F232" s="29"/>
      <c r="G232" s="29"/>
      <c r="H232" s="29"/>
      <c r="I232" s="29"/>
      <c r="J232" s="31"/>
      <c r="K232" s="36">
        <f t="shared" si="32"/>
        <v>0</v>
      </c>
      <c r="L232" s="37">
        <f t="shared" si="33"/>
        <v>0</v>
      </c>
      <c r="M232" s="37">
        <f t="shared" si="34"/>
        <v>0</v>
      </c>
      <c r="N232" s="37">
        <f t="shared" si="35"/>
        <v>0</v>
      </c>
      <c r="O232" s="37" t="str">
        <f t="shared" si="36"/>
        <v>P</v>
      </c>
      <c r="P232" s="37">
        <f t="shared" si="37"/>
        <v>0</v>
      </c>
      <c r="Q232" s="37">
        <f>IF(V231="O",Q231+1,Q231)</f>
        <v>0</v>
      </c>
      <c r="R232" s="60" t="s">
        <v>50</v>
      </c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2"/>
    </row>
    <row r="233" spans="1:32" x14ac:dyDescent="0.3">
      <c r="A233" s="26"/>
      <c r="B233" s="26"/>
      <c r="C233" s="26"/>
      <c r="D233" s="27"/>
      <c r="E233" s="26"/>
      <c r="F233" s="26"/>
      <c r="G233" s="26"/>
      <c r="H233" s="26"/>
      <c r="I233" s="26"/>
      <c r="J233" s="28"/>
      <c r="K233" s="34">
        <f t="shared" si="32"/>
        <v>0</v>
      </c>
      <c r="L233" s="35">
        <f t="shared" si="33"/>
        <v>0</v>
      </c>
      <c r="M233" s="49">
        <f t="shared" si="34"/>
        <v>0</v>
      </c>
      <c r="N233" s="49">
        <f t="shared" si="35"/>
        <v>0</v>
      </c>
      <c r="O233" s="35" t="str">
        <f t="shared" si="36"/>
        <v>P</v>
      </c>
      <c r="P233" s="35">
        <f t="shared" si="37"/>
        <v>0</v>
      </c>
      <c r="Q233" s="35">
        <f>IF(V232="O",Q232+1,Q232)</f>
        <v>0</v>
      </c>
      <c r="R233" t="s">
        <v>50</v>
      </c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40"/>
    </row>
    <row r="234" spans="1:32" x14ac:dyDescent="0.3">
      <c r="A234" s="29"/>
      <c r="B234" s="29"/>
      <c r="C234" s="29"/>
      <c r="D234" s="30"/>
      <c r="E234" s="29"/>
      <c r="F234" s="29"/>
      <c r="G234" s="29"/>
      <c r="H234" s="29"/>
      <c r="I234" s="29"/>
      <c r="J234" s="31"/>
      <c r="K234" s="36">
        <f t="shared" si="32"/>
        <v>0</v>
      </c>
      <c r="L234" s="37">
        <f t="shared" si="33"/>
        <v>0</v>
      </c>
      <c r="M234" s="37">
        <f t="shared" si="34"/>
        <v>0</v>
      </c>
      <c r="N234" s="37">
        <f t="shared" si="35"/>
        <v>0</v>
      </c>
      <c r="O234" s="37" t="str">
        <f t="shared" si="36"/>
        <v>P</v>
      </c>
      <c r="P234" s="37">
        <f t="shared" si="37"/>
        <v>0</v>
      </c>
      <c r="Q234" s="37">
        <v>0</v>
      </c>
      <c r="R234" s="60" t="s">
        <v>50</v>
      </c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2"/>
    </row>
    <row r="235" spans="1:32" x14ac:dyDescent="0.3">
      <c r="A235" s="26"/>
      <c r="B235" s="26"/>
      <c r="C235" s="26"/>
      <c r="D235" s="27"/>
      <c r="E235" s="26"/>
      <c r="F235" s="26"/>
      <c r="G235" s="26"/>
      <c r="H235" s="26"/>
      <c r="I235" s="26"/>
      <c r="J235" s="28"/>
      <c r="K235" s="34">
        <f t="shared" si="32"/>
        <v>0</v>
      </c>
      <c r="L235" s="35">
        <f t="shared" si="33"/>
        <v>0</v>
      </c>
      <c r="M235" s="49">
        <f t="shared" si="34"/>
        <v>0</v>
      </c>
      <c r="N235" s="49">
        <f t="shared" si="35"/>
        <v>0</v>
      </c>
      <c r="O235" s="35" t="str">
        <f t="shared" si="36"/>
        <v>P</v>
      </c>
      <c r="P235" s="35">
        <f t="shared" si="37"/>
        <v>0</v>
      </c>
      <c r="Q235" s="35">
        <f>IF(V234="O",Q234+1,Q234)</f>
        <v>0</v>
      </c>
      <c r="R235" t="s">
        <v>50</v>
      </c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40"/>
    </row>
    <row r="236" spans="1:32" x14ac:dyDescent="0.3">
      <c r="A236" s="29"/>
      <c r="B236" s="29"/>
      <c r="C236" s="29"/>
      <c r="D236" s="30"/>
      <c r="E236" s="29"/>
      <c r="F236" s="29"/>
      <c r="G236" s="29"/>
      <c r="H236" s="29"/>
      <c r="I236" s="29"/>
      <c r="J236" s="31"/>
      <c r="K236" s="36">
        <f t="shared" si="32"/>
        <v>0</v>
      </c>
      <c r="L236" s="37">
        <f t="shared" si="33"/>
        <v>0</v>
      </c>
      <c r="M236" s="37">
        <f t="shared" si="34"/>
        <v>0</v>
      </c>
      <c r="N236" s="37">
        <f t="shared" si="35"/>
        <v>0</v>
      </c>
      <c r="O236" s="37" t="str">
        <f t="shared" si="36"/>
        <v>P</v>
      </c>
      <c r="P236" s="37">
        <f t="shared" si="37"/>
        <v>0</v>
      </c>
      <c r="Q236" s="37">
        <f>IF(V235="O",Q235+1,Q235)</f>
        <v>0</v>
      </c>
      <c r="R236" s="60" t="s">
        <v>50</v>
      </c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2"/>
    </row>
    <row r="237" spans="1:32" x14ac:dyDescent="0.3">
      <c r="A237" s="26"/>
      <c r="B237" s="26"/>
      <c r="C237" s="26"/>
      <c r="D237" s="27"/>
      <c r="E237" s="26"/>
      <c r="F237" s="26"/>
      <c r="G237" s="26"/>
      <c r="H237" s="26"/>
      <c r="I237" s="26"/>
      <c r="J237" s="28"/>
      <c r="K237" s="34">
        <f t="shared" si="32"/>
        <v>0</v>
      </c>
      <c r="L237" s="35">
        <f t="shared" si="33"/>
        <v>0</v>
      </c>
      <c r="M237" s="49">
        <f t="shared" si="34"/>
        <v>0</v>
      </c>
      <c r="N237" s="49">
        <f t="shared" si="35"/>
        <v>0</v>
      </c>
      <c r="O237" s="35" t="str">
        <f t="shared" si="36"/>
        <v>P</v>
      </c>
      <c r="P237" s="35">
        <f t="shared" si="37"/>
        <v>0</v>
      </c>
      <c r="Q237" s="35">
        <f>IF(V236="O",Q236+1,Q236)</f>
        <v>0</v>
      </c>
      <c r="R237" t="s">
        <v>50</v>
      </c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40"/>
    </row>
    <row r="238" spans="1:32" x14ac:dyDescent="0.3">
      <c r="A238" s="29"/>
      <c r="B238" s="29"/>
      <c r="C238" s="29"/>
      <c r="D238" s="30"/>
      <c r="E238" s="29"/>
      <c r="F238" s="29"/>
      <c r="G238" s="29"/>
      <c r="H238" s="29"/>
      <c r="I238" s="29"/>
      <c r="J238" s="31"/>
      <c r="K238" s="36">
        <f t="shared" si="32"/>
        <v>0</v>
      </c>
      <c r="L238" s="37">
        <f t="shared" si="33"/>
        <v>0</v>
      </c>
      <c r="M238" s="37">
        <f t="shared" si="34"/>
        <v>0</v>
      </c>
      <c r="N238" s="37">
        <f t="shared" si="35"/>
        <v>0</v>
      </c>
      <c r="O238" s="37" t="str">
        <f t="shared" si="36"/>
        <v>P</v>
      </c>
      <c r="P238" s="37">
        <f t="shared" si="37"/>
        <v>0</v>
      </c>
      <c r="Q238" s="37">
        <f>IF(V237="O",Q237+1,Q237)</f>
        <v>0</v>
      </c>
      <c r="R238" s="60" t="s">
        <v>50</v>
      </c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2"/>
    </row>
    <row r="239" spans="1:32" x14ac:dyDescent="0.3">
      <c r="A239" s="26"/>
      <c r="B239" s="26"/>
      <c r="C239" s="26"/>
      <c r="D239" s="27"/>
      <c r="E239" s="26"/>
      <c r="F239" s="26"/>
      <c r="G239" s="26"/>
      <c r="H239" s="26"/>
      <c r="I239" s="26"/>
      <c r="J239" s="28"/>
      <c r="K239" s="34">
        <f t="shared" si="32"/>
        <v>0</v>
      </c>
      <c r="L239" s="35">
        <f t="shared" si="33"/>
        <v>0</v>
      </c>
      <c r="M239" s="49">
        <f t="shared" si="34"/>
        <v>0</v>
      </c>
      <c r="N239" s="49">
        <f t="shared" si="35"/>
        <v>0</v>
      </c>
      <c r="O239" s="35" t="str">
        <f t="shared" si="36"/>
        <v>P</v>
      </c>
      <c r="P239" s="35">
        <v>0</v>
      </c>
      <c r="Q239" s="35">
        <v>0</v>
      </c>
      <c r="R239" t="s">
        <v>50</v>
      </c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40"/>
    </row>
    <row r="240" spans="1:32" x14ac:dyDescent="0.3">
      <c r="A240" s="29"/>
      <c r="B240" s="29"/>
      <c r="C240" s="29"/>
      <c r="D240" s="30"/>
      <c r="E240" s="29"/>
      <c r="F240" s="29"/>
      <c r="G240" s="29"/>
      <c r="H240" s="29"/>
      <c r="I240" s="29"/>
      <c r="J240" s="31"/>
      <c r="K240" s="36">
        <f t="shared" si="32"/>
        <v>0</v>
      </c>
      <c r="L240" s="37">
        <f t="shared" si="33"/>
        <v>0</v>
      </c>
      <c r="M240" s="37">
        <f t="shared" si="34"/>
        <v>0</v>
      </c>
      <c r="N240" s="37">
        <f t="shared" si="35"/>
        <v>0</v>
      </c>
      <c r="O240" s="37" t="str">
        <f t="shared" si="36"/>
        <v>P</v>
      </c>
      <c r="P240" s="37">
        <f t="shared" ref="P240:P273" si="38">IF(V239="P",P239+1,P239)</f>
        <v>0</v>
      </c>
      <c r="Q240" s="37">
        <f t="shared" ref="Q240:Q273" si="39">IF(V239="O",Q239+1,Q239)</f>
        <v>0</v>
      </c>
      <c r="R240" s="60" t="s">
        <v>50</v>
      </c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2"/>
    </row>
    <row r="241" spans="1:32" x14ac:dyDescent="0.3">
      <c r="A241" s="26"/>
      <c r="B241" s="26"/>
      <c r="C241" s="26"/>
      <c r="D241" s="27"/>
      <c r="E241" s="26"/>
      <c r="F241" s="26"/>
      <c r="G241" s="26"/>
      <c r="H241" s="26"/>
      <c r="I241" s="26"/>
      <c r="J241" s="28"/>
      <c r="K241" s="34">
        <f t="shared" si="32"/>
        <v>0</v>
      </c>
      <c r="L241" s="35">
        <f t="shared" si="33"/>
        <v>0</v>
      </c>
      <c r="M241" s="49">
        <f t="shared" si="34"/>
        <v>0</v>
      </c>
      <c r="N241" s="49">
        <f t="shared" si="35"/>
        <v>0</v>
      </c>
      <c r="O241" s="35" t="str">
        <f t="shared" si="36"/>
        <v>P</v>
      </c>
      <c r="P241" s="35">
        <f t="shared" si="38"/>
        <v>0</v>
      </c>
      <c r="Q241" s="35">
        <f t="shared" si="39"/>
        <v>0</v>
      </c>
      <c r="R241" t="s">
        <v>50</v>
      </c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40"/>
    </row>
    <row r="242" spans="1:32" x14ac:dyDescent="0.3">
      <c r="A242" s="29"/>
      <c r="B242" s="29"/>
      <c r="C242" s="29"/>
      <c r="D242" s="30"/>
      <c r="E242" s="29"/>
      <c r="F242" s="29"/>
      <c r="G242" s="29"/>
      <c r="H242" s="29"/>
      <c r="I242" s="29"/>
      <c r="J242" s="31"/>
      <c r="K242" s="36">
        <f t="shared" si="32"/>
        <v>0</v>
      </c>
      <c r="L242" s="37">
        <f t="shared" si="33"/>
        <v>0</v>
      </c>
      <c r="M242" s="37">
        <f t="shared" si="34"/>
        <v>0</v>
      </c>
      <c r="N242" s="37">
        <f t="shared" si="35"/>
        <v>0</v>
      </c>
      <c r="O242" s="37" t="str">
        <f t="shared" si="36"/>
        <v>P</v>
      </c>
      <c r="P242" s="37">
        <f t="shared" si="38"/>
        <v>0</v>
      </c>
      <c r="Q242" s="37">
        <f t="shared" si="39"/>
        <v>0</v>
      </c>
      <c r="R242" s="60" t="s">
        <v>50</v>
      </c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2"/>
    </row>
    <row r="243" spans="1:32" x14ac:dyDescent="0.3">
      <c r="A243" s="26"/>
      <c r="B243" s="26"/>
      <c r="C243" s="26"/>
      <c r="D243" s="27"/>
      <c r="E243" s="26"/>
      <c r="F243" s="26"/>
      <c r="G243" s="26"/>
      <c r="H243" s="26"/>
      <c r="I243" s="26"/>
      <c r="J243" s="28"/>
      <c r="K243" s="34">
        <f t="shared" si="32"/>
        <v>0</v>
      </c>
      <c r="L243" s="35">
        <f t="shared" si="33"/>
        <v>0</v>
      </c>
      <c r="M243" s="49">
        <f t="shared" si="34"/>
        <v>0</v>
      </c>
      <c r="N243" s="49">
        <f t="shared" si="35"/>
        <v>0</v>
      </c>
      <c r="O243" s="35" t="str">
        <f t="shared" si="36"/>
        <v>P</v>
      </c>
      <c r="P243" s="35">
        <f t="shared" si="38"/>
        <v>0</v>
      </c>
      <c r="Q243" s="35">
        <f t="shared" si="39"/>
        <v>0</v>
      </c>
      <c r="R243" t="s">
        <v>50</v>
      </c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40"/>
    </row>
    <row r="244" spans="1:32" x14ac:dyDescent="0.3">
      <c r="A244" s="29"/>
      <c r="B244" s="29"/>
      <c r="C244" s="29"/>
      <c r="D244" s="30"/>
      <c r="E244" s="29"/>
      <c r="F244" s="29"/>
      <c r="G244" s="29"/>
      <c r="H244" s="29"/>
      <c r="I244" s="29"/>
      <c r="J244" s="31"/>
      <c r="K244" s="36">
        <f t="shared" si="32"/>
        <v>0</v>
      </c>
      <c r="L244" s="37">
        <f t="shared" si="33"/>
        <v>0</v>
      </c>
      <c r="M244" s="37">
        <f t="shared" si="34"/>
        <v>0</v>
      </c>
      <c r="N244" s="37">
        <f t="shared" si="35"/>
        <v>0</v>
      </c>
      <c r="O244" s="37" t="str">
        <f t="shared" si="36"/>
        <v>P</v>
      </c>
      <c r="P244" s="37">
        <f t="shared" si="38"/>
        <v>0</v>
      </c>
      <c r="Q244" s="37">
        <f t="shared" si="39"/>
        <v>0</v>
      </c>
      <c r="R244" s="60" t="s">
        <v>50</v>
      </c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2"/>
    </row>
    <row r="245" spans="1:32" x14ac:dyDescent="0.3">
      <c r="A245" s="26"/>
      <c r="B245" s="26"/>
      <c r="C245" s="26"/>
      <c r="D245" s="27"/>
      <c r="E245" s="26"/>
      <c r="F245" s="26"/>
      <c r="G245" s="26"/>
      <c r="H245" s="26"/>
      <c r="I245" s="26"/>
      <c r="J245" s="28"/>
      <c r="K245" s="34">
        <f t="shared" si="32"/>
        <v>0</v>
      </c>
      <c r="L245" s="35">
        <f t="shared" si="33"/>
        <v>0</v>
      </c>
      <c r="M245" s="49">
        <f t="shared" si="34"/>
        <v>0</v>
      </c>
      <c r="N245" s="49">
        <f t="shared" si="35"/>
        <v>0</v>
      </c>
      <c r="O245" s="35" t="str">
        <f t="shared" si="36"/>
        <v>P</v>
      </c>
      <c r="P245" s="35">
        <f t="shared" si="38"/>
        <v>0</v>
      </c>
      <c r="Q245" s="35">
        <f t="shared" si="39"/>
        <v>0</v>
      </c>
      <c r="R245" t="s">
        <v>50</v>
      </c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40"/>
    </row>
    <row r="246" spans="1:32" x14ac:dyDescent="0.3">
      <c r="A246" s="29"/>
      <c r="B246" s="29"/>
      <c r="C246" s="29"/>
      <c r="D246" s="30"/>
      <c r="E246" s="29"/>
      <c r="F246" s="29"/>
      <c r="G246" s="29"/>
      <c r="H246" s="29"/>
      <c r="I246" s="29"/>
      <c r="J246" s="31"/>
      <c r="K246" s="36">
        <f t="shared" si="32"/>
        <v>0</v>
      </c>
      <c r="L246" s="37">
        <f t="shared" si="33"/>
        <v>0</v>
      </c>
      <c r="M246" s="37">
        <f t="shared" si="34"/>
        <v>0</v>
      </c>
      <c r="N246" s="37">
        <f t="shared" si="35"/>
        <v>0</v>
      </c>
      <c r="O246" s="37" t="str">
        <f t="shared" si="36"/>
        <v>P</v>
      </c>
      <c r="P246" s="37">
        <f t="shared" si="38"/>
        <v>0</v>
      </c>
      <c r="Q246" s="37">
        <f t="shared" si="39"/>
        <v>0</v>
      </c>
      <c r="R246" s="60" t="s">
        <v>50</v>
      </c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2"/>
    </row>
    <row r="247" spans="1:32" x14ac:dyDescent="0.3">
      <c r="A247" s="26"/>
      <c r="B247" s="26"/>
      <c r="C247" s="26"/>
      <c r="D247" s="27"/>
      <c r="E247" s="26"/>
      <c r="F247" s="26"/>
      <c r="G247" s="26"/>
      <c r="H247" s="26"/>
      <c r="I247" s="26"/>
      <c r="J247" s="28"/>
      <c r="K247" s="34">
        <f t="shared" ref="K247:K273" si="40">IF(M246=5,IF(P246=3,IF(V246="P",K246+1,K246),K246),K246)</f>
        <v>0</v>
      </c>
      <c r="L247" s="35">
        <f t="shared" ref="L247:L273" si="41">IF(N246=5,IF(Q246=3,IF(V246="O",L246+1,L246),L246),L246)</f>
        <v>0</v>
      </c>
      <c r="M247" s="49">
        <f t="shared" ref="M247:M273" si="42">IF(P246=3,IF(V246="P",M246+1,M246),M246)</f>
        <v>0</v>
      </c>
      <c r="N247" s="49">
        <f t="shared" si="35"/>
        <v>0</v>
      </c>
      <c r="O247" s="35" t="str">
        <f t="shared" si="36"/>
        <v>P</v>
      </c>
      <c r="P247" s="35">
        <f t="shared" si="38"/>
        <v>0</v>
      </c>
      <c r="Q247" s="35">
        <f t="shared" si="39"/>
        <v>0</v>
      </c>
      <c r="R247" t="s">
        <v>50</v>
      </c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40"/>
    </row>
    <row r="248" spans="1:32" x14ac:dyDescent="0.3">
      <c r="A248" s="29"/>
      <c r="B248" s="29"/>
      <c r="C248" s="29"/>
      <c r="D248" s="30"/>
      <c r="E248" s="29"/>
      <c r="F248" s="29"/>
      <c r="G248" s="29"/>
      <c r="H248" s="29"/>
      <c r="I248" s="29"/>
      <c r="J248" s="31"/>
      <c r="K248" s="36">
        <f t="shared" si="40"/>
        <v>0</v>
      </c>
      <c r="L248" s="37">
        <f t="shared" si="41"/>
        <v>0</v>
      </c>
      <c r="M248" s="37">
        <f t="shared" si="42"/>
        <v>0</v>
      </c>
      <c r="N248" s="37">
        <f t="shared" ref="N248:N273" si="43">IF(Q247=3,IF(V247="O",N247+1,N247),N247)</f>
        <v>0</v>
      </c>
      <c r="O248" s="37" t="str">
        <f t="shared" ref="O248:O279" si="44">IF(OR(M248&gt;M247,N248&gt;N247),IF(O247="P","O","P"),O247)</f>
        <v>P</v>
      </c>
      <c r="P248" s="37">
        <f t="shared" si="38"/>
        <v>0</v>
      </c>
      <c r="Q248" s="37">
        <f t="shared" si="39"/>
        <v>0</v>
      </c>
      <c r="R248" s="60" t="s">
        <v>50</v>
      </c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2"/>
    </row>
    <row r="249" spans="1:32" x14ac:dyDescent="0.3">
      <c r="A249" s="26"/>
      <c r="B249" s="26"/>
      <c r="C249" s="26"/>
      <c r="D249" s="27"/>
      <c r="E249" s="26"/>
      <c r="F249" s="26"/>
      <c r="G249" s="26"/>
      <c r="H249" s="26"/>
      <c r="I249" s="26"/>
      <c r="J249" s="28"/>
      <c r="K249" s="34">
        <f t="shared" si="40"/>
        <v>0</v>
      </c>
      <c r="L249" s="35">
        <f t="shared" si="41"/>
        <v>0</v>
      </c>
      <c r="M249" s="49">
        <f t="shared" si="42"/>
        <v>0</v>
      </c>
      <c r="N249" s="49">
        <f t="shared" si="43"/>
        <v>0</v>
      </c>
      <c r="O249" s="35" t="str">
        <f t="shared" si="44"/>
        <v>P</v>
      </c>
      <c r="P249" s="35">
        <f t="shared" si="38"/>
        <v>0</v>
      </c>
      <c r="Q249" s="35">
        <f t="shared" si="39"/>
        <v>0</v>
      </c>
      <c r="R249" t="s">
        <v>50</v>
      </c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40"/>
    </row>
    <row r="250" spans="1:32" x14ac:dyDescent="0.3">
      <c r="A250" s="29"/>
      <c r="B250" s="29"/>
      <c r="C250" s="29"/>
      <c r="D250" s="30"/>
      <c r="E250" s="29"/>
      <c r="F250" s="29"/>
      <c r="G250" s="29"/>
      <c r="H250" s="29"/>
      <c r="I250" s="29"/>
      <c r="J250" s="31"/>
      <c r="K250" s="36">
        <f t="shared" si="40"/>
        <v>0</v>
      </c>
      <c r="L250" s="37">
        <f t="shared" si="41"/>
        <v>0</v>
      </c>
      <c r="M250" s="37">
        <f t="shared" si="42"/>
        <v>0</v>
      </c>
      <c r="N250" s="37">
        <f t="shared" si="43"/>
        <v>0</v>
      </c>
      <c r="O250" s="37" t="str">
        <f t="shared" si="44"/>
        <v>P</v>
      </c>
      <c r="P250" s="37">
        <f t="shared" si="38"/>
        <v>0</v>
      </c>
      <c r="Q250" s="37">
        <f t="shared" si="39"/>
        <v>0</v>
      </c>
      <c r="R250" s="60" t="s">
        <v>50</v>
      </c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2"/>
    </row>
    <row r="251" spans="1:32" x14ac:dyDescent="0.3">
      <c r="A251" s="26"/>
      <c r="B251" s="26"/>
      <c r="C251" s="26"/>
      <c r="D251" s="27"/>
      <c r="E251" s="26"/>
      <c r="F251" s="26"/>
      <c r="G251" s="26"/>
      <c r="H251" s="26"/>
      <c r="I251" s="26"/>
      <c r="J251" s="28"/>
      <c r="K251" s="34">
        <f t="shared" si="40"/>
        <v>0</v>
      </c>
      <c r="L251" s="35">
        <f t="shared" si="41"/>
        <v>0</v>
      </c>
      <c r="M251" s="49">
        <f t="shared" si="42"/>
        <v>0</v>
      </c>
      <c r="N251" s="49">
        <f t="shared" si="43"/>
        <v>0</v>
      </c>
      <c r="O251" s="35" t="str">
        <f t="shared" si="44"/>
        <v>P</v>
      </c>
      <c r="P251" s="35">
        <f t="shared" si="38"/>
        <v>0</v>
      </c>
      <c r="Q251" s="35">
        <f t="shared" si="39"/>
        <v>0</v>
      </c>
      <c r="R251" t="s">
        <v>50</v>
      </c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40"/>
    </row>
    <row r="252" spans="1:32" x14ac:dyDescent="0.3">
      <c r="A252" s="29"/>
      <c r="B252" s="29"/>
      <c r="C252" s="29"/>
      <c r="D252" s="30"/>
      <c r="E252" s="29"/>
      <c r="F252" s="29"/>
      <c r="G252" s="29"/>
      <c r="H252" s="29"/>
      <c r="I252" s="29"/>
      <c r="J252" s="31"/>
      <c r="K252" s="36">
        <f t="shared" si="40"/>
        <v>0</v>
      </c>
      <c r="L252" s="37">
        <f t="shared" si="41"/>
        <v>0</v>
      </c>
      <c r="M252" s="37">
        <f t="shared" si="42"/>
        <v>0</v>
      </c>
      <c r="N252" s="37">
        <f t="shared" si="43"/>
        <v>0</v>
      </c>
      <c r="O252" s="37" t="str">
        <f t="shared" si="44"/>
        <v>P</v>
      </c>
      <c r="P252" s="37">
        <f t="shared" si="38"/>
        <v>0</v>
      </c>
      <c r="Q252" s="37">
        <f t="shared" si="39"/>
        <v>0</v>
      </c>
      <c r="R252" s="60" t="s">
        <v>50</v>
      </c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2"/>
    </row>
    <row r="253" spans="1:32" x14ac:dyDescent="0.3">
      <c r="A253" s="26"/>
      <c r="B253" s="26"/>
      <c r="C253" s="26"/>
      <c r="D253" s="27"/>
      <c r="E253" s="26"/>
      <c r="F253" s="26"/>
      <c r="G253" s="26"/>
      <c r="H253" s="26"/>
      <c r="I253" s="26"/>
      <c r="J253" s="28"/>
      <c r="K253" s="34">
        <f t="shared" si="40"/>
        <v>0</v>
      </c>
      <c r="L253" s="35">
        <f t="shared" si="41"/>
        <v>0</v>
      </c>
      <c r="M253" s="49">
        <f t="shared" si="42"/>
        <v>0</v>
      </c>
      <c r="N253" s="49">
        <f t="shared" si="43"/>
        <v>0</v>
      </c>
      <c r="O253" s="35" t="str">
        <f t="shared" si="44"/>
        <v>P</v>
      </c>
      <c r="P253" s="35">
        <f t="shared" si="38"/>
        <v>0</v>
      </c>
      <c r="Q253" s="35">
        <f t="shared" si="39"/>
        <v>0</v>
      </c>
      <c r="R253" t="s">
        <v>50</v>
      </c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40"/>
    </row>
    <row r="254" spans="1:32" x14ac:dyDescent="0.3">
      <c r="A254" s="29"/>
      <c r="B254" s="29"/>
      <c r="C254" s="29"/>
      <c r="D254" s="30"/>
      <c r="E254" s="29"/>
      <c r="F254" s="29"/>
      <c r="G254" s="29"/>
      <c r="H254" s="29"/>
      <c r="I254" s="29"/>
      <c r="J254" s="31"/>
      <c r="K254" s="36">
        <f t="shared" si="40"/>
        <v>0</v>
      </c>
      <c r="L254" s="37">
        <f t="shared" si="41"/>
        <v>0</v>
      </c>
      <c r="M254" s="37">
        <f t="shared" si="42"/>
        <v>0</v>
      </c>
      <c r="N254" s="37">
        <f t="shared" si="43"/>
        <v>0</v>
      </c>
      <c r="O254" s="37" t="str">
        <f t="shared" si="44"/>
        <v>P</v>
      </c>
      <c r="P254" s="37">
        <f t="shared" si="38"/>
        <v>0</v>
      </c>
      <c r="Q254" s="37">
        <f t="shared" si="39"/>
        <v>0</v>
      </c>
      <c r="R254" s="60" t="s">
        <v>50</v>
      </c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2"/>
    </row>
    <row r="255" spans="1:32" x14ac:dyDescent="0.3">
      <c r="A255" s="26"/>
      <c r="B255" s="26"/>
      <c r="C255" s="26"/>
      <c r="D255" s="27"/>
      <c r="E255" s="26"/>
      <c r="F255" s="26"/>
      <c r="G255" s="26"/>
      <c r="H255" s="26"/>
      <c r="I255" s="26"/>
      <c r="J255" s="28"/>
      <c r="K255" s="34">
        <f t="shared" si="40"/>
        <v>0</v>
      </c>
      <c r="L255" s="35">
        <f t="shared" si="41"/>
        <v>0</v>
      </c>
      <c r="M255" s="49">
        <f t="shared" si="42"/>
        <v>0</v>
      </c>
      <c r="N255" s="49">
        <f t="shared" si="43"/>
        <v>0</v>
      </c>
      <c r="O255" s="35" t="str">
        <f t="shared" si="44"/>
        <v>P</v>
      </c>
      <c r="P255" s="35">
        <f t="shared" si="38"/>
        <v>0</v>
      </c>
      <c r="Q255" s="35">
        <f t="shared" si="39"/>
        <v>0</v>
      </c>
      <c r="R255" t="s">
        <v>50</v>
      </c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40"/>
    </row>
    <row r="256" spans="1:32" x14ac:dyDescent="0.3">
      <c r="A256" s="29"/>
      <c r="B256" s="29"/>
      <c r="C256" s="29"/>
      <c r="D256" s="30"/>
      <c r="E256" s="29"/>
      <c r="F256" s="29"/>
      <c r="G256" s="29"/>
      <c r="H256" s="29"/>
      <c r="I256" s="29"/>
      <c r="J256" s="31"/>
      <c r="K256" s="36">
        <f t="shared" si="40"/>
        <v>0</v>
      </c>
      <c r="L256" s="37">
        <f t="shared" si="41"/>
        <v>0</v>
      </c>
      <c r="M256" s="37">
        <f t="shared" si="42"/>
        <v>0</v>
      </c>
      <c r="N256" s="37">
        <f t="shared" si="43"/>
        <v>0</v>
      </c>
      <c r="O256" s="37" t="str">
        <f t="shared" si="44"/>
        <v>P</v>
      </c>
      <c r="P256" s="37">
        <f t="shared" si="38"/>
        <v>0</v>
      </c>
      <c r="Q256" s="37">
        <f t="shared" si="39"/>
        <v>0</v>
      </c>
      <c r="R256" s="60" t="s">
        <v>50</v>
      </c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2"/>
    </row>
    <row r="257" spans="1:32" x14ac:dyDescent="0.3">
      <c r="A257" s="26"/>
      <c r="B257" s="26"/>
      <c r="C257" s="26"/>
      <c r="D257" s="27"/>
      <c r="E257" s="26"/>
      <c r="F257" s="26"/>
      <c r="G257" s="26"/>
      <c r="H257" s="26"/>
      <c r="I257" s="26"/>
      <c r="J257" s="28"/>
      <c r="K257" s="34">
        <f t="shared" si="40"/>
        <v>0</v>
      </c>
      <c r="L257" s="35">
        <f t="shared" si="41"/>
        <v>0</v>
      </c>
      <c r="M257" s="49">
        <f t="shared" si="42"/>
        <v>0</v>
      </c>
      <c r="N257" s="49">
        <f t="shared" si="43"/>
        <v>0</v>
      </c>
      <c r="O257" s="35" t="str">
        <f t="shared" si="44"/>
        <v>P</v>
      </c>
      <c r="P257" s="35">
        <f t="shared" si="38"/>
        <v>0</v>
      </c>
      <c r="Q257" s="35">
        <f t="shared" si="39"/>
        <v>0</v>
      </c>
      <c r="R257" t="s">
        <v>50</v>
      </c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40"/>
    </row>
    <row r="258" spans="1:32" x14ac:dyDescent="0.3">
      <c r="A258" s="29"/>
      <c r="B258" s="29"/>
      <c r="C258" s="29"/>
      <c r="D258" s="30"/>
      <c r="E258" s="29"/>
      <c r="F258" s="29"/>
      <c r="G258" s="29"/>
      <c r="H258" s="29"/>
      <c r="I258" s="29"/>
      <c r="J258" s="31"/>
      <c r="K258" s="36">
        <f t="shared" si="40"/>
        <v>0</v>
      </c>
      <c r="L258" s="37">
        <f t="shared" si="41"/>
        <v>0</v>
      </c>
      <c r="M258" s="37">
        <f t="shared" si="42"/>
        <v>0</v>
      </c>
      <c r="N258" s="37">
        <f t="shared" si="43"/>
        <v>0</v>
      </c>
      <c r="O258" s="37" t="str">
        <f t="shared" si="44"/>
        <v>P</v>
      </c>
      <c r="P258" s="37">
        <f t="shared" si="38"/>
        <v>0</v>
      </c>
      <c r="Q258" s="37">
        <f t="shared" si="39"/>
        <v>0</v>
      </c>
      <c r="R258" s="60" t="s">
        <v>50</v>
      </c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2"/>
    </row>
    <row r="259" spans="1:32" x14ac:dyDescent="0.3">
      <c r="A259" s="26"/>
      <c r="B259" s="26"/>
      <c r="C259" s="26"/>
      <c r="D259" s="27"/>
      <c r="E259" s="26"/>
      <c r="F259" s="26"/>
      <c r="G259" s="26"/>
      <c r="H259" s="26"/>
      <c r="I259" s="26"/>
      <c r="J259" s="28"/>
      <c r="K259" s="34">
        <f t="shared" si="40"/>
        <v>0</v>
      </c>
      <c r="L259" s="35">
        <f t="shared" si="41"/>
        <v>0</v>
      </c>
      <c r="M259" s="49">
        <f t="shared" si="42"/>
        <v>0</v>
      </c>
      <c r="N259" s="49">
        <f t="shared" si="43"/>
        <v>0</v>
      </c>
      <c r="O259" s="35" t="str">
        <f t="shared" si="44"/>
        <v>P</v>
      </c>
      <c r="P259" s="35">
        <f t="shared" si="38"/>
        <v>0</v>
      </c>
      <c r="Q259" s="35">
        <f t="shared" si="39"/>
        <v>0</v>
      </c>
      <c r="R259" t="s">
        <v>50</v>
      </c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40"/>
    </row>
    <row r="260" spans="1:32" x14ac:dyDescent="0.3">
      <c r="A260" s="29"/>
      <c r="B260" s="29"/>
      <c r="C260" s="29"/>
      <c r="D260" s="30"/>
      <c r="E260" s="29"/>
      <c r="F260" s="29"/>
      <c r="G260" s="29"/>
      <c r="H260" s="29"/>
      <c r="I260" s="29"/>
      <c r="J260" s="31"/>
      <c r="K260" s="36">
        <f t="shared" si="40"/>
        <v>0</v>
      </c>
      <c r="L260" s="37">
        <f t="shared" si="41"/>
        <v>0</v>
      </c>
      <c r="M260" s="37">
        <f t="shared" si="42"/>
        <v>0</v>
      </c>
      <c r="N260" s="37">
        <f t="shared" si="43"/>
        <v>0</v>
      </c>
      <c r="O260" s="37" t="str">
        <f t="shared" si="44"/>
        <v>P</v>
      </c>
      <c r="P260" s="37">
        <f t="shared" si="38"/>
        <v>0</v>
      </c>
      <c r="Q260" s="37">
        <f t="shared" si="39"/>
        <v>0</v>
      </c>
      <c r="R260" s="60" t="s">
        <v>50</v>
      </c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2"/>
    </row>
    <row r="261" spans="1:32" x14ac:dyDescent="0.3">
      <c r="A261" s="26"/>
      <c r="B261" s="26"/>
      <c r="C261" s="26"/>
      <c r="D261" s="27"/>
      <c r="E261" s="26"/>
      <c r="F261" s="26"/>
      <c r="G261" s="26"/>
      <c r="H261" s="26"/>
      <c r="I261" s="26"/>
      <c r="J261" s="28"/>
      <c r="K261" s="34">
        <f t="shared" si="40"/>
        <v>0</v>
      </c>
      <c r="L261" s="35">
        <f t="shared" si="41"/>
        <v>0</v>
      </c>
      <c r="M261" s="49">
        <f t="shared" si="42"/>
        <v>0</v>
      </c>
      <c r="N261" s="49">
        <f t="shared" si="43"/>
        <v>0</v>
      </c>
      <c r="O261" s="35" t="str">
        <f t="shared" si="44"/>
        <v>P</v>
      </c>
      <c r="P261" s="35">
        <f t="shared" si="38"/>
        <v>0</v>
      </c>
      <c r="Q261" s="35">
        <f t="shared" si="39"/>
        <v>0</v>
      </c>
      <c r="R261" t="s">
        <v>50</v>
      </c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40"/>
    </row>
    <row r="262" spans="1:32" x14ac:dyDescent="0.3">
      <c r="A262" s="29"/>
      <c r="B262" s="29"/>
      <c r="C262" s="29"/>
      <c r="D262" s="30"/>
      <c r="E262" s="29"/>
      <c r="F262" s="29"/>
      <c r="G262" s="29"/>
      <c r="H262" s="29"/>
      <c r="I262" s="29"/>
      <c r="J262" s="31"/>
      <c r="K262" s="36">
        <f t="shared" si="40"/>
        <v>0</v>
      </c>
      <c r="L262" s="37">
        <f t="shared" si="41"/>
        <v>0</v>
      </c>
      <c r="M262" s="37">
        <f t="shared" si="42"/>
        <v>0</v>
      </c>
      <c r="N262" s="37">
        <f t="shared" si="43"/>
        <v>0</v>
      </c>
      <c r="O262" s="37" t="str">
        <f t="shared" si="44"/>
        <v>P</v>
      </c>
      <c r="P262" s="37">
        <f t="shared" si="38"/>
        <v>0</v>
      </c>
      <c r="Q262" s="37">
        <f t="shared" si="39"/>
        <v>0</v>
      </c>
      <c r="R262" s="60" t="s">
        <v>50</v>
      </c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2"/>
    </row>
    <row r="263" spans="1:32" x14ac:dyDescent="0.3">
      <c r="A263" s="26"/>
      <c r="B263" s="26"/>
      <c r="C263" s="26"/>
      <c r="D263" s="27"/>
      <c r="E263" s="26"/>
      <c r="F263" s="26"/>
      <c r="G263" s="26"/>
      <c r="H263" s="26"/>
      <c r="I263" s="26"/>
      <c r="J263" s="28"/>
      <c r="K263" s="34">
        <f t="shared" si="40"/>
        <v>0</v>
      </c>
      <c r="L263" s="35">
        <f t="shared" si="41"/>
        <v>0</v>
      </c>
      <c r="M263" s="49">
        <f t="shared" si="42"/>
        <v>0</v>
      </c>
      <c r="N263" s="49">
        <f t="shared" si="43"/>
        <v>0</v>
      </c>
      <c r="O263" s="35" t="str">
        <f t="shared" si="44"/>
        <v>P</v>
      </c>
      <c r="P263" s="35">
        <f t="shared" si="38"/>
        <v>0</v>
      </c>
      <c r="Q263" s="35">
        <f t="shared" si="39"/>
        <v>0</v>
      </c>
      <c r="R263" t="s">
        <v>50</v>
      </c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40"/>
    </row>
    <row r="264" spans="1:32" x14ac:dyDescent="0.3">
      <c r="A264" s="29"/>
      <c r="B264" s="29"/>
      <c r="C264" s="29"/>
      <c r="D264" s="30"/>
      <c r="E264" s="29"/>
      <c r="F264" s="29"/>
      <c r="G264" s="29"/>
      <c r="H264" s="29"/>
      <c r="I264" s="29"/>
      <c r="J264" s="31"/>
      <c r="K264" s="36">
        <f t="shared" si="40"/>
        <v>0</v>
      </c>
      <c r="L264" s="37">
        <f t="shared" si="41"/>
        <v>0</v>
      </c>
      <c r="M264" s="37">
        <f t="shared" si="42"/>
        <v>0</v>
      </c>
      <c r="N264" s="37">
        <f t="shared" si="43"/>
        <v>0</v>
      </c>
      <c r="O264" s="37" t="str">
        <f t="shared" si="44"/>
        <v>P</v>
      </c>
      <c r="P264" s="37">
        <f t="shared" si="38"/>
        <v>0</v>
      </c>
      <c r="Q264" s="37">
        <f t="shared" si="39"/>
        <v>0</v>
      </c>
      <c r="R264" s="60" t="s">
        <v>50</v>
      </c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2"/>
    </row>
    <row r="265" spans="1:32" x14ac:dyDescent="0.3">
      <c r="A265" s="26"/>
      <c r="B265" s="26"/>
      <c r="C265" s="26"/>
      <c r="D265" s="27"/>
      <c r="E265" s="26"/>
      <c r="F265" s="26"/>
      <c r="G265" s="26"/>
      <c r="H265" s="26"/>
      <c r="I265" s="26"/>
      <c r="J265" s="28"/>
      <c r="K265" s="34">
        <f t="shared" si="40"/>
        <v>0</v>
      </c>
      <c r="L265" s="35">
        <f t="shared" si="41"/>
        <v>0</v>
      </c>
      <c r="M265" s="49">
        <f t="shared" si="42"/>
        <v>0</v>
      </c>
      <c r="N265" s="49">
        <f t="shared" si="43"/>
        <v>0</v>
      </c>
      <c r="O265" s="35" t="str">
        <f t="shared" si="44"/>
        <v>P</v>
      </c>
      <c r="P265" s="35">
        <f t="shared" si="38"/>
        <v>0</v>
      </c>
      <c r="Q265" s="35">
        <f t="shared" si="39"/>
        <v>0</v>
      </c>
      <c r="R265" t="s">
        <v>50</v>
      </c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40"/>
    </row>
    <row r="266" spans="1:32" x14ac:dyDescent="0.3">
      <c r="A266" s="29"/>
      <c r="B266" s="29"/>
      <c r="C266" s="29"/>
      <c r="D266" s="30"/>
      <c r="E266" s="29"/>
      <c r="F266" s="29"/>
      <c r="G266" s="29"/>
      <c r="H266" s="29"/>
      <c r="I266" s="29"/>
      <c r="J266" s="31"/>
      <c r="K266" s="36">
        <f t="shared" si="40"/>
        <v>0</v>
      </c>
      <c r="L266" s="37">
        <f t="shared" si="41"/>
        <v>0</v>
      </c>
      <c r="M266" s="37">
        <f t="shared" si="42"/>
        <v>0</v>
      </c>
      <c r="N266" s="37">
        <f t="shared" si="43"/>
        <v>0</v>
      </c>
      <c r="O266" s="37" t="str">
        <f t="shared" si="44"/>
        <v>P</v>
      </c>
      <c r="P266" s="37">
        <f t="shared" si="38"/>
        <v>0</v>
      </c>
      <c r="Q266" s="37">
        <f t="shared" si="39"/>
        <v>0</v>
      </c>
      <c r="R266" s="60" t="s">
        <v>50</v>
      </c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2"/>
    </row>
    <row r="267" spans="1:32" x14ac:dyDescent="0.3">
      <c r="A267" s="26"/>
      <c r="B267" s="26"/>
      <c r="C267" s="26"/>
      <c r="D267" s="27"/>
      <c r="E267" s="26"/>
      <c r="F267" s="26"/>
      <c r="G267" s="26"/>
      <c r="H267" s="26"/>
      <c r="I267" s="26"/>
      <c r="J267" s="28"/>
      <c r="K267" s="34">
        <f t="shared" si="40"/>
        <v>0</v>
      </c>
      <c r="L267" s="35">
        <f t="shared" si="41"/>
        <v>0</v>
      </c>
      <c r="M267" s="49">
        <f t="shared" si="42"/>
        <v>0</v>
      </c>
      <c r="N267" s="49">
        <f t="shared" si="43"/>
        <v>0</v>
      </c>
      <c r="O267" s="35" t="str">
        <f t="shared" si="44"/>
        <v>P</v>
      </c>
      <c r="P267" s="35">
        <f t="shared" si="38"/>
        <v>0</v>
      </c>
      <c r="Q267" s="35">
        <f t="shared" si="39"/>
        <v>0</v>
      </c>
      <c r="R267" t="s">
        <v>50</v>
      </c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40"/>
    </row>
    <row r="268" spans="1:32" x14ac:dyDescent="0.3">
      <c r="A268" s="29"/>
      <c r="B268" s="29"/>
      <c r="C268" s="29"/>
      <c r="D268" s="30"/>
      <c r="E268" s="29"/>
      <c r="F268" s="29"/>
      <c r="G268" s="29"/>
      <c r="H268" s="29"/>
      <c r="I268" s="29"/>
      <c r="J268" s="31"/>
      <c r="K268" s="36">
        <f t="shared" si="40"/>
        <v>0</v>
      </c>
      <c r="L268" s="37">
        <f t="shared" si="41"/>
        <v>0</v>
      </c>
      <c r="M268" s="37">
        <f t="shared" si="42"/>
        <v>0</v>
      </c>
      <c r="N268" s="37">
        <f t="shared" si="43"/>
        <v>0</v>
      </c>
      <c r="O268" s="37" t="str">
        <f t="shared" si="44"/>
        <v>P</v>
      </c>
      <c r="P268" s="37">
        <f t="shared" si="38"/>
        <v>0</v>
      </c>
      <c r="Q268" s="37">
        <f t="shared" si="39"/>
        <v>0</v>
      </c>
      <c r="R268" s="60" t="s">
        <v>50</v>
      </c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2"/>
    </row>
    <row r="269" spans="1:32" x14ac:dyDescent="0.3">
      <c r="A269" s="26"/>
      <c r="B269" s="26"/>
      <c r="C269" s="26"/>
      <c r="D269" s="27"/>
      <c r="E269" s="26"/>
      <c r="F269" s="26"/>
      <c r="G269" s="26"/>
      <c r="H269" s="26"/>
      <c r="I269" s="26"/>
      <c r="J269" s="28"/>
      <c r="K269" s="34">
        <f t="shared" si="40"/>
        <v>0</v>
      </c>
      <c r="L269" s="35">
        <f t="shared" si="41"/>
        <v>0</v>
      </c>
      <c r="M269" s="49">
        <f t="shared" si="42"/>
        <v>0</v>
      </c>
      <c r="N269" s="49">
        <f t="shared" si="43"/>
        <v>0</v>
      </c>
      <c r="O269" s="35" t="str">
        <f t="shared" si="44"/>
        <v>P</v>
      </c>
      <c r="P269" s="35">
        <f t="shared" si="38"/>
        <v>0</v>
      </c>
      <c r="Q269" s="35">
        <f t="shared" si="39"/>
        <v>0</v>
      </c>
      <c r="R269" t="s">
        <v>50</v>
      </c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40"/>
    </row>
    <row r="270" spans="1:32" x14ac:dyDescent="0.3">
      <c r="A270" s="29"/>
      <c r="B270" s="29"/>
      <c r="C270" s="29"/>
      <c r="D270" s="30"/>
      <c r="E270" s="29"/>
      <c r="F270" s="29"/>
      <c r="G270" s="29"/>
      <c r="H270" s="29"/>
      <c r="I270" s="29"/>
      <c r="J270" s="31"/>
      <c r="K270" s="36">
        <f t="shared" si="40"/>
        <v>0</v>
      </c>
      <c r="L270" s="37">
        <f t="shared" si="41"/>
        <v>0</v>
      </c>
      <c r="M270" s="37">
        <f t="shared" si="42"/>
        <v>0</v>
      </c>
      <c r="N270" s="37">
        <f t="shared" si="43"/>
        <v>0</v>
      </c>
      <c r="O270" s="37" t="str">
        <f t="shared" si="44"/>
        <v>P</v>
      </c>
      <c r="P270" s="37">
        <f t="shared" si="38"/>
        <v>0</v>
      </c>
      <c r="Q270" s="37">
        <f t="shared" si="39"/>
        <v>0</v>
      </c>
      <c r="R270" s="60" t="s">
        <v>50</v>
      </c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2"/>
    </row>
    <row r="271" spans="1:32" x14ac:dyDescent="0.3">
      <c r="A271" s="26"/>
      <c r="B271" s="26"/>
      <c r="C271" s="26"/>
      <c r="D271" s="27"/>
      <c r="E271" s="26"/>
      <c r="F271" s="26"/>
      <c r="G271" s="26"/>
      <c r="H271" s="26"/>
      <c r="I271" s="26"/>
      <c r="J271" s="28"/>
      <c r="K271" s="34">
        <f t="shared" si="40"/>
        <v>0</v>
      </c>
      <c r="L271" s="35">
        <f t="shared" si="41"/>
        <v>0</v>
      </c>
      <c r="M271" s="49">
        <f t="shared" si="42"/>
        <v>0</v>
      </c>
      <c r="N271" s="49">
        <f t="shared" si="43"/>
        <v>0</v>
      </c>
      <c r="O271" s="35" t="str">
        <f t="shared" si="44"/>
        <v>P</v>
      </c>
      <c r="P271" s="35">
        <f t="shared" si="38"/>
        <v>0</v>
      </c>
      <c r="Q271" s="35">
        <f t="shared" si="39"/>
        <v>0</v>
      </c>
      <c r="R271" t="s">
        <v>50</v>
      </c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40"/>
    </row>
    <row r="272" spans="1:32" x14ac:dyDescent="0.3">
      <c r="A272" s="29"/>
      <c r="B272" s="29"/>
      <c r="C272" s="29"/>
      <c r="D272" s="30"/>
      <c r="E272" s="29"/>
      <c r="F272" s="29"/>
      <c r="G272" s="29"/>
      <c r="H272" s="29"/>
      <c r="I272" s="29"/>
      <c r="J272" s="31"/>
      <c r="K272" s="36">
        <f t="shared" si="40"/>
        <v>0</v>
      </c>
      <c r="L272" s="37">
        <f t="shared" si="41"/>
        <v>0</v>
      </c>
      <c r="M272" s="37">
        <f t="shared" si="42"/>
        <v>0</v>
      </c>
      <c r="N272" s="37">
        <f t="shared" si="43"/>
        <v>0</v>
      </c>
      <c r="O272" s="37" t="str">
        <f t="shared" si="44"/>
        <v>P</v>
      </c>
      <c r="P272" s="37">
        <f t="shared" si="38"/>
        <v>0</v>
      </c>
      <c r="Q272" s="37">
        <f t="shared" si="39"/>
        <v>0</v>
      </c>
      <c r="R272" s="60" t="s">
        <v>50</v>
      </c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2"/>
    </row>
    <row r="273" spans="1:32" x14ac:dyDescent="0.3">
      <c r="A273" s="26"/>
      <c r="B273" s="26"/>
      <c r="C273" s="26"/>
      <c r="D273" s="27"/>
      <c r="E273" s="26"/>
      <c r="F273" s="26"/>
      <c r="G273" s="26"/>
      <c r="H273" s="26"/>
      <c r="I273" s="26"/>
      <c r="J273" s="26"/>
      <c r="K273" s="59">
        <f t="shared" si="40"/>
        <v>0</v>
      </c>
      <c r="L273" s="59">
        <f t="shared" si="41"/>
        <v>0</v>
      </c>
      <c r="M273" s="61">
        <f t="shared" si="42"/>
        <v>0</v>
      </c>
      <c r="N273" s="61">
        <f t="shared" si="43"/>
        <v>0</v>
      </c>
      <c r="O273" s="59" t="str">
        <f t="shared" si="44"/>
        <v>P</v>
      </c>
      <c r="P273" s="59">
        <f t="shared" si="38"/>
        <v>0</v>
      </c>
      <c r="Q273" s="59">
        <f t="shared" si="39"/>
        <v>0</v>
      </c>
      <c r="R273" t="s">
        <v>50</v>
      </c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40"/>
    </row>
    <row r="274" spans="1:32" x14ac:dyDescent="0.3">
      <c r="A274" s="29"/>
      <c r="B274" s="29"/>
      <c r="C274" s="29"/>
      <c r="D274" s="30"/>
      <c r="E274" s="29"/>
      <c r="F274" s="29"/>
      <c r="G274" s="29"/>
      <c r="H274" s="29"/>
      <c r="I274" s="29"/>
      <c r="J274" s="29"/>
      <c r="K274" s="62">
        <v>0</v>
      </c>
      <c r="L274" s="62">
        <v>0</v>
      </c>
      <c r="M274" s="62">
        <v>0</v>
      </c>
      <c r="N274" s="62">
        <v>0</v>
      </c>
      <c r="O274" s="62" t="s">
        <v>45</v>
      </c>
      <c r="P274" s="62">
        <v>0</v>
      </c>
      <c r="Q274" s="62">
        <v>0</v>
      </c>
      <c r="R274" s="60" t="s">
        <v>50</v>
      </c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2"/>
    </row>
    <row r="275" spans="1:32" x14ac:dyDescent="0.3">
      <c r="A275" s="26"/>
      <c r="B275" s="26"/>
      <c r="C275" s="26"/>
      <c r="D275" s="27"/>
      <c r="E275" s="26"/>
      <c r="F275" s="26"/>
      <c r="G275" s="26"/>
      <c r="H275" s="26"/>
      <c r="I275" s="26"/>
      <c r="J275" s="28"/>
      <c r="K275" s="63">
        <f t="shared" ref="K275:K301" si="45">IF(M274=5,IF(P274=3,IF(V274="P",K274+1,K274),K274),K274)</f>
        <v>0</v>
      </c>
      <c r="L275" s="59">
        <f t="shared" ref="L275:L301" si="46">IF(N274=5,IF(Q274=3,IF(V274="O",L274+1,L274),L274),L274)</f>
        <v>0</v>
      </c>
      <c r="M275" s="61">
        <f t="shared" ref="M275:M301" si="47">IF(P274=3,IF(V274="P",M274+1,M274),M274)</f>
        <v>0</v>
      </c>
      <c r="N275" s="61">
        <v>0</v>
      </c>
      <c r="O275" s="59" t="s">
        <v>45</v>
      </c>
      <c r="P275" s="17">
        <f>IF(V274="P",P274+1,P274)</f>
        <v>0</v>
      </c>
      <c r="Q275" s="59">
        <v>0</v>
      </c>
      <c r="R275" t="s">
        <v>50</v>
      </c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40"/>
    </row>
    <row r="276" spans="1:32" x14ac:dyDescent="0.3">
      <c r="A276" s="29"/>
      <c r="B276" s="29"/>
      <c r="C276" s="29"/>
      <c r="D276" s="30"/>
      <c r="E276" s="29"/>
      <c r="F276" s="29"/>
      <c r="G276" s="29"/>
      <c r="H276" s="29"/>
      <c r="I276" s="29"/>
      <c r="J276" s="31"/>
      <c r="K276" s="36">
        <f t="shared" si="45"/>
        <v>0</v>
      </c>
      <c r="L276" s="37">
        <f t="shared" si="46"/>
        <v>0</v>
      </c>
      <c r="M276" s="37">
        <f t="shared" si="47"/>
        <v>0</v>
      </c>
      <c r="N276" s="37">
        <f t="shared" ref="N276:N301" si="48">IF(Q275=3,IF(V275="O",N275+1,N275),N275)</f>
        <v>0</v>
      </c>
      <c r="O276" s="37" t="str">
        <f t="shared" ref="O276:O301" si="49">IF(OR(M276&gt;M275,N276&gt;N275),IF(O275="P","O","P"),O275)</f>
        <v>P</v>
      </c>
      <c r="P276" s="37">
        <f>IF(V275="P",P275+1,P275)</f>
        <v>0</v>
      </c>
      <c r="Q276" s="37">
        <f>IF(V275="O",Q275+1,Q275)</f>
        <v>0</v>
      </c>
      <c r="R276" s="60" t="s">
        <v>50</v>
      </c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2"/>
    </row>
    <row r="277" spans="1:32" x14ac:dyDescent="0.3">
      <c r="A277" s="26"/>
      <c r="B277" s="26"/>
      <c r="C277" s="26"/>
      <c r="D277" s="27"/>
      <c r="E277" s="26"/>
      <c r="F277" s="26"/>
      <c r="G277" s="26"/>
      <c r="H277" s="26"/>
      <c r="I277" s="26"/>
      <c r="J277" s="28"/>
      <c r="K277" s="34">
        <f t="shared" si="45"/>
        <v>0</v>
      </c>
      <c r="L277" s="35">
        <f t="shared" si="46"/>
        <v>0</v>
      </c>
      <c r="M277" s="49">
        <f t="shared" si="47"/>
        <v>0</v>
      </c>
      <c r="N277" s="49">
        <f t="shared" si="48"/>
        <v>0</v>
      </c>
      <c r="O277" s="35" t="str">
        <f t="shared" si="49"/>
        <v>P</v>
      </c>
      <c r="P277" s="35">
        <f>IF(V276="P",P276+1,P276)</f>
        <v>0</v>
      </c>
      <c r="Q277" s="35">
        <f>IF(V276="O",Q276+1,Q276)</f>
        <v>0</v>
      </c>
      <c r="R277" t="s">
        <v>50</v>
      </c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40"/>
    </row>
    <row r="278" spans="1:32" x14ac:dyDescent="0.3">
      <c r="A278" s="29"/>
      <c r="B278" s="29"/>
      <c r="C278" s="29"/>
      <c r="D278" s="30"/>
      <c r="E278" s="29"/>
      <c r="F278" s="29"/>
      <c r="G278" s="29"/>
      <c r="H278" s="29"/>
      <c r="I278" s="29"/>
      <c r="J278" s="31"/>
      <c r="K278" s="36">
        <f t="shared" si="45"/>
        <v>0</v>
      </c>
      <c r="L278" s="37">
        <f t="shared" si="46"/>
        <v>0</v>
      </c>
      <c r="M278" s="37">
        <f t="shared" si="47"/>
        <v>0</v>
      </c>
      <c r="N278" s="37">
        <f t="shared" si="48"/>
        <v>0</v>
      </c>
      <c r="O278" s="37" t="str">
        <f t="shared" si="49"/>
        <v>P</v>
      </c>
      <c r="P278" s="37">
        <f>IF(V277="P",P277+1,P277)</f>
        <v>0</v>
      </c>
      <c r="Q278" s="37">
        <f>IF(V277="O",Q277+1,Q277)</f>
        <v>0</v>
      </c>
      <c r="R278" s="60" t="s">
        <v>50</v>
      </c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2"/>
    </row>
    <row r="279" spans="1:32" x14ac:dyDescent="0.3">
      <c r="A279" s="26"/>
      <c r="B279" s="26"/>
      <c r="C279" s="26"/>
      <c r="D279" s="27"/>
      <c r="E279" s="26"/>
      <c r="F279" s="26"/>
      <c r="G279" s="26"/>
      <c r="H279" s="26"/>
      <c r="I279" s="26"/>
      <c r="J279" s="28"/>
      <c r="K279" s="34">
        <f t="shared" si="45"/>
        <v>0</v>
      </c>
      <c r="L279" s="35">
        <f t="shared" si="46"/>
        <v>0</v>
      </c>
      <c r="M279" s="49">
        <f t="shared" si="47"/>
        <v>0</v>
      </c>
      <c r="N279" s="49">
        <f t="shared" si="48"/>
        <v>0</v>
      </c>
      <c r="O279" s="35" t="str">
        <f t="shared" si="49"/>
        <v>P</v>
      </c>
      <c r="P279" s="35">
        <f>IF(V278="P",P278+1,P278)</f>
        <v>0</v>
      </c>
      <c r="Q279" s="35">
        <f>IF(V278="O",Q278+1,Q278)</f>
        <v>0</v>
      </c>
      <c r="R279" t="s">
        <v>50</v>
      </c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40"/>
    </row>
    <row r="280" spans="1:32" x14ac:dyDescent="0.3">
      <c r="A280" s="29"/>
      <c r="B280" s="29"/>
      <c r="C280" s="29"/>
      <c r="D280" s="30"/>
      <c r="E280" s="29"/>
      <c r="F280" s="29"/>
      <c r="G280" s="29"/>
      <c r="H280" s="29"/>
      <c r="I280" s="29"/>
      <c r="J280" s="31"/>
      <c r="K280" s="36">
        <f t="shared" si="45"/>
        <v>0</v>
      </c>
      <c r="L280" s="37">
        <f t="shared" si="46"/>
        <v>0</v>
      </c>
      <c r="M280" s="37">
        <f t="shared" si="47"/>
        <v>0</v>
      </c>
      <c r="N280" s="37">
        <f t="shared" si="48"/>
        <v>0</v>
      </c>
      <c r="O280" s="37" t="str">
        <f t="shared" si="49"/>
        <v>P</v>
      </c>
      <c r="P280" s="37">
        <v>0</v>
      </c>
      <c r="Q280" s="37">
        <v>0</v>
      </c>
      <c r="R280" s="60" t="s">
        <v>50</v>
      </c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2"/>
    </row>
    <row r="281" spans="1:32" x14ac:dyDescent="0.3">
      <c r="A281" s="26"/>
      <c r="B281" s="26"/>
      <c r="C281" s="26"/>
      <c r="D281" s="27"/>
      <c r="E281" s="26"/>
      <c r="F281" s="26"/>
      <c r="G281" s="26"/>
      <c r="H281" s="26"/>
      <c r="I281" s="26"/>
      <c r="J281" s="28"/>
      <c r="K281" s="34">
        <f t="shared" si="45"/>
        <v>0</v>
      </c>
      <c r="L281" s="35">
        <f t="shared" si="46"/>
        <v>0</v>
      </c>
      <c r="M281" s="49">
        <f t="shared" si="47"/>
        <v>0</v>
      </c>
      <c r="N281" s="49">
        <f t="shared" si="48"/>
        <v>0</v>
      </c>
      <c r="O281" s="35" t="str">
        <f t="shared" si="49"/>
        <v>P</v>
      </c>
      <c r="P281" s="35">
        <f>IF(V280="P",P280+1,P280)</f>
        <v>0</v>
      </c>
      <c r="Q281" s="35">
        <f>IF(V280="O",Q280+1,Q280)</f>
        <v>0</v>
      </c>
      <c r="R281" t="s">
        <v>50</v>
      </c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40"/>
    </row>
    <row r="282" spans="1:32" x14ac:dyDescent="0.3">
      <c r="A282" s="29"/>
      <c r="B282" s="29"/>
      <c r="C282" s="29"/>
      <c r="D282" s="30"/>
      <c r="E282" s="29"/>
      <c r="F282" s="29"/>
      <c r="G282" s="29"/>
      <c r="H282" s="29"/>
      <c r="I282" s="29"/>
      <c r="J282" s="31"/>
      <c r="K282" s="36">
        <f t="shared" si="45"/>
        <v>0</v>
      </c>
      <c r="L282" s="37">
        <f t="shared" si="46"/>
        <v>0</v>
      </c>
      <c r="M282" s="37">
        <f t="shared" si="47"/>
        <v>0</v>
      </c>
      <c r="N282" s="37">
        <f t="shared" si="48"/>
        <v>0</v>
      </c>
      <c r="O282" s="37" t="str">
        <f t="shared" si="49"/>
        <v>P</v>
      </c>
      <c r="P282" s="37">
        <f>IF(V281="P",P281+1,P281)</f>
        <v>0</v>
      </c>
      <c r="Q282" s="37">
        <f>IF(V281="O",Q281+1,Q281)</f>
        <v>0</v>
      </c>
      <c r="R282" s="60" t="s">
        <v>50</v>
      </c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2"/>
    </row>
    <row r="283" spans="1:32" x14ac:dyDescent="0.3">
      <c r="A283" s="26"/>
      <c r="B283" s="26"/>
      <c r="C283" s="26"/>
      <c r="D283" s="27"/>
      <c r="E283" s="26"/>
      <c r="F283" s="26"/>
      <c r="G283" s="26"/>
      <c r="H283" s="26"/>
      <c r="I283" s="26"/>
      <c r="J283" s="28"/>
      <c r="K283" s="34">
        <f t="shared" si="45"/>
        <v>0</v>
      </c>
      <c r="L283" s="35">
        <f t="shared" si="46"/>
        <v>0</v>
      </c>
      <c r="M283" s="49">
        <f t="shared" si="47"/>
        <v>0</v>
      </c>
      <c r="N283" s="49">
        <f t="shared" si="48"/>
        <v>0</v>
      </c>
      <c r="O283" s="35" t="str">
        <f t="shared" si="49"/>
        <v>P</v>
      </c>
      <c r="P283" s="35">
        <f>IF(V282="P",P282+1,P282)</f>
        <v>0</v>
      </c>
      <c r="Q283" s="35">
        <f>IF(V282="O",Q282+1,Q282)</f>
        <v>0</v>
      </c>
      <c r="R283" t="s">
        <v>50</v>
      </c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40"/>
    </row>
    <row r="284" spans="1:32" x14ac:dyDescent="0.3">
      <c r="A284" s="29"/>
      <c r="B284" s="29"/>
      <c r="C284" s="29"/>
      <c r="D284" s="30"/>
      <c r="E284" s="29"/>
      <c r="F284" s="29"/>
      <c r="G284" s="29"/>
      <c r="H284" s="29"/>
      <c r="I284" s="29"/>
      <c r="J284" s="31"/>
      <c r="K284" s="36">
        <f t="shared" si="45"/>
        <v>0</v>
      </c>
      <c r="L284" s="37">
        <f t="shared" si="46"/>
        <v>0</v>
      </c>
      <c r="M284" s="37">
        <f t="shared" si="47"/>
        <v>0</v>
      </c>
      <c r="N284" s="37">
        <f t="shared" si="48"/>
        <v>0</v>
      </c>
      <c r="O284" s="37" t="str">
        <f t="shared" si="49"/>
        <v>P</v>
      </c>
      <c r="P284" s="37">
        <f>IF(V283="P",P283+1,P283)</f>
        <v>0</v>
      </c>
      <c r="Q284" s="37">
        <f>IF(V283="O",Q283+1,Q283)</f>
        <v>0</v>
      </c>
      <c r="R284" s="60" t="s">
        <v>50</v>
      </c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2"/>
    </row>
    <row r="285" spans="1:32" x14ac:dyDescent="0.3">
      <c r="A285" s="26"/>
      <c r="B285" s="26"/>
      <c r="C285" s="26"/>
      <c r="D285" s="27"/>
      <c r="E285" s="26"/>
      <c r="F285" s="26"/>
      <c r="G285" s="26"/>
      <c r="H285" s="26"/>
      <c r="I285" s="26"/>
      <c r="J285" s="28"/>
      <c r="K285" s="34">
        <f t="shared" si="45"/>
        <v>0</v>
      </c>
      <c r="L285" s="35">
        <f t="shared" si="46"/>
        <v>0</v>
      </c>
      <c r="M285" s="49">
        <f t="shared" si="47"/>
        <v>0</v>
      </c>
      <c r="N285" s="49">
        <f t="shared" si="48"/>
        <v>0</v>
      </c>
      <c r="O285" s="35" t="str">
        <f t="shared" si="49"/>
        <v>P</v>
      </c>
      <c r="P285" s="35">
        <v>0</v>
      </c>
      <c r="Q285" s="35">
        <v>0</v>
      </c>
      <c r="R285" t="s">
        <v>50</v>
      </c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40"/>
    </row>
    <row r="286" spans="1:32" x14ac:dyDescent="0.3">
      <c r="A286" s="29"/>
      <c r="B286" s="29"/>
      <c r="C286" s="29"/>
      <c r="D286" s="30"/>
      <c r="E286" s="29"/>
      <c r="F286" s="29"/>
      <c r="G286" s="29"/>
      <c r="H286" s="29"/>
      <c r="I286" s="29"/>
      <c r="J286" s="31"/>
      <c r="K286" s="36">
        <f t="shared" si="45"/>
        <v>0</v>
      </c>
      <c r="L286" s="37">
        <f t="shared" si="46"/>
        <v>0</v>
      </c>
      <c r="M286" s="37">
        <f t="shared" si="47"/>
        <v>0</v>
      </c>
      <c r="N286" s="37">
        <f t="shared" si="48"/>
        <v>0</v>
      </c>
      <c r="O286" s="37" t="str">
        <f t="shared" si="49"/>
        <v>P</v>
      </c>
      <c r="P286" s="37">
        <f>IF(V285="P",P285+1,P285)</f>
        <v>0</v>
      </c>
      <c r="Q286" s="37">
        <f>IF(V285="O",Q285+1,Q285)</f>
        <v>0</v>
      </c>
      <c r="R286" s="60" t="s">
        <v>50</v>
      </c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2"/>
    </row>
    <row r="287" spans="1:32" x14ac:dyDescent="0.3">
      <c r="A287" s="26"/>
      <c r="B287" s="26"/>
      <c r="C287" s="26"/>
      <c r="D287" s="27"/>
      <c r="E287" s="26"/>
      <c r="F287" s="26"/>
      <c r="G287" s="26"/>
      <c r="H287" s="26"/>
      <c r="I287" s="26"/>
      <c r="J287" s="28"/>
      <c r="K287" s="34">
        <f t="shared" si="45"/>
        <v>0</v>
      </c>
      <c r="L287" s="35">
        <f t="shared" si="46"/>
        <v>0</v>
      </c>
      <c r="M287" s="49">
        <f t="shared" si="47"/>
        <v>0</v>
      </c>
      <c r="N287" s="49">
        <f t="shared" si="48"/>
        <v>0</v>
      </c>
      <c r="O287" s="35" t="str">
        <f t="shared" si="49"/>
        <v>P</v>
      </c>
      <c r="P287" s="35">
        <f>IF(V286="P",P286+1,P286)</f>
        <v>0</v>
      </c>
      <c r="Q287" s="35">
        <f>IF(V286="O",Q286+1,Q286)</f>
        <v>0</v>
      </c>
      <c r="R287" t="s">
        <v>50</v>
      </c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40"/>
    </row>
    <row r="288" spans="1:32" x14ac:dyDescent="0.3">
      <c r="A288" s="29"/>
      <c r="B288" s="29"/>
      <c r="C288" s="29"/>
      <c r="D288" s="30"/>
      <c r="E288" s="29"/>
      <c r="F288" s="29"/>
      <c r="G288" s="29"/>
      <c r="H288" s="29"/>
      <c r="I288" s="29"/>
      <c r="J288" s="31"/>
      <c r="K288" s="36">
        <f t="shared" si="45"/>
        <v>0</v>
      </c>
      <c r="L288" s="37">
        <f t="shared" si="46"/>
        <v>0</v>
      </c>
      <c r="M288" s="37">
        <f t="shared" si="47"/>
        <v>0</v>
      </c>
      <c r="N288" s="37">
        <f t="shared" si="48"/>
        <v>0</v>
      </c>
      <c r="O288" s="37" t="str">
        <f t="shared" si="49"/>
        <v>P</v>
      </c>
      <c r="P288" s="37">
        <f>IF(V287="P",P287+1,P287)</f>
        <v>0</v>
      </c>
      <c r="Q288" s="37">
        <f>IF(V287="O",Q287+1,Q287)</f>
        <v>0</v>
      </c>
      <c r="R288" s="60" t="s">
        <v>50</v>
      </c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2"/>
    </row>
    <row r="289" spans="1:32" x14ac:dyDescent="0.3">
      <c r="A289" s="26"/>
      <c r="B289" s="26"/>
      <c r="C289" s="26"/>
      <c r="D289" s="27"/>
      <c r="E289" s="26"/>
      <c r="F289" s="26"/>
      <c r="G289" s="26"/>
      <c r="H289" s="26"/>
      <c r="I289" s="26"/>
      <c r="J289" s="28"/>
      <c r="K289" s="34">
        <f t="shared" si="45"/>
        <v>0</v>
      </c>
      <c r="L289" s="35">
        <f t="shared" si="46"/>
        <v>0</v>
      </c>
      <c r="M289" s="49">
        <f t="shared" si="47"/>
        <v>0</v>
      </c>
      <c r="N289" s="49">
        <f t="shared" si="48"/>
        <v>0</v>
      </c>
      <c r="O289" s="35" t="str">
        <f t="shared" si="49"/>
        <v>P</v>
      </c>
      <c r="P289" s="35">
        <f>IF(V288="P",P288+1,P288)</f>
        <v>0</v>
      </c>
      <c r="Q289" s="35">
        <f>IF(V288="O",Q288+1,Q288)</f>
        <v>0</v>
      </c>
      <c r="R289" t="s">
        <v>50</v>
      </c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40"/>
    </row>
    <row r="290" spans="1:32" x14ac:dyDescent="0.3">
      <c r="A290" s="29"/>
      <c r="B290" s="29"/>
      <c r="C290" s="29"/>
      <c r="D290" s="30"/>
      <c r="E290" s="29"/>
      <c r="F290" s="29"/>
      <c r="G290" s="29"/>
      <c r="H290" s="29"/>
      <c r="I290" s="29"/>
      <c r="J290" s="31"/>
      <c r="K290" s="36">
        <f t="shared" si="45"/>
        <v>0</v>
      </c>
      <c r="L290" s="37">
        <f t="shared" si="46"/>
        <v>0</v>
      </c>
      <c r="M290" s="37">
        <f t="shared" si="47"/>
        <v>0</v>
      </c>
      <c r="N290" s="37">
        <f t="shared" si="48"/>
        <v>0</v>
      </c>
      <c r="O290" s="37" t="str">
        <f t="shared" si="49"/>
        <v>P</v>
      </c>
      <c r="P290" s="37">
        <v>0</v>
      </c>
      <c r="Q290" s="37">
        <v>0</v>
      </c>
      <c r="R290" s="60" t="s">
        <v>50</v>
      </c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2"/>
    </row>
    <row r="291" spans="1:32" x14ac:dyDescent="0.3">
      <c r="A291" s="26"/>
      <c r="B291" s="26"/>
      <c r="C291" s="26"/>
      <c r="D291" s="27"/>
      <c r="E291" s="26"/>
      <c r="F291" s="26"/>
      <c r="G291" s="26"/>
      <c r="H291" s="26"/>
      <c r="I291" s="26"/>
      <c r="J291" s="28"/>
      <c r="K291" s="34">
        <f t="shared" si="45"/>
        <v>0</v>
      </c>
      <c r="L291" s="35">
        <f t="shared" si="46"/>
        <v>0</v>
      </c>
      <c r="M291" s="49">
        <f t="shared" si="47"/>
        <v>0</v>
      </c>
      <c r="N291" s="49">
        <f t="shared" si="48"/>
        <v>0</v>
      </c>
      <c r="O291" s="35" t="str">
        <f t="shared" si="49"/>
        <v>P</v>
      </c>
      <c r="P291" s="35">
        <f t="shared" ref="P291:P298" si="50">IF(V290="P",P290+1,P290)</f>
        <v>0</v>
      </c>
      <c r="Q291" s="35">
        <f>IF(V290="O",Q290+1,Q290)</f>
        <v>0</v>
      </c>
      <c r="R291" t="s">
        <v>50</v>
      </c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40"/>
    </row>
    <row r="292" spans="1:32" x14ac:dyDescent="0.3">
      <c r="A292" s="29"/>
      <c r="B292" s="29"/>
      <c r="C292" s="29"/>
      <c r="D292" s="30"/>
      <c r="E292" s="29"/>
      <c r="F292" s="29"/>
      <c r="G292" s="29"/>
      <c r="H292" s="29"/>
      <c r="I292" s="29"/>
      <c r="J292" s="31"/>
      <c r="K292" s="36">
        <f t="shared" si="45"/>
        <v>0</v>
      </c>
      <c r="L292" s="37">
        <f t="shared" si="46"/>
        <v>0</v>
      </c>
      <c r="M292" s="37">
        <f t="shared" si="47"/>
        <v>0</v>
      </c>
      <c r="N292" s="37">
        <f t="shared" si="48"/>
        <v>0</v>
      </c>
      <c r="O292" s="37" t="str">
        <f t="shared" si="49"/>
        <v>P</v>
      </c>
      <c r="P292" s="37">
        <f t="shared" si="50"/>
        <v>0</v>
      </c>
      <c r="Q292" s="37">
        <f>IF(V291="O",Q291+1,Q291)</f>
        <v>0</v>
      </c>
      <c r="R292" s="60" t="s">
        <v>50</v>
      </c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2"/>
    </row>
    <row r="293" spans="1:32" x14ac:dyDescent="0.3">
      <c r="A293" s="26"/>
      <c r="B293" s="26"/>
      <c r="C293" s="26"/>
      <c r="D293" s="27"/>
      <c r="E293" s="26"/>
      <c r="F293" s="26"/>
      <c r="G293" s="26"/>
      <c r="H293" s="26"/>
      <c r="I293" s="26"/>
      <c r="J293" s="28"/>
      <c r="K293" s="34">
        <f t="shared" si="45"/>
        <v>0</v>
      </c>
      <c r="L293" s="35">
        <f t="shared" si="46"/>
        <v>0</v>
      </c>
      <c r="M293" s="49">
        <f t="shared" si="47"/>
        <v>0</v>
      </c>
      <c r="N293" s="49">
        <f t="shared" si="48"/>
        <v>0</v>
      </c>
      <c r="O293" s="35" t="str">
        <f t="shared" si="49"/>
        <v>P</v>
      </c>
      <c r="P293" s="35">
        <f t="shared" si="50"/>
        <v>0</v>
      </c>
      <c r="Q293" s="35">
        <f>IF(V292="O",Q292+1,Q292)</f>
        <v>0</v>
      </c>
      <c r="R293" t="s">
        <v>50</v>
      </c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40"/>
    </row>
    <row r="294" spans="1:32" x14ac:dyDescent="0.3">
      <c r="A294" s="29"/>
      <c r="B294" s="29"/>
      <c r="C294" s="29"/>
      <c r="D294" s="30"/>
      <c r="E294" s="29"/>
      <c r="F294" s="29"/>
      <c r="G294" s="29"/>
      <c r="H294" s="29"/>
      <c r="I294" s="29"/>
      <c r="J294" s="31"/>
      <c r="K294" s="36">
        <f t="shared" si="45"/>
        <v>0</v>
      </c>
      <c r="L294" s="37">
        <f t="shared" si="46"/>
        <v>0</v>
      </c>
      <c r="M294" s="37">
        <f t="shared" si="47"/>
        <v>0</v>
      </c>
      <c r="N294" s="37">
        <f t="shared" si="48"/>
        <v>0</v>
      </c>
      <c r="O294" s="37" t="str">
        <f t="shared" si="49"/>
        <v>P</v>
      </c>
      <c r="P294" s="37">
        <f t="shared" si="50"/>
        <v>0</v>
      </c>
      <c r="Q294" s="37">
        <v>0</v>
      </c>
      <c r="R294" s="60" t="s">
        <v>50</v>
      </c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2"/>
    </row>
    <row r="295" spans="1:32" x14ac:dyDescent="0.3">
      <c r="A295" s="26"/>
      <c r="B295" s="26"/>
      <c r="C295" s="26"/>
      <c r="D295" s="27"/>
      <c r="E295" s="26"/>
      <c r="F295" s="26"/>
      <c r="G295" s="26"/>
      <c r="H295" s="26"/>
      <c r="I295" s="26"/>
      <c r="J295" s="28"/>
      <c r="K295" s="34">
        <f t="shared" si="45"/>
        <v>0</v>
      </c>
      <c r="L295" s="35">
        <f t="shared" si="46"/>
        <v>0</v>
      </c>
      <c r="M295" s="49">
        <f t="shared" si="47"/>
        <v>0</v>
      </c>
      <c r="N295" s="49">
        <f t="shared" si="48"/>
        <v>0</v>
      </c>
      <c r="O295" s="35" t="str">
        <f t="shared" si="49"/>
        <v>P</v>
      </c>
      <c r="P295" s="35">
        <f t="shared" si="50"/>
        <v>0</v>
      </c>
      <c r="Q295" s="35">
        <f>IF(V294="O",Q294+1,Q294)</f>
        <v>0</v>
      </c>
      <c r="R295" t="s">
        <v>50</v>
      </c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40"/>
    </row>
    <row r="296" spans="1:32" x14ac:dyDescent="0.3">
      <c r="A296" s="29"/>
      <c r="B296" s="29"/>
      <c r="C296" s="29"/>
      <c r="D296" s="30"/>
      <c r="E296" s="29"/>
      <c r="F296" s="29"/>
      <c r="G296" s="29"/>
      <c r="H296" s="29"/>
      <c r="I296" s="29"/>
      <c r="J296" s="31"/>
      <c r="K296" s="36">
        <f t="shared" si="45"/>
        <v>0</v>
      </c>
      <c r="L296" s="37">
        <f t="shared" si="46"/>
        <v>0</v>
      </c>
      <c r="M296" s="37">
        <f t="shared" si="47"/>
        <v>0</v>
      </c>
      <c r="N296" s="37">
        <f t="shared" si="48"/>
        <v>0</v>
      </c>
      <c r="O296" s="37" t="str">
        <f t="shared" si="49"/>
        <v>P</v>
      </c>
      <c r="P296" s="37">
        <f t="shared" si="50"/>
        <v>0</v>
      </c>
      <c r="Q296" s="37">
        <f>IF(V295="O",Q295+1,Q295)</f>
        <v>0</v>
      </c>
      <c r="R296" s="60" t="s">
        <v>50</v>
      </c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2"/>
    </row>
    <row r="297" spans="1:32" x14ac:dyDescent="0.3">
      <c r="A297" s="26"/>
      <c r="B297" s="26"/>
      <c r="C297" s="26"/>
      <c r="D297" s="27"/>
      <c r="E297" s="26"/>
      <c r="F297" s="26"/>
      <c r="G297" s="26"/>
      <c r="H297" s="26"/>
      <c r="I297" s="26"/>
      <c r="J297" s="28"/>
      <c r="K297" s="34">
        <f t="shared" si="45"/>
        <v>0</v>
      </c>
      <c r="L297" s="35">
        <f t="shared" si="46"/>
        <v>0</v>
      </c>
      <c r="M297" s="49">
        <f t="shared" si="47"/>
        <v>0</v>
      </c>
      <c r="N297" s="49">
        <f t="shared" si="48"/>
        <v>0</v>
      </c>
      <c r="O297" s="35" t="str">
        <f t="shared" si="49"/>
        <v>P</v>
      </c>
      <c r="P297" s="35">
        <f t="shared" si="50"/>
        <v>0</v>
      </c>
      <c r="Q297" s="35">
        <f>IF(V296="O",Q296+1,Q296)</f>
        <v>0</v>
      </c>
      <c r="R297" t="s">
        <v>50</v>
      </c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40"/>
    </row>
    <row r="298" spans="1:32" x14ac:dyDescent="0.3">
      <c r="A298" s="29"/>
      <c r="B298" s="29"/>
      <c r="C298" s="29"/>
      <c r="D298" s="30"/>
      <c r="E298" s="29"/>
      <c r="F298" s="29"/>
      <c r="G298" s="29"/>
      <c r="H298" s="29"/>
      <c r="I298" s="29"/>
      <c r="J298" s="31"/>
      <c r="K298" s="36">
        <f t="shared" si="45"/>
        <v>0</v>
      </c>
      <c r="L298" s="37">
        <f t="shared" si="46"/>
        <v>0</v>
      </c>
      <c r="M298" s="37">
        <f t="shared" si="47"/>
        <v>0</v>
      </c>
      <c r="N298" s="37">
        <f t="shared" si="48"/>
        <v>0</v>
      </c>
      <c r="O298" s="37" t="str">
        <f t="shared" si="49"/>
        <v>P</v>
      </c>
      <c r="P298" s="37">
        <f t="shared" si="50"/>
        <v>0</v>
      </c>
      <c r="Q298" s="37">
        <f>IF(V297="O",Q297+1,Q297)</f>
        <v>0</v>
      </c>
      <c r="R298" s="60" t="s">
        <v>50</v>
      </c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2"/>
    </row>
    <row r="299" spans="1:32" x14ac:dyDescent="0.3">
      <c r="A299" s="26"/>
      <c r="B299" s="26"/>
      <c r="C299" s="26"/>
      <c r="D299" s="27"/>
      <c r="E299" s="26"/>
      <c r="F299" s="26"/>
      <c r="G299" s="26"/>
      <c r="H299" s="26"/>
      <c r="I299" s="26"/>
      <c r="J299" s="28"/>
      <c r="K299" s="34">
        <f t="shared" si="45"/>
        <v>0</v>
      </c>
      <c r="L299" s="35">
        <f t="shared" si="46"/>
        <v>0</v>
      </c>
      <c r="M299" s="49">
        <f t="shared" si="47"/>
        <v>0</v>
      </c>
      <c r="N299" s="49">
        <f t="shared" si="48"/>
        <v>0</v>
      </c>
      <c r="O299" s="35" t="str">
        <f t="shared" si="49"/>
        <v>P</v>
      </c>
      <c r="P299" s="35">
        <v>0</v>
      </c>
      <c r="Q299" s="35">
        <v>0</v>
      </c>
      <c r="R299" t="s">
        <v>50</v>
      </c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40"/>
    </row>
    <row r="300" spans="1:32" x14ac:dyDescent="0.3">
      <c r="A300" s="29"/>
      <c r="B300" s="29"/>
      <c r="C300" s="29"/>
      <c r="D300" s="30"/>
      <c r="E300" s="29"/>
      <c r="F300" s="29"/>
      <c r="G300" s="29"/>
      <c r="H300" s="29"/>
      <c r="I300" s="29"/>
      <c r="J300" s="31"/>
      <c r="K300" s="36">
        <f t="shared" si="45"/>
        <v>0</v>
      </c>
      <c r="L300" s="37">
        <f t="shared" si="46"/>
        <v>0</v>
      </c>
      <c r="M300" s="37">
        <f t="shared" si="47"/>
        <v>0</v>
      </c>
      <c r="N300" s="37">
        <f t="shared" si="48"/>
        <v>0</v>
      </c>
      <c r="O300" s="37" t="str">
        <f t="shared" si="49"/>
        <v>P</v>
      </c>
      <c r="P300" s="37">
        <f>IF(V299="P",P299+1,P299)</f>
        <v>0</v>
      </c>
      <c r="Q300" s="37">
        <f>IF(V299="O",Q299+1,Q299)</f>
        <v>0</v>
      </c>
      <c r="R300" s="60" t="s">
        <v>50</v>
      </c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2"/>
    </row>
    <row r="301" spans="1:32" x14ac:dyDescent="0.3">
      <c r="A301" s="26"/>
      <c r="B301" s="26"/>
      <c r="C301" s="26"/>
      <c r="D301" s="27"/>
      <c r="E301" s="26"/>
      <c r="F301" s="26"/>
      <c r="G301" s="26"/>
      <c r="H301" s="26"/>
      <c r="I301" s="26"/>
      <c r="J301" s="28"/>
      <c r="K301" s="34">
        <f t="shared" si="45"/>
        <v>0</v>
      </c>
      <c r="L301" s="35">
        <f t="shared" si="46"/>
        <v>0</v>
      </c>
      <c r="M301" s="49">
        <f t="shared" si="47"/>
        <v>0</v>
      </c>
      <c r="N301" s="49">
        <f t="shared" si="48"/>
        <v>0</v>
      </c>
      <c r="O301" s="35" t="str">
        <f t="shared" si="49"/>
        <v>P</v>
      </c>
      <c r="P301" s="35">
        <f>IF(V300="P",P300+1,P300)</f>
        <v>0</v>
      </c>
      <c r="Q301" s="35">
        <f>IF(V300="O",Q300+1,Q300)</f>
        <v>0</v>
      </c>
      <c r="R301" t="s">
        <v>50</v>
      </c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40"/>
    </row>
    <row r="302" spans="1:32" x14ac:dyDescent="0.3">
      <c r="A302" s="29"/>
      <c r="B302" s="29"/>
      <c r="C302" s="29"/>
      <c r="D302" s="30"/>
      <c r="E302" s="29"/>
      <c r="F302" s="29"/>
      <c r="G302" s="29"/>
      <c r="H302" s="29"/>
      <c r="I302" s="29"/>
      <c r="J302" s="31"/>
      <c r="K302" s="36"/>
      <c r="L302" s="37"/>
      <c r="M302" s="37"/>
      <c r="N302" s="37"/>
      <c r="O302" s="37"/>
      <c r="P302" s="37"/>
      <c r="Q302" s="37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2"/>
    </row>
    <row r="303" spans="1:32" x14ac:dyDescent="0.3">
      <c r="A303" s="26"/>
      <c r="B303" s="26"/>
      <c r="C303" s="26"/>
      <c r="D303" s="27"/>
      <c r="E303" s="26"/>
      <c r="F303" s="26"/>
      <c r="G303" s="26"/>
      <c r="H303" s="26"/>
      <c r="I303" s="26"/>
      <c r="J303" s="28"/>
      <c r="K303" s="34"/>
      <c r="L303" s="35"/>
      <c r="M303" s="49"/>
      <c r="N303" s="49"/>
      <c r="O303" s="35"/>
      <c r="P303" s="35"/>
      <c r="Q303" s="35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40"/>
    </row>
    <row r="304" spans="1:32" x14ac:dyDescent="0.3">
      <c r="A304" s="29"/>
      <c r="B304" s="29"/>
      <c r="C304" s="29"/>
      <c r="D304" s="30"/>
      <c r="E304" s="29"/>
      <c r="F304" s="29"/>
      <c r="G304" s="29"/>
      <c r="H304" s="29"/>
      <c r="I304" s="29"/>
      <c r="J304" s="31"/>
      <c r="K304" s="36"/>
      <c r="L304" s="37"/>
      <c r="M304" s="37"/>
      <c r="N304" s="37"/>
      <c r="O304" s="37"/>
      <c r="P304" s="37"/>
      <c r="Q304" s="37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2"/>
    </row>
    <row r="305" spans="1:32" x14ac:dyDescent="0.3">
      <c r="A305" s="26"/>
      <c r="B305" s="26"/>
      <c r="C305" s="26"/>
      <c r="D305" s="27"/>
      <c r="E305" s="26"/>
      <c r="F305" s="26"/>
      <c r="G305" s="26"/>
      <c r="H305" s="26"/>
      <c r="I305" s="26"/>
      <c r="J305" s="28"/>
      <c r="K305" s="34"/>
      <c r="L305" s="35"/>
      <c r="M305" s="49"/>
      <c r="N305" s="49"/>
      <c r="O305" s="35"/>
      <c r="P305" s="35"/>
      <c r="Q305" s="35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40"/>
    </row>
    <row r="306" spans="1:32" x14ac:dyDescent="0.3">
      <c r="A306" s="29"/>
      <c r="B306" s="29"/>
      <c r="C306" s="29"/>
      <c r="D306" s="30"/>
      <c r="E306" s="29"/>
      <c r="F306" s="29"/>
      <c r="G306" s="29"/>
      <c r="H306" s="29"/>
      <c r="I306" s="29"/>
      <c r="J306" s="31"/>
      <c r="K306" s="36"/>
      <c r="L306" s="37"/>
      <c r="M306" s="37"/>
      <c r="N306" s="37"/>
      <c r="O306" s="37"/>
      <c r="P306" s="37"/>
      <c r="Q306" s="37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2"/>
    </row>
    <row r="307" spans="1:32" x14ac:dyDescent="0.3">
      <c r="A307" s="26"/>
      <c r="B307" s="26"/>
      <c r="C307" s="26"/>
      <c r="D307" s="27"/>
      <c r="E307" s="26"/>
      <c r="F307" s="26"/>
      <c r="G307" s="26"/>
      <c r="H307" s="26"/>
      <c r="I307" s="26"/>
      <c r="J307" s="28"/>
      <c r="K307" s="34"/>
      <c r="L307" s="35"/>
      <c r="M307" s="49"/>
      <c r="N307" s="49"/>
      <c r="O307" s="35"/>
      <c r="P307" s="35"/>
      <c r="Q307" s="35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40"/>
    </row>
    <row r="308" spans="1:32" x14ac:dyDescent="0.3">
      <c r="A308" s="29"/>
      <c r="B308" s="29"/>
      <c r="C308" s="29"/>
      <c r="D308" s="30"/>
      <c r="E308" s="29"/>
      <c r="F308" s="29"/>
      <c r="G308" s="29"/>
      <c r="H308" s="29"/>
      <c r="I308" s="29"/>
      <c r="J308" s="31"/>
      <c r="K308" s="36"/>
      <c r="L308" s="37"/>
      <c r="M308" s="37"/>
      <c r="N308" s="37"/>
      <c r="O308" s="37"/>
      <c r="P308" s="37"/>
      <c r="Q308" s="37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2"/>
    </row>
    <row r="309" spans="1:32" x14ac:dyDescent="0.3">
      <c r="A309" s="26"/>
      <c r="B309" s="26"/>
      <c r="C309" s="26"/>
      <c r="D309" s="27"/>
      <c r="E309" s="26"/>
      <c r="F309" s="26"/>
      <c r="G309" s="26"/>
      <c r="H309" s="26"/>
      <c r="I309" s="26"/>
      <c r="J309" s="28"/>
      <c r="K309" s="34"/>
      <c r="L309" s="35"/>
      <c r="M309" s="49"/>
      <c r="N309" s="49"/>
      <c r="O309" s="35"/>
      <c r="P309" s="35"/>
      <c r="Q309" s="35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40"/>
    </row>
    <row r="310" spans="1:32" x14ac:dyDescent="0.3">
      <c r="A310" s="29"/>
      <c r="B310" s="29"/>
      <c r="C310" s="29"/>
      <c r="D310" s="30"/>
      <c r="E310" s="29"/>
      <c r="F310" s="29"/>
      <c r="G310" s="29"/>
      <c r="H310" s="29"/>
      <c r="I310" s="29"/>
      <c r="J310" s="31"/>
      <c r="K310" s="36"/>
      <c r="L310" s="37"/>
      <c r="M310" s="37"/>
      <c r="N310" s="37"/>
      <c r="O310" s="37"/>
      <c r="P310" s="37"/>
      <c r="Q310" s="37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2"/>
    </row>
    <row r="311" spans="1:32" x14ac:dyDescent="0.3">
      <c r="A311" s="26"/>
      <c r="B311" s="26"/>
      <c r="C311" s="26"/>
      <c r="D311" s="27"/>
      <c r="E311" s="26"/>
      <c r="F311" s="26"/>
      <c r="G311" s="26"/>
      <c r="H311" s="26"/>
      <c r="I311" s="26"/>
      <c r="J311" s="28"/>
      <c r="K311" s="34"/>
      <c r="L311" s="35"/>
      <c r="M311" s="49"/>
      <c r="N311" s="49"/>
      <c r="O311" s="35"/>
      <c r="P311" s="35"/>
      <c r="Q311" s="35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40"/>
    </row>
    <row r="312" spans="1:32" x14ac:dyDescent="0.3">
      <c r="A312" s="29"/>
      <c r="B312" s="29"/>
      <c r="C312" s="29"/>
      <c r="D312" s="30"/>
      <c r="E312" s="29"/>
      <c r="F312" s="29"/>
      <c r="G312" s="29"/>
      <c r="H312" s="29"/>
      <c r="I312" s="29"/>
      <c r="J312" s="31"/>
      <c r="K312" s="36"/>
      <c r="L312" s="37"/>
      <c r="M312" s="37"/>
      <c r="N312" s="37"/>
      <c r="O312" s="37"/>
      <c r="P312" s="37"/>
      <c r="Q312" s="37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2"/>
    </row>
    <row r="313" spans="1:32" x14ac:dyDescent="0.3">
      <c r="A313" s="26"/>
      <c r="B313" s="26"/>
      <c r="C313" s="26"/>
      <c r="D313" s="27"/>
      <c r="E313" s="26"/>
      <c r="F313" s="26"/>
      <c r="G313" s="26"/>
      <c r="H313" s="26"/>
      <c r="I313" s="26"/>
      <c r="J313" s="28"/>
      <c r="K313" s="34"/>
      <c r="L313" s="35"/>
      <c r="M313" s="49"/>
      <c r="N313" s="49"/>
      <c r="O313" s="35"/>
      <c r="P313" s="35"/>
      <c r="Q313" s="35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40"/>
    </row>
    <row r="314" spans="1:32" x14ac:dyDescent="0.3">
      <c r="A314" s="29"/>
      <c r="B314" s="29"/>
      <c r="C314" s="29"/>
      <c r="D314" s="30"/>
      <c r="E314" s="29"/>
      <c r="F314" s="29"/>
      <c r="G314" s="29"/>
      <c r="H314" s="29"/>
      <c r="I314" s="29"/>
      <c r="J314" s="31"/>
      <c r="K314" s="36"/>
      <c r="L314" s="37"/>
      <c r="M314" s="37"/>
      <c r="N314" s="37"/>
      <c r="O314" s="37"/>
      <c r="P314" s="37"/>
      <c r="Q314" s="37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2"/>
    </row>
    <row r="315" spans="1:32" x14ac:dyDescent="0.3">
      <c r="A315" s="26"/>
      <c r="B315" s="26"/>
      <c r="C315" s="26"/>
      <c r="D315" s="27"/>
      <c r="E315" s="26"/>
      <c r="F315" s="26"/>
      <c r="G315" s="26"/>
      <c r="H315" s="26"/>
      <c r="I315" s="26"/>
      <c r="J315" s="28"/>
      <c r="K315" s="34"/>
      <c r="L315" s="35"/>
      <c r="M315" s="49"/>
      <c r="N315" s="49"/>
      <c r="O315" s="35"/>
      <c r="P315" s="35"/>
      <c r="Q315" s="35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40"/>
    </row>
    <row r="316" spans="1:32" x14ac:dyDescent="0.3">
      <c r="A316" s="29"/>
      <c r="B316" s="29"/>
      <c r="C316" s="29"/>
      <c r="D316" s="30"/>
      <c r="E316" s="29"/>
      <c r="F316" s="29"/>
      <c r="G316" s="29"/>
      <c r="H316" s="29"/>
      <c r="I316" s="29"/>
      <c r="J316" s="31"/>
      <c r="K316" s="36"/>
      <c r="L316" s="37"/>
      <c r="M316" s="37"/>
      <c r="N316" s="37"/>
      <c r="O316" s="37"/>
      <c r="P316" s="37"/>
      <c r="Q316" s="37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2"/>
    </row>
    <row r="317" spans="1:32" x14ac:dyDescent="0.3">
      <c r="A317" s="26"/>
      <c r="B317" s="26"/>
      <c r="C317" s="26"/>
      <c r="D317" s="27"/>
      <c r="E317" s="26"/>
      <c r="F317" s="26"/>
      <c r="G317" s="26"/>
      <c r="H317" s="26"/>
      <c r="I317" s="26"/>
      <c r="J317" s="28"/>
      <c r="K317" s="34"/>
      <c r="L317" s="35"/>
      <c r="M317" s="49"/>
      <c r="N317" s="49"/>
      <c r="O317" s="35"/>
      <c r="P317" s="35"/>
      <c r="Q317" s="35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40"/>
    </row>
    <row r="318" spans="1:32" x14ac:dyDescent="0.3">
      <c r="A318" s="29"/>
      <c r="B318" s="29"/>
      <c r="C318" s="29"/>
      <c r="D318" s="30"/>
      <c r="E318" s="29"/>
      <c r="F318" s="29"/>
      <c r="G318" s="29"/>
      <c r="H318" s="29"/>
      <c r="I318" s="29"/>
      <c r="J318" s="31"/>
      <c r="K318" s="36"/>
      <c r="L318" s="37"/>
      <c r="M318" s="37"/>
      <c r="N318" s="37"/>
      <c r="O318" s="37"/>
      <c r="P318" s="37"/>
      <c r="Q318" s="37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2"/>
    </row>
    <row r="319" spans="1:32" x14ac:dyDescent="0.3">
      <c r="A319" s="26"/>
      <c r="B319" s="26"/>
      <c r="C319" s="26"/>
      <c r="D319" s="27"/>
      <c r="E319" s="26"/>
      <c r="F319" s="26"/>
      <c r="G319" s="26"/>
      <c r="H319" s="26"/>
      <c r="I319" s="26"/>
      <c r="J319" s="28"/>
      <c r="K319" s="34"/>
      <c r="L319" s="35"/>
      <c r="M319" s="49"/>
      <c r="N319" s="49"/>
      <c r="O319" s="35"/>
      <c r="P319" s="35"/>
      <c r="Q319" s="35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40"/>
    </row>
    <row r="320" spans="1:32" x14ac:dyDescent="0.3">
      <c r="A320" s="29"/>
      <c r="B320" s="29"/>
      <c r="C320" s="29"/>
      <c r="D320" s="30"/>
      <c r="E320" s="29"/>
      <c r="F320" s="29"/>
      <c r="G320" s="29"/>
      <c r="H320" s="29"/>
      <c r="I320" s="29"/>
      <c r="J320" s="31"/>
      <c r="K320" s="36"/>
      <c r="L320" s="37"/>
      <c r="M320" s="37"/>
      <c r="N320" s="37"/>
      <c r="O320" s="37"/>
      <c r="P320" s="37"/>
      <c r="Q320" s="37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2"/>
    </row>
    <row r="321" spans="1:32" x14ac:dyDescent="0.3">
      <c r="A321" s="26"/>
      <c r="B321" s="26"/>
      <c r="C321" s="26"/>
      <c r="D321" s="27"/>
      <c r="E321" s="26"/>
      <c r="F321" s="26"/>
      <c r="G321" s="26"/>
      <c r="H321" s="26"/>
      <c r="I321" s="26"/>
      <c r="J321" s="28"/>
      <c r="K321" s="34"/>
      <c r="L321" s="35"/>
      <c r="M321" s="49"/>
      <c r="N321" s="49"/>
      <c r="O321" s="35"/>
      <c r="P321" s="35"/>
      <c r="Q321" s="35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40"/>
    </row>
    <row r="322" spans="1:32" x14ac:dyDescent="0.3">
      <c r="A322" s="29"/>
      <c r="B322" s="29"/>
      <c r="C322" s="29"/>
      <c r="D322" s="30"/>
      <c r="E322" s="29"/>
      <c r="F322" s="29"/>
      <c r="G322" s="29"/>
      <c r="H322" s="29"/>
      <c r="I322" s="29"/>
      <c r="J322" s="31"/>
      <c r="K322" s="36"/>
      <c r="L322" s="37"/>
      <c r="M322" s="37"/>
      <c r="N322" s="37"/>
      <c r="O322" s="37"/>
      <c r="P322" s="37"/>
      <c r="Q322" s="37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2"/>
    </row>
    <row r="323" spans="1:32" x14ac:dyDescent="0.3">
      <c r="A323" s="26"/>
      <c r="B323" s="26"/>
      <c r="C323" s="26"/>
      <c r="D323" s="27"/>
      <c r="E323" s="26"/>
      <c r="F323" s="26"/>
      <c r="G323" s="26"/>
      <c r="H323" s="26"/>
      <c r="I323" s="26"/>
      <c r="J323" s="28"/>
      <c r="K323" s="34"/>
      <c r="L323" s="35"/>
      <c r="M323" s="49"/>
      <c r="N323" s="49"/>
      <c r="O323" s="35"/>
      <c r="P323" s="35"/>
      <c r="Q323" s="35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40"/>
    </row>
    <row r="324" spans="1:32" x14ac:dyDescent="0.3">
      <c r="A324" s="29"/>
      <c r="B324" s="29"/>
      <c r="C324" s="29"/>
      <c r="D324" s="30"/>
      <c r="E324" s="29"/>
      <c r="F324" s="29"/>
      <c r="G324" s="29"/>
      <c r="H324" s="29"/>
      <c r="I324" s="29"/>
      <c r="J324" s="31"/>
      <c r="K324" s="36"/>
      <c r="L324" s="37"/>
      <c r="M324" s="37"/>
      <c r="N324" s="37"/>
      <c r="O324" s="37"/>
      <c r="P324" s="37"/>
      <c r="Q324" s="37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2"/>
    </row>
    <row r="325" spans="1:32" x14ac:dyDescent="0.3">
      <c r="A325" s="26"/>
      <c r="B325" s="26"/>
      <c r="C325" s="26"/>
      <c r="D325" s="27"/>
      <c r="E325" s="26"/>
      <c r="F325" s="26"/>
      <c r="G325" s="26"/>
      <c r="H325" s="26"/>
      <c r="I325" s="26"/>
      <c r="J325" s="28"/>
      <c r="K325" s="34"/>
      <c r="L325" s="35"/>
      <c r="M325" s="49"/>
      <c r="N325" s="49"/>
      <c r="O325" s="35"/>
      <c r="P325" s="35"/>
      <c r="Q325" s="35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40"/>
    </row>
    <row r="326" spans="1:32" x14ac:dyDescent="0.3">
      <c r="A326" s="29"/>
      <c r="B326" s="29"/>
      <c r="C326" s="29"/>
      <c r="D326" s="30"/>
      <c r="E326" s="29"/>
      <c r="F326" s="29"/>
      <c r="G326" s="29"/>
      <c r="H326" s="29"/>
      <c r="I326" s="29"/>
      <c r="J326" s="31"/>
      <c r="K326" s="36"/>
      <c r="L326" s="37"/>
      <c r="M326" s="37"/>
      <c r="N326" s="37"/>
      <c r="O326" s="37"/>
      <c r="P326" s="37"/>
      <c r="Q326" s="37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2"/>
    </row>
    <row r="327" spans="1:32" x14ac:dyDescent="0.3">
      <c r="A327" s="26"/>
      <c r="B327" s="26"/>
      <c r="C327" s="26"/>
      <c r="D327" s="27"/>
      <c r="E327" s="26"/>
      <c r="F327" s="26"/>
      <c r="G327" s="26"/>
      <c r="H327" s="26"/>
      <c r="I327" s="26"/>
      <c r="J327" s="28"/>
      <c r="K327" s="34"/>
      <c r="L327" s="35"/>
      <c r="M327" s="49"/>
      <c r="N327" s="49"/>
      <c r="O327" s="35"/>
      <c r="P327" s="35"/>
      <c r="Q327" s="35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40"/>
    </row>
    <row r="328" spans="1:32" x14ac:dyDescent="0.3">
      <c r="A328" s="29"/>
      <c r="B328" s="29"/>
      <c r="C328" s="29"/>
      <c r="D328" s="30"/>
      <c r="E328" s="29"/>
      <c r="F328" s="29"/>
      <c r="G328" s="29"/>
      <c r="H328" s="29"/>
      <c r="I328" s="29"/>
      <c r="J328" s="31"/>
      <c r="K328" s="36"/>
      <c r="L328" s="37"/>
      <c r="M328" s="37"/>
      <c r="N328" s="37"/>
      <c r="O328" s="37"/>
      <c r="P328" s="37"/>
      <c r="Q328" s="37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2"/>
    </row>
    <row r="329" spans="1:32" x14ac:dyDescent="0.3">
      <c r="A329" s="26"/>
      <c r="B329" s="26"/>
      <c r="C329" s="26"/>
      <c r="D329" s="27"/>
      <c r="E329" s="26"/>
      <c r="F329" s="26"/>
      <c r="G329" s="26"/>
      <c r="H329" s="26"/>
      <c r="I329" s="26"/>
      <c r="J329" s="28"/>
      <c r="K329" s="34"/>
      <c r="L329" s="35"/>
      <c r="M329" s="49"/>
      <c r="N329" s="49"/>
      <c r="O329" s="35"/>
      <c r="P329" s="35"/>
      <c r="Q329" s="35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40"/>
    </row>
    <row r="330" spans="1:32" x14ac:dyDescent="0.3">
      <c r="A330" s="29"/>
      <c r="B330" s="29"/>
      <c r="C330" s="29"/>
      <c r="D330" s="30"/>
      <c r="E330" s="29"/>
      <c r="F330" s="29"/>
      <c r="G330" s="29"/>
      <c r="H330" s="29"/>
      <c r="I330" s="29"/>
      <c r="J330" s="31"/>
      <c r="K330" s="36"/>
      <c r="L330" s="37"/>
      <c r="M330" s="37"/>
      <c r="N330" s="37"/>
      <c r="O330" s="37"/>
      <c r="P330" s="37"/>
      <c r="Q330" s="37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2"/>
    </row>
    <row r="331" spans="1:32" x14ac:dyDescent="0.3">
      <c r="A331" s="26"/>
      <c r="B331" s="26"/>
      <c r="C331" s="26"/>
      <c r="D331" s="27"/>
      <c r="E331" s="26"/>
      <c r="F331" s="26"/>
      <c r="G331" s="26"/>
      <c r="H331" s="26"/>
      <c r="I331" s="26"/>
      <c r="J331" s="28"/>
      <c r="K331" s="34"/>
      <c r="L331" s="35"/>
      <c r="M331" s="49"/>
      <c r="N331" s="49"/>
      <c r="O331" s="35"/>
      <c r="P331" s="35"/>
      <c r="Q331" s="35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40"/>
    </row>
    <row r="332" spans="1:32" x14ac:dyDescent="0.3">
      <c r="A332" s="29"/>
      <c r="B332" s="29"/>
      <c r="C332" s="29"/>
      <c r="D332" s="30"/>
      <c r="E332" s="29"/>
      <c r="F332" s="29"/>
      <c r="G332" s="29"/>
      <c r="H332" s="29"/>
      <c r="I332" s="29"/>
      <c r="J332" s="31"/>
      <c r="K332" s="36"/>
      <c r="L332" s="37"/>
      <c r="M332" s="37"/>
      <c r="N332" s="37"/>
      <c r="O332" s="37"/>
      <c r="P332" s="37"/>
      <c r="Q332" s="37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2"/>
    </row>
    <row r="333" spans="1:32" x14ac:dyDescent="0.3">
      <c r="A333" s="26"/>
      <c r="B333" s="26"/>
      <c r="C333" s="26"/>
      <c r="D333" s="27"/>
      <c r="E333" s="26"/>
      <c r="F333" s="26"/>
      <c r="G333" s="26"/>
      <c r="H333" s="26"/>
      <c r="I333" s="26"/>
      <c r="J333" s="28"/>
      <c r="K333" s="34"/>
      <c r="L333" s="35"/>
      <c r="M333" s="49"/>
      <c r="N333" s="49"/>
      <c r="O333" s="35"/>
      <c r="P333" s="35"/>
      <c r="Q333" s="35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40"/>
    </row>
    <row r="334" spans="1:32" x14ac:dyDescent="0.3">
      <c r="A334" s="29"/>
      <c r="B334" s="29"/>
      <c r="C334" s="29"/>
      <c r="D334" s="30"/>
      <c r="E334" s="29"/>
      <c r="F334" s="29"/>
      <c r="G334" s="29"/>
      <c r="H334" s="29"/>
      <c r="I334" s="29"/>
      <c r="J334" s="31"/>
      <c r="K334" s="36"/>
      <c r="L334" s="37"/>
      <c r="M334" s="37"/>
      <c r="N334" s="37"/>
      <c r="O334" s="37"/>
      <c r="P334" s="37"/>
      <c r="Q334" s="37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2"/>
    </row>
    <row r="335" spans="1:32" x14ac:dyDescent="0.3">
      <c r="A335" s="26"/>
      <c r="B335" s="26"/>
      <c r="C335" s="26"/>
      <c r="D335" s="27"/>
      <c r="E335" s="26"/>
      <c r="F335" s="26"/>
      <c r="G335" s="26"/>
      <c r="H335" s="26"/>
      <c r="I335" s="26"/>
      <c r="J335" s="28"/>
      <c r="K335" s="34"/>
      <c r="L335" s="35"/>
      <c r="M335" s="49"/>
      <c r="N335" s="49"/>
      <c r="O335" s="35"/>
      <c r="P335" s="35"/>
      <c r="Q335" s="35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40"/>
    </row>
    <row r="336" spans="1:32" x14ac:dyDescent="0.3">
      <c r="A336" s="29"/>
      <c r="B336" s="29"/>
      <c r="C336" s="29"/>
      <c r="D336" s="30"/>
      <c r="E336" s="29"/>
      <c r="F336" s="29"/>
      <c r="G336" s="29"/>
      <c r="H336" s="29"/>
      <c r="I336" s="29"/>
      <c r="J336" s="31"/>
      <c r="K336" s="36"/>
      <c r="L336" s="37"/>
      <c r="M336" s="37"/>
      <c r="N336" s="37"/>
      <c r="O336" s="37"/>
      <c r="P336" s="37"/>
      <c r="Q336" s="37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2"/>
    </row>
    <row r="337" spans="1:32" x14ac:dyDescent="0.3">
      <c r="A337" s="26"/>
      <c r="B337" s="26"/>
      <c r="C337" s="26"/>
      <c r="D337" s="27"/>
      <c r="E337" s="26"/>
      <c r="F337" s="26"/>
      <c r="G337" s="26"/>
      <c r="H337" s="26"/>
      <c r="I337" s="26"/>
      <c r="J337" s="28"/>
      <c r="K337" s="34"/>
      <c r="L337" s="35"/>
      <c r="M337" s="49"/>
      <c r="N337" s="49"/>
      <c r="O337" s="35"/>
      <c r="P337" s="35"/>
      <c r="Q337" s="35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40"/>
    </row>
    <row r="338" spans="1:32" x14ac:dyDescent="0.3">
      <c r="A338" s="29"/>
      <c r="B338" s="29"/>
      <c r="C338" s="29"/>
      <c r="D338" s="30"/>
      <c r="E338" s="29"/>
      <c r="F338" s="29"/>
      <c r="G338" s="29"/>
      <c r="H338" s="29"/>
      <c r="I338" s="29"/>
      <c r="J338" s="31"/>
      <c r="K338" s="36"/>
      <c r="L338" s="37"/>
      <c r="M338" s="37"/>
      <c r="N338" s="37"/>
      <c r="O338" s="37"/>
      <c r="P338" s="37"/>
      <c r="Q338" s="37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2"/>
    </row>
    <row r="339" spans="1:32" x14ac:dyDescent="0.3">
      <c r="A339" s="26"/>
      <c r="B339" s="26"/>
      <c r="C339" s="26"/>
      <c r="D339" s="27"/>
      <c r="E339" s="26"/>
      <c r="F339" s="26"/>
      <c r="G339" s="26"/>
      <c r="H339" s="26"/>
      <c r="I339" s="26"/>
      <c r="J339" s="28"/>
      <c r="K339" s="34"/>
      <c r="L339" s="35"/>
      <c r="M339" s="49"/>
      <c r="N339" s="49"/>
      <c r="O339" s="35"/>
      <c r="P339" s="35"/>
      <c r="Q339" s="35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40"/>
    </row>
    <row r="340" spans="1:32" x14ac:dyDescent="0.3">
      <c r="A340" s="29"/>
      <c r="B340" s="29"/>
      <c r="C340" s="29"/>
      <c r="D340" s="30"/>
      <c r="E340" s="29"/>
      <c r="F340" s="29"/>
      <c r="G340" s="29"/>
      <c r="H340" s="29"/>
      <c r="I340" s="29"/>
      <c r="J340" s="31"/>
      <c r="K340" s="36"/>
      <c r="L340" s="37"/>
      <c r="M340" s="37"/>
      <c r="N340" s="37"/>
      <c r="O340" s="37"/>
      <c r="P340" s="37"/>
      <c r="Q340" s="37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2"/>
    </row>
    <row r="341" spans="1:32" x14ac:dyDescent="0.3">
      <c r="A341" s="26"/>
      <c r="B341" s="26"/>
      <c r="C341" s="26"/>
      <c r="D341" s="27"/>
      <c r="E341" s="26"/>
      <c r="F341" s="26"/>
      <c r="G341" s="26"/>
      <c r="H341" s="26"/>
      <c r="I341" s="26"/>
      <c r="J341" s="28"/>
      <c r="K341" s="34"/>
      <c r="L341" s="35"/>
      <c r="M341" s="49"/>
      <c r="N341" s="49"/>
      <c r="O341" s="35"/>
      <c r="P341" s="35"/>
      <c r="Q341" s="35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40"/>
    </row>
    <row r="342" spans="1:32" x14ac:dyDescent="0.3">
      <c r="A342" s="29"/>
      <c r="B342" s="29"/>
      <c r="C342" s="29"/>
      <c r="D342" s="30"/>
      <c r="E342" s="29"/>
      <c r="F342" s="29"/>
      <c r="G342" s="29"/>
      <c r="H342" s="29"/>
      <c r="I342" s="29"/>
      <c r="J342" s="31"/>
      <c r="K342" s="36"/>
      <c r="L342" s="37"/>
      <c r="M342" s="37"/>
      <c r="N342" s="37"/>
      <c r="O342" s="37"/>
      <c r="P342" s="37"/>
      <c r="Q342" s="37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2"/>
    </row>
    <row r="343" spans="1:32" x14ac:dyDescent="0.3">
      <c r="A343" s="26"/>
      <c r="B343" s="26"/>
      <c r="C343" s="26"/>
      <c r="D343" s="27"/>
      <c r="E343" s="26"/>
      <c r="F343" s="26"/>
      <c r="G343" s="26"/>
      <c r="H343" s="26"/>
      <c r="I343" s="26"/>
      <c r="J343" s="28"/>
      <c r="K343" s="34"/>
      <c r="L343" s="35"/>
      <c r="M343" s="49"/>
      <c r="N343" s="49"/>
      <c r="O343" s="35"/>
      <c r="P343" s="35"/>
      <c r="Q343" s="35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40"/>
    </row>
    <row r="344" spans="1:32" x14ac:dyDescent="0.3">
      <c r="A344" s="29"/>
      <c r="B344" s="29"/>
      <c r="C344" s="29"/>
      <c r="D344" s="30"/>
      <c r="E344" s="29"/>
      <c r="F344" s="29"/>
      <c r="G344" s="29"/>
      <c r="H344" s="29"/>
      <c r="I344" s="29"/>
      <c r="J344" s="31"/>
      <c r="K344" s="36"/>
      <c r="L344" s="37"/>
      <c r="M344" s="37"/>
      <c r="N344" s="37"/>
      <c r="O344" s="37"/>
      <c r="P344" s="37"/>
      <c r="Q344" s="37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2"/>
    </row>
    <row r="345" spans="1:32" x14ac:dyDescent="0.3">
      <c r="A345" s="26"/>
      <c r="B345" s="26"/>
      <c r="C345" s="26"/>
      <c r="D345" s="27"/>
      <c r="E345" s="26"/>
      <c r="F345" s="26"/>
      <c r="G345" s="26"/>
      <c r="H345" s="26"/>
      <c r="I345" s="26"/>
      <c r="J345" s="28"/>
      <c r="K345" s="34"/>
      <c r="L345" s="35"/>
      <c r="M345" s="49"/>
      <c r="N345" s="49"/>
      <c r="O345" s="35"/>
      <c r="P345" s="35"/>
      <c r="Q345" s="35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40"/>
    </row>
    <row r="346" spans="1:32" x14ac:dyDescent="0.3">
      <c r="A346" s="29"/>
      <c r="B346" s="29"/>
      <c r="C346" s="29"/>
      <c r="D346" s="30"/>
      <c r="E346" s="29"/>
      <c r="F346" s="29"/>
      <c r="G346" s="29"/>
      <c r="H346" s="29"/>
      <c r="I346" s="29"/>
      <c r="J346" s="31"/>
      <c r="K346" s="36"/>
      <c r="L346" s="37"/>
      <c r="M346" s="37"/>
      <c r="N346" s="37"/>
      <c r="O346" s="37"/>
      <c r="P346" s="37"/>
      <c r="Q346" s="37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2"/>
    </row>
    <row r="347" spans="1:32" x14ac:dyDescent="0.3">
      <c r="A347" s="26"/>
      <c r="B347" s="26"/>
      <c r="C347" s="26"/>
      <c r="D347" s="27"/>
      <c r="E347" s="26"/>
      <c r="F347" s="26"/>
      <c r="G347" s="26"/>
      <c r="H347" s="26"/>
      <c r="I347" s="26"/>
      <c r="J347" s="28"/>
      <c r="K347" s="34"/>
      <c r="L347" s="35"/>
      <c r="M347" s="49"/>
      <c r="N347" s="49"/>
      <c r="O347" s="49"/>
      <c r="P347" s="35"/>
      <c r="Q347" s="35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40"/>
    </row>
    <row r="348" spans="1:32" x14ac:dyDescent="0.3">
      <c r="A348" s="29"/>
      <c r="B348" s="29"/>
      <c r="C348" s="29"/>
      <c r="D348" s="30"/>
      <c r="E348" s="29"/>
      <c r="F348" s="29"/>
      <c r="G348" s="29"/>
      <c r="H348" s="29"/>
      <c r="I348" s="29"/>
      <c r="J348" s="31"/>
      <c r="K348" s="36"/>
      <c r="L348" s="37"/>
      <c r="M348" s="37"/>
      <c r="N348" s="37"/>
      <c r="O348" s="37"/>
      <c r="P348" s="37"/>
      <c r="Q348" s="37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2"/>
    </row>
    <row r="349" spans="1:32" x14ac:dyDescent="0.3">
      <c r="A349" s="26"/>
      <c r="B349" s="26"/>
      <c r="C349" s="26"/>
      <c r="D349" s="27"/>
      <c r="E349" s="26"/>
      <c r="F349" s="26"/>
      <c r="G349" s="26"/>
      <c r="H349" s="26"/>
      <c r="I349" s="26"/>
      <c r="J349" s="28"/>
      <c r="K349" s="34"/>
      <c r="L349" s="35"/>
      <c r="M349" s="49"/>
      <c r="N349" s="49"/>
      <c r="O349" s="35"/>
      <c r="P349" s="35"/>
      <c r="Q349" s="35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40"/>
    </row>
    <row r="350" spans="1:32" x14ac:dyDescent="0.3">
      <c r="A350" s="29"/>
      <c r="B350" s="29"/>
      <c r="C350" s="29"/>
      <c r="D350" s="30"/>
      <c r="E350" s="29"/>
      <c r="F350" s="29"/>
      <c r="G350" s="29"/>
      <c r="H350" s="29"/>
      <c r="I350" s="29"/>
      <c r="J350" s="31"/>
      <c r="K350" s="36"/>
      <c r="L350" s="37"/>
      <c r="M350" s="37"/>
      <c r="N350" s="37"/>
      <c r="O350" s="37"/>
      <c r="P350" s="37"/>
      <c r="Q350" s="37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2"/>
    </row>
    <row r="351" spans="1:32" x14ac:dyDescent="0.3">
      <c r="A351" s="26"/>
      <c r="B351" s="26"/>
      <c r="C351" s="26"/>
      <c r="D351" s="27"/>
      <c r="E351" s="26"/>
      <c r="F351" s="26"/>
      <c r="G351" s="26"/>
      <c r="H351" s="26"/>
      <c r="I351" s="26"/>
      <c r="J351" s="28"/>
      <c r="K351" s="34"/>
      <c r="L351" s="35"/>
      <c r="M351" s="49"/>
      <c r="N351" s="35"/>
      <c r="O351" s="35"/>
      <c r="P351" s="35"/>
      <c r="Q351" s="35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40"/>
    </row>
    <row r="352" spans="1:32" x14ac:dyDescent="0.3">
      <c r="A352" s="29"/>
      <c r="B352" s="29"/>
      <c r="C352" s="29"/>
      <c r="D352" s="30"/>
      <c r="E352" s="29"/>
      <c r="F352" s="29"/>
      <c r="G352" s="29"/>
      <c r="H352" s="29"/>
      <c r="I352" s="29"/>
      <c r="J352" s="31"/>
      <c r="K352" s="36"/>
      <c r="L352" s="37"/>
      <c r="M352" s="37"/>
      <c r="N352" s="37"/>
      <c r="O352" s="37"/>
      <c r="P352" s="37"/>
      <c r="Q352" s="37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2"/>
    </row>
    <row r="353" spans="1:32" x14ac:dyDescent="0.3">
      <c r="A353" s="26"/>
      <c r="B353" s="26"/>
      <c r="C353" s="26"/>
      <c r="D353" s="27"/>
      <c r="E353" s="26"/>
      <c r="F353" s="26"/>
      <c r="G353" s="26"/>
      <c r="H353" s="26"/>
      <c r="I353" s="26"/>
      <c r="J353" s="28"/>
      <c r="K353" s="34"/>
      <c r="L353" s="35"/>
      <c r="M353" s="49"/>
      <c r="N353" s="35"/>
      <c r="O353" s="35"/>
      <c r="P353" s="35"/>
      <c r="Q353" s="35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40"/>
    </row>
    <row r="354" spans="1:32" x14ac:dyDescent="0.3">
      <c r="A354" s="29"/>
      <c r="B354" s="29"/>
      <c r="C354" s="29"/>
      <c r="D354" s="30"/>
      <c r="E354" s="29"/>
      <c r="F354" s="29"/>
      <c r="G354" s="29"/>
      <c r="H354" s="29"/>
      <c r="I354" s="29"/>
      <c r="J354" s="31"/>
      <c r="K354" s="36"/>
      <c r="L354" s="37"/>
      <c r="M354" s="37"/>
      <c r="N354" s="37"/>
      <c r="O354" s="37"/>
      <c r="P354" s="37"/>
      <c r="Q354" s="37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2"/>
    </row>
    <row r="355" spans="1:32" x14ac:dyDescent="0.3">
      <c r="A355" s="26"/>
      <c r="B355" s="26"/>
      <c r="C355" s="26"/>
      <c r="D355" s="27"/>
      <c r="E355" s="26"/>
      <c r="F355" s="26"/>
      <c r="G355" s="26"/>
      <c r="H355" s="26"/>
      <c r="I355" s="26"/>
      <c r="J355" s="28"/>
      <c r="K355" s="34"/>
      <c r="L355" s="35"/>
      <c r="M355" s="49"/>
      <c r="N355" s="35"/>
      <c r="O355" s="35"/>
      <c r="P355" s="35"/>
      <c r="Q355" s="35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40"/>
    </row>
    <row r="356" spans="1:32" x14ac:dyDescent="0.3">
      <c r="A356" s="29"/>
      <c r="B356" s="29"/>
      <c r="C356" s="29"/>
      <c r="D356" s="30"/>
      <c r="E356" s="29"/>
      <c r="F356" s="29"/>
      <c r="G356" s="29"/>
      <c r="H356" s="29"/>
      <c r="I356" s="29"/>
      <c r="J356" s="31"/>
      <c r="K356" s="36"/>
      <c r="L356" s="37"/>
      <c r="M356" s="37"/>
      <c r="N356" s="37"/>
      <c r="O356" s="37"/>
      <c r="P356" s="37"/>
      <c r="Q356" s="37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2"/>
    </row>
    <row r="357" spans="1:32" x14ac:dyDescent="0.3">
      <c r="A357" s="26"/>
      <c r="B357" s="26"/>
      <c r="C357" s="26"/>
      <c r="D357" s="27"/>
      <c r="E357" s="26"/>
      <c r="F357" s="26"/>
      <c r="G357" s="26"/>
      <c r="H357" s="26"/>
      <c r="I357" s="26"/>
      <c r="J357" s="28"/>
      <c r="K357" s="34"/>
      <c r="L357" s="35"/>
      <c r="M357" s="49"/>
      <c r="N357" s="35"/>
      <c r="O357" s="35"/>
      <c r="P357" s="35"/>
      <c r="Q357" s="35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40"/>
    </row>
    <row r="358" spans="1:32" x14ac:dyDescent="0.3">
      <c r="A358" s="29"/>
      <c r="B358" s="29"/>
      <c r="C358" s="29"/>
      <c r="D358" s="30"/>
      <c r="E358" s="29"/>
      <c r="F358" s="29"/>
      <c r="G358" s="29"/>
      <c r="H358" s="29"/>
      <c r="I358" s="29"/>
      <c r="J358" s="31"/>
      <c r="K358" s="36"/>
      <c r="L358" s="37"/>
      <c r="M358" s="37"/>
      <c r="N358" s="37"/>
      <c r="O358" s="37"/>
      <c r="P358" s="37"/>
      <c r="Q358" s="37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2"/>
    </row>
    <row r="359" spans="1:32" x14ac:dyDescent="0.3">
      <c r="A359" s="26"/>
      <c r="B359" s="26"/>
      <c r="C359" s="26"/>
      <c r="D359" s="27"/>
      <c r="E359" s="26"/>
      <c r="F359" s="26"/>
      <c r="G359" s="26"/>
      <c r="H359" s="26"/>
      <c r="I359" s="26"/>
      <c r="J359" s="28"/>
      <c r="K359" s="34"/>
      <c r="L359" s="35"/>
      <c r="M359" s="49"/>
      <c r="N359" s="35"/>
      <c r="O359" s="35"/>
      <c r="P359" s="35"/>
      <c r="Q359" s="35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40"/>
    </row>
    <row r="360" spans="1:32" x14ac:dyDescent="0.3">
      <c r="A360" s="29"/>
      <c r="B360" s="29"/>
      <c r="C360" s="29"/>
      <c r="D360" s="30"/>
      <c r="E360" s="29"/>
      <c r="F360" s="29"/>
      <c r="G360" s="29"/>
      <c r="H360" s="29"/>
      <c r="I360" s="29"/>
      <c r="J360" s="31"/>
      <c r="K360" s="36"/>
      <c r="L360" s="37"/>
      <c r="M360" s="37"/>
      <c r="N360" s="37"/>
      <c r="O360" s="37"/>
      <c r="P360" s="37"/>
      <c r="Q360" s="37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2"/>
    </row>
    <row r="361" spans="1:32" x14ac:dyDescent="0.3">
      <c r="A361" s="26"/>
      <c r="B361" s="26"/>
      <c r="C361" s="26"/>
      <c r="D361" s="27"/>
      <c r="E361" s="26"/>
      <c r="F361" s="26"/>
      <c r="G361" s="26"/>
      <c r="H361" s="26"/>
      <c r="I361" s="26"/>
      <c r="J361" s="28"/>
      <c r="K361" s="34"/>
      <c r="L361" s="35"/>
      <c r="M361" s="49"/>
      <c r="N361" s="35"/>
      <c r="O361" s="35"/>
      <c r="P361" s="35"/>
      <c r="Q361" s="35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40"/>
    </row>
    <row r="362" spans="1:32" x14ac:dyDescent="0.3">
      <c r="A362" s="29"/>
      <c r="B362" s="29"/>
      <c r="C362" s="29"/>
      <c r="D362" s="30"/>
      <c r="E362" s="29"/>
      <c r="F362" s="29"/>
      <c r="G362" s="29"/>
      <c r="H362" s="29"/>
      <c r="I362" s="29"/>
      <c r="J362" s="31"/>
      <c r="K362" s="36"/>
      <c r="L362" s="37"/>
      <c r="M362" s="37"/>
      <c r="N362" s="37"/>
      <c r="O362" s="37"/>
      <c r="P362" s="37"/>
      <c r="Q362" s="37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2"/>
    </row>
    <row r="363" spans="1:32" x14ac:dyDescent="0.3">
      <c r="A363" s="26"/>
      <c r="B363" s="26"/>
      <c r="C363" s="26"/>
      <c r="D363" s="27"/>
      <c r="E363" s="26"/>
      <c r="F363" s="26"/>
      <c r="G363" s="26"/>
      <c r="H363" s="26"/>
      <c r="I363" s="26"/>
      <c r="J363" s="28"/>
      <c r="K363" s="34"/>
      <c r="L363" s="35"/>
      <c r="M363" s="49"/>
      <c r="N363" s="35"/>
      <c r="O363" s="35"/>
      <c r="P363" s="35"/>
      <c r="Q363" s="35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40"/>
    </row>
    <row r="364" spans="1:32" x14ac:dyDescent="0.3">
      <c r="A364" s="29"/>
      <c r="B364" s="29"/>
      <c r="C364" s="29"/>
      <c r="D364" s="30"/>
      <c r="E364" s="29"/>
      <c r="F364" s="29"/>
      <c r="G364" s="29"/>
      <c r="H364" s="29"/>
      <c r="I364" s="29"/>
      <c r="J364" s="31"/>
      <c r="K364" s="36"/>
      <c r="L364" s="37"/>
      <c r="M364" s="37"/>
      <c r="N364" s="37"/>
      <c r="O364" s="37"/>
      <c r="P364" s="37"/>
      <c r="Q364" s="37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2"/>
    </row>
    <row r="365" spans="1:32" x14ac:dyDescent="0.3">
      <c r="A365" s="26"/>
      <c r="B365" s="26"/>
      <c r="C365" s="26"/>
      <c r="D365" s="27"/>
      <c r="E365" s="26"/>
      <c r="F365" s="26"/>
      <c r="G365" s="26"/>
      <c r="H365" s="26"/>
      <c r="I365" s="26"/>
      <c r="J365" s="28"/>
      <c r="K365" s="34"/>
      <c r="L365" s="35"/>
      <c r="M365" s="49"/>
      <c r="N365" s="35"/>
      <c r="O365" s="35"/>
      <c r="P365" s="35"/>
      <c r="Q365" s="35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40"/>
    </row>
    <row r="366" spans="1:32" x14ac:dyDescent="0.3">
      <c r="A366" s="29"/>
      <c r="B366" s="29"/>
      <c r="C366" s="29"/>
      <c r="D366" s="30"/>
      <c r="E366" s="29"/>
      <c r="F366" s="29"/>
      <c r="G366" s="29"/>
      <c r="H366" s="29"/>
      <c r="I366" s="29"/>
      <c r="J366" s="31"/>
      <c r="K366" s="36"/>
      <c r="L366" s="37"/>
      <c r="M366" s="37"/>
      <c r="N366" s="37"/>
      <c r="O366" s="37"/>
      <c r="P366" s="37"/>
      <c r="Q366" s="37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2"/>
    </row>
    <row r="367" spans="1:32" x14ac:dyDescent="0.3">
      <c r="A367" s="26"/>
      <c r="B367" s="26"/>
      <c r="C367" s="26"/>
      <c r="D367" s="27"/>
      <c r="E367" s="26"/>
      <c r="F367" s="26"/>
      <c r="G367" s="26"/>
      <c r="H367" s="26"/>
      <c r="I367" s="26"/>
      <c r="J367" s="28"/>
      <c r="K367" s="34"/>
      <c r="L367" s="35"/>
      <c r="M367" s="49"/>
      <c r="N367" s="35"/>
      <c r="O367" s="35"/>
      <c r="P367" s="35"/>
      <c r="Q367" s="35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40"/>
    </row>
    <row r="368" spans="1:32" x14ac:dyDescent="0.3">
      <c r="A368" s="29"/>
      <c r="B368" s="29"/>
      <c r="C368" s="29"/>
      <c r="D368" s="30"/>
      <c r="E368" s="29"/>
      <c r="F368" s="29"/>
      <c r="G368" s="29"/>
      <c r="H368" s="29"/>
      <c r="I368" s="29"/>
      <c r="J368" s="31"/>
      <c r="K368" s="36"/>
      <c r="L368" s="37"/>
      <c r="M368" s="37"/>
      <c r="N368" s="37"/>
      <c r="O368" s="37"/>
      <c r="P368" s="37"/>
      <c r="Q368" s="37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2"/>
    </row>
    <row r="369" spans="1:32" x14ac:dyDescent="0.3">
      <c r="A369" s="26"/>
      <c r="B369" s="26"/>
      <c r="C369" s="26"/>
      <c r="D369" s="27"/>
      <c r="E369" s="26"/>
      <c r="F369" s="26"/>
      <c r="G369" s="26"/>
      <c r="H369" s="26"/>
      <c r="I369" s="26"/>
      <c r="J369" s="28"/>
      <c r="K369" s="34"/>
      <c r="L369" s="35"/>
      <c r="M369" s="49"/>
      <c r="N369" s="35"/>
      <c r="O369" s="35"/>
      <c r="P369" s="35"/>
      <c r="Q369" s="35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40"/>
    </row>
    <row r="370" spans="1:32" x14ac:dyDescent="0.3">
      <c r="A370" s="29"/>
      <c r="B370" s="29"/>
      <c r="C370" s="29"/>
      <c r="D370" s="30"/>
      <c r="E370" s="29"/>
      <c r="F370" s="29"/>
      <c r="G370" s="29"/>
      <c r="H370" s="29"/>
      <c r="I370" s="29"/>
      <c r="J370" s="31"/>
      <c r="K370" s="36"/>
      <c r="L370" s="37"/>
      <c r="M370" s="37"/>
      <c r="N370" s="37"/>
      <c r="O370" s="37"/>
      <c r="P370" s="37"/>
      <c r="Q370" s="37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2"/>
    </row>
    <row r="371" spans="1:32" x14ac:dyDescent="0.3">
      <c r="A371" s="26"/>
      <c r="B371" s="26"/>
      <c r="C371" s="26"/>
      <c r="D371" s="27"/>
      <c r="E371" s="26"/>
      <c r="F371" s="26"/>
      <c r="G371" s="26"/>
      <c r="H371" s="26"/>
      <c r="I371" s="26"/>
      <c r="J371" s="28"/>
      <c r="K371" s="34"/>
      <c r="L371" s="35"/>
      <c r="M371" s="49"/>
      <c r="N371" s="35"/>
      <c r="O371" s="35"/>
      <c r="P371" s="35"/>
      <c r="Q371" s="35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40"/>
    </row>
    <row r="372" spans="1:32" x14ac:dyDescent="0.3">
      <c r="A372" s="29"/>
      <c r="B372" s="29"/>
      <c r="C372" s="29"/>
      <c r="D372" s="30"/>
      <c r="E372" s="29"/>
      <c r="F372" s="29"/>
      <c r="G372" s="29"/>
      <c r="H372" s="29"/>
      <c r="I372" s="29"/>
      <c r="J372" s="31"/>
      <c r="K372" s="36"/>
      <c r="L372" s="37"/>
      <c r="M372" s="37"/>
      <c r="N372" s="37"/>
      <c r="O372" s="37"/>
      <c r="P372" s="37"/>
      <c r="Q372" s="37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2"/>
    </row>
    <row r="373" spans="1:32" x14ac:dyDescent="0.3">
      <c r="A373" s="26"/>
      <c r="B373" s="26"/>
      <c r="C373" s="26"/>
      <c r="D373" s="27"/>
      <c r="E373" s="26"/>
      <c r="F373" s="26"/>
      <c r="G373" s="26"/>
      <c r="H373" s="26"/>
      <c r="I373" s="26"/>
      <c r="J373" s="28"/>
      <c r="K373" s="34"/>
      <c r="L373" s="35"/>
      <c r="M373" s="49"/>
      <c r="N373" s="35"/>
      <c r="O373" s="35"/>
      <c r="P373" s="35"/>
      <c r="Q373" s="35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40"/>
    </row>
    <row r="374" spans="1:32" x14ac:dyDescent="0.3">
      <c r="A374" s="29"/>
      <c r="B374" s="29"/>
      <c r="C374" s="29"/>
      <c r="D374" s="30"/>
      <c r="E374" s="29"/>
      <c r="F374" s="29"/>
      <c r="G374" s="29"/>
      <c r="H374" s="29"/>
      <c r="I374" s="29"/>
      <c r="J374" s="31"/>
      <c r="K374" s="36"/>
      <c r="L374" s="37"/>
      <c r="M374" s="37"/>
      <c r="N374" s="37"/>
      <c r="O374" s="37"/>
      <c r="P374" s="37"/>
      <c r="Q374" s="37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2"/>
    </row>
    <row r="375" spans="1:32" x14ac:dyDescent="0.3">
      <c r="A375" s="26"/>
      <c r="B375" s="26"/>
      <c r="C375" s="26"/>
      <c r="D375" s="27"/>
      <c r="E375" s="26"/>
      <c r="F375" s="26"/>
      <c r="G375" s="26"/>
      <c r="H375" s="26"/>
      <c r="I375" s="26"/>
      <c r="J375" s="28"/>
      <c r="K375" s="34"/>
      <c r="L375" s="35"/>
      <c r="M375" s="49"/>
      <c r="N375" s="35"/>
      <c r="O375" s="35"/>
      <c r="P375" s="35"/>
      <c r="Q375" s="35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40"/>
    </row>
    <row r="376" spans="1:32" x14ac:dyDescent="0.3">
      <c r="A376" s="29"/>
      <c r="B376" s="29"/>
      <c r="C376" s="29"/>
      <c r="D376" s="30"/>
      <c r="E376" s="29"/>
      <c r="F376" s="29"/>
      <c r="G376" s="29"/>
      <c r="H376" s="29"/>
      <c r="I376" s="29"/>
      <c r="J376" s="31"/>
      <c r="K376" s="36"/>
      <c r="L376" s="37"/>
      <c r="M376" s="37"/>
      <c r="N376" s="37"/>
      <c r="O376" s="37"/>
      <c r="P376" s="37"/>
      <c r="Q376" s="37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2"/>
    </row>
    <row r="377" spans="1:32" x14ac:dyDescent="0.3">
      <c r="A377" s="26"/>
      <c r="B377" s="26"/>
      <c r="C377" s="26"/>
      <c r="D377" s="27"/>
      <c r="E377" s="26"/>
      <c r="F377" s="26"/>
      <c r="G377" s="26"/>
      <c r="H377" s="26"/>
      <c r="I377" s="26"/>
      <c r="J377" s="28"/>
      <c r="K377" s="34"/>
      <c r="L377" s="35"/>
      <c r="M377" s="49"/>
      <c r="N377" s="35"/>
      <c r="O377" s="35"/>
      <c r="P377" s="35"/>
      <c r="Q377" s="35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40"/>
    </row>
    <row r="378" spans="1:32" x14ac:dyDescent="0.3">
      <c r="A378" s="29"/>
      <c r="B378" s="29"/>
      <c r="C378" s="29"/>
      <c r="D378" s="30"/>
      <c r="E378" s="29"/>
      <c r="F378" s="29"/>
      <c r="G378" s="29"/>
      <c r="H378" s="29"/>
      <c r="I378" s="29"/>
      <c r="J378" s="31"/>
      <c r="K378" s="36"/>
      <c r="L378" s="37"/>
      <c r="M378" s="37"/>
      <c r="N378" s="37"/>
      <c r="O378" s="37"/>
      <c r="P378" s="37"/>
      <c r="Q378" s="37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2"/>
    </row>
    <row r="379" spans="1:32" x14ac:dyDescent="0.3">
      <c r="A379" s="26"/>
      <c r="B379" s="26"/>
      <c r="C379" s="26"/>
      <c r="D379" s="27"/>
      <c r="E379" s="26"/>
      <c r="F379" s="26"/>
      <c r="G379" s="26"/>
      <c r="H379" s="26"/>
      <c r="I379" s="26"/>
      <c r="J379" s="28"/>
      <c r="K379" s="34"/>
      <c r="L379" s="35"/>
      <c r="M379" s="49"/>
      <c r="N379" s="35"/>
      <c r="O379" s="35"/>
      <c r="P379" s="35"/>
      <c r="Q379" s="35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40"/>
    </row>
    <row r="380" spans="1:32" x14ac:dyDescent="0.3">
      <c r="A380" s="29"/>
      <c r="B380" s="29"/>
      <c r="C380" s="29"/>
      <c r="D380" s="30"/>
      <c r="E380" s="29"/>
      <c r="F380" s="29"/>
      <c r="G380" s="29"/>
      <c r="H380" s="29"/>
      <c r="I380" s="29"/>
      <c r="J380" s="31"/>
      <c r="K380" s="36"/>
      <c r="L380" s="37"/>
      <c r="M380" s="37"/>
      <c r="N380" s="37"/>
      <c r="O380" s="37"/>
      <c r="P380" s="37"/>
      <c r="Q380" s="37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2"/>
    </row>
    <row r="381" spans="1:32" x14ac:dyDescent="0.3">
      <c r="A381" s="26"/>
      <c r="B381" s="26"/>
      <c r="C381" s="26"/>
      <c r="D381" s="27"/>
      <c r="E381" s="26"/>
      <c r="F381" s="26"/>
      <c r="G381" s="26"/>
      <c r="H381" s="26"/>
      <c r="I381" s="26"/>
      <c r="J381" s="28"/>
      <c r="K381" s="34"/>
      <c r="L381" s="35"/>
      <c r="M381" s="49"/>
      <c r="N381" s="35"/>
      <c r="O381" s="35"/>
      <c r="P381" s="35"/>
      <c r="Q381" s="35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40"/>
    </row>
    <row r="382" spans="1:32" x14ac:dyDescent="0.3">
      <c r="A382" s="29"/>
      <c r="B382" s="29"/>
      <c r="C382" s="29"/>
      <c r="D382" s="30"/>
      <c r="E382" s="29"/>
      <c r="F382" s="29"/>
      <c r="G382" s="29"/>
      <c r="H382" s="29"/>
      <c r="I382" s="29"/>
      <c r="J382" s="31"/>
      <c r="K382" s="36"/>
      <c r="L382" s="37"/>
      <c r="M382" s="37"/>
      <c r="N382" s="37"/>
      <c r="O382" s="37"/>
      <c r="P382" s="37"/>
      <c r="Q382" s="37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2"/>
    </row>
    <row r="383" spans="1:32" x14ac:dyDescent="0.3">
      <c r="A383" s="26"/>
      <c r="B383" s="26"/>
      <c r="C383" s="26"/>
      <c r="D383" s="27"/>
      <c r="E383" s="26"/>
      <c r="F383" s="26"/>
      <c r="G383" s="26"/>
      <c r="H383" s="26"/>
      <c r="I383" s="26"/>
      <c r="J383" s="28"/>
      <c r="K383" s="34"/>
      <c r="L383" s="35"/>
      <c r="M383" s="49"/>
      <c r="N383" s="35"/>
      <c r="O383" s="35"/>
      <c r="P383" s="35"/>
      <c r="Q383" s="35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40"/>
    </row>
    <row r="384" spans="1:32" x14ac:dyDescent="0.3">
      <c r="A384" s="29"/>
      <c r="B384" s="29"/>
      <c r="C384" s="29"/>
      <c r="D384" s="30"/>
      <c r="E384" s="29"/>
      <c r="F384" s="29"/>
      <c r="G384" s="29"/>
      <c r="H384" s="29"/>
      <c r="I384" s="29"/>
      <c r="J384" s="31"/>
      <c r="K384" s="36"/>
      <c r="L384" s="37"/>
      <c r="M384" s="37"/>
      <c r="N384" s="37"/>
      <c r="O384" s="37"/>
      <c r="P384" s="37"/>
      <c r="Q384" s="37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2"/>
    </row>
    <row r="385" spans="1:32" x14ac:dyDescent="0.3">
      <c r="A385" s="26"/>
      <c r="B385" s="26"/>
      <c r="C385" s="26"/>
      <c r="D385" s="27"/>
      <c r="E385" s="26"/>
      <c r="F385" s="26"/>
      <c r="G385" s="26"/>
      <c r="H385" s="26"/>
      <c r="I385" s="26"/>
      <c r="J385" s="28"/>
      <c r="K385" s="34"/>
      <c r="L385" s="35"/>
      <c r="M385" s="49"/>
      <c r="N385" s="35"/>
      <c r="O385" s="35"/>
      <c r="P385" s="35"/>
      <c r="Q385" s="35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40"/>
    </row>
    <row r="386" spans="1:32" x14ac:dyDescent="0.3">
      <c r="A386" s="29"/>
      <c r="B386" s="29"/>
      <c r="C386" s="29"/>
      <c r="D386" s="30"/>
      <c r="E386" s="29"/>
      <c r="F386" s="29"/>
      <c r="G386" s="29"/>
      <c r="H386" s="29"/>
      <c r="I386" s="29"/>
      <c r="J386" s="31"/>
      <c r="K386" s="36"/>
      <c r="L386" s="37"/>
      <c r="M386" s="37"/>
      <c r="N386" s="37"/>
      <c r="O386" s="37"/>
      <c r="P386" s="37"/>
      <c r="Q386" s="37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2"/>
    </row>
    <row r="387" spans="1:32" x14ac:dyDescent="0.3">
      <c r="A387" s="26"/>
      <c r="B387" s="26"/>
      <c r="C387" s="26"/>
      <c r="D387" s="27"/>
      <c r="E387" s="26"/>
      <c r="F387" s="26"/>
      <c r="G387" s="26"/>
      <c r="H387" s="26"/>
      <c r="I387" s="26"/>
      <c r="J387" s="28"/>
      <c r="K387" s="34"/>
      <c r="L387" s="35"/>
      <c r="M387" s="49"/>
      <c r="N387" s="35"/>
      <c r="O387" s="35"/>
      <c r="P387" s="35"/>
      <c r="Q387" s="35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40"/>
    </row>
    <row r="388" spans="1:32" x14ac:dyDescent="0.3">
      <c r="A388" s="29"/>
      <c r="B388" s="29"/>
      <c r="C388" s="29"/>
      <c r="D388" s="30"/>
      <c r="E388" s="29"/>
      <c r="F388" s="29"/>
      <c r="G388" s="29"/>
      <c r="H388" s="29"/>
      <c r="I388" s="29"/>
      <c r="J388" s="31"/>
      <c r="K388" s="36"/>
      <c r="L388" s="37"/>
      <c r="M388" s="37"/>
      <c r="N388" s="37"/>
      <c r="O388" s="37"/>
      <c r="P388" s="37"/>
      <c r="Q388" s="37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2"/>
    </row>
    <row r="389" spans="1:32" x14ac:dyDescent="0.3">
      <c r="A389" s="26"/>
      <c r="B389" s="26"/>
      <c r="C389" s="26"/>
      <c r="D389" s="27"/>
      <c r="E389" s="26"/>
      <c r="F389" s="26"/>
      <c r="G389" s="26"/>
      <c r="H389" s="26"/>
      <c r="I389" s="26"/>
      <c r="J389" s="28"/>
      <c r="K389" s="34"/>
      <c r="L389" s="35"/>
      <c r="M389" s="49"/>
      <c r="N389" s="35"/>
      <c r="O389" s="35"/>
      <c r="P389" s="35"/>
      <c r="Q389" s="35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40"/>
    </row>
    <row r="390" spans="1:32" x14ac:dyDescent="0.3">
      <c r="A390" s="29"/>
      <c r="B390" s="29"/>
      <c r="C390" s="29"/>
      <c r="D390" s="30"/>
      <c r="E390" s="29"/>
      <c r="F390" s="29"/>
      <c r="G390" s="29"/>
      <c r="H390" s="29"/>
      <c r="I390" s="29"/>
      <c r="J390" s="31"/>
      <c r="K390" s="36"/>
      <c r="L390" s="37"/>
      <c r="M390" s="37"/>
      <c r="N390" s="37"/>
      <c r="O390" s="37"/>
      <c r="P390" s="37"/>
      <c r="Q390" s="37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2"/>
    </row>
    <row r="391" spans="1:32" x14ac:dyDescent="0.3">
      <c r="A391" s="26"/>
      <c r="B391" s="26"/>
      <c r="C391" s="26"/>
      <c r="D391" s="27"/>
      <c r="E391" s="26"/>
      <c r="F391" s="26"/>
      <c r="G391" s="26"/>
      <c r="H391" s="26"/>
      <c r="I391" s="26"/>
      <c r="J391" s="28"/>
      <c r="K391" s="34"/>
      <c r="L391" s="35"/>
      <c r="M391" s="49"/>
      <c r="N391" s="35"/>
      <c r="O391" s="35"/>
      <c r="P391" s="35"/>
      <c r="Q391" s="35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40"/>
    </row>
    <row r="392" spans="1:32" x14ac:dyDescent="0.3">
      <c r="A392" s="29"/>
      <c r="B392" s="29"/>
      <c r="C392" s="29"/>
      <c r="D392" s="30"/>
      <c r="E392" s="29"/>
      <c r="F392" s="29"/>
      <c r="G392" s="29"/>
      <c r="H392" s="29"/>
      <c r="I392" s="29"/>
      <c r="J392" s="31"/>
      <c r="K392" s="36"/>
      <c r="L392" s="37"/>
      <c r="M392" s="37"/>
      <c r="N392" s="37"/>
      <c r="O392" s="37"/>
      <c r="P392" s="37"/>
      <c r="Q392" s="37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2"/>
    </row>
    <row r="393" spans="1:32" x14ac:dyDescent="0.3">
      <c r="A393" s="26"/>
      <c r="B393" s="26"/>
      <c r="C393" s="26"/>
      <c r="D393" s="27"/>
      <c r="E393" s="26"/>
      <c r="F393" s="26"/>
      <c r="G393" s="26"/>
      <c r="H393" s="26"/>
      <c r="I393" s="26"/>
      <c r="J393" s="28"/>
      <c r="K393" s="34"/>
      <c r="L393" s="35"/>
      <c r="M393" s="49"/>
      <c r="N393" s="35"/>
      <c r="O393" s="35"/>
      <c r="P393" s="35"/>
      <c r="Q393" s="35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40"/>
    </row>
    <row r="394" spans="1:32" x14ac:dyDescent="0.3">
      <c r="A394" s="29"/>
      <c r="B394" s="29"/>
      <c r="C394" s="29"/>
      <c r="D394" s="30"/>
      <c r="E394" s="29"/>
      <c r="F394" s="29"/>
      <c r="G394" s="29"/>
      <c r="H394" s="29"/>
      <c r="I394" s="29"/>
      <c r="J394" s="31"/>
      <c r="K394" s="36"/>
      <c r="L394" s="37"/>
      <c r="M394" s="37"/>
      <c r="N394" s="37"/>
      <c r="O394" s="37"/>
      <c r="P394" s="37"/>
      <c r="Q394" s="37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2"/>
    </row>
    <row r="395" spans="1:32" x14ac:dyDescent="0.3">
      <c r="A395" s="26"/>
      <c r="B395" s="26"/>
      <c r="C395" s="26"/>
      <c r="D395" s="27"/>
      <c r="E395" s="26"/>
      <c r="F395" s="26"/>
      <c r="G395" s="26"/>
      <c r="H395" s="26"/>
      <c r="I395" s="26"/>
      <c r="J395" s="28"/>
      <c r="K395" s="34"/>
      <c r="L395" s="35"/>
      <c r="M395" s="49"/>
      <c r="N395" s="35"/>
      <c r="O395" s="35"/>
      <c r="P395" s="35"/>
      <c r="Q395" s="35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40"/>
    </row>
    <row r="396" spans="1:32" x14ac:dyDescent="0.3">
      <c r="A396" s="29"/>
      <c r="B396" s="29"/>
      <c r="C396" s="29"/>
      <c r="D396" s="30"/>
      <c r="E396" s="29"/>
      <c r="F396" s="29"/>
      <c r="G396" s="29"/>
      <c r="H396" s="29"/>
      <c r="I396" s="29"/>
      <c r="J396" s="31"/>
      <c r="K396" s="36"/>
      <c r="L396" s="37"/>
      <c r="M396" s="37"/>
      <c r="N396" s="37"/>
      <c r="O396" s="37"/>
      <c r="P396" s="37"/>
      <c r="Q396" s="37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2"/>
    </row>
    <row r="397" spans="1:32" x14ac:dyDescent="0.3">
      <c r="A397" s="26"/>
      <c r="B397" s="26"/>
      <c r="C397" s="26"/>
      <c r="D397" s="27"/>
      <c r="E397" s="26"/>
      <c r="F397" s="26"/>
      <c r="G397" s="26"/>
      <c r="H397" s="26"/>
      <c r="I397" s="26"/>
      <c r="J397" s="28"/>
      <c r="K397" s="34"/>
      <c r="L397" s="35"/>
      <c r="M397" s="49"/>
      <c r="N397" s="35"/>
      <c r="O397" s="35"/>
      <c r="P397" s="35"/>
      <c r="Q397" s="35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40"/>
    </row>
    <row r="398" spans="1:32" x14ac:dyDescent="0.3">
      <c r="A398" s="29"/>
      <c r="B398" s="29"/>
      <c r="C398" s="29"/>
      <c r="D398" s="30"/>
      <c r="E398" s="29"/>
      <c r="F398" s="29"/>
      <c r="G398" s="29"/>
      <c r="H398" s="29"/>
      <c r="I398" s="29"/>
      <c r="J398" s="31"/>
      <c r="K398" s="36"/>
      <c r="L398" s="37"/>
      <c r="M398" s="37"/>
      <c r="N398" s="37"/>
      <c r="O398" s="37"/>
      <c r="P398" s="37"/>
      <c r="Q398" s="37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2"/>
    </row>
    <row r="399" spans="1:32" x14ac:dyDescent="0.3">
      <c r="A399" s="26"/>
      <c r="B399" s="26"/>
      <c r="C399" s="26"/>
      <c r="D399" s="27"/>
      <c r="E399" s="26"/>
      <c r="F399" s="26"/>
      <c r="G399" s="26"/>
      <c r="H399" s="26"/>
      <c r="I399" s="26"/>
      <c r="J399" s="28"/>
      <c r="K399" s="34"/>
      <c r="L399" s="35"/>
      <c r="M399" s="49"/>
      <c r="N399" s="35"/>
      <c r="O399" s="35"/>
      <c r="P399" s="35"/>
      <c r="Q399" s="35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40"/>
    </row>
    <row r="400" spans="1:32" x14ac:dyDescent="0.3">
      <c r="A400" s="29"/>
      <c r="B400" s="29"/>
      <c r="C400" s="29"/>
      <c r="D400" s="30"/>
      <c r="E400" s="29"/>
      <c r="F400" s="29"/>
      <c r="G400" s="29"/>
      <c r="H400" s="29"/>
      <c r="I400" s="29"/>
      <c r="J400" s="31"/>
      <c r="K400" s="36"/>
      <c r="L400" s="37"/>
      <c r="M400" s="37"/>
      <c r="N400" s="37"/>
      <c r="O400" s="37"/>
      <c r="P400" s="37"/>
      <c r="Q400" s="37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2"/>
    </row>
    <row r="401" spans="1:32" x14ac:dyDescent="0.3">
      <c r="A401" s="26"/>
      <c r="B401" s="26"/>
      <c r="C401" s="26"/>
      <c r="D401" s="27"/>
      <c r="E401" s="26"/>
      <c r="F401" s="26"/>
      <c r="G401" s="26"/>
      <c r="H401" s="26"/>
      <c r="I401" s="26"/>
      <c r="J401" s="28"/>
      <c r="K401" s="34"/>
      <c r="L401" s="35"/>
      <c r="M401" s="35"/>
      <c r="N401" s="35"/>
      <c r="O401" s="35"/>
      <c r="P401" s="35"/>
      <c r="Q401" s="35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40"/>
    </row>
    <row r="402" spans="1:32" x14ac:dyDescent="0.3">
      <c r="A402" s="29"/>
      <c r="B402" s="29"/>
      <c r="C402" s="29"/>
      <c r="D402" s="30"/>
      <c r="E402" s="29"/>
      <c r="F402" s="29"/>
      <c r="G402" s="29"/>
      <c r="H402" s="29"/>
      <c r="I402" s="29"/>
      <c r="J402" s="31"/>
      <c r="K402" s="36"/>
      <c r="L402" s="37"/>
      <c r="M402" s="37"/>
      <c r="N402" s="37"/>
      <c r="O402" s="37"/>
      <c r="P402" s="37"/>
      <c r="Q402" s="37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2"/>
    </row>
    <row r="403" spans="1:32" x14ac:dyDescent="0.3">
      <c r="A403" s="26"/>
      <c r="B403" s="26"/>
      <c r="C403" s="26"/>
      <c r="D403" s="27"/>
      <c r="E403" s="26"/>
      <c r="F403" s="26"/>
      <c r="G403" s="26"/>
      <c r="H403" s="26"/>
      <c r="I403" s="26"/>
      <c r="J403" s="28"/>
      <c r="K403" s="34"/>
      <c r="L403" s="35"/>
      <c r="M403" s="35"/>
      <c r="N403" s="35"/>
      <c r="O403" s="35"/>
      <c r="P403" s="35"/>
      <c r="Q403" s="35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40"/>
    </row>
    <row r="404" spans="1:32" x14ac:dyDescent="0.3">
      <c r="A404" s="29"/>
      <c r="B404" s="29"/>
      <c r="C404" s="29"/>
      <c r="D404" s="30"/>
      <c r="E404" s="29"/>
      <c r="F404" s="29"/>
      <c r="G404" s="29"/>
      <c r="H404" s="29"/>
      <c r="I404" s="29"/>
      <c r="J404" s="31"/>
      <c r="K404" s="36"/>
      <c r="L404" s="37"/>
      <c r="M404" s="37"/>
      <c r="N404" s="37"/>
      <c r="O404" s="37"/>
      <c r="P404" s="37"/>
      <c r="Q404" s="37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2"/>
    </row>
    <row r="405" spans="1:32" x14ac:dyDescent="0.3">
      <c r="A405" s="26"/>
      <c r="B405" s="26"/>
      <c r="C405" s="26"/>
      <c r="D405" s="27"/>
      <c r="E405" s="26"/>
      <c r="F405" s="26"/>
      <c r="G405" s="26"/>
      <c r="H405" s="26"/>
      <c r="I405" s="26"/>
      <c r="J405" s="28"/>
      <c r="K405" s="34"/>
      <c r="L405" s="35"/>
      <c r="M405" s="35"/>
      <c r="N405" s="35"/>
      <c r="O405" s="35"/>
      <c r="P405" s="35"/>
      <c r="Q405" s="35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40"/>
    </row>
    <row r="406" spans="1:32" x14ac:dyDescent="0.3">
      <c r="A406" s="29"/>
      <c r="B406" s="29"/>
      <c r="C406" s="29"/>
      <c r="D406" s="30"/>
      <c r="E406" s="29"/>
      <c r="F406" s="29"/>
      <c r="G406" s="29"/>
      <c r="H406" s="29"/>
      <c r="I406" s="29"/>
      <c r="J406" s="31"/>
      <c r="K406" s="36"/>
      <c r="L406" s="37"/>
      <c r="M406" s="37"/>
      <c r="N406" s="37"/>
      <c r="O406" s="37"/>
      <c r="P406" s="37"/>
      <c r="Q406" s="37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2"/>
    </row>
    <row r="407" spans="1:32" x14ac:dyDescent="0.3">
      <c r="A407" s="26"/>
      <c r="B407" s="26"/>
      <c r="C407" s="26"/>
      <c r="D407" s="27"/>
      <c r="E407" s="26"/>
      <c r="F407" s="26"/>
      <c r="G407" s="26"/>
      <c r="H407" s="26"/>
      <c r="I407" s="26"/>
      <c r="J407" s="28"/>
      <c r="K407" s="34"/>
      <c r="L407" s="35"/>
      <c r="M407" s="35"/>
      <c r="N407" s="35"/>
      <c r="O407" s="35"/>
      <c r="P407" s="35"/>
      <c r="Q407" s="35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40"/>
    </row>
    <row r="408" spans="1:32" x14ac:dyDescent="0.3">
      <c r="A408" s="29"/>
      <c r="B408" s="29"/>
      <c r="C408" s="29"/>
      <c r="D408" s="30"/>
      <c r="E408" s="29"/>
      <c r="F408" s="29"/>
      <c r="G408" s="29"/>
      <c r="H408" s="29"/>
      <c r="I408" s="29"/>
      <c r="J408" s="31"/>
      <c r="K408" s="36"/>
      <c r="L408" s="37"/>
      <c r="M408" s="37"/>
      <c r="N408" s="37"/>
      <c r="O408" s="37"/>
      <c r="P408" s="37"/>
      <c r="Q408" s="37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2"/>
    </row>
    <row r="409" spans="1:32" x14ac:dyDescent="0.3">
      <c r="A409" s="26"/>
      <c r="B409" s="26"/>
      <c r="C409" s="26"/>
      <c r="D409" s="27"/>
      <c r="E409" s="26"/>
      <c r="F409" s="26"/>
      <c r="G409" s="26"/>
      <c r="H409" s="26"/>
      <c r="I409" s="26"/>
      <c r="J409" s="28"/>
      <c r="K409" s="34"/>
      <c r="L409" s="35"/>
      <c r="M409" s="35"/>
      <c r="N409" s="35"/>
      <c r="O409" s="35"/>
      <c r="P409" s="35"/>
      <c r="Q409" s="35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40"/>
    </row>
    <row r="410" spans="1:32" x14ac:dyDescent="0.3">
      <c r="A410" s="29"/>
      <c r="B410" s="29"/>
      <c r="C410" s="29"/>
      <c r="D410" s="30"/>
      <c r="E410" s="29"/>
      <c r="F410" s="29"/>
      <c r="G410" s="29"/>
      <c r="H410" s="29"/>
      <c r="I410" s="29"/>
      <c r="J410" s="31"/>
      <c r="K410" s="36"/>
      <c r="L410" s="37"/>
      <c r="M410" s="37"/>
      <c r="N410" s="37"/>
      <c r="O410" s="37"/>
      <c r="P410" s="37"/>
      <c r="Q410" s="37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2"/>
    </row>
    <row r="411" spans="1:32" x14ac:dyDescent="0.3">
      <c r="A411" s="26"/>
      <c r="B411" s="26"/>
      <c r="C411" s="26"/>
      <c r="D411" s="27"/>
      <c r="E411" s="26"/>
      <c r="F411" s="26"/>
      <c r="G411" s="26"/>
      <c r="H411" s="26"/>
      <c r="I411" s="26"/>
      <c r="J411" s="28"/>
      <c r="K411" s="34"/>
      <c r="L411" s="35"/>
      <c r="M411" s="35"/>
      <c r="N411" s="35"/>
      <c r="O411" s="35"/>
      <c r="P411" s="35"/>
      <c r="Q411" s="35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40"/>
    </row>
    <row r="412" spans="1:32" x14ac:dyDescent="0.3">
      <c r="A412" s="29"/>
      <c r="B412" s="29"/>
      <c r="C412" s="29"/>
      <c r="D412" s="30"/>
      <c r="E412" s="29"/>
      <c r="F412" s="29"/>
      <c r="G412" s="29"/>
      <c r="H412" s="29"/>
      <c r="I412" s="29"/>
      <c r="J412" s="31"/>
      <c r="K412" s="36"/>
      <c r="L412" s="37"/>
      <c r="M412" s="37"/>
      <c r="N412" s="37"/>
      <c r="O412" s="37"/>
      <c r="P412" s="37"/>
      <c r="Q412" s="37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2"/>
    </row>
    <row r="413" spans="1:32" x14ac:dyDescent="0.3">
      <c r="A413" s="26"/>
      <c r="B413" s="26"/>
      <c r="C413" s="26"/>
      <c r="D413" s="27"/>
      <c r="E413" s="26"/>
      <c r="F413" s="26"/>
      <c r="G413" s="26"/>
      <c r="H413" s="26"/>
      <c r="I413" s="26"/>
      <c r="J413" s="28"/>
      <c r="K413" s="34"/>
      <c r="L413" s="35"/>
      <c r="M413" s="35"/>
      <c r="N413" s="35"/>
      <c r="O413" s="35"/>
      <c r="P413" s="35"/>
      <c r="Q413" s="35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40"/>
    </row>
    <row r="414" spans="1:32" x14ac:dyDescent="0.3">
      <c r="A414" s="29"/>
      <c r="B414" s="29"/>
      <c r="C414" s="29"/>
      <c r="D414" s="30"/>
      <c r="E414" s="29"/>
      <c r="F414" s="29"/>
      <c r="G414" s="29"/>
      <c r="H414" s="29"/>
      <c r="I414" s="29"/>
      <c r="J414" s="31"/>
      <c r="K414" s="36"/>
      <c r="L414" s="37"/>
      <c r="M414" s="37"/>
      <c r="N414" s="37"/>
      <c r="O414" s="37"/>
      <c r="P414" s="37"/>
      <c r="Q414" s="37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2"/>
    </row>
    <row r="415" spans="1:32" x14ac:dyDescent="0.3">
      <c r="A415" s="26"/>
      <c r="B415" s="26"/>
      <c r="C415" s="26"/>
      <c r="D415" s="27"/>
      <c r="E415" s="26"/>
      <c r="F415" s="26"/>
      <c r="G415" s="26"/>
      <c r="H415" s="26"/>
      <c r="I415" s="26"/>
      <c r="J415" s="28"/>
      <c r="K415" s="34"/>
      <c r="L415" s="35"/>
      <c r="M415" s="35"/>
      <c r="N415" s="35"/>
      <c r="O415" s="35"/>
      <c r="P415" s="35"/>
      <c r="Q415" s="35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40"/>
    </row>
    <row r="416" spans="1:32" x14ac:dyDescent="0.3">
      <c r="A416" s="29"/>
      <c r="B416" s="29"/>
      <c r="C416" s="29"/>
      <c r="D416" s="30"/>
      <c r="E416" s="29"/>
      <c r="F416" s="29"/>
      <c r="G416" s="29"/>
      <c r="H416" s="29"/>
      <c r="I416" s="29"/>
      <c r="J416" s="31"/>
      <c r="K416" s="36"/>
      <c r="L416" s="37"/>
      <c r="M416" s="37"/>
      <c r="N416" s="37"/>
      <c r="O416" s="37"/>
      <c r="P416" s="37"/>
      <c r="Q416" s="37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2"/>
    </row>
    <row r="417" spans="1:32" x14ac:dyDescent="0.3">
      <c r="A417" s="26"/>
      <c r="B417" s="26"/>
      <c r="C417" s="26"/>
      <c r="D417" s="27"/>
      <c r="E417" s="26"/>
      <c r="F417" s="26"/>
      <c r="G417" s="26"/>
      <c r="H417" s="26"/>
      <c r="I417" s="26"/>
      <c r="J417" s="28"/>
      <c r="K417" s="34"/>
      <c r="L417" s="35"/>
      <c r="M417" s="35"/>
      <c r="N417" s="35"/>
      <c r="O417" s="35"/>
      <c r="P417" s="35"/>
      <c r="Q417" s="35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40"/>
    </row>
    <row r="418" spans="1:32" x14ac:dyDescent="0.3">
      <c r="A418" s="29"/>
      <c r="B418" s="29"/>
      <c r="C418" s="29"/>
      <c r="D418" s="30"/>
      <c r="E418" s="29"/>
      <c r="F418" s="29"/>
      <c r="G418" s="29"/>
      <c r="H418" s="29"/>
      <c r="I418" s="29"/>
      <c r="J418" s="31"/>
      <c r="K418" s="36"/>
      <c r="L418" s="37"/>
      <c r="M418" s="37"/>
      <c r="N418" s="37"/>
      <c r="O418" s="37"/>
      <c r="P418" s="37"/>
      <c r="Q418" s="37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2"/>
    </row>
    <row r="419" spans="1:32" x14ac:dyDescent="0.3">
      <c r="A419" s="26"/>
      <c r="B419" s="26"/>
      <c r="C419" s="26"/>
      <c r="D419" s="27"/>
      <c r="E419" s="26"/>
      <c r="F419" s="26"/>
      <c r="G419" s="26"/>
      <c r="H419" s="26"/>
      <c r="I419" s="26"/>
      <c r="J419" s="28"/>
      <c r="K419" s="34"/>
      <c r="L419" s="35"/>
      <c r="M419" s="35"/>
      <c r="N419" s="35"/>
      <c r="O419" s="35"/>
      <c r="P419" s="35"/>
      <c r="Q419" s="35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40"/>
    </row>
    <row r="420" spans="1:32" x14ac:dyDescent="0.3">
      <c r="A420" s="29"/>
      <c r="B420" s="29"/>
      <c r="C420" s="29"/>
      <c r="D420" s="30"/>
      <c r="E420" s="29"/>
      <c r="F420" s="29"/>
      <c r="G420" s="29"/>
      <c r="H420" s="29"/>
      <c r="I420" s="29"/>
      <c r="J420" s="31"/>
      <c r="K420" s="36"/>
      <c r="L420" s="37"/>
      <c r="M420" s="37"/>
      <c r="N420" s="37"/>
      <c r="O420" s="37"/>
      <c r="P420" s="37"/>
      <c r="Q420" s="37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2"/>
    </row>
    <row r="421" spans="1:32" x14ac:dyDescent="0.3">
      <c r="A421" s="26"/>
      <c r="B421" s="26"/>
      <c r="C421" s="26"/>
      <c r="D421" s="27"/>
      <c r="E421" s="26"/>
      <c r="F421" s="26"/>
      <c r="G421" s="26"/>
      <c r="H421" s="26"/>
      <c r="I421" s="26"/>
      <c r="J421" s="28"/>
      <c r="K421" s="34"/>
      <c r="L421" s="35"/>
      <c r="M421" s="35"/>
      <c r="N421" s="35"/>
      <c r="O421" s="35"/>
      <c r="P421" s="35"/>
      <c r="Q421" s="35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40"/>
    </row>
    <row r="422" spans="1:32" x14ac:dyDescent="0.3">
      <c r="A422" s="29"/>
      <c r="B422" s="29"/>
      <c r="C422" s="29"/>
      <c r="D422" s="30"/>
      <c r="E422" s="29"/>
      <c r="F422" s="29"/>
      <c r="G422" s="29"/>
      <c r="H422" s="29"/>
      <c r="I422" s="29"/>
      <c r="J422" s="31"/>
      <c r="K422" s="36"/>
      <c r="L422" s="37"/>
      <c r="M422" s="37"/>
      <c r="N422" s="37"/>
      <c r="O422" s="37"/>
      <c r="P422" s="37"/>
      <c r="Q422" s="37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2"/>
    </row>
    <row r="423" spans="1:32" x14ac:dyDescent="0.3">
      <c r="A423" s="26"/>
      <c r="B423" s="26"/>
      <c r="C423" s="26"/>
      <c r="D423" s="27"/>
      <c r="E423" s="26"/>
      <c r="F423" s="26"/>
      <c r="G423" s="26"/>
      <c r="H423" s="26"/>
      <c r="I423" s="26"/>
      <c r="J423" s="28"/>
      <c r="K423" s="34"/>
      <c r="L423" s="35"/>
      <c r="M423" s="35"/>
      <c r="N423" s="35"/>
      <c r="O423" s="35"/>
      <c r="P423" s="35"/>
      <c r="Q423" s="35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40"/>
    </row>
    <row r="424" spans="1:32" x14ac:dyDescent="0.3">
      <c r="A424" s="29"/>
      <c r="B424" s="29"/>
      <c r="C424" s="29"/>
      <c r="D424" s="30"/>
      <c r="E424" s="29"/>
      <c r="F424" s="29"/>
      <c r="G424" s="29"/>
      <c r="H424" s="29"/>
      <c r="I424" s="29"/>
      <c r="J424" s="31"/>
      <c r="K424" s="36"/>
      <c r="L424" s="37"/>
      <c r="M424" s="37"/>
      <c r="N424" s="37"/>
      <c r="O424" s="37"/>
      <c r="P424" s="37"/>
      <c r="Q424" s="37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2"/>
    </row>
    <row r="425" spans="1:32" x14ac:dyDescent="0.3">
      <c r="A425" s="26"/>
      <c r="B425" s="26"/>
      <c r="C425" s="26"/>
      <c r="D425" s="27"/>
      <c r="E425" s="26"/>
      <c r="F425" s="26"/>
      <c r="G425" s="26"/>
      <c r="H425" s="26"/>
      <c r="I425" s="26"/>
      <c r="J425" s="28"/>
      <c r="K425" s="34"/>
      <c r="L425" s="35"/>
      <c r="M425" s="35"/>
      <c r="N425" s="35"/>
      <c r="O425" s="35"/>
      <c r="P425" s="35"/>
      <c r="Q425" s="35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40"/>
    </row>
    <row r="426" spans="1:32" x14ac:dyDescent="0.3">
      <c r="A426" s="29"/>
      <c r="B426" s="29"/>
      <c r="C426" s="29"/>
      <c r="D426" s="30"/>
      <c r="E426" s="29"/>
      <c r="F426" s="29"/>
      <c r="G426" s="29"/>
      <c r="H426" s="29"/>
      <c r="I426" s="29"/>
      <c r="J426" s="31"/>
      <c r="K426" s="36"/>
      <c r="L426" s="37"/>
      <c r="M426" s="37"/>
      <c r="N426" s="37"/>
      <c r="O426" s="37"/>
      <c r="P426" s="37"/>
      <c r="Q426" s="37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2"/>
    </row>
    <row r="427" spans="1:32" x14ac:dyDescent="0.3">
      <c r="A427" s="26"/>
      <c r="B427" s="26"/>
      <c r="C427" s="26"/>
      <c r="D427" s="27"/>
      <c r="E427" s="26"/>
      <c r="F427" s="26"/>
      <c r="G427" s="26"/>
      <c r="H427" s="26"/>
      <c r="I427" s="26"/>
      <c r="J427" s="28"/>
      <c r="K427" s="34"/>
      <c r="L427" s="35"/>
      <c r="M427" s="35"/>
      <c r="N427" s="35"/>
      <c r="O427" s="35"/>
      <c r="P427" s="35"/>
      <c r="Q427" s="35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40"/>
    </row>
    <row r="428" spans="1:32" x14ac:dyDescent="0.3">
      <c r="A428" s="29"/>
      <c r="B428" s="29"/>
      <c r="C428" s="29"/>
      <c r="D428" s="30"/>
      <c r="E428" s="29"/>
      <c r="F428" s="29"/>
      <c r="G428" s="29"/>
      <c r="H428" s="29"/>
      <c r="I428" s="29"/>
      <c r="J428" s="31"/>
      <c r="K428" s="36"/>
      <c r="L428" s="37"/>
      <c r="M428" s="37"/>
      <c r="N428" s="37"/>
      <c r="O428" s="37"/>
      <c r="P428" s="37"/>
      <c r="Q428" s="37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2"/>
    </row>
    <row r="429" spans="1:32" x14ac:dyDescent="0.3">
      <c r="A429" s="26"/>
      <c r="B429" s="26"/>
      <c r="C429" s="26"/>
      <c r="D429" s="27"/>
      <c r="E429" s="26"/>
      <c r="F429" s="26"/>
      <c r="G429" s="26"/>
      <c r="H429" s="26"/>
      <c r="I429" s="26"/>
      <c r="J429" s="28"/>
      <c r="K429" s="34"/>
      <c r="L429" s="35"/>
      <c r="M429" s="35"/>
      <c r="N429" s="35"/>
      <c r="O429" s="35"/>
      <c r="P429" s="35"/>
      <c r="Q429" s="35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40"/>
    </row>
    <row r="430" spans="1:32" x14ac:dyDescent="0.3">
      <c r="A430" s="29"/>
      <c r="B430" s="29"/>
      <c r="C430" s="29"/>
      <c r="D430" s="30"/>
      <c r="E430" s="29"/>
      <c r="F430" s="29"/>
      <c r="G430" s="29"/>
      <c r="H430" s="29"/>
      <c r="I430" s="29"/>
      <c r="J430" s="31"/>
      <c r="K430" s="36"/>
      <c r="L430" s="37"/>
      <c r="M430" s="37"/>
      <c r="N430" s="37"/>
      <c r="O430" s="37"/>
      <c r="P430" s="37"/>
      <c r="Q430" s="37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2"/>
    </row>
    <row r="431" spans="1:32" x14ac:dyDescent="0.3">
      <c r="A431" s="26"/>
      <c r="B431" s="26"/>
      <c r="C431" s="26"/>
      <c r="D431" s="27"/>
      <c r="E431" s="26"/>
      <c r="F431" s="26"/>
      <c r="G431" s="26"/>
      <c r="H431" s="26"/>
      <c r="I431" s="26"/>
      <c r="J431" s="28"/>
      <c r="K431" s="34"/>
      <c r="L431" s="35"/>
      <c r="M431" s="35"/>
      <c r="N431" s="35"/>
      <c r="O431" s="35"/>
      <c r="P431" s="35"/>
      <c r="Q431" s="35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40"/>
    </row>
    <row r="432" spans="1:32" x14ac:dyDescent="0.3">
      <c r="A432" s="29"/>
      <c r="B432" s="29"/>
      <c r="C432" s="29"/>
      <c r="D432" s="30"/>
      <c r="E432" s="29"/>
      <c r="F432" s="29"/>
      <c r="G432" s="29"/>
      <c r="H432" s="29"/>
      <c r="I432" s="29"/>
      <c r="J432" s="31"/>
      <c r="K432" s="36"/>
      <c r="L432" s="37"/>
      <c r="M432" s="37"/>
      <c r="N432" s="37"/>
      <c r="O432" s="37"/>
      <c r="P432" s="37"/>
      <c r="Q432" s="37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2"/>
    </row>
    <row r="433" spans="1:32" x14ac:dyDescent="0.3">
      <c r="A433" s="26"/>
      <c r="B433" s="26"/>
      <c r="C433" s="26"/>
      <c r="D433" s="27"/>
      <c r="E433" s="26"/>
      <c r="F433" s="26"/>
      <c r="G433" s="26"/>
      <c r="H433" s="26"/>
      <c r="I433" s="26"/>
      <c r="J433" s="28"/>
      <c r="K433" s="34"/>
      <c r="L433" s="35"/>
      <c r="M433" s="35"/>
      <c r="N433" s="35"/>
      <c r="O433" s="35"/>
      <c r="P433" s="35"/>
      <c r="Q433" s="35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40"/>
    </row>
    <row r="434" spans="1:32" x14ac:dyDescent="0.3">
      <c r="A434" s="29"/>
      <c r="B434" s="29"/>
      <c r="C434" s="29"/>
      <c r="D434" s="30"/>
      <c r="E434" s="29"/>
      <c r="F434" s="29"/>
      <c r="G434" s="29"/>
      <c r="H434" s="29"/>
      <c r="I434" s="29"/>
      <c r="J434" s="31"/>
      <c r="K434" s="36"/>
      <c r="L434" s="37"/>
      <c r="M434" s="37"/>
      <c r="N434" s="37"/>
      <c r="O434" s="37"/>
      <c r="P434" s="37"/>
      <c r="Q434" s="37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2"/>
    </row>
    <row r="435" spans="1:32" x14ac:dyDescent="0.3">
      <c r="A435" s="26"/>
      <c r="B435" s="26"/>
      <c r="C435" s="26"/>
      <c r="D435" s="27"/>
      <c r="E435" s="26"/>
      <c r="F435" s="26"/>
      <c r="G435" s="26"/>
      <c r="H435" s="26"/>
      <c r="I435" s="26"/>
      <c r="J435" s="28"/>
      <c r="K435" s="34"/>
      <c r="L435" s="35"/>
      <c r="M435" s="35"/>
      <c r="N435" s="35"/>
      <c r="O435" s="35"/>
      <c r="P435" s="35"/>
      <c r="Q435" s="35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40"/>
    </row>
    <row r="436" spans="1:32" x14ac:dyDescent="0.3">
      <c r="A436" s="29"/>
      <c r="B436" s="29"/>
      <c r="C436" s="29"/>
      <c r="D436" s="30"/>
      <c r="E436" s="29"/>
      <c r="F436" s="29"/>
      <c r="G436" s="29"/>
      <c r="H436" s="29"/>
      <c r="I436" s="29"/>
      <c r="J436" s="31"/>
      <c r="K436" s="36"/>
      <c r="L436" s="37"/>
      <c r="M436" s="37"/>
      <c r="N436" s="37"/>
      <c r="O436" s="37"/>
      <c r="P436" s="37"/>
      <c r="Q436" s="37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2"/>
    </row>
    <row r="437" spans="1:32" x14ac:dyDescent="0.3">
      <c r="A437" s="26"/>
      <c r="B437" s="26"/>
      <c r="C437" s="26"/>
      <c r="D437" s="27"/>
      <c r="E437" s="26"/>
      <c r="F437" s="26"/>
      <c r="G437" s="26"/>
      <c r="H437" s="26"/>
      <c r="I437" s="26"/>
      <c r="J437" s="28"/>
      <c r="K437" s="34"/>
      <c r="L437" s="35"/>
      <c r="M437" s="35"/>
      <c r="N437" s="35"/>
      <c r="O437" s="35"/>
      <c r="P437" s="35"/>
      <c r="Q437" s="35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40"/>
    </row>
    <row r="438" spans="1:32" x14ac:dyDescent="0.3">
      <c r="A438" s="29"/>
      <c r="B438" s="29"/>
      <c r="C438" s="29"/>
      <c r="D438" s="30"/>
      <c r="E438" s="29"/>
      <c r="F438" s="29"/>
      <c r="G438" s="29"/>
      <c r="H438" s="29"/>
      <c r="I438" s="29"/>
      <c r="J438" s="31"/>
      <c r="K438" s="36"/>
      <c r="L438" s="37"/>
      <c r="M438" s="37"/>
      <c r="N438" s="37"/>
      <c r="O438" s="37"/>
      <c r="P438" s="37"/>
      <c r="Q438" s="37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2"/>
    </row>
    <row r="439" spans="1:32" x14ac:dyDescent="0.3">
      <c r="A439" s="26"/>
      <c r="B439" s="26"/>
      <c r="C439" s="26"/>
      <c r="D439" s="27"/>
      <c r="E439" s="26"/>
      <c r="F439" s="26"/>
      <c r="G439" s="26"/>
      <c r="H439" s="26"/>
      <c r="I439" s="26"/>
      <c r="J439" s="28"/>
      <c r="K439" s="34"/>
      <c r="L439" s="35"/>
      <c r="M439" s="35"/>
      <c r="N439" s="35"/>
      <c r="O439" s="35"/>
      <c r="P439" s="35"/>
      <c r="Q439" s="35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40"/>
    </row>
    <row r="440" spans="1:32" x14ac:dyDescent="0.3">
      <c r="A440" s="29"/>
      <c r="B440" s="29"/>
      <c r="C440" s="29"/>
      <c r="D440" s="30"/>
      <c r="E440" s="29"/>
      <c r="F440" s="29"/>
      <c r="G440" s="29"/>
      <c r="H440" s="29"/>
      <c r="I440" s="29"/>
      <c r="J440" s="31"/>
      <c r="K440" s="36"/>
      <c r="L440" s="37"/>
      <c r="M440" s="37"/>
      <c r="N440" s="37"/>
      <c r="O440" s="37"/>
      <c r="P440" s="37"/>
      <c r="Q440" s="37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2"/>
    </row>
    <row r="441" spans="1:32" x14ac:dyDescent="0.3">
      <c r="A441" s="26"/>
      <c r="B441" s="26"/>
      <c r="C441" s="26"/>
      <c r="D441" s="27"/>
      <c r="E441" s="26"/>
      <c r="F441" s="26"/>
      <c r="G441" s="26"/>
      <c r="H441" s="26"/>
      <c r="I441" s="26"/>
      <c r="J441" s="28"/>
      <c r="K441" s="34"/>
      <c r="L441" s="35"/>
      <c r="M441" s="35"/>
      <c r="N441" s="35"/>
      <c r="O441" s="35"/>
      <c r="P441" s="35"/>
      <c r="Q441" s="35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40"/>
    </row>
    <row r="442" spans="1:32" x14ac:dyDescent="0.3">
      <c r="A442" s="29"/>
      <c r="B442" s="29"/>
      <c r="C442" s="29"/>
      <c r="D442" s="30"/>
      <c r="E442" s="29"/>
      <c r="F442" s="29"/>
      <c r="G442" s="29"/>
      <c r="H442" s="29"/>
      <c r="I442" s="29"/>
      <c r="J442" s="31"/>
      <c r="K442" s="36"/>
      <c r="L442" s="37"/>
      <c r="M442" s="37"/>
      <c r="N442" s="37"/>
      <c r="O442" s="37"/>
      <c r="P442" s="37"/>
      <c r="Q442" s="37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2"/>
    </row>
    <row r="443" spans="1:32" x14ac:dyDescent="0.3">
      <c r="A443" s="26"/>
      <c r="B443" s="26"/>
      <c r="C443" s="26"/>
      <c r="D443" s="27"/>
      <c r="E443" s="26"/>
      <c r="F443" s="26"/>
      <c r="G443" s="26"/>
      <c r="H443" s="26"/>
      <c r="I443" s="26"/>
      <c r="J443" s="28"/>
      <c r="K443" s="34"/>
      <c r="L443" s="35"/>
      <c r="M443" s="35"/>
      <c r="N443" s="35"/>
      <c r="O443" s="35"/>
      <c r="P443" s="35"/>
      <c r="Q443" s="35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40"/>
    </row>
    <row r="444" spans="1:32" x14ac:dyDescent="0.3">
      <c r="A444" s="29"/>
      <c r="B444" s="29"/>
      <c r="C444" s="29"/>
      <c r="D444" s="30"/>
      <c r="E444" s="29"/>
      <c r="F444" s="29"/>
      <c r="G444" s="29"/>
      <c r="H444" s="29"/>
      <c r="I444" s="29"/>
      <c r="J444" s="31"/>
      <c r="K444" s="36"/>
      <c r="L444" s="37"/>
      <c r="M444" s="37"/>
      <c r="N444" s="37"/>
      <c r="O444" s="37"/>
      <c r="P444" s="37"/>
      <c r="Q444" s="37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2"/>
    </row>
    <row r="445" spans="1:32" x14ac:dyDescent="0.3">
      <c r="A445" s="26"/>
      <c r="B445" s="26"/>
      <c r="C445" s="26"/>
      <c r="D445" s="27"/>
      <c r="E445" s="26"/>
      <c r="F445" s="26"/>
      <c r="G445" s="26"/>
      <c r="H445" s="26"/>
      <c r="I445" s="26"/>
      <c r="J445" s="28"/>
      <c r="K445" s="34"/>
      <c r="L445" s="35"/>
      <c r="M445" s="35"/>
      <c r="N445" s="35"/>
      <c r="O445" s="35"/>
      <c r="P445" s="35"/>
      <c r="Q445" s="35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40"/>
    </row>
    <row r="446" spans="1:32" x14ac:dyDescent="0.3">
      <c r="A446" s="29"/>
      <c r="B446" s="29"/>
      <c r="C446" s="29"/>
      <c r="D446" s="30"/>
      <c r="E446" s="29"/>
      <c r="F446" s="29"/>
      <c r="G446" s="29"/>
      <c r="H446" s="29"/>
      <c r="I446" s="29"/>
      <c r="J446" s="31"/>
      <c r="K446" s="36"/>
      <c r="L446" s="37"/>
      <c r="M446" s="37"/>
      <c r="N446" s="37"/>
      <c r="O446" s="37"/>
      <c r="P446" s="37"/>
      <c r="Q446" s="37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2"/>
    </row>
    <row r="447" spans="1:32" x14ac:dyDescent="0.3">
      <c r="A447" s="26"/>
      <c r="B447" s="26"/>
      <c r="C447" s="26"/>
      <c r="D447" s="27"/>
      <c r="E447" s="26"/>
      <c r="F447" s="26"/>
      <c r="G447" s="26"/>
      <c r="H447" s="26"/>
      <c r="I447" s="26"/>
      <c r="J447" s="28"/>
      <c r="K447" s="34"/>
      <c r="L447" s="35"/>
      <c r="M447" s="35"/>
      <c r="N447" s="35"/>
      <c r="O447" s="35"/>
      <c r="P447" s="35"/>
      <c r="Q447" s="35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40"/>
    </row>
    <row r="448" spans="1:32" x14ac:dyDescent="0.3">
      <c r="A448" s="29"/>
      <c r="B448" s="29"/>
      <c r="C448" s="29"/>
      <c r="D448" s="30"/>
      <c r="E448" s="29"/>
      <c r="F448" s="29"/>
      <c r="G448" s="29"/>
      <c r="H448" s="29"/>
      <c r="I448" s="29"/>
      <c r="J448" s="31"/>
      <c r="K448" s="36"/>
      <c r="L448" s="37"/>
      <c r="M448" s="37"/>
      <c r="N448" s="37"/>
      <c r="O448" s="37"/>
      <c r="P448" s="37"/>
      <c r="Q448" s="37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2"/>
    </row>
    <row r="449" spans="1:32" x14ac:dyDescent="0.3">
      <c r="A449" s="26"/>
      <c r="B449" s="26"/>
      <c r="C449" s="26"/>
      <c r="D449" s="27"/>
      <c r="E449" s="26"/>
      <c r="F449" s="26"/>
      <c r="G449" s="26"/>
      <c r="H449" s="26"/>
      <c r="I449" s="26"/>
      <c r="J449" s="28"/>
      <c r="K449" s="34"/>
      <c r="L449" s="35"/>
      <c r="M449" s="35"/>
      <c r="N449" s="35"/>
      <c r="O449" s="35"/>
      <c r="P449" s="35"/>
      <c r="Q449" s="35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40"/>
    </row>
    <row r="450" spans="1:32" x14ac:dyDescent="0.3">
      <c r="A450" s="29"/>
      <c r="B450" s="29"/>
      <c r="C450" s="29"/>
      <c r="D450" s="30"/>
      <c r="E450" s="29"/>
      <c r="F450" s="29"/>
      <c r="G450" s="29"/>
      <c r="H450" s="29"/>
      <c r="I450" s="29"/>
      <c r="J450" s="31"/>
      <c r="K450" s="36"/>
      <c r="L450" s="37"/>
      <c r="M450" s="37"/>
      <c r="N450" s="37"/>
      <c r="O450" s="37"/>
      <c r="P450" s="37"/>
      <c r="Q450" s="37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2"/>
    </row>
    <row r="451" spans="1:32" x14ac:dyDescent="0.3">
      <c r="A451" s="26"/>
      <c r="B451" s="26"/>
      <c r="C451" s="26"/>
      <c r="D451" s="27"/>
      <c r="E451" s="26"/>
      <c r="F451" s="26"/>
      <c r="G451" s="26"/>
      <c r="H451" s="26"/>
      <c r="I451" s="26"/>
      <c r="J451" s="28"/>
      <c r="K451" s="34"/>
      <c r="L451" s="35"/>
      <c r="M451" s="35"/>
      <c r="N451" s="35"/>
      <c r="O451" s="35"/>
      <c r="P451" s="35"/>
      <c r="Q451" s="35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40"/>
    </row>
    <row r="452" spans="1:32" x14ac:dyDescent="0.3">
      <c r="A452" s="29"/>
      <c r="B452" s="29"/>
      <c r="C452" s="29"/>
      <c r="D452" s="30"/>
      <c r="E452" s="29"/>
      <c r="F452" s="29"/>
      <c r="G452" s="29"/>
      <c r="H452" s="29"/>
      <c r="I452" s="29"/>
      <c r="J452" s="31"/>
      <c r="K452" s="36"/>
      <c r="L452" s="37"/>
      <c r="M452" s="37"/>
      <c r="N452" s="37"/>
      <c r="O452" s="37"/>
      <c r="P452" s="37"/>
      <c r="Q452" s="37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2"/>
    </row>
    <row r="453" spans="1:32" x14ac:dyDescent="0.3">
      <c r="A453" s="26"/>
      <c r="B453" s="26"/>
      <c r="C453" s="26"/>
      <c r="D453" s="27"/>
      <c r="E453" s="26"/>
      <c r="F453" s="26"/>
      <c r="G453" s="26"/>
      <c r="H453" s="26"/>
      <c r="I453" s="26"/>
      <c r="J453" s="28"/>
      <c r="K453" s="34"/>
      <c r="L453" s="35"/>
      <c r="M453" s="35"/>
      <c r="N453" s="35"/>
      <c r="O453" s="35"/>
      <c r="P453" s="35"/>
      <c r="Q453" s="35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40"/>
    </row>
    <row r="454" spans="1:32" x14ac:dyDescent="0.3">
      <c r="A454" s="29"/>
      <c r="B454" s="29"/>
      <c r="C454" s="29"/>
      <c r="D454" s="30"/>
      <c r="E454" s="29"/>
      <c r="F454" s="29"/>
      <c r="G454" s="29"/>
      <c r="H454" s="29"/>
      <c r="I454" s="29"/>
      <c r="J454" s="31"/>
      <c r="K454" s="36"/>
      <c r="L454" s="37"/>
      <c r="M454" s="37"/>
      <c r="N454" s="37"/>
      <c r="O454" s="37"/>
      <c r="P454" s="37"/>
      <c r="Q454" s="37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2"/>
    </row>
    <row r="455" spans="1:32" x14ac:dyDescent="0.3">
      <c r="A455" s="26"/>
      <c r="B455" s="26"/>
      <c r="C455" s="26"/>
      <c r="D455" s="27"/>
      <c r="E455" s="26"/>
      <c r="F455" s="26"/>
      <c r="G455" s="26"/>
      <c r="H455" s="26"/>
      <c r="I455" s="26"/>
      <c r="J455" s="28"/>
      <c r="K455" s="34"/>
      <c r="L455" s="35"/>
      <c r="M455" s="35"/>
      <c r="N455" s="35"/>
      <c r="O455" s="35"/>
      <c r="P455" s="35"/>
      <c r="Q455" s="35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40"/>
    </row>
    <row r="456" spans="1:32" x14ac:dyDescent="0.3">
      <c r="A456" s="29"/>
      <c r="B456" s="29"/>
      <c r="C456" s="29"/>
      <c r="D456" s="30"/>
      <c r="E456" s="29"/>
      <c r="F456" s="29"/>
      <c r="G456" s="29"/>
      <c r="H456" s="29"/>
      <c r="I456" s="29"/>
      <c r="J456" s="31"/>
      <c r="K456" s="36"/>
      <c r="L456" s="37"/>
      <c r="M456" s="37"/>
      <c r="N456" s="37"/>
      <c r="O456" s="37"/>
      <c r="P456" s="37"/>
      <c r="Q456" s="37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2"/>
    </row>
    <row r="457" spans="1:32" x14ac:dyDescent="0.3">
      <c r="A457" s="26"/>
      <c r="B457" s="26"/>
      <c r="C457" s="26"/>
      <c r="D457" s="27"/>
      <c r="E457" s="26"/>
      <c r="F457" s="26"/>
      <c r="G457" s="26"/>
      <c r="H457" s="26"/>
      <c r="I457" s="26"/>
      <c r="J457" s="28"/>
      <c r="K457" s="34"/>
      <c r="L457" s="35"/>
      <c r="M457" s="35"/>
      <c r="N457" s="35"/>
      <c r="O457" s="35"/>
      <c r="P457" s="35"/>
      <c r="Q457" s="35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40"/>
    </row>
    <row r="458" spans="1:32" x14ac:dyDescent="0.3">
      <c r="A458" s="29"/>
      <c r="B458" s="29"/>
      <c r="C458" s="29"/>
      <c r="D458" s="30"/>
      <c r="E458" s="29"/>
      <c r="F458" s="29"/>
      <c r="G458" s="29"/>
      <c r="H458" s="29"/>
      <c r="I458" s="29"/>
      <c r="J458" s="31"/>
      <c r="K458" s="36"/>
      <c r="L458" s="37"/>
      <c r="M458" s="37"/>
      <c r="N458" s="37"/>
      <c r="O458" s="37"/>
      <c r="P458" s="37"/>
      <c r="Q458" s="37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2"/>
    </row>
    <row r="459" spans="1:32" x14ac:dyDescent="0.3">
      <c r="A459" s="26"/>
      <c r="B459" s="26"/>
      <c r="C459" s="26"/>
      <c r="D459" s="27"/>
      <c r="E459" s="26"/>
      <c r="F459" s="26"/>
      <c r="G459" s="26"/>
      <c r="H459" s="26"/>
      <c r="I459" s="26"/>
      <c r="J459" s="28"/>
      <c r="K459" s="34"/>
      <c r="L459" s="35"/>
      <c r="M459" s="35"/>
      <c r="N459" s="35"/>
      <c r="O459" s="35"/>
      <c r="P459" s="35"/>
      <c r="Q459" s="35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40"/>
    </row>
    <row r="460" spans="1:32" x14ac:dyDescent="0.3">
      <c r="A460" s="29"/>
      <c r="B460" s="29"/>
      <c r="C460" s="29"/>
      <c r="D460" s="30"/>
      <c r="E460" s="29"/>
      <c r="F460" s="29"/>
      <c r="G460" s="29"/>
      <c r="H460" s="29"/>
      <c r="I460" s="29"/>
      <c r="J460" s="31"/>
      <c r="K460" s="36"/>
      <c r="L460" s="37"/>
      <c r="M460" s="37"/>
      <c r="N460" s="37"/>
      <c r="O460" s="37"/>
      <c r="P460" s="37"/>
      <c r="Q460" s="37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2"/>
    </row>
    <row r="461" spans="1:32" x14ac:dyDescent="0.3">
      <c r="A461" s="26"/>
      <c r="B461" s="26"/>
      <c r="C461" s="26"/>
      <c r="D461" s="27"/>
      <c r="E461" s="26"/>
      <c r="F461" s="26"/>
      <c r="G461" s="26"/>
      <c r="H461" s="26"/>
      <c r="I461" s="26"/>
      <c r="J461" s="28"/>
      <c r="K461" s="34"/>
      <c r="L461" s="35"/>
      <c r="M461" s="35"/>
      <c r="N461" s="35"/>
      <c r="O461" s="35"/>
      <c r="P461" s="35"/>
      <c r="Q461" s="35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40"/>
    </row>
    <row r="462" spans="1:32" x14ac:dyDescent="0.3">
      <c r="A462" s="29"/>
      <c r="B462" s="29"/>
      <c r="C462" s="29"/>
      <c r="D462" s="30"/>
      <c r="E462" s="29"/>
      <c r="F462" s="29"/>
      <c r="G462" s="29"/>
      <c r="H462" s="29"/>
      <c r="I462" s="29"/>
      <c r="J462" s="31"/>
      <c r="K462" s="36"/>
      <c r="L462" s="37"/>
      <c r="M462" s="37"/>
      <c r="N462" s="37"/>
      <c r="O462" s="37"/>
      <c r="P462" s="37"/>
      <c r="Q462" s="37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2"/>
    </row>
    <row r="463" spans="1:32" x14ac:dyDescent="0.3">
      <c r="A463" s="26"/>
      <c r="B463" s="26"/>
      <c r="C463" s="26"/>
      <c r="D463" s="27"/>
      <c r="E463" s="26"/>
      <c r="F463" s="26"/>
      <c r="G463" s="26"/>
      <c r="H463" s="26"/>
      <c r="I463" s="26"/>
      <c r="J463" s="28"/>
      <c r="K463" s="34"/>
      <c r="L463" s="35"/>
      <c r="M463" s="35"/>
      <c r="N463" s="35"/>
      <c r="O463" s="35"/>
      <c r="P463" s="35"/>
      <c r="Q463" s="35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40"/>
    </row>
    <row r="464" spans="1:32" x14ac:dyDescent="0.3">
      <c r="A464" s="29"/>
      <c r="B464" s="29"/>
      <c r="C464" s="29"/>
      <c r="D464" s="30"/>
      <c r="E464" s="29"/>
      <c r="F464" s="29"/>
      <c r="G464" s="29"/>
      <c r="H464" s="29"/>
      <c r="I464" s="29"/>
      <c r="J464" s="31"/>
      <c r="K464" s="36"/>
      <c r="L464" s="37"/>
      <c r="M464" s="37"/>
      <c r="N464" s="37"/>
      <c r="O464" s="37"/>
      <c r="P464" s="37"/>
      <c r="Q464" s="37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2"/>
    </row>
    <row r="465" spans="1:32" x14ac:dyDescent="0.3">
      <c r="A465" s="26"/>
      <c r="B465" s="26"/>
      <c r="C465" s="26"/>
      <c r="D465" s="27"/>
      <c r="E465" s="26"/>
      <c r="F465" s="26"/>
      <c r="G465" s="26"/>
      <c r="H465" s="26"/>
      <c r="I465" s="26"/>
      <c r="J465" s="28"/>
      <c r="K465" s="34"/>
      <c r="L465" s="35"/>
      <c r="M465" s="35"/>
      <c r="N465" s="35"/>
      <c r="O465" s="35"/>
      <c r="P465" s="35"/>
      <c r="Q465" s="35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40"/>
    </row>
    <row r="466" spans="1:32" x14ac:dyDescent="0.3">
      <c r="A466" s="29"/>
      <c r="B466" s="29"/>
      <c r="C466" s="29"/>
      <c r="D466" s="30"/>
      <c r="E466" s="29"/>
      <c r="F466" s="29"/>
      <c r="G466" s="29"/>
      <c r="H466" s="29"/>
      <c r="I466" s="29"/>
      <c r="J466" s="31"/>
      <c r="K466" s="36"/>
      <c r="L466" s="37"/>
      <c r="M466" s="37"/>
      <c r="N466" s="37"/>
      <c r="O466" s="37"/>
      <c r="P466" s="37"/>
      <c r="Q466" s="37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2"/>
    </row>
    <row r="467" spans="1:32" x14ac:dyDescent="0.3">
      <c r="A467" s="26"/>
      <c r="B467" s="26"/>
      <c r="C467" s="26"/>
      <c r="D467" s="27"/>
      <c r="E467" s="26"/>
      <c r="F467" s="26"/>
      <c r="G467" s="26"/>
      <c r="H467" s="26"/>
      <c r="I467" s="26"/>
      <c r="J467" s="28"/>
      <c r="K467" s="34"/>
      <c r="L467" s="35"/>
      <c r="M467" s="35"/>
      <c r="N467" s="35"/>
      <c r="O467" s="35"/>
      <c r="P467" s="35"/>
      <c r="Q467" s="35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40"/>
    </row>
    <row r="468" spans="1:32" x14ac:dyDescent="0.3">
      <c r="A468" s="29"/>
      <c r="B468" s="29"/>
      <c r="C468" s="29"/>
      <c r="D468" s="30"/>
      <c r="E468" s="29"/>
      <c r="F468" s="29"/>
      <c r="G468" s="29"/>
      <c r="H468" s="29"/>
      <c r="I468" s="29"/>
      <c r="J468" s="31"/>
      <c r="K468" s="36"/>
      <c r="L468" s="37"/>
      <c r="M468" s="37"/>
      <c r="N468" s="37"/>
      <c r="O468" s="37"/>
      <c r="P468" s="37"/>
      <c r="Q468" s="37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2"/>
    </row>
    <row r="469" spans="1:32" x14ac:dyDescent="0.3">
      <c r="A469" s="26"/>
      <c r="B469" s="26"/>
      <c r="C469" s="26"/>
      <c r="D469" s="27"/>
      <c r="E469" s="26"/>
      <c r="F469" s="26"/>
      <c r="G469" s="26"/>
      <c r="H469" s="26"/>
      <c r="I469" s="26"/>
      <c r="J469" s="28"/>
      <c r="K469" s="34"/>
      <c r="L469" s="35"/>
      <c r="M469" s="35"/>
      <c r="N469" s="35"/>
      <c r="O469" s="35"/>
      <c r="P469" s="35"/>
      <c r="Q469" s="35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40"/>
    </row>
    <row r="470" spans="1:32" x14ac:dyDescent="0.3">
      <c r="A470" s="29"/>
      <c r="B470" s="29"/>
      <c r="C470" s="29"/>
      <c r="D470" s="30"/>
      <c r="E470" s="29"/>
      <c r="F470" s="29"/>
      <c r="G470" s="29"/>
      <c r="H470" s="29"/>
      <c r="I470" s="29"/>
      <c r="J470" s="31"/>
      <c r="K470" s="36"/>
      <c r="L470" s="37"/>
      <c r="M470" s="37"/>
      <c r="N470" s="37"/>
      <c r="O470" s="37"/>
      <c r="P470" s="37"/>
      <c r="Q470" s="37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2"/>
    </row>
    <row r="471" spans="1:32" x14ac:dyDescent="0.3">
      <c r="A471" s="26"/>
      <c r="B471" s="26"/>
      <c r="C471" s="26"/>
      <c r="D471" s="27"/>
      <c r="E471" s="26"/>
      <c r="F471" s="26"/>
      <c r="G471" s="26"/>
      <c r="H471" s="26"/>
      <c r="I471" s="26"/>
      <c r="J471" s="28"/>
      <c r="K471" s="34"/>
      <c r="L471" s="35"/>
      <c r="M471" s="35"/>
      <c r="N471" s="35"/>
      <c r="O471" s="35"/>
      <c r="P471" s="35"/>
      <c r="Q471" s="35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40"/>
    </row>
    <row r="472" spans="1:32" x14ac:dyDescent="0.3">
      <c r="A472" s="29"/>
      <c r="B472" s="29"/>
      <c r="C472" s="29"/>
      <c r="D472" s="30"/>
      <c r="E472" s="29"/>
      <c r="F472" s="29"/>
      <c r="G472" s="29"/>
      <c r="H472" s="29"/>
      <c r="I472" s="29"/>
      <c r="J472" s="31"/>
      <c r="K472" s="36"/>
      <c r="L472" s="37"/>
      <c r="M472" s="37"/>
      <c r="N472" s="37"/>
      <c r="O472" s="37"/>
      <c r="P472" s="37"/>
      <c r="Q472" s="37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2"/>
    </row>
    <row r="473" spans="1:32" x14ac:dyDescent="0.3">
      <c r="A473" s="26"/>
      <c r="B473" s="26"/>
      <c r="C473" s="26"/>
      <c r="D473" s="27"/>
      <c r="E473" s="26"/>
      <c r="F473" s="26"/>
      <c r="G473" s="26"/>
      <c r="H473" s="26"/>
      <c r="I473" s="26"/>
      <c r="J473" s="28"/>
      <c r="K473" s="34"/>
      <c r="L473" s="35"/>
      <c r="M473" s="35"/>
      <c r="N473" s="35"/>
      <c r="O473" s="35"/>
      <c r="P473" s="35"/>
      <c r="Q473" s="35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40"/>
    </row>
    <row r="474" spans="1:32" x14ac:dyDescent="0.3">
      <c r="A474" s="29"/>
      <c r="B474" s="29"/>
      <c r="C474" s="29"/>
      <c r="D474" s="30"/>
      <c r="E474" s="29"/>
      <c r="F474" s="29"/>
      <c r="G474" s="29"/>
      <c r="H474" s="29"/>
      <c r="I474" s="29"/>
      <c r="J474" s="31"/>
      <c r="K474" s="36"/>
      <c r="L474" s="37"/>
      <c r="M474" s="37"/>
      <c r="N474" s="37"/>
      <c r="O474" s="37"/>
      <c r="P474" s="37"/>
      <c r="Q474" s="37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2"/>
    </row>
    <row r="475" spans="1:32" x14ac:dyDescent="0.3">
      <c r="A475" s="26"/>
      <c r="B475" s="26"/>
      <c r="C475" s="26"/>
      <c r="D475" s="27"/>
      <c r="E475" s="26"/>
      <c r="F475" s="26"/>
      <c r="G475" s="26"/>
      <c r="H475" s="26"/>
      <c r="I475" s="26"/>
      <c r="J475" s="28"/>
      <c r="K475" s="34"/>
      <c r="L475" s="35"/>
      <c r="M475" s="35"/>
      <c r="N475" s="35"/>
      <c r="O475" s="35"/>
      <c r="P475" s="35"/>
      <c r="Q475" s="35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40"/>
    </row>
    <row r="476" spans="1:32" x14ac:dyDescent="0.3">
      <c r="A476" s="29"/>
      <c r="B476" s="29"/>
      <c r="C476" s="29"/>
      <c r="D476" s="30"/>
      <c r="E476" s="29"/>
      <c r="F476" s="29"/>
      <c r="G476" s="29"/>
      <c r="H476" s="29"/>
      <c r="I476" s="29"/>
      <c r="J476" s="31"/>
      <c r="K476" s="36"/>
      <c r="L476" s="37"/>
      <c r="M476" s="37"/>
      <c r="N476" s="37"/>
      <c r="O476" s="37"/>
      <c r="P476" s="37"/>
      <c r="Q476" s="37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2"/>
    </row>
    <row r="477" spans="1:32" x14ac:dyDescent="0.3">
      <c r="A477" s="26"/>
      <c r="B477" s="26"/>
      <c r="C477" s="26"/>
      <c r="D477" s="27"/>
      <c r="E477" s="26"/>
      <c r="F477" s="26"/>
      <c r="G477" s="26"/>
      <c r="H477" s="26"/>
      <c r="I477" s="26"/>
      <c r="J477" s="28"/>
      <c r="K477" s="34"/>
      <c r="L477" s="35"/>
      <c r="M477" s="35"/>
      <c r="N477" s="35"/>
      <c r="O477" s="35"/>
      <c r="P477" s="35"/>
      <c r="Q477" s="35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40"/>
    </row>
    <row r="478" spans="1:32" x14ac:dyDescent="0.3">
      <c r="A478" s="29"/>
      <c r="B478" s="29"/>
      <c r="C478" s="29"/>
      <c r="D478" s="30"/>
      <c r="E478" s="29"/>
      <c r="F478" s="29"/>
      <c r="G478" s="29"/>
      <c r="H478" s="29"/>
      <c r="I478" s="29"/>
      <c r="J478" s="31"/>
      <c r="K478" s="36"/>
      <c r="L478" s="37"/>
      <c r="M478" s="37"/>
      <c r="N478" s="37"/>
      <c r="O478" s="37"/>
      <c r="P478" s="37"/>
      <c r="Q478" s="37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2"/>
    </row>
    <row r="479" spans="1:32" x14ac:dyDescent="0.3">
      <c r="A479" s="26"/>
      <c r="B479" s="26"/>
      <c r="C479" s="26"/>
      <c r="D479" s="27"/>
      <c r="E479" s="26"/>
      <c r="F479" s="26"/>
      <c r="G479" s="26"/>
      <c r="H479" s="26"/>
      <c r="I479" s="26"/>
      <c r="J479" s="28"/>
      <c r="K479" s="34"/>
      <c r="L479" s="35"/>
      <c r="M479" s="35"/>
      <c r="N479" s="35"/>
      <c r="O479" s="35"/>
      <c r="P479" s="35"/>
      <c r="Q479" s="35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40"/>
    </row>
    <row r="480" spans="1:32" x14ac:dyDescent="0.3">
      <c r="A480" s="29"/>
      <c r="B480" s="29"/>
      <c r="C480" s="29"/>
      <c r="D480" s="30"/>
      <c r="E480" s="29"/>
      <c r="F480" s="29"/>
      <c r="G480" s="29"/>
      <c r="H480" s="29"/>
      <c r="I480" s="29"/>
      <c r="J480" s="31"/>
      <c r="K480" s="36"/>
      <c r="L480" s="37"/>
      <c r="M480" s="37"/>
      <c r="N480" s="37"/>
      <c r="O480" s="37"/>
      <c r="P480" s="37"/>
      <c r="Q480" s="37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2"/>
    </row>
    <row r="481" spans="1:32" x14ac:dyDescent="0.3">
      <c r="A481" s="26"/>
      <c r="B481" s="26"/>
      <c r="C481" s="26"/>
      <c r="D481" s="27"/>
      <c r="E481" s="26"/>
      <c r="F481" s="26"/>
      <c r="G481" s="26"/>
      <c r="H481" s="26"/>
      <c r="I481" s="26"/>
      <c r="J481" s="28"/>
      <c r="K481" s="34"/>
      <c r="L481" s="35"/>
      <c r="M481" s="35"/>
      <c r="N481" s="35"/>
      <c r="O481" s="35"/>
      <c r="P481" s="35"/>
      <c r="Q481" s="35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40"/>
    </row>
    <row r="482" spans="1:32" x14ac:dyDescent="0.3">
      <c r="A482" s="29"/>
      <c r="B482" s="29"/>
      <c r="C482" s="29"/>
      <c r="D482" s="30"/>
      <c r="E482" s="29"/>
      <c r="F482" s="29"/>
      <c r="G482" s="29"/>
      <c r="H482" s="29"/>
      <c r="I482" s="29"/>
      <c r="J482" s="31"/>
      <c r="K482" s="36"/>
      <c r="L482" s="37"/>
      <c r="M482" s="37"/>
      <c r="N482" s="37"/>
      <c r="O482" s="37"/>
      <c r="P482" s="37"/>
      <c r="Q482" s="37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2"/>
    </row>
    <row r="483" spans="1:32" x14ac:dyDescent="0.3">
      <c r="A483" s="26"/>
      <c r="B483" s="26"/>
      <c r="C483" s="26"/>
      <c r="D483" s="27"/>
      <c r="E483" s="26"/>
      <c r="F483" s="26"/>
      <c r="G483" s="26"/>
      <c r="H483" s="26"/>
      <c r="I483" s="26"/>
      <c r="J483" s="28"/>
      <c r="K483" s="34"/>
      <c r="L483" s="35"/>
      <c r="M483" s="35"/>
      <c r="N483" s="35"/>
      <c r="O483" s="35"/>
      <c r="P483" s="35"/>
      <c r="Q483" s="35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40"/>
    </row>
    <row r="484" spans="1:32" x14ac:dyDescent="0.3">
      <c r="A484" s="29"/>
      <c r="B484" s="29"/>
      <c r="C484" s="29"/>
      <c r="D484" s="30"/>
      <c r="E484" s="29"/>
      <c r="F484" s="29"/>
      <c r="G484" s="29"/>
      <c r="H484" s="29"/>
      <c r="I484" s="29"/>
      <c r="J484" s="31"/>
      <c r="K484" s="36"/>
      <c r="L484" s="37"/>
      <c r="M484" s="37"/>
      <c r="N484" s="37"/>
      <c r="O484" s="37"/>
      <c r="P484" s="37"/>
      <c r="Q484" s="37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2"/>
    </row>
    <row r="485" spans="1:32" x14ac:dyDescent="0.3">
      <c r="A485" s="26"/>
      <c r="B485" s="26"/>
      <c r="C485" s="26"/>
      <c r="D485" s="27"/>
      <c r="E485" s="26"/>
      <c r="F485" s="26"/>
      <c r="G485" s="26"/>
      <c r="H485" s="26"/>
      <c r="I485" s="26"/>
      <c r="J485" s="28"/>
      <c r="K485" s="34"/>
      <c r="L485" s="35"/>
      <c r="M485" s="35"/>
      <c r="N485" s="35"/>
      <c r="O485" s="35"/>
      <c r="P485" s="35"/>
      <c r="Q485" s="35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40"/>
    </row>
    <row r="486" spans="1:32" x14ac:dyDescent="0.3">
      <c r="A486" s="29"/>
      <c r="B486" s="29"/>
      <c r="C486" s="29"/>
      <c r="D486" s="30"/>
      <c r="E486" s="29"/>
      <c r="F486" s="29"/>
      <c r="G486" s="29"/>
      <c r="H486" s="29"/>
      <c r="I486" s="29"/>
      <c r="J486" s="31"/>
      <c r="K486" s="36"/>
      <c r="L486" s="37"/>
      <c r="M486" s="37"/>
      <c r="N486" s="37"/>
      <c r="O486" s="37"/>
      <c r="P486" s="37"/>
      <c r="Q486" s="37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2"/>
    </row>
    <row r="487" spans="1:32" x14ac:dyDescent="0.3">
      <c r="A487" s="26"/>
      <c r="B487" s="26"/>
      <c r="C487" s="26"/>
      <c r="D487" s="27"/>
      <c r="E487" s="26"/>
      <c r="F487" s="26"/>
      <c r="G487" s="26"/>
      <c r="H487" s="26"/>
      <c r="I487" s="26"/>
      <c r="J487" s="28"/>
      <c r="K487" s="34"/>
      <c r="L487" s="35"/>
      <c r="M487" s="35"/>
      <c r="N487" s="35"/>
      <c r="O487" s="35"/>
      <c r="P487" s="35"/>
      <c r="Q487" s="35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40"/>
    </row>
    <row r="488" spans="1:32" x14ac:dyDescent="0.3">
      <c r="A488" s="29"/>
      <c r="B488" s="29"/>
      <c r="C488" s="29"/>
      <c r="D488" s="30"/>
      <c r="E488" s="29"/>
      <c r="F488" s="29"/>
      <c r="G488" s="29"/>
      <c r="H488" s="29"/>
      <c r="I488" s="29"/>
      <c r="J488" s="31"/>
      <c r="K488" s="36"/>
      <c r="L488" s="37"/>
      <c r="M488" s="37"/>
      <c r="N488" s="37"/>
      <c r="O488" s="37"/>
      <c r="P488" s="37"/>
      <c r="Q488" s="37"/>
      <c r="R488" s="39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2"/>
    </row>
    <row r="489" spans="1:32" x14ac:dyDescent="0.3">
      <c r="A489" s="26"/>
      <c r="B489" s="26"/>
      <c r="C489" s="26"/>
      <c r="D489" s="27"/>
      <c r="E489" s="26"/>
      <c r="F489" s="26"/>
      <c r="G489" s="26"/>
      <c r="H489" s="26"/>
      <c r="I489" s="26"/>
      <c r="J489" s="28"/>
      <c r="K489" s="34"/>
      <c r="L489" s="35"/>
      <c r="M489" s="35"/>
      <c r="N489" s="35"/>
      <c r="O489" s="35"/>
      <c r="P489" s="35"/>
      <c r="Q489" s="35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40"/>
    </row>
    <row r="490" spans="1:32" x14ac:dyDescent="0.3">
      <c r="A490" s="29"/>
      <c r="B490" s="29"/>
      <c r="C490" s="29"/>
      <c r="D490" s="30"/>
      <c r="E490" s="29"/>
      <c r="F490" s="29"/>
      <c r="G490" s="29"/>
      <c r="H490" s="29"/>
      <c r="I490" s="29"/>
      <c r="J490" s="31"/>
      <c r="K490" s="36"/>
      <c r="L490" s="37"/>
      <c r="M490" s="37"/>
      <c r="N490" s="37"/>
      <c r="O490" s="37"/>
      <c r="P490" s="37"/>
      <c r="Q490" s="37"/>
      <c r="R490" s="39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2"/>
    </row>
    <row r="491" spans="1:32" x14ac:dyDescent="0.3">
      <c r="A491" s="26"/>
      <c r="B491" s="26"/>
      <c r="C491" s="26"/>
      <c r="D491" s="27"/>
      <c r="E491" s="26"/>
      <c r="F491" s="26"/>
      <c r="G491" s="26"/>
      <c r="H491" s="26"/>
      <c r="I491" s="26"/>
      <c r="J491" s="28"/>
      <c r="K491" s="34"/>
      <c r="L491" s="35"/>
      <c r="M491" s="35"/>
      <c r="N491" s="35"/>
      <c r="O491" s="35"/>
      <c r="P491" s="35"/>
      <c r="Q491" s="35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40"/>
    </row>
    <row r="492" spans="1:32" x14ac:dyDescent="0.3">
      <c r="A492" s="29"/>
      <c r="B492" s="29"/>
      <c r="C492" s="29"/>
      <c r="D492" s="30"/>
      <c r="E492" s="29"/>
      <c r="F492" s="29"/>
      <c r="G492" s="29"/>
      <c r="H492" s="29"/>
      <c r="I492" s="29"/>
      <c r="J492" s="31"/>
      <c r="K492" s="36"/>
      <c r="L492" s="37"/>
      <c r="M492" s="37"/>
      <c r="N492" s="37"/>
      <c r="O492" s="37"/>
      <c r="P492" s="37"/>
      <c r="Q492" s="37"/>
      <c r="R492" s="39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2"/>
    </row>
    <row r="493" spans="1:32" x14ac:dyDescent="0.3">
      <c r="A493" s="26"/>
      <c r="B493" s="26"/>
      <c r="C493" s="26"/>
      <c r="D493" s="27"/>
      <c r="E493" s="26"/>
      <c r="F493" s="26"/>
      <c r="G493" s="26"/>
      <c r="H493" s="26"/>
      <c r="I493" s="26"/>
      <c r="J493" s="28"/>
      <c r="K493" s="34"/>
      <c r="L493" s="35"/>
      <c r="M493" s="35"/>
      <c r="N493" s="35"/>
      <c r="O493" s="35"/>
      <c r="P493" s="35"/>
      <c r="Q493" s="35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40"/>
    </row>
    <row r="494" spans="1:32" x14ac:dyDescent="0.3">
      <c r="A494" s="29"/>
      <c r="B494" s="29"/>
      <c r="C494" s="29"/>
      <c r="D494" s="30"/>
      <c r="E494" s="29"/>
      <c r="F494" s="29"/>
      <c r="G494" s="29"/>
      <c r="H494" s="29"/>
      <c r="I494" s="29"/>
      <c r="J494" s="31"/>
      <c r="K494" s="36"/>
      <c r="L494" s="37"/>
      <c r="M494" s="37"/>
      <c r="N494" s="37"/>
      <c r="O494" s="37"/>
      <c r="P494" s="37"/>
      <c r="Q494" s="37"/>
      <c r="R494" s="39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2"/>
    </row>
    <row r="495" spans="1:32" x14ac:dyDescent="0.3">
      <c r="A495" s="26"/>
      <c r="B495" s="26"/>
      <c r="C495" s="26"/>
      <c r="D495" s="27"/>
      <c r="E495" s="26"/>
      <c r="F495" s="26"/>
      <c r="G495" s="26"/>
      <c r="H495" s="26"/>
      <c r="I495" s="26"/>
      <c r="J495" s="28"/>
      <c r="K495" s="34"/>
      <c r="L495" s="35"/>
      <c r="M495" s="35"/>
      <c r="N495" s="35"/>
      <c r="O495" s="35"/>
      <c r="P495" s="35"/>
      <c r="Q495" s="35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40"/>
    </row>
    <row r="496" spans="1:32" x14ac:dyDescent="0.3">
      <c r="A496" s="29"/>
      <c r="B496" s="29"/>
      <c r="C496" s="29"/>
      <c r="D496" s="30"/>
      <c r="E496" s="29"/>
      <c r="F496" s="29"/>
      <c r="G496" s="29"/>
      <c r="H496" s="29"/>
      <c r="I496" s="29"/>
      <c r="J496" s="31"/>
      <c r="K496" s="36"/>
      <c r="L496" s="37"/>
      <c r="M496" s="37"/>
      <c r="N496" s="37"/>
      <c r="O496" s="37"/>
      <c r="P496" s="37"/>
      <c r="Q496" s="37"/>
      <c r="R496" s="39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2"/>
    </row>
    <row r="497" spans="1:32" x14ac:dyDescent="0.3">
      <c r="A497" s="26"/>
      <c r="B497" s="26"/>
      <c r="C497" s="26"/>
      <c r="D497" s="27"/>
      <c r="E497" s="26"/>
      <c r="F497" s="26"/>
      <c r="G497" s="26"/>
      <c r="H497" s="26"/>
      <c r="I497" s="26"/>
      <c r="J497" s="28"/>
      <c r="K497" s="34"/>
      <c r="L497" s="35"/>
      <c r="M497" s="35"/>
      <c r="N497" s="35"/>
      <c r="O497" s="35"/>
      <c r="P497" s="35"/>
      <c r="Q497" s="35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40"/>
    </row>
    <row r="498" spans="1:32" x14ac:dyDescent="0.3">
      <c r="A498" s="29"/>
      <c r="B498" s="29"/>
      <c r="C498" s="29"/>
      <c r="D498" s="30"/>
      <c r="E498" s="29"/>
      <c r="F498" s="29"/>
      <c r="G498" s="29"/>
      <c r="H498" s="29"/>
      <c r="I498" s="29"/>
      <c r="J498" s="31"/>
      <c r="K498" s="36"/>
      <c r="L498" s="37"/>
      <c r="M498" s="37"/>
      <c r="N498" s="37"/>
      <c r="O498" s="37"/>
      <c r="P498" s="37"/>
      <c r="Q498" s="37"/>
      <c r="R498" s="39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2"/>
    </row>
    <row r="499" spans="1:32" x14ac:dyDescent="0.3">
      <c r="A499" s="26"/>
      <c r="B499" s="26"/>
      <c r="C499" s="26"/>
      <c r="D499" s="27"/>
      <c r="E499" s="26"/>
      <c r="F499" s="26"/>
      <c r="G499" s="26"/>
      <c r="H499" s="26"/>
      <c r="I499" s="26"/>
      <c r="J499" s="28"/>
      <c r="K499" s="34"/>
      <c r="L499" s="35"/>
      <c r="M499" s="35"/>
      <c r="N499" s="35"/>
      <c r="O499" s="35"/>
      <c r="P499" s="35"/>
      <c r="Q499" s="35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40"/>
    </row>
    <row r="500" spans="1:32" x14ac:dyDescent="0.3">
      <c r="A500" s="29"/>
      <c r="B500" s="29"/>
      <c r="C500" s="29"/>
      <c r="D500" s="30"/>
      <c r="E500" s="29"/>
      <c r="F500" s="29"/>
      <c r="G500" s="29"/>
      <c r="H500" s="29"/>
      <c r="I500" s="29"/>
      <c r="J500" s="31"/>
      <c r="K500" s="20"/>
      <c r="L500" s="21"/>
      <c r="M500" s="21"/>
      <c r="N500" s="21"/>
      <c r="O500" s="21"/>
      <c r="P500" s="37"/>
      <c r="Q500" s="37"/>
      <c r="R500" s="39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2"/>
    </row>
  </sheetData>
  <conditionalFormatting sqref="R2:R301 R487:R500">
    <cfRule type="expression" dxfId="77" priority="46">
      <formula>AND(R2&lt;&gt;"F",R2&lt;&gt;"S",R2&lt;&gt;"D",R2&lt;&gt;"")</formula>
    </cfRule>
  </conditionalFormatting>
  <conditionalFormatting sqref="S2:S500">
    <cfRule type="expression" dxfId="76" priority="45">
      <formula>AND(S2&lt;&gt;"W",S2&lt;&gt;"B",S2&lt;&gt;"T",S2&lt;&gt;"")</formula>
    </cfRule>
  </conditionalFormatting>
  <conditionalFormatting sqref="T2:T500">
    <cfRule type="expression" dxfId="75" priority="44">
      <formula>AND(T2&lt;&gt;"N",T2&lt;&gt;"C",T2&lt;&gt;"L",T2&lt;&gt;"O",T2&lt;&gt;"")</formula>
    </cfRule>
  </conditionalFormatting>
  <conditionalFormatting sqref="U2:U500">
    <cfRule type="expression" dxfId="74" priority="43">
      <formula>AND(U2&lt;&gt;"A",U2&lt;&gt;"D",U2&lt;&gt;"W",U2&lt;&gt;"F",U2&lt;&gt;"U",U2&lt;&gt;"")</formula>
    </cfRule>
  </conditionalFormatting>
  <conditionalFormatting sqref="V2:V500">
    <cfRule type="expression" dxfId="73" priority="42">
      <formula>AND(V2&lt;&gt;"O",V2&lt;&gt;"P",V2&lt;&gt;"")</formula>
    </cfRule>
  </conditionalFormatting>
  <conditionalFormatting sqref="X2:X500 AA14:AA500">
    <cfRule type="expression" dxfId="72" priority="40">
      <formula>AND(X2&lt;&gt;"F",X2&lt;&gt;"B",X2&lt;&gt;"")</formula>
    </cfRule>
  </conditionalFormatting>
  <conditionalFormatting sqref="Y2:Y500 AB14:AB500">
    <cfRule type="expression" dxfId="71" priority="39">
      <formula>AND(Y2&lt;&gt;"C",Y2&lt;&gt;"L",Y2&lt;&gt;"")</formula>
    </cfRule>
  </conditionalFormatting>
  <conditionalFormatting sqref="AD2:AD500">
    <cfRule type="expression" dxfId="70" priority="37">
      <formula>AND(AD2&lt;&gt;"S",AD2&lt;&gt;"M",AD2&lt;&gt;"L",AD2&lt;&gt;"")</formula>
    </cfRule>
  </conditionalFormatting>
  <conditionalFormatting sqref="AE2:AE500">
    <cfRule type="expression" dxfId="69" priority="34">
      <formula>AND(AE2&lt;&gt;"N",AE2&lt;&gt;"W",AE2&lt;&gt;"L",AE2&lt;&gt;"")</formula>
    </cfRule>
  </conditionalFormatting>
  <conditionalFormatting sqref="P2:Q72 P345:Q500">
    <cfRule type="cellIs" dxfId="68" priority="36" operator="greaterThan">
      <formula>3</formula>
    </cfRule>
  </conditionalFormatting>
  <conditionalFormatting sqref="W2:W500 Z14:Z500">
    <cfRule type="expression" dxfId="67" priority="41">
      <formula>AND(W2&lt;&gt;"T",W2&lt;&gt;"S",W2&lt;&gt;"V",W2&lt;&gt;"O",W2&lt;&gt;"L",W2&lt;&gt;"")</formula>
    </cfRule>
  </conditionalFormatting>
  <conditionalFormatting sqref="AC2:AC500">
    <cfRule type="expression" dxfId="66" priority="32">
      <formula>AND(AC2&lt;&gt;"B",AC2&lt;&gt;"O",AC2&lt;&gt;"P",AC2&lt;&gt;"")</formula>
    </cfRule>
  </conditionalFormatting>
  <conditionalFormatting sqref="AA2:AA300">
    <cfRule type="expression" dxfId="65" priority="24">
      <formula>AND(AA2&lt;&gt;"F",AA2&lt;&gt;"B",AA2&lt;&gt;"")</formula>
    </cfRule>
    <cfRule type="expression" dxfId="64" priority="30">
      <formula>AND(AA2&lt;&gt;"F",AA2&lt;&gt;"B",AA2&lt;&gt;"")</formula>
    </cfRule>
  </conditionalFormatting>
  <conditionalFormatting sqref="AB2:AB300">
    <cfRule type="expression" dxfId="63" priority="23">
      <formula>AND(AB2&lt;&gt;"C",AB2&lt;&gt;"L",AB2&lt;&gt;"")</formula>
    </cfRule>
    <cfRule type="expression" dxfId="62" priority="29">
      <formula>AND(AB2&lt;&gt;"C",AB2&lt;&gt;"L",AB2&lt;&gt;"")</formula>
    </cfRule>
  </conditionalFormatting>
  <conditionalFormatting sqref="Z2:Z300">
    <cfRule type="expression" dxfId="61" priority="25">
      <formula>AND(Z2&lt;&gt;"T",Z2&lt;&gt;"S",Z2&lt;&gt;"V",Z2&lt;&gt;"O",Z2&lt;&gt;"L",Z2&lt;&gt;"")</formula>
    </cfRule>
    <cfRule type="expression" dxfId="60" priority="31">
      <formula>AND(Z2&lt;&gt;"T",Z2&lt;&gt;"S",Z2&lt;&gt;"V",Z2&lt;&gt;"O",Z2&lt;&gt;"L",Z2&lt;&gt;"")</formula>
    </cfRule>
  </conditionalFormatting>
  <conditionalFormatting sqref="Y2:Y300">
    <cfRule type="expression" dxfId="59" priority="12">
      <formula>AND(Y2&lt;&gt;"C",Y2&lt;&gt;"L",Y2&lt;&gt;"")</formula>
    </cfRule>
    <cfRule type="expression" dxfId="58" priority="15">
      <formula>AND(Y2&lt;&gt;"C",Y2&lt;&gt;"L",Y2&lt;&gt;"")</formula>
    </cfRule>
  </conditionalFormatting>
  <conditionalFormatting sqref="R2:R301">
    <cfRule type="expression" dxfId="57" priority="22">
      <formula>AND(R2&lt;&gt;"F",R2&lt;&gt;"S",R2&lt;&gt;"D",R2&lt;&gt;"")</formula>
    </cfRule>
  </conditionalFormatting>
  <conditionalFormatting sqref="S2:S300">
    <cfRule type="expression" dxfId="56" priority="21">
      <formula>AND(S2&lt;&gt;"W",S2&lt;&gt;"B",S2&lt;&gt;"T",S2&lt;&gt;"")</formula>
    </cfRule>
  </conditionalFormatting>
  <conditionalFormatting sqref="T2:T300">
    <cfRule type="expression" dxfId="55" priority="20">
      <formula>AND(T2&lt;&gt;"N",T2&lt;&gt;"C",T2&lt;&gt;"L",T2&lt;&gt;"O",T2&lt;&gt;"")</formula>
    </cfRule>
  </conditionalFormatting>
  <conditionalFormatting sqref="U2:U300">
    <cfRule type="expression" dxfId="54" priority="19">
      <formula>AND(U2&lt;&gt;"A",U2&lt;&gt;"D",U2&lt;&gt;"W",U2&lt;&gt;"F",U2&lt;&gt;"U",U2&lt;&gt;"")</formula>
    </cfRule>
  </conditionalFormatting>
  <conditionalFormatting sqref="V2:V300">
    <cfRule type="expression" dxfId="53" priority="18">
      <formula>AND(V2&lt;&gt;"O",V2&lt;&gt;"P",V2&lt;&gt;"")</formula>
    </cfRule>
  </conditionalFormatting>
  <conditionalFormatting sqref="X2:X300">
    <cfRule type="expression" dxfId="52" priority="13">
      <formula>AND(X2&lt;&gt;"F",X2&lt;&gt;"B",X2&lt;&gt;"")</formula>
    </cfRule>
    <cfRule type="expression" dxfId="51" priority="16">
      <formula>AND(X2&lt;&gt;"F",X2&lt;&gt;"B",X2&lt;&gt;"")</formula>
    </cfRule>
  </conditionalFormatting>
  <conditionalFormatting sqref="W2:W300">
    <cfRule type="expression" dxfId="50" priority="14">
      <formula>AND(W2&lt;&gt;"T",W2&lt;&gt;"S",W2&lt;&gt;"V",W2&lt;&gt;"O",W2&lt;&gt;"L",W2&lt;&gt;"")</formula>
    </cfRule>
    <cfRule type="expression" dxfId="49" priority="17">
      <formula>AND(W2&lt;&gt;"T",W2&lt;&gt;"S",W2&lt;&gt;"V",W2&lt;&gt;"O",W2&lt;&gt;"L",W2&lt;&gt;"")</formula>
    </cfRule>
  </conditionalFormatting>
  <conditionalFormatting sqref="P151:Q213">
    <cfRule type="cellIs" dxfId="48" priority="10" operator="greaterThan">
      <formula>3</formula>
    </cfRule>
  </conditionalFormatting>
  <conditionalFormatting sqref="P214:Q273">
    <cfRule type="cellIs" dxfId="47" priority="7" operator="greaterThan">
      <formula>3</formula>
    </cfRule>
  </conditionalFormatting>
  <conditionalFormatting sqref="P274:Q344">
    <cfRule type="cellIs" dxfId="46" priority="6" operator="greaterThan">
      <formula>3</formula>
    </cfRule>
  </conditionalFormatting>
  <conditionalFormatting sqref="P73:Q98">
    <cfRule type="cellIs" dxfId="45" priority="5" operator="greaterThan">
      <formula>3</formula>
    </cfRule>
  </conditionalFormatting>
  <conditionalFormatting sqref="P99:Q124">
    <cfRule type="cellIs" dxfId="44" priority="4" operator="greaterThan">
      <formula>3</formula>
    </cfRule>
  </conditionalFormatting>
  <conditionalFormatting sqref="P125:Q150">
    <cfRule type="cellIs" dxfId="43" priority="3" operator="greaterThan">
      <formula>3</formula>
    </cfRule>
  </conditionalFormatting>
  <conditionalFormatting sqref="R303:R486">
    <cfRule type="expression" dxfId="42" priority="2">
      <formula>AND(R303&lt;&gt;"W",R303&lt;&gt;"B",R303&lt;&gt;"T",R303&lt;&gt;"")</formula>
    </cfRule>
  </conditionalFormatting>
  <conditionalFormatting sqref="R302">
    <cfRule type="expression" dxfId="41" priority="1">
      <formula>AND(R302&lt;&gt;"W",R302&lt;&gt;"B",R302&lt;&gt;"T",R302&lt;&gt;"")</formula>
    </cfRule>
  </conditionalFormatting>
  <pageMargins left="0.7" right="0.7" top="0.75" bottom="0.75" header="0.3" footer="0.3"/>
  <pageSetup orientation="landscape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5"/>
  <sheetViews>
    <sheetView view="pageLayout" topLeftCell="A17" zoomScale="110" zoomScaleNormal="100" zoomScalePageLayoutView="110" workbookViewId="0">
      <selection activeCell="A19" sqref="A19"/>
    </sheetView>
  </sheetViews>
  <sheetFormatPr defaultRowHeight="14.4" x14ac:dyDescent="0.3"/>
  <cols>
    <col min="1" max="1" width="26.109375" customWidth="1"/>
    <col min="2" max="2" width="34.77734375" style="2" customWidth="1"/>
    <col min="3" max="3" width="29.44140625" customWidth="1"/>
  </cols>
  <sheetData>
    <row r="2" spans="1:3" ht="21" x14ac:dyDescent="0.4">
      <c r="B2" s="52" t="s">
        <v>33</v>
      </c>
    </row>
    <row r="4" spans="1:3" ht="15" thickBot="1" x14ac:dyDescent="0.35"/>
    <row r="5" spans="1:3" x14ac:dyDescent="0.3">
      <c r="A5" s="4" t="s">
        <v>42</v>
      </c>
      <c r="B5" s="9">
        <f>Sheet1!D2</f>
        <v>42783</v>
      </c>
      <c r="C5" s="5"/>
    </row>
    <row r="6" spans="1:3" ht="15" thickBot="1" x14ac:dyDescent="0.35">
      <c r="A6" s="19" t="str">
        <f>Sheet1!A2</f>
        <v>Player Name</v>
      </c>
      <c r="B6" s="8"/>
      <c r="C6" s="3"/>
    </row>
    <row r="8" spans="1:3" ht="15" thickBot="1" x14ac:dyDescent="0.35">
      <c r="B8" s="54" t="s">
        <v>32</v>
      </c>
    </row>
    <row r="9" spans="1:3" x14ac:dyDescent="0.3">
      <c r="A9" s="10">
        <f>COUNTIFS(Sheet1!V:V,"P")</f>
        <v>0</v>
      </c>
      <c r="B9" s="6" t="s">
        <v>27</v>
      </c>
      <c r="C9" s="75">
        <f>COUNTIFS(Sheet1!V:V,"O")</f>
        <v>0</v>
      </c>
    </row>
    <row r="10" spans="1:3" x14ac:dyDescent="0.3">
      <c r="A10" s="11" t="e">
        <f>A9/SUM(A9,C9)</f>
        <v>#DIV/0!</v>
      </c>
      <c r="B10" s="7" t="s">
        <v>41</v>
      </c>
      <c r="C10" s="76" t="e">
        <f>C9/SUM(A9,C9)</f>
        <v>#DIV/0!</v>
      </c>
    </row>
    <row r="11" spans="1:3" x14ac:dyDescent="0.3">
      <c r="A11" s="12">
        <f>COUNTIFS(Sheet1!V:V,"O",Sheet1!U:U,"U")</f>
        <v>0</v>
      </c>
      <c r="B11" s="7" t="s">
        <v>69</v>
      </c>
      <c r="C11" s="77">
        <f>COUNTIFS(Sheet1!V:V,"P",Sheet1!U:U,"U")</f>
        <v>0</v>
      </c>
    </row>
    <row r="12" spans="1:3" x14ac:dyDescent="0.3">
      <c r="A12" s="12">
        <f>COUNTIFS(Sheet1!V:V,"O",Sheet1!U:U,"F")</f>
        <v>0</v>
      </c>
      <c r="B12" s="7" t="s">
        <v>70</v>
      </c>
      <c r="C12" s="77">
        <f>COUNTIFS(Sheet1!V:V,"P",Sheet1!U:U,"F")</f>
        <v>0</v>
      </c>
    </row>
    <row r="13" spans="1:3" x14ac:dyDescent="0.3">
      <c r="A13" s="12">
        <f>COUNTIFS(Sheet1!V:V,"O",Sheet1!U:U,"W")</f>
        <v>0</v>
      </c>
      <c r="B13" s="7" t="s">
        <v>31</v>
      </c>
      <c r="C13" s="77">
        <f>COUNTIFS(Sheet1!U:U,"W",Sheet1!V:V,"O")</f>
        <v>0</v>
      </c>
    </row>
    <row r="14" spans="1:3" x14ac:dyDescent="0.3">
      <c r="A14" s="12">
        <f>COUNTIFS(Sheet1!O:O,"P",Sheet1!R:R,"A")</f>
        <v>0</v>
      </c>
      <c r="B14" s="7" t="s">
        <v>29</v>
      </c>
      <c r="C14" s="77">
        <f>COUNTIFS(Sheet1!O:O,"O",Sheet1!R:R,"A")</f>
        <v>0</v>
      </c>
    </row>
    <row r="15" spans="1:3" x14ac:dyDescent="0.3">
      <c r="A15" s="50">
        <f>COUNTIFS(Sheet1!O:O,"P",Sheet1!R:R,"D")</f>
        <v>0</v>
      </c>
      <c r="B15" s="7" t="s">
        <v>30</v>
      </c>
      <c r="C15" s="77">
        <f>COUNTIFS(Sheet1!O:O,"O",Sheet1!R:R,"D")</f>
        <v>0</v>
      </c>
    </row>
    <row r="16" spans="1:3" x14ac:dyDescent="0.3">
      <c r="A16" s="51">
        <f>COUNTIFS(Sheet1!O:O,"P",Sheet1!R:R,"F")/COUNTIF(Sheet1!O:O,"P")</f>
        <v>1</v>
      </c>
      <c r="B16" s="7" t="s">
        <v>38</v>
      </c>
      <c r="C16" s="76" t="e">
        <f>COUNTIFS(Sheet1!O:O,"O",Sheet1!R:R,"F")/COUNTIF(Sheet1!O:O,"O")</f>
        <v>#DIV/0!</v>
      </c>
    </row>
    <row r="17" spans="1:3" x14ac:dyDescent="0.3">
      <c r="A17" s="51" t="e">
        <f>COUNTIFS(Sheet1!O:O,"P",Sheet1!R:R,"S")/(COUNTIF(Sheet1!O:O,"P")-COUNTIFS(Sheet1!O:O,"P",Sheet1!R:R, "F"))</f>
        <v>#DIV/0!</v>
      </c>
      <c r="B17" s="7" t="s">
        <v>39</v>
      </c>
      <c r="C17" s="76" t="e">
        <f>COUNTIFS(Sheet1!O:O,"O",Sheet1!R:R,"S")/(COUNTIF(Sheet1!O:O,"O")-COUNTIFS(Sheet1!O:O,"O",Sheet1!R:R, "F"))</f>
        <v>#DIV/0!</v>
      </c>
    </row>
    <row r="18" spans="1:3" ht="15" thickBot="1" x14ac:dyDescent="0.35">
      <c r="A18" s="13" t="e">
        <f>(COUNTIF(Sheet1!O:O,"O")-COUNTIFS(Sheet1!O:O,"O",Sheet1!T:T,"O",Sheet1!T:T,"N"))/COUNTIF(Sheet1!O:O,"O")</f>
        <v>#DIV/0!</v>
      </c>
      <c r="B18" s="8" t="s">
        <v>40</v>
      </c>
      <c r="C18" s="78" t="e">
        <f>(COUNTIF(Sheet1!O:O,"O")-COUNTIFS(Sheet1!O:O,"O",Sheet1!T:T,"O"))/COUNTIF(Sheet1!O:O,"O")</f>
        <v>#DIV/0!</v>
      </c>
    </row>
    <row r="19" spans="1:3" x14ac:dyDescent="0.3">
      <c r="A19" s="14"/>
      <c r="C19" s="79"/>
    </row>
    <row r="20" spans="1:3" ht="15" thickBot="1" x14ac:dyDescent="0.35">
      <c r="A20" s="15"/>
      <c r="B20" s="53" t="s">
        <v>34</v>
      </c>
      <c r="C20" s="80"/>
    </row>
    <row r="21" spans="1:3" x14ac:dyDescent="0.3">
      <c r="A21" s="18">
        <f>COUNTIFS(Sheet1!O:O,"P",Sheet1!R:R,"F",Sheet1!V:V,"P")/COUNTIFS(Sheet1!O:O,"P",Sheet1!R:R,"F")</f>
        <v>0</v>
      </c>
      <c r="B21" s="6" t="s">
        <v>43</v>
      </c>
      <c r="C21" s="81" t="e">
        <f>COUNTIFS(Sheet1!O:O,"O",Sheet1!R:R,"F",Sheet1!V:V,"P")/COUNTIFS(Sheet1!O:O,"O",Sheet1!R:R,"F")</f>
        <v>#DIV/0!</v>
      </c>
    </row>
    <row r="22" spans="1:3" x14ac:dyDescent="0.3">
      <c r="A22" s="11" t="e">
        <f>COUNTIFS(Sheet1!O:O,"P",Sheet1!R:R,"S",Sheet1!V:V,"P")/COUNTIFS(Sheet1!O:O,"P",Sheet1!R:R,"S")</f>
        <v>#DIV/0!</v>
      </c>
      <c r="B22" s="7" t="s">
        <v>44</v>
      </c>
      <c r="C22" s="76" t="e">
        <f>COUNTIFS(Sheet1!O:O,"O",Sheet1!R:R,"S",Sheet1!V:V,"P")/COUNTIFS(Sheet1!O:O,"O",Sheet1!R:R,"S")</f>
        <v>#DIV/0!</v>
      </c>
    </row>
    <row r="23" spans="1:3" x14ac:dyDescent="0.3">
      <c r="A23" s="55" t="e">
        <f>COUNTIFS(Sheet1!O:O,"P",Sheet1!S:S,"W")/(COUNTIFS(Sheet1!O:O,"P")-(COUNTIFS(Sheet1!O:O,"P",Sheet1!T:T,"D")+COUNTIFS(Sheet1!O:O,"P",Sheet1!S:S,"")))</f>
        <v>#DIV/0!</v>
      </c>
      <c r="B23" s="56" t="s">
        <v>35</v>
      </c>
      <c r="C23" s="82" t="e">
        <f>COUNTIFS(Sheet1!O:O,"O",Sheet1!S:S,"W")/(COUNTIFS(Sheet1!O:O,"O")-(COUNTIFS(Sheet1!O:O,"O",Sheet1!T:T,"D")+COUNTIFS(Sheet1!O:O,"O",Sheet1!S:S,"")))</f>
        <v>#DIV/0!</v>
      </c>
    </row>
    <row r="24" spans="1:3" x14ac:dyDescent="0.3">
      <c r="A24" s="11" t="e">
        <f>COUNTIFS(Sheet1!O:O,"P",Sheet1!S:S,"B")/(COUNTIFS(Sheet1!O:O,"P")-(COUNTIFS(Sheet1!O:O,"P",Sheet1!T:T,"D")+COUNTIFS(Sheet1!O:O,"P",Sheet1!S:S,"")))</f>
        <v>#DIV/0!</v>
      </c>
      <c r="B24" s="7" t="s">
        <v>36</v>
      </c>
      <c r="C24" s="83" t="e">
        <f>COUNTIFS(Sheet1!O:O,"O",Sheet1!S:S,"B")/(COUNTIFS(Sheet1!O:O,"O")-(COUNTIFS(Sheet1!O:O,"O",Sheet1!T:T,"D")+COUNTIFS(Sheet1!O:O,"O",Sheet1!S:S,"")))</f>
        <v>#DIV/0!</v>
      </c>
    </row>
    <row r="25" spans="1:3" ht="15" thickBot="1" x14ac:dyDescent="0.35">
      <c r="A25" s="57" t="e">
        <f>COUNTIFS(Sheet1!O:O,"P",Sheet1!S:S,"T")/(COUNTIFS(Sheet1!O:O,"P")-(COUNTIFS(Sheet1!O:O,"P",Sheet1!T:T,"D")+COUNTIFS(Sheet1!O:O,"P",Sheet1!S:S,"")))</f>
        <v>#DIV/0!</v>
      </c>
      <c r="B25" s="58" t="s">
        <v>37</v>
      </c>
      <c r="C25" s="84" t="e">
        <f>COUNTIFS(Sheet1!O:O,"O",Sheet1!S:S,"T")/(COUNTIFS(Sheet1!O:O,"O")-(COUNTIFS(Sheet1!O:O,"O",Sheet1!T:T,"D")+COUNTIFS(Sheet1!O:O,"O",Sheet1!S:S,"")))</f>
        <v>#DIV/0!</v>
      </c>
    </row>
    <row r="26" spans="1:3" ht="15.6" customHeight="1" x14ac:dyDescent="0.3">
      <c r="A26" s="85"/>
      <c r="B26" s="85"/>
      <c r="C26" s="85"/>
    </row>
    <row r="27" spans="1:3" x14ac:dyDescent="0.3">
      <c r="A27" s="17"/>
      <c r="B27" s="16"/>
      <c r="C27" s="17"/>
    </row>
    <row r="28" spans="1:3" x14ac:dyDescent="0.3">
      <c r="A28" s="17"/>
      <c r="B28" s="16"/>
      <c r="C28" s="17"/>
    </row>
    <row r="29" spans="1:3" x14ac:dyDescent="0.3">
      <c r="A29" s="17"/>
      <c r="B29" s="17"/>
      <c r="C29" s="17"/>
    </row>
    <row r="30" spans="1:3" x14ac:dyDescent="0.3">
      <c r="A30" s="17"/>
      <c r="B30" s="17"/>
      <c r="C30" s="17"/>
    </row>
    <row r="31" spans="1:3" x14ac:dyDescent="0.3">
      <c r="A31" s="17"/>
      <c r="B31" s="17"/>
      <c r="C31" s="17"/>
    </row>
    <row r="32" spans="1:3" x14ac:dyDescent="0.3">
      <c r="A32" s="17"/>
      <c r="B32" s="17"/>
      <c r="C32" s="17"/>
    </row>
    <row r="33" spans="1:3" x14ac:dyDescent="0.3">
      <c r="A33" s="17"/>
      <c r="B33" s="17"/>
      <c r="C33" s="17"/>
    </row>
    <row r="34" spans="1:3" x14ac:dyDescent="0.3">
      <c r="A34" s="17"/>
      <c r="B34" s="17"/>
      <c r="C34" s="17"/>
    </row>
    <row r="35" spans="1:3" x14ac:dyDescent="0.3">
      <c r="A35" s="17"/>
      <c r="B35" s="17"/>
      <c r="C35" s="17"/>
    </row>
    <row r="36" spans="1:3" x14ac:dyDescent="0.3">
      <c r="A36" s="17"/>
      <c r="B36" s="17"/>
      <c r="C36" s="17"/>
    </row>
    <row r="37" spans="1:3" x14ac:dyDescent="0.3">
      <c r="A37" s="17"/>
      <c r="B37" s="17"/>
      <c r="C37" s="17"/>
    </row>
    <row r="38" spans="1:3" x14ac:dyDescent="0.3">
      <c r="A38" s="17"/>
      <c r="B38" s="17"/>
      <c r="C38" s="17"/>
    </row>
    <row r="39" spans="1:3" x14ac:dyDescent="0.3">
      <c r="A39" s="17"/>
      <c r="B39" s="17"/>
      <c r="C39" s="17"/>
    </row>
    <row r="40" spans="1:3" x14ac:dyDescent="0.3">
      <c r="A40" s="17"/>
      <c r="B40" s="16"/>
      <c r="C40" s="17"/>
    </row>
    <row r="41" spans="1:3" x14ac:dyDescent="0.3">
      <c r="A41" s="17"/>
      <c r="B41" s="16"/>
      <c r="C41" s="17"/>
    </row>
    <row r="42" spans="1:3" x14ac:dyDescent="0.3">
      <c r="A42" s="17"/>
      <c r="B42" s="16"/>
      <c r="C42" s="17"/>
    </row>
    <row r="43" spans="1:3" x14ac:dyDescent="0.3">
      <c r="A43" s="17"/>
      <c r="B43" s="16"/>
      <c r="C43" s="17"/>
    </row>
    <row r="44" spans="1:3" x14ac:dyDescent="0.3">
      <c r="A44" s="17"/>
      <c r="B44" s="16"/>
      <c r="C44" s="17"/>
    </row>
    <row r="45" spans="1:3" x14ac:dyDescent="0.3">
      <c r="A45" s="17"/>
      <c r="B45" s="16"/>
      <c r="C45" s="17"/>
    </row>
  </sheetData>
  <mergeCells count="1">
    <mergeCell ref="A26:C26"/>
  </mergeCells>
  <pageMargins left="0.7" right="0.7" top="0.75" bottom="0.75" header="0.3" footer="0.3"/>
  <pageSetup orientation="portrait" r:id="rId1"/>
  <headerFooter>
    <oddFooter>&amp;CMatch Notes: None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6D96-E428-4A7F-AABA-285153A0AFBB}">
  <dimension ref="A1:J25"/>
  <sheetViews>
    <sheetView workbookViewId="0">
      <selection activeCell="D12" sqref="D12"/>
    </sheetView>
  </sheetViews>
  <sheetFormatPr defaultRowHeight="14.4" x14ac:dyDescent="0.3"/>
  <cols>
    <col min="1" max="1" width="14.6640625" customWidth="1"/>
    <col min="2" max="2" width="15" customWidth="1"/>
    <col min="3" max="3" width="8.109375" customWidth="1"/>
    <col min="4" max="4" width="14.21875" customWidth="1"/>
    <col min="7" max="7" width="16.109375" customWidth="1"/>
  </cols>
  <sheetData>
    <row r="1" spans="1:10" ht="21.6" thickBot="1" x14ac:dyDescent="0.45">
      <c r="A1" s="86" t="s">
        <v>71</v>
      </c>
      <c r="B1" s="86"/>
      <c r="C1" s="86"/>
      <c r="D1" s="86"/>
      <c r="E1" s="86"/>
      <c r="F1" s="86"/>
      <c r="G1" s="86"/>
      <c r="H1" s="86"/>
      <c r="I1" s="86"/>
      <c r="J1" s="86"/>
    </row>
    <row r="2" spans="1:10" ht="15" thickBot="1" x14ac:dyDescent="0.35">
      <c r="A2" s="72" t="s">
        <v>59</v>
      </c>
      <c r="B2" s="73" t="s">
        <v>60</v>
      </c>
      <c r="C2" s="73" t="s">
        <v>72</v>
      </c>
      <c r="D2" s="74" t="s">
        <v>28</v>
      </c>
      <c r="G2" s="72" t="s">
        <v>59</v>
      </c>
      <c r="H2" s="73" t="s">
        <v>60</v>
      </c>
      <c r="I2" s="73" t="s">
        <v>72</v>
      </c>
      <c r="J2" s="74" t="s">
        <v>31</v>
      </c>
    </row>
    <row r="3" spans="1:10" x14ac:dyDescent="0.3">
      <c r="A3" s="66" t="s">
        <v>61</v>
      </c>
      <c r="B3" s="70" t="s">
        <v>55</v>
      </c>
      <c r="C3" s="70" t="s">
        <v>65</v>
      </c>
      <c r="D3" s="67">
        <f>COUNTIFS(Sheet1!V:V,"O",Sheet1!U:U,"U",Sheet1!AA:AA,"F",Sheet1!Z:Z,"T",Sheet1!AB:AB,"C")</f>
        <v>0</v>
      </c>
      <c r="G3" s="66" t="s">
        <v>61</v>
      </c>
      <c r="H3" s="70" t="s">
        <v>55</v>
      </c>
      <c r="I3" s="70" t="s">
        <v>65</v>
      </c>
      <c r="J3" s="67">
        <f>COUNTIFS(Sheet1!V:V,"P",Sheet1!U:U,"W",Sheet1!AA:AA,"F",Sheet1!Z:Z,"T",Sheet1!AB:AB,"C")</f>
        <v>0</v>
      </c>
    </row>
    <row r="4" spans="1:10" x14ac:dyDescent="0.3">
      <c r="A4" s="66"/>
      <c r="B4" s="70"/>
      <c r="C4" s="70" t="s">
        <v>63</v>
      </c>
      <c r="D4" s="67">
        <f>COUNTIFS(Sheet1!V:V,"O",Sheet1!U:U,"U",Sheet1!AA:AA,"F",Sheet1!Z:Z,"T",Sheet1!AB:AB,"L")</f>
        <v>0</v>
      </c>
      <c r="G4" s="66"/>
      <c r="H4" s="70"/>
      <c r="I4" s="70" t="s">
        <v>63</v>
      </c>
      <c r="J4" s="67">
        <f>COUNTIFS(Sheet1!V:V,"P",Sheet1!U:U,"W",Sheet1!AA:AA,"F",Sheet1!Z:Z,"T",Sheet1!AB:AB,"L")</f>
        <v>0</v>
      </c>
    </row>
    <row r="5" spans="1:10" x14ac:dyDescent="0.3">
      <c r="A5" s="66"/>
      <c r="B5" s="70" t="s">
        <v>56</v>
      </c>
      <c r="C5" s="70" t="s">
        <v>65</v>
      </c>
      <c r="D5" s="67">
        <f>COUNTIFS(Sheet1!V:V,"O",Sheet1!U:U,"U",Sheet1!AA:AA,"F",Sheet1!Z:Z,"S",Sheet1!AB:AB,"C")</f>
        <v>0</v>
      </c>
      <c r="G5" s="66"/>
      <c r="H5" s="70" t="s">
        <v>56</v>
      </c>
      <c r="I5" s="70" t="s">
        <v>65</v>
      </c>
      <c r="J5" s="67">
        <f>COUNTIFS(Sheet1!V:V,"P",Sheet1!U:U,"W",Sheet1!AA:AA,"F",Sheet1!Z:Z,"S",Sheet1!AB:AB,"C")</f>
        <v>0</v>
      </c>
    </row>
    <row r="6" spans="1:10" x14ac:dyDescent="0.3">
      <c r="A6" s="66"/>
      <c r="B6" s="70"/>
      <c r="C6" s="70" t="s">
        <v>63</v>
      </c>
      <c r="D6" s="67">
        <f>COUNTIFS(Sheet1!V:V,"O",Sheet1!U:U,"U",Sheet1!Z:Z,"F",Sheet1!AA:AA,"S",Sheet1!AB:AB,"L")</f>
        <v>0</v>
      </c>
      <c r="G6" s="66"/>
      <c r="H6" s="70"/>
      <c r="I6" s="70" t="s">
        <v>63</v>
      </c>
      <c r="J6" s="67">
        <f>COUNTIFS(Sheet1!V:V,"P",Sheet1!U:U,"W",Sheet1!AA:AA,"F",Sheet1!Z:Z,"S",Sheet1!AB:AB,"L")</f>
        <v>0</v>
      </c>
    </row>
    <row r="7" spans="1:10" x14ac:dyDescent="0.3">
      <c r="A7" s="66"/>
      <c r="B7" s="70" t="s">
        <v>57</v>
      </c>
      <c r="C7" s="70" t="s">
        <v>65</v>
      </c>
      <c r="D7" s="67">
        <f>COUNTIFS(Sheet1!V:V,"O",Sheet1!U:U,"U",Sheet1!AA:AA,"F",Sheet1!Z:Z,"V",Sheet1!AB:AB,"C")</f>
        <v>0</v>
      </c>
      <c r="G7" s="66"/>
      <c r="H7" s="70" t="s">
        <v>57</v>
      </c>
      <c r="I7" s="70" t="s">
        <v>65</v>
      </c>
      <c r="J7" s="67">
        <f>COUNTIFS(Sheet1!V:V,"P",Sheet1!U:U,"W",Sheet1!AA:AA,"F",Sheet1!Z:Z,"V",Sheet1!AB:AB,"C")</f>
        <v>0</v>
      </c>
    </row>
    <row r="8" spans="1:10" x14ac:dyDescent="0.3">
      <c r="A8" s="66"/>
      <c r="B8" s="70"/>
      <c r="C8" s="70" t="s">
        <v>63</v>
      </c>
      <c r="D8" s="67">
        <f>COUNTIFS(Sheet1!V:V,"O",Sheet1!U:U,"U",Sheet1!AA:AA,"F",Sheet1!Z:Z,"V",Sheet1!AB:AB,"L")</f>
        <v>0</v>
      </c>
      <c r="G8" s="66"/>
      <c r="H8" s="70"/>
      <c r="I8" s="70" t="s">
        <v>63</v>
      </c>
      <c r="J8" s="67">
        <f>COUNTIFS(Sheet1!V:V,"P",Sheet1!U:U,"W",Sheet1!AA:AA,"F",Sheet1!Z:Z,"V",Sheet1!AB:AB,"L")</f>
        <v>0</v>
      </c>
    </row>
    <row r="9" spans="1:10" x14ac:dyDescent="0.3">
      <c r="A9" s="66"/>
      <c r="B9" s="70" t="s">
        <v>64</v>
      </c>
      <c r="C9" s="70" t="s">
        <v>65</v>
      </c>
      <c r="D9" s="67">
        <f>COUNTIFS(Sheet1!V:V,"O",Sheet1!U:U,"U",Sheet1!AA:AA,"F",Sheet1!Z:Z,"O",Sheet1!AB:AB,"C")</f>
        <v>0</v>
      </c>
      <c r="G9" s="66"/>
      <c r="H9" s="70" t="s">
        <v>64</v>
      </c>
      <c r="I9" s="70" t="s">
        <v>65</v>
      </c>
      <c r="J9" s="67">
        <f>COUNTIFS(Sheet1!V:V,"P",Sheet1!U:U,"W",Sheet1!AA:AA,"F",Sheet1!Z:Z,"O",Sheet1!AB:AB,"C")</f>
        <v>0</v>
      </c>
    </row>
    <row r="10" spans="1:10" x14ac:dyDescent="0.3">
      <c r="A10" s="66"/>
      <c r="B10" s="70"/>
      <c r="C10" s="70" t="s">
        <v>63</v>
      </c>
      <c r="D10" s="67">
        <f>COUNTIFS(Sheet1!V:V,"O",Sheet1!U:U,"U",Sheet1!AA:AA,"F",Sheet1!Z:Z,"F",Sheet1!AB:AB,"L")</f>
        <v>0</v>
      </c>
      <c r="G10" s="66"/>
      <c r="H10" s="70"/>
      <c r="I10" s="70" t="s">
        <v>63</v>
      </c>
      <c r="J10" s="67">
        <f>COUNTIFS(Sheet1!V:V,"P",Sheet1!U:U,"W",Sheet1!AA:AA,"F",Sheet1!Z:Z,"O",Sheet1!AB:AB,"L")</f>
        <v>0</v>
      </c>
    </row>
    <row r="11" spans="1:10" x14ac:dyDescent="0.3">
      <c r="A11" s="66"/>
      <c r="B11" s="70" t="s">
        <v>58</v>
      </c>
      <c r="C11" s="70" t="s">
        <v>65</v>
      </c>
      <c r="D11" s="67">
        <f>COUNTIFS(Sheet1!V:V,"O",Sheet1!U:U,"U",Sheet1!AA:AA,"F",Sheet1!Z:Z,"L",Sheet1!AB:AB,"C")</f>
        <v>0</v>
      </c>
      <c r="G11" s="66"/>
      <c r="H11" s="70" t="s">
        <v>58</v>
      </c>
      <c r="I11" s="70" t="s">
        <v>65</v>
      </c>
      <c r="J11" s="67">
        <f>COUNTIFS(Sheet1!V:V,"P",Sheet1!U:U,"W",Sheet1!AA:AA,"F",Sheet1!Z:Z,"L",Sheet1!AB:AB,"C")</f>
        <v>0</v>
      </c>
    </row>
    <row r="12" spans="1:10" ht="15" thickBot="1" x14ac:dyDescent="0.35">
      <c r="A12" s="66"/>
      <c r="B12" s="70"/>
      <c r="C12" s="70" t="s">
        <v>63</v>
      </c>
      <c r="D12" s="67">
        <f>COUNTIFS(Sheet1!V:V,"O",Sheet1!U:U,"U",Sheet1!AA:AA,"F",Sheet1!Z:Z,"L",Sheet1!AB:AB,"L")</f>
        <v>0</v>
      </c>
      <c r="G12" s="66"/>
      <c r="H12" s="70"/>
      <c r="I12" s="70" t="s">
        <v>63</v>
      </c>
      <c r="J12" s="67">
        <f>COUNTIFS(Sheet1!V:V,"P",Sheet1!U:U,"W",Sheet1!AA:AA,"F",Sheet1!Z:Z,"L",Sheet1!AB:AB,"L")</f>
        <v>0</v>
      </c>
    </row>
    <row r="13" spans="1:10" x14ac:dyDescent="0.3">
      <c r="A13" s="64" t="s">
        <v>62</v>
      </c>
      <c r="B13" s="69" t="s">
        <v>55</v>
      </c>
      <c r="C13" s="69" t="s">
        <v>65</v>
      </c>
      <c r="D13" s="65">
        <f>COUNTIFS(Sheet1!V:V,"O",Sheet1!U:U,"U",Sheet1!AA:AA,"B",Sheet1!Z:Z,"T",Sheet1!AB:AB,"C")</f>
        <v>0</v>
      </c>
      <c r="G13" s="64" t="s">
        <v>62</v>
      </c>
      <c r="H13" s="69" t="s">
        <v>55</v>
      </c>
      <c r="I13" s="69" t="s">
        <v>65</v>
      </c>
      <c r="J13" s="65">
        <f>COUNTIFS(Sheet1!V:V,"P",Sheet1!U:U,"W",Sheet1!AA:AA,"B",Sheet1!Z:Z,"T",Sheet1!AB:AB,"C")</f>
        <v>0</v>
      </c>
    </row>
    <row r="14" spans="1:10" x14ac:dyDescent="0.3">
      <c r="A14" s="66"/>
      <c r="B14" s="70"/>
      <c r="C14" s="70" t="s">
        <v>63</v>
      </c>
      <c r="D14" s="67">
        <f>COUNTIFS(Sheet1!V:V,"O",Sheet1!U:U,"U",Sheet1!AA:AA,"B",Sheet1!Z:Z,"T",Sheet1!AB:AB,"L")</f>
        <v>0</v>
      </c>
      <c r="G14" s="66"/>
      <c r="H14" s="70"/>
      <c r="I14" s="70" t="s">
        <v>63</v>
      </c>
      <c r="J14" s="67">
        <f>COUNTIFS(Sheet1!V:V,"P",Sheet1!U:U,"W",Sheet1!AA:AA,"B",Sheet1!Z:Z,"T",Sheet1!AB:AB,"L")</f>
        <v>0</v>
      </c>
    </row>
    <row r="15" spans="1:10" x14ac:dyDescent="0.3">
      <c r="A15" s="66"/>
      <c r="B15" s="70" t="s">
        <v>56</v>
      </c>
      <c r="C15" s="70" t="s">
        <v>65</v>
      </c>
      <c r="D15" s="67">
        <f>COUNTIFS(Sheet1!V:V,"O",Sheet1!U:U,"U",Sheet1!AA:AA,"B",Sheet1!Z:Z,"S",Sheet1!AB:AB,"C")</f>
        <v>0</v>
      </c>
      <c r="G15" s="66"/>
      <c r="H15" s="70" t="s">
        <v>56</v>
      </c>
      <c r="I15" s="70" t="s">
        <v>65</v>
      </c>
      <c r="J15" s="67">
        <f>COUNTIFS(Sheet1!V:V,"P",Sheet1!U:U,"W",Sheet1!AA:AA,"B",Sheet1!Z:Z,"S",Sheet1!AB:AB,"C")</f>
        <v>0</v>
      </c>
    </row>
    <row r="16" spans="1:10" x14ac:dyDescent="0.3">
      <c r="A16" s="66"/>
      <c r="B16" s="70"/>
      <c r="C16" s="70" t="s">
        <v>63</v>
      </c>
      <c r="D16" s="67">
        <f>COUNTIFS(Sheet1!V:V,"O",Sheet1!U:U,"U",Sheet1!AA:AA,"B",Sheet1!Z:Z,"S",Sheet1!AB:AB,"L")</f>
        <v>0</v>
      </c>
      <c r="G16" s="66"/>
      <c r="H16" s="70"/>
      <c r="I16" s="70" t="s">
        <v>63</v>
      </c>
      <c r="J16" s="67">
        <f>COUNTIFS(Sheet1!V:V,"P",Sheet1!U:U,"W",Sheet1!AA:AA,"B",Sheet1!Z:Z,"S",Sheet1!AB:AB,"L")</f>
        <v>0</v>
      </c>
    </row>
    <row r="17" spans="1:10" x14ac:dyDescent="0.3">
      <c r="A17" s="66"/>
      <c r="B17" s="70" t="s">
        <v>57</v>
      </c>
      <c r="C17" s="70" t="s">
        <v>65</v>
      </c>
      <c r="D17" s="67">
        <f>COUNTIFS(Sheet1!V:V,"O",Sheet1!U:U,"U",Sheet1!AA:AA,"B",Sheet1!Z:Z,"V",Sheet1!AB:AB,"C")</f>
        <v>0</v>
      </c>
      <c r="G17" s="66"/>
      <c r="H17" s="70" t="s">
        <v>57</v>
      </c>
      <c r="I17" s="70" t="s">
        <v>65</v>
      </c>
      <c r="J17" s="67">
        <f>COUNTIFS(Sheet1!V:V,"P",Sheet1!U:U,"W",Sheet1!AA:AA,"B",Sheet1!Z:Z,"V",Sheet1!AB:AB,"C")</f>
        <v>0</v>
      </c>
    </row>
    <row r="18" spans="1:10" x14ac:dyDescent="0.3">
      <c r="A18" s="66"/>
      <c r="B18" s="70"/>
      <c r="C18" s="70" t="s">
        <v>63</v>
      </c>
      <c r="D18" s="67">
        <f>COUNTIFS(Sheet1!V:V,"O",Sheet1!U:U,"U",Sheet1!AA:AA,"B",Sheet1!Z:Z,"V",Sheet1!AB:AB,"L")</f>
        <v>0</v>
      </c>
      <c r="G18" s="66"/>
      <c r="H18" s="70"/>
      <c r="I18" s="70" t="s">
        <v>63</v>
      </c>
      <c r="J18" s="67">
        <f>COUNTIFS(Sheet1!V:V,"P",Sheet1!U:U,"W",Sheet1!AA:AA,"B",Sheet1!Z:Z,"V",Sheet1!AB:AB,"L")</f>
        <v>0</v>
      </c>
    </row>
    <row r="19" spans="1:10" x14ac:dyDescent="0.3">
      <c r="A19" s="66"/>
      <c r="B19" s="70" t="s">
        <v>64</v>
      </c>
      <c r="C19" s="70" t="s">
        <v>65</v>
      </c>
      <c r="D19" s="67">
        <f>COUNTIFS(Sheet1!V:V,"O",Sheet1!U:U,"U",Sheet1!AA:AA,"B",Sheet1!Z:Z,"O",Sheet1!AB:AB,"C")</f>
        <v>0</v>
      </c>
      <c r="G19" s="66"/>
      <c r="H19" s="70" t="s">
        <v>64</v>
      </c>
      <c r="I19" s="70" t="s">
        <v>65</v>
      </c>
      <c r="J19" s="67">
        <f>COUNTIFS(Sheet1!V:V,"P",Sheet1!U:U,"W",Sheet1!AA:AA,"B",Sheet1!Z:Z,"O",Sheet1!AB:AB,"C")</f>
        <v>0</v>
      </c>
    </row>
    <row r="20" spans="1:10" x14ac:dyDescent="0.3">
      <c r="A20" s="66"/>
      <c r="B20" s="70"/>
      <c r="C20" s="70" t="s">
        <v>63</v>
      </c>
      <c r="D20" s="67">
        <f>COUNTIFS(Sheet1!V:V,"O",Sheet1!U:U,"U",Sheet1!AA:AA,"B",Sheet1!Z:Z,"F",Sheet1!AB:AB,"L")</f>
        <v>0</v>
      </c>
      <c r="G20" s="66"/>
      <c r="H20" s="70"/>
      <c r="I20" s="70" t="s">
        <v>63</v>
      </c>
      <c r="J20" s="67">
        <f>COUNTIFS(Sheet1!V:V,"P",Sheet1!U:U,"W",Sheet1!AA:AA,"B",Sheet1!Z:Z,"O",Sheet1!AB:AB,"L")</f>
        <v>0</v>
      </c>
    </row>
    <row r="21" spans="1:10" x14ac:dyDescent="0.3">
      <c r="A21" s="66"/>
      <c r="B21" s="70" t="s">
        <v>58</v>
      </c>
      <c r="C21" s="70" t="s">
        <v>65</v>
      </c>
      <c r="D21" s="67">
        <f>COUNTIFS(Sheet1!V:V,"O",Sheet1!U:U,"U",Sheet1!AA:AA,"B",Sheet1!Z:Z,"L",Sheet1!AB:AB,"C")</f>
        <v>0</v>
      </c>
      <c r="G21" s="66"/>
      <c r="H21" s="70" t="s">
        <v>58</v>
      </c>
      <c r="I21" s="70" t="s">
        <v>65</v>
      </c>
      <c r="J21" s="67">
        <f>COUNTIFS(Sheet1!V:V,"P",Sheet1!U:U,"W",Sheet1!AA:AA,"B",Sheet1!Z:Z,"L",Sheet1!AB:AB,"C")</f>
        <v>0</v>
      </c>
    </row>
    <row r="22" spans="1:10" ht="15" thickBot="1" x14ac:dyDescent="0.35">
      <c r="A22" s="68"/>
      <c r="B22" s="71"/>
      <c r="C22" s="71" t="s">
        <v>63</v>
      </c>
      <c r="D22" s="3">
        <f>COUNTIFS(Sheet1!V:V,"O",Sheet1!U:U,"U",Sheet1!AA:AA,"B",Sheet1!Z:Z,"L",Sheet1!AB:AB,"L")</f>
        <v>0</v>
      </c>
      <c r="G22" s="68"/>
      <c r="H22" s="71"/>
      <c r="I22" s="71" t="s">
        <v>63</v>
      </c>
      <c r="J22" s="3">
        <f>COUNTIFS(Sheet1!V:V,"P",Sheet1!U:U,"W",Sheet1!AA:AA,"B",Sheet1!Z:Z,"L",Sheet1!AB:AB,"L")</f>
        <v>0</v>
      </c>
    </row>
    <row r="23" spans="1:10" ht="15" thickBot="1" x14ac:dyDescent="0.35">
      <c r="A23" s="66" t="s">
        <v>68</v>
      </c>
      <c r="B23" s="70"/>
      <c r="C23" s="70"/>
      <c r="D23" s="67">
        <f>COUNTIFS(Sheet1!O:O,"P",Sheet1!R:R,"D")</f>
        <v>0</v>
      </c>
      <c r="G23" s="66" t="s">
        <v>29</v>
      </c>
      <c r="H23" s="70"/>
      <c r="I23" s="70"/>
      <c r="J23" s="67">
        <f>COUNTIFS(Sheet1!O:O,"P",Sheet1!R:R,"A")</f>
        <v>0</v>
      </c>
    </row>
    <row r="24" spans="1:10" ht="15" thickBot="1" x14ac:dyDescent="0.35">
      <c r="A24" s="72" t="s">
        <v>67</v>
      </c>
      <c r="B24" s="73"/>
      <c r="C24" s="73"/>
      <c r="D24" s="74">
        <f>SUM(D3:D23)</f>
        <v>0</v>
      </c>
      <c r="G24" s="72" t="s">
        <v>67</v>
      </c>
      <c r="H24" s="73"/>
      <c r="I24" s="73"/>
      <c r="J24" s="74">
        <f>SUM(J3:J23)</f>
        <v>0</v>
      </c>
    </row>
    <row r="25" spans="1:10" ht="15" thickBot="1" x14ac:dyDescent="0.35">
      <c r="A25" s="68" t="s">
        <v>66</v>
      </c>
      <c r="B25" s="71"/>
      <c r="C25" s="71"/>
      <c r="D25" s="3">
        <f>(COUNTIFS(Sheet1!V:V,"O",Sheet1!U:U,"U"))-SUM(D3:D22)</f>
        <v>0</v>
      </c>
      <c r="G25" s="68" t="s">
        <v>66</v>
      </c>
      <c r="H25" s="71"/>
      <c r="I25" s="71"/>
      <c r="J25" s="3">
        <f>COUNTIFS(Sheet1!V:V,"P",Sheet1!U:U,"W")-SUM(J3:J22)</f>
        <v>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Sloane</dc:creator>
  <cp:lastModifiedBy>Othon Hamill</cp:lastModifiedBy>
  <cp:lastPrinted>2019-01-07T02:30:43Z</cp:lastPrinted>
  <dcterms:created xsi:type="dcterms:W3CDTF">2012-09-08T00:41:52Z</dcterms:created>
  <dcterms:modified xsi:type="dcterms:W3CDTF">2019-03-11T21:27:18Z</dcterms:modified>
</cp:coreProperties>
</file>