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chartsheets/sheet6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-75" windowWidth="12120" windowHeight="9120" firstSheet="1" activeTab="5"/>
  </bookViews>
  <sheets>
    <sheet name="88-09 Cumm" sheetId="5" r:id="rId1"/>
    <sheet name="2002 Sockeye chart" sheetId="6" r:id="rId2"/>
    <sheet name="Historical Comparison" sheetId="7" r:id="rId3"/>
    <sheet name="Bridge daily" sheetId="10" r:id="rId4"/>
    <sheet name="2001-2008 Cum Comparison" sheetId="11" r:id="rId5"/>
    <sheet name="Historical Counts" sheetId="1" r:id="rId6"/>
    <sheet name="Weir Summary Chart" sheetId="19" r:id="rId7"/>
    <sheet name="Weir Summary Counts" sheetId="2" r:id="rId8"/>
    <sheet name="Escapement 2001" sheetId="4" r:id="rId9"/>
    <sheet name="Escapement 2002" sheetId="3" r:id="rId10"/>
    <sheet name="Escapement 2003" sheetId="8" r:id="rId11"/>
    <sheet name="Escapement 2004" sheetId="13" r:id="rId12"/>
    <sheet name="Escapement 2005" sheetId="15" r:id="rId13"/>
    <sheet name="Escapement 2006" sheetId="17" r:id="rId14"/>
    <sheet name="Escapement 2007" sheetId="18" r:id="rId15"/>
    <sheet name="Escapement 2008" sheetId="20" r:id="rId16"/>
  </sheets>
  <calcPr calcId="125725"/>
</workbook>
</file>

<file path=xl/calcChain.xml><?xml version="1.0" encoding="utf-8"?>
<calcChain xmlns="http://schemas.openxmlformats.org/spreadsheetml/2006/main">
  <c r="C37" i="1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37"/>
  <c r="BM25"/>
  <c r="BF48"/>
  <c r="BG48"/>
  <c r="BH48" s="1"/>
  <c r="BI48" s="1"/>
  <c r="BJ48" s="1"/>
  <c r="BK48" s="1"/>
  <c r="BL48" s="1"/>
  <c r="C35"/>
  <c r="D35"/>
  <c r="E35" s="1"/>
  <c r="F35" s="1"/>
  <c r="G35" s="1"/>
  <c r="H35" s="1"/>
  <c r="I35" s="1"/>
  <c r="J35" s="1"/>
  <c r="K35" s="1"/>
  <c r="L35" s="1"/>
  <c r="M35" s="1"/>
  <c r="N35" s="1"/>
  <c r="O35" s="1"/>
  <c r="P35" s="1"/>
  <c r="Q35" s="1"/>
  <c r="R35" s="1"/>
  <c r="S35" s="1"/>
  <c r="T35" s="1"/>
  <c r="U35" s="1"/>
  <c r="V35" s="1"/>
  <c r="W35" s="1"/>
  <c r="X35" s="1"/>
  <c r="Y35" s="1"/>
  <c r="Z35" s="1"/>
  <c r="AA35" s="1"/>
  <c r="AB35" s="1"/>
  <c r="AC35" s="1"/>
  <c r="AD35" s="1"/>
  <c r="AE35" s="1"/>
  <c r="AF35" s="1"/>
  <c r="AG35" s="1"/>
  <c r="AH35" s="1"/>
  <c r="AI35" s="1"/>
  <c r="AJ35" s="1"/>
  <c r="AK35" s="1"/>
  <c r="AL35" s="1"/>
  <c r="AM35" s="1"/>
  <c r="AN35" s="1"/>
  <c r="AO35" s="1"/>
  <c r="AP35" s="1"/>
  <c r="AQ35" s="1"/>
  <c r="AR35" s="1"/>
  <c r="AS35" s="1"/>
  <c r="AT35" s="1"/>
  <c r="AU35" s="1"/>
  <c r="AV35" s="1"/>
  <c r="AW35" s="1"/>
  <c r="AX35" s="1"/>
  <c r="AY35" s="1"/>
  <c r="AZ35" s="1"/>
  <c r="BA35" s="1"/>
  <c r="BB35" s="1"/>
  <c r="BC35" s="1"/>
  <c r="BD35" s="1"/>
  <c r="BE35" s="1"/>
  <c r="BF35" s="1"/>
  <c r="BG35" s="1"/>
  <c r="BH35" s="1"/>
  <c r="BI35" s="1"/>
  <c r="BJ35" s="1"/>
  <c r="BK35" s="1"/>
  <c r="BM35"/>
  <c r="BM37" s="1"/>
  <c r="B35"/>
  <c r="T48"/>
  <c r="U48"/>
  <c r="V48" s="1"/>
  <c r="W48" s="1"/>
  <c r="X48" s="1"/>
  <c r="Y48" s="1"/>
  <c r="Z48" s="1"/>
  <c r="AA48" s="1"/>
  <c r="AB48" s="1"/>
  <c r="AC48" s="1"/>
  <c r="AD48" s="1"/>
  <c r="AE48" s="1"/>
  <c r="AF48" s="1"/>
  <c r="AG48" s="1"/>
  <c r="AH48" s="1"/>
  <c r="AI48" s="1"/>
  <c r="AJ48" s="1"/>
  <c r="AK48" s="1"/>
  <c r="AL48" s="1"/>
  <c r="AM48" s="1"/>
  <c r="AN48" s="1"/>
  <c r="AO48" s="1"/>
  <c r="AP48" s="1"/>
  <c r="AQ48" s="1"/>
  <c r="AR48" s="1"/>
  <c r="AS48" s="1"/>
  <c r="AT48" s="1"/>
  <c r="AU48" s="1"/>
  <c r="AV48" s="1"/>
  <c r="AW48" s="1"/>
  <c r="AX48" s="1"/>
  <c r="AY48" s="1"/>
  <c r="AZ48" s="1"/>
  <c r="BA48" s="1"/>
  <c r="BB48" s="1"/>
  <c r="BC48" s="1"/>
  <c r="BD48" s="1"/>
  <c r="BE48" s="1"/>
  <c r="S48"/>
  <c r="R48"/>
  <c r="BL37"/>
  <c r="BL42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C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T41"/>
  <c r="U41"/>
  <c r="S41"/>
  <c r="BM24"/>
  <c r="C27" i="20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6"/>
  <c r="C76"/>
  <c r="BM23" i="1"/>
  <c r="BM22"/>
  <c r="C6" i="17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6"/>
  <c r="C47"/>
  <c r="C48"/>
  <c r="C49"/>
  <c r="C50"/>
  <c r="C51"/>
  <c r="C52"/>
  <c r="C53"/>
  <c r="C45" i="1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S42"/>
  <c r="C6" i="3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G26" i="1"/>
  <c r="BM14"/>
  <c r="BM15"/>
  <c r="BM16"/>
  <c r="BM17"/>
  <c r="BM18"/>
  <c r="BM19"/>
  <c r="BM20"/>
  <c r="BM21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C26"/>
  <c r="D26"/>
  <c r="E26"/>
  <c r="F26"/>
  <c r="H26"/>
  <c r="I26"/>
  <c r="I27" s="1"/>
  <c r="J26"/>
  <c r="K26"/>
  <c r="L26"/>
  <c r="M26"/>
  <c r="N26"/>
  <c r="P27" s="1"/>
  <c r="O26"/>
  <c r="P26"/>
  <c r="Q26"/>
  <c r="R26"/>
  <c r="S26"/>
  <c r="W27" s="1"/>
  <c r="T26"/>
  <c r="U26"/>
  <c r="V26"/>
  <c r="W26"/>
  <c r="X26"/>
  <c r="Y26"/>
  <c r="Z26"/>
  <c r="AD27" s="1"/>
  <c r="AA26"/>
  <c r="AB26"/>
  <c r="AC26"/>
  <c r="AD26"/>
  <c r="AE26"/>
  <c r="AF26"/>
  <c r="AG26"/>
  <c r="AK27" s="1"/>
  <c r="AH26"/>
  <c r="AI26"/>
  <c r="AJ26"/>
  <c r="AK26"/>
  <c r="AL26"/>
  <c r="AR27" s="1"/>
  <c r="AM26"/>
  <c r="AN26"/>
  <c r="AO26"/>
  <c r="AP26"/>
  <c r="AQ26"/>
  <c r="AR26"/>
  <c r="AS26"/>
  <c r="AY27" s="1"/>
  <c r="AT26"/>
  <c r="AU26"/>
  <c r="AV26"/>
  <c r="AW26"/>
  <c r="AX26"/>
  <c r="AY26"/>
  <c r="AZ26"/>
  <c r="BF27" s="1"/>
  <c r="BA26"/>
  <c r="BB26"/>
  <c r="BC26"/>
  <c r="BD26"/>
  <c r="BE26"/>
  <c r="BF26"/>
  <c r="BG26"/>
  <c r="BH26"/>
  <c r="BI26"/>
  <c r="BJ26"/>
  <c r="BK26"/>
  <c r="BL26"/>
  <c r="BK27"/>
  <c r="BM5"/>
  <c r="BM6"/>
  <c r="BM7"/>
  <c r="BM8"/>
  <c r="BM9"/>
  <c r="BM10"/>
  <c r="BM11"/>
  <c r="BM12"/>
  <c r="BM13"/>
  <c r="BM26"/>
  <c r="BM29" s="1"/>
  <c r="B26"/>
  <c r="C6" i="15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8" i="4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6"/>
  <c r="C6" i="8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E65"/>
  <c r="C11" i="13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4"/>
  <c r="C55"/>
  <c r="C56"/>
  <c r="C57"/>
  <c r="C58"/>
  <c r="C59"/>
  <c r="C6"/>
  <c r="C7"/>
  <c r="C8"/>
  <c r="C9"/>
  <c r="T42" i="1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31"/>
  <c r="C31"/>
  <c r="C33"/>
  <c r="D31"/>
  <c r="D33"/>
  <c r="E31"/>
  <c r="E33"/>
  <c r="F31"/>
  <c r="F33"/>
  <c r="G31"/>
  <c r="G33"/>
  <c r="H31"/>
  <c r="H33"/>
  <c r="I31"/>
  <c r="I33"/>
  <c r="J31"/>
  <c r="J33"/>
  <c r="K31"/>
  <c r="K33"/>
  <c r="L31"/>
  <c r="L33"/>
  <c r="M31"/>
  <c r="M33"/>
  <c r="N31"/>
  <c r="N33"/>
  <c r="O31"/>
  <c r="O33"/>
  <c r="P31"/>
  <c r="P33"/>
  <c r="Q31"/>
  <c r="Q33"/>
  <c r="R31"/>
  <c r="R33"/>
  <c r="S31"/>
  <c r="S33"/>
  <c r="T31"/>
  <c r="T33"/>
  <c r="U31"/>
  <c r="U33"/>
  <c r="V31"/>
  <c r="V33"/>
  <c r="W31"/>
  <c r="W33"/>
  <c r="X31"/>
  <c r="X33"/>
  <c r="Y31"/>
  <c r="Y33"/>
  <c r="Z31"/>
  <c r="Z33"/>
  <c r="AA31"/>
  <c r="AA33"/>
  <c r="AB31"/>
  <c r="AB33"/>
  <c r="AC31"/>
  <c r="AC33"/>
  <c r="AD31"/>
  <c r="AD33"/>
  <c r="AE31"/>
  <c r="AE33"/>
  <c r="AF31"/>
  <c r="AF33"/>
  <c r="AG31"/>
  <c r="AG33"/>
  <c r="AH31"/>
  <c r="AH33"/>
  <c r="AI31"/>
  <c r="AI33"/>
  <c r="AJ31"/>
  <c r="AJ33"/>
  <c r="AK31"/>
  <c r="AK33"/>
  <c r="AL31"/>
  <c r="AL33"/>
  <c r="AM31"/>
  <c r="AM33"/>
  <c r="AN31"/>
  <c r="AN33"/>
  <c r="AO31"/>
  <c r="AO33"/>
  <c r="AP31"/>
  <c r="AP33"/>
  <c r="AQ31"/>
  <c r="AQ33"/>
  <c r="AR31"/>
  <c r="AR33"/>
  <c r="AS31"/>
  <c r="AS33"/>
  <c r="AT31"/>
  <c r="AT33"/>
  <c r="AU31"/>
  <c r="AU33"/>
  <c r="AV31"/>
  <c r="AV33"/>
  <c r="AW31"/>
  <c r="AW33"/>
  <c r="AX31"/>
  <c r="AX33"/>
  <c r="AY31"/>
  <c r="AY33"/>
  <c r="AZ31"/>
  <c r="AZ33"/>
  <c r="BA31"/>
  <c r="BA33"/>
  <c r="BB31"/>
  <c r="BB33"/>
  <c r="BC31"/>
  <c r="BC33"/>
  <c r="BD31"/>
  <c r="BD33"/>
  <c r="BE31"/>
  <c r="BE33"/>
  <c r="BF31"/>
  <c r="BF33"/>
  <c r="BG31"/>
  <c r="BG33"/>
  <c r="BH31"/>
  <c r="BH33"/>
  <c r="BI31"/>
  <c r="BI33"/>
  <c r="BJ31"/>
  <c r="BJ33"/>
  <c r="BK31"/>
  <c r="BK33"/>
  <c r="BM31"/>
  <c r="BM33"/>
  <c r="B33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32"/>
  <c r="BM36"/>
  <c r="B36" l="1"/>
  <c r="C36"/>
  <c r="BM27"/>
  <c r="D36" l="1"/>
  <c r="E36" l="1"/>
  <c r="F36" l="1"/>
  <c r="G36" l="1"/>
  <c r="H36" l="1"/>
  <c r="I36" l="1"/>
  <c r="J36" l="1"/>
  <c r="K36" l="1"/>
  <c r="L36" l="1"/>
  <c r="M36" l="1"/>
  <c r="N36" l="1"/>
  <c r="O36" l="1"/>
  <c r="P36" l="1"/>
  <c r="Q36" l="1"/>
  <c r="R36" l="1"/>
  <c r="S36" l="1"/>
  <c r="T36" l="1"/>
  <c r="U36" l="1"/>
  <c r="V36" l="1"/>
  <c r="W36" l="1"/>
  <c r="X36" l="1"/>
  <c r="Y36" l="1"/>
  <c r="Z36" l="1"/>
  <c r="AA36" l="1"/>
  <c r="AB36" l="1"/>
  <c r="AC36" l="1"/>
  <c r="AD36" l="1"/>
  <c r="AE36" l="1"/>
  <c r="AF36" l="1"/>
  <c r="AG36" l="1"/>
  <c r="AH36" l="1"/>
  <c r="AI36" l="1"/>
  <c r="AJ36" l="1"/>
  <c r="AK36" l="1"/>
  <c r="AL36" l="1"/>
  <c r="AM36" l="1"/>
  <c r="AN36" l="1"/>
  <c r="AO36" l="1"/>
  <c r="AP36" l="1"/>
  <c r="AQ36" l="1"/>
  <c r="AR36" l="1"/>
  <c r="AS36" l="1"/>
  <c r="AT36" l="1"/>
  <c r="AU36" l="1"/>
  <c r="AV36" l="1"/>
  <c r="AW36" l="1"/>
  <c r="AX36" l="1"/>
  <c r="AY36" l="1"/>
  <c r="AZ36" l="1"/>
  <c r="BA36" l="1"/>
  <c r="BB36" l="1"/>
  <c r="BC36" l="1"/>
  <c r="BD36" l="1"/>
  <c r="BE36" l="1"/>
  <c r="BF36" l="1"/>
  <c r="BG36" l="1"/>
  <c r="BH36" l="1"/>
  <c r="BI36" l="1"/>
  <c r="BJ36" l="1"/>
  <c r="BK36" l="1"/>
</calcChain>
</file>

<file path=xl/sharedStrings.xml><?xml version="1.0" encoding="utf-8"?>
<sst xmlns="http://schemas.openxmlformats.org/spreadsheetml/2006/main" count="543" uniqueCount="252">
  <si>
    <t>July</t>
  </si>
  <si>
    <t>Aug.</t>
  </si>
  <si>
    <t>Sep</t>
  </si>
  <si>
    <t>Daily Sum</t>
  </si>
  <si>
    <t>Weekly Total</t>
  </si>
  <si>
    <t>Elmendorf AFB</t>
  </si>
  <si>
    <t>Sixmile Weir</t>
  </si>
  <si>
    <t>Year</t>
  </si>
  <si>
    <t>Total Count</t>
  </si>
  <si>
    <t>Sixmile Lake Sockeye Salmon Escapement</t>
  </si>
  <si>
    <t>Summer 2001</t>
  </si>
  <si>
    <t>Date</t>
  </si>
  <si>
    <t># Sockeye</t>
  </si>
  <si>
    <t>Total</t>
  </si>
  <si>
    <t>Total escapement 2001</t>
  </si>
  <si>
    <t>Comments</t>
  </si>
  <si>
    <t>1 mort</t>
  </si>
  <si>
    <t>no fish released - 2 morts</t>
  </si>
  <si>
    <t>2 morts</t>
  </si>
  <si>
    <t>88-97 total cumulative</t>
  </si>
  <si>
    <t>percent-88-97</t>
  </si>
  <si>
    <t>Weir closed tight 5 July</t>
  </si>
  <si>
    <t>Last fish -Weir opened 5-Sept</t>
  </si>
  <si>
    <t>7 morts</t>
  </si>
  <si>
    <t>mean - 88-97</t>
  </si>
  <si>
    <t>Other</t>
  </si>
  <si>
    <t>Weir tight - No fish in stream</t>
  </si>
  <si>
    <t>Lots of fish reported at mouth</t>
  </si>
  <si>
    <t>Water temp 20.8C@ Weir, 17.5C @ culvert</t>
  </si>
  <si>
    <t>Cum 2002</t>
  </si>
  <si>
    <t>Water temp. 18.5C</t>
  </si>
  <si>
    <t>2 coho</t>
  </si>
  <si>
    <t>1 coho, 1 pink</t>
  </si>
  <si>
    <t>1 coho</t>
  </si>
  <si>
    <t>1 mortality</t>
  </si>
  <si>
    <t>Weir opened</t>
  </si>
  <si>
    <t>Stream Walk</t>
  </si>
  <si>
    <t>Stream walk results:  Griese &amp; Richmond</t>
  </si>
  <si>
    <t>Pinks</t>
  </si>
  <si>
    <t>Reds</t>
  </si>
  <si>
    <t>Silver</t>
  </si>
  <si>
    <t>Chums</t>
  </si>
  <si>
    <t>Silvers</t>
  </si>
  <si>
    <t>Chum</t>
  </si>
  <si>
    <t>Total 2003 Sixmile Creek Escapement:</t>
  </si>
  <si>
    <t>Cum 2003</t>
  </si>
  <si>
    <t>Summer 2003</t>
  </si>
  <si>
    <t>Elmendorf Fish Resources: Summary of 2002 Activities</t>
  </si>
  <si>
    <t>Six-mile Creek/Lake  Salmon Escapement</t>
  </si>
  <si>
    <t>Weir count data at Six-mile Lake outlet</t>
  </si>
  <si>
    <t>Number handled for length, sex and scale sample (26 Jul - 15 Aug)</t>
  </si>
  <si>
    <t>418 (383 scale samples successfully collected)</t>
  </si>
  <si>
    <t>Six-mile Creek Stream Walk - 26 August 2002 (Knik Arm to weir)</t>
  </si>
  <si>
    <t>H. Griese &amp; A. Richmond</t>
  </si>
  <si>
    <t>Salmon species (Including morts)</t>
  </si>
  <si>
    <t>Sockeye</t>
  </si>
  <si>
    <t>Pink</t>
  </si>
  <si>
    <t>Coho</t>
  </si>
  <si>
    <t>Estimated Total Escapement Six-mile Creek and Lake - 2002</t>
  </si>
  <si>
    <t>1400-1600 26 Aug 03</t>
  </si>
  <si>
    <t>Cumulative</t>
  </si>
  <si>
    <t>8 coho</t>
  </si>
  <si>
    <t>1 pink</t>
  </si>
  <si>
    <t>No fish in stream Water temp 21.5 C at Weir, 18.4C @ mouth</t>
  </si>
  <si>
    <t>Summer 2004</t>
  </si>
  <si>
    <t>Total 2004 Sixmile Creek Escapement:</t>
  </si>
  <si>
    <t>Upstream gate of weir not secure at corners</t>
  </si>
  <si>
    <t>1 Pink</t>
  </si>
  <si>
    <t>Water temp. 22°C @ weir; 20°C @ mouth; 18.4°C @ culvert</t>
  </si>
  <si>
    <t>Stream walk results:  H. Griese &amp; M. Weger</t>
  </si>
  <si>
    <t>Water temp. ranged from 20-22.5°C @ weir</t>
  </si>
  <si>
    <t>Water temp. ranged from 21-23°C @ weir</t>
  </si>
  <si>
    <t>Water temp. 22°C @ weir</t>
  </si>
  <si>
    <t>Water temp. ranged from 21-22°C @ weir</t>
  </si>
  <si>
    <t>Water temp. ranged from 22-23°C @ weir</t>
  </si>
  <si>
    <t>Water temp. ranged from 21-23.5°C @ weir</t>
  </si>
  <si>
    <t>Water temp. 21°C @ weir</t>
  </si>
  <si>
    <t>Water temp. ranged from 20-22°C @ weir</t>
  </si>
  <si>
    <t>Water temp. 20°C @ weir</t>
  </si>
  <si>
    <t>Water temp. 24°C @ weir</t>
  </si>
  <si>
    <t>Water temp. ranged from 19-21°C @ weir</t>
  </si>
  <si>
    <t>Water temp. ranged from 19-20°C @ weir</t>
  </si>
  <si>
    <t>Water temp.18°C @ weir</t>
  </si>
  <si>
    <t>Water temp.17°C @ weir</t>
  </si>
  <si>
    <t>Water temp.16°C @ weir</t>
  </si>
  <si>
    <t>1 Coho</t>
  </si>
  <si>
    <t>Weir opened @1325 - conducted stream walk</t>
  </si>
  <si>
    <t>1330-1600    8 SEPTEMBER 2004</t>
  </si>
  <si>
    <t>Stream walk Count</t>
  </si>
  <si>
    <t>Mortality Count</t>
  </si>
  <si>
    <t>Unknown</t>
  </si>
  <si>
    <t xml:space="preserve"> * Note:  2004 stream walk was conducted later than in previous years, and the large </t>
  </si>
  <si>
    <t>Cumulative Total</t>
  </si>
  <si>
    <t xml:space="preserve">              pink salmon run was likely underrepresented.</t>
  </si>
  <si>
    <t>Cum 2004</t>
  </si>
  <si>
    <t>Summer 2005</t>
  </si>
  <si>
    <t>1345-1600    18 August 2005</t>
  </si>
  <si>
    <t xml:space="preserve">            </t>
  </si>
  <si>
    <t>Silvers:       31</t>
  </si>
  <si>
    <t>Chum:        4</t>
  </si>
  <si>
    <t>Removed several dams downstream of weir</t>
  </si>
  <si>
    <t>1 Silver</t>
  </si>
  <si>
    <t>1 Mort</t>
  </si>
  <si>
    <t>1 Red stuck in fence, pushed thru</t>
  </si>
  <si>
    <t>No fish below ladder</t>
  </si>
  <si>
    <t>A fish got stuck in fence, bled some, but swam off</t>
  </si>
  <si>
    <t>5 Silvers</t>
  </si>
  <si>
    <t>Reds:          1353</t>
  </si>
  <si>
    <t>Many net scars on fish</t>
  </si>
  <si>
    <t>4 Silvers</t>
  </si>
  <si>
    <t>1 Mort in bottom of gate; 3 fish killed &amp; filleted- reported to SPs</t>
  </si>
  <si>
    <t>First streamwalk completed 1345-1600 Bob Morris/Mary Weger</t>
  </si>
  <si>
    <t>Broken thermometer removed</t>
  </si>
  <si>
    <t>Replaced thermometer</t>
  </si>
  <si>
    <t>2 Rainbow Trout</t>
  </si>
  <si>
    <t>1 Pink, 2 Silvers</t>
  </si>
  <si>
    <t>One fish had hump &amp; spots = pink</t>
  </si>
  <si>
    <t>1 Pink, 1 Silver, 1 Chum</t>
  </si>
  <si>
    <t>1400-1630    31 August 2005</t>
  </si>
  <si>
    <t>1 Mort; Pinks don't go into lake</t>
  </si>
  <si>
    <t>Second streamwalk completed 1400-1630 Herman Griese/Mary Weger</t>
  </si>
  <si>
    <t>Initial Streamwalk Results:  Bob Morris, Mary Weger, Ashley Jolliff (summer hire)</t>
  </si>
  <si>
    <t>Final Streamwalk Results:  Herman Griese &amp; Mary Weger</t>
  </si>
  <si>
    <t>18 August 05 Initial Streamwalk Count</t>
  </si>
  <si>
    <t>31 August 05 Final Streamwalk Count</t>
  </si>
  <si>
    <t>Cum 2005</t>
  </si>
  <si>
    <t>Cum 2006</t>
  </si>
  <si>
    <t>31 pinks misidentified - correctly added to sockeye count</t>
  </si>
  <si>
    <t xml:space="preserve">     Total 2005 Sixmile Creek Escapement:</t>
  </si>
  <si>
    <t>Other Fish</t>
  </si>
  <si>
    <t>Cum 2001</t>
  </si>
  <si>
    <t>Morts</t>
  </si>
  <si>
    <t>Streamwalk  6 Sept 2001</t>
  </si>
  <si>
    <t>Weir Totals</t>
  </si>
  <si>
    <t>Silvers: 16     Pinks:  2     Chums:  1     Rainbow Trout:  2</t>
  </si>
  <si>
    <t>Pinks:         820</t>
  </si>
  <si>
    <t>Weir found wide open - estimate loss @ 300 fish</t>
  </si>
  <si>
    <t>Summer 2006</t>
  </si>
  <si>
    <t>First streamwalk Herman Griese/Mary Weger @ 1355-1630</t>
  </si>
  <si>
    <t>Initial Streamwalk Count</t>
  </si>
  <si>
    <t>Final Streamwalk Count</t>
  </si>
  <si>
    <t xml:space="preserve">     Total 2006 Sixmile Creek Escapement:</t>
  </si>
  <si>
    <t xml:space="preserve">Reds:          </t>
  </si>
  <si>
    <t xml:space="preserve">Pinks:         </t>
  </si>
  <si>
    <t xml:space="preserve">Silvers:       </t>
  </si>
  <si>
    <t xml:space="preserve">Chum:        </t>
  </si>
  <si>
    <t>1-Silver</t>
  </si>
  <si>
    <t>Overcast</t>
  </si>
  <si>
    <t>Sunny</t>
  </si>
  <si>
    <t>Rain/Overcast</t>
  </si>
  <si>
    <t>Partly Cloudy</t>
  </si>
  <si>
    <t>Cloudy/Lite Rain</t>
  </si>
  <si>
    <t>Overcast/Rain</t>
  </si>
  <si>
    <t>Overcast/Lite Rain</t>
  </si>
  <si>
    <t>2-Silvers</t>
  </si>
  <si>
    <t>11-Silvers</t>
  </si>
  <si>
    <t>7-Silvers</t>
  </si>
  <si>
    <t>4-Silvers</t>
  </si>
  <si>
    <t>Broken Showers/Sun</t>
  </si>
  <si>
    <t>3-Silvers</t>
  </si>
  <si>
    <t>Cloudy/Rain</t>
  </si>
  <si>
    <t>5-Silvers</t>
  </si>
  <si>
    <t>Partly Cloudy/Sunny</t>
  </si>
  <si>
    <t>6-Silvers</t>
  </si>
  <si>
    <t>Overcast/Rainy</t>
  </si>
  <si>
    <t>Overcast/Rain/Partly Cloudy</t>
  </si>
  <si>
    <t>Clear/Sunny</t>
  </si>
  <si>
    <t>4-Silvers, 1-Chum</t>
  </si>
  <si>
    <t>Overcast/2nd Streamwalk Mary Weger/Greg Schmidt @ 1300-1450</t>
  </si>
  <si>
    <t>Silvers:  71    Pinks:  0    Chums:  1    Rainbow Trout:  0</t>
  </si>
  <si>
    <t>7/17/200</t>
  </si>
  <si>
    <t>Final Streamwalk Results:  Mary Weger &amp; Greg Schmidt @ 1300-1650   8-Sep-06</t>
  </si>
  <si>
    <t>Initial Streamwalk Results:  Herman Griese &amp; Mary Weger @ 1355-1630  17-Aug-06</t>
  </si>
  <si>
    <t>Summer 2007</t>
  </si>
  <si>
    <t xml:space="preserve">     Total 2007 Sixmile Creek Escapement:</t>
  </si>
  <si>
    <t>Streamwalk Results:  Herman Griese &amp; Mary Weger @ 1145-1445  24-Aug-07</t>
  </si>
  <si>
    <t>Cum 2007</t>
  </si>
  <si>
    <t>1 dead trout</t>
  </si>
  <si>
    <t>Overcast- light rain</t>
  </si>
  <si>
    <t>1 duck</t>
  </si>
  <si>
    <t>Clear</t>
  </si>
  <si>
    <t>Overcast/light rain</t>
  </si>
  <si>
    <t>Partly cloudy</t>
  </si>
  <si>
    <t>2 pniks</t>
  </si>
  <si>
    <t>10 pinks</t>
  </si>
  <si>
    <t>Overcast AM/Sunny PM/Clear EVE</t>
  </si>
  <si>
    <t>Sunny AM &amp; PM/partly cloudy EVE</t>
  </si>
  <si>
    <t>Overcast AM/partly cloudy PM</t>
  </si>
  <si>
    <t>Overcast/light rain EVE</t>
  </si>
  <si>
    <t>Partly cloudy AM &amp; PM/sunny EVE</t>
  </si>
  <si>
    <t>Cloudy AM/sunny EVE</t>
  </si>
  <si>
    <t>16 pinks, 1 silver</t>
  </si>
  <si>
    <t>23 pinks, 1 silver</t>
  </si>
  <si>
    <t>32 pinks</t>
  </si>
  <si>
    <t>Cloudy</t>
  </si>
  <si>
    <t>26 pinks</t>
  </si>
  <si>
    <t>6 pinks, 2 silvers</t>
  </si>
  <si>
    <t>Overcast AM/Sunny &amp; rainy EVE</t>
  </si>
  <si>
    <t>7 pinks, 1 silver</t>
  </si>
  <si>
    <t>Rain AM/overcast PM</t>
  </si>
  <si>
    <t>2 pinks, 2 silvers</t>
  </si>
  <si>
    <t>2 pinks</t>
  </si>
  <si>
    <t>Sunny AM/overcast PM/raining EVE</t>
  </si>
  <si>
    <t>4 silvers</t>
  </si>
  <si>
    <t>Rain AM &amp; PM/beaver brush on fence</t>
  </si>
  <si>
    <t>Rain</t>
  </si>
  <si>
    <t>2 silvers</t>
  </si>
  <si>
    <t xml:space="preserve">Overcast </t>
  </si>
  <si>
    <t>1 silver</t>
  </si>
  <si>
    <t>Removed a lot of brush</t>
  </si>
  <si>
    <t>Removed a lot of beaver debris</t>
  </si>
  <si>
    <t>Lots of debris cleared</t>
  </si>
  <si>
    <t>Cleared lots of beaver debris</t>
  </si>
  <si>
    <t>15" rainbow trout</t>
  </si>
  <si>
    <t>Overcast/rain</t>
  </si>
  <si>
    <t>Silvers:  17     Pinks:  138    Chums:  0      Rainbow Trout:  1</t>
  </si>
  <si>
    <t>Streamwalk Count</t>
  </si>
  <si>
    <t>Sockeye Escapement Counts</t>
  </si>
  <si>
    <t>Elmendorf Air Force Base Six-Mile Sockeye Salmon Escapemnt</t>
  </si>
  <si>
    <t>(Beaver dam) 1999</t>
  </si>
  <si>
    <t>Summer 2008</t>
  </si>
  <si>
    <t>Weir Closed at 11:00 AM</t>
  </si>
  <si>
    <t>overcast</t>
  </si>
  <si>
    <t>1 red mortality</t>
  </si>
  <si>
    <t>rain</t>
  </si>
  <si>
    <t>foggy</t>
  </si>
  <si>
    <t>ptly cloudy</t>
  </si>
  <si>
    <t>cloudy</t>
  </si>
  <si>
    <t>rain/cloudy</t>
  </si>
  <si>
    <t>sunny</t>
  </si>
  <si>
    <t>3 silver</t>
  </si>
  <si>
    <t>2 silver</t>
  </si>
  <si>
    <t>5 silver</t>
  </si>
  <si>
    <t>4 silver</t>
  </si>
  <si>
    <t>ptly sunny</t>
  </si>
  <si>
    <t>p5tly cloudy</t>
  </si>
  <si>
    <t>clear</t>
  </si>
  <si>
    <t>Silvers: 27    Pinks: 1      Chum: 0</t>
  </si>
  <si>
    <t>Initial Streamwalk Results:  Ron Gunderson &amp; Kyle Schwab @ 1100-1500 18 Aug. 2008</t>
  </si>
  <si>
    <t>Final Streamwalk Results:  Ron Gunderson &amp; John Pruitt @ 1030-1330 06 Sept. 2008</t>
  </si>
  <si>
    <t xml:space="preserve">     Total 2008 Sixmile Creek Escapement:</t>
  </si>
  <si>
    <t>cloudy   Genetic samples taken by ADFG</t>
  </si>
  <si>
    <t>sunny    Genetic samples taken by ADFG</t>
  </si>
  <si>
    <t>Fish taken by predators were not counted</t>
  </si>
  <si>
    <t>Temp</t>
  </si>
  <si>
    <t>Cum 2008</t>
  </si>
  <si>
    <t>Cum 2009</t>
  </si>
  <si>
    <t xml:space="preserve">Not Counted </t>
  </si>
  <si>
    <t>1988-2008 mean</t>
  </si>
  <si>
    <t>mean 98-09</t>
  </si>
  <si>
    <t>98-09 total cumulative</t>
  </si>
  <si>
    <t>percent-98-09</t>
  </si>
</sst>
</file>

<file path=xl/styles.xml><?xml version="1.0" encoding="utf-8"?>
<styleSheet xmlns="http://schemas.openxmlformats.org/spreadsheetml/2006/main">
  <numFmts count="1">
    <numFmt numFmtId="164" formatCode="m/d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6"/>
      <name val="Times New Roman"/>
      <family val="1"/>
    </font>
    <font>
      <b/>
      <sz val="12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07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2" fillId="0" borderId="0" xfId="0" applyFont="1"/>
    <xf numFmtId="0" fontId="2" fillId="0" borderId="0" xfId="0" applyFont="1" applyBorder="1"/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0" xfId="0" applyFont="1"/>
    <xf numFmtId="16" fontId="0" fillId="0" borderId="0" xfId="0" applyNumberFormat="1"/>
    <xf numFmtId="16" fontId="0" fillId="0" borderId="1" xfId="0" applyNumberFormat="1" applyBorder="1"/>
    <xf numFmtId="0" fontId="5" fillId="0" borderId="0" xfId="0" applyFont="1"/>
    <xf numFmtId="0" fontId="3" fillId="0" borderId="1" xfId="0" applyFont="1" applyBorder="1"/>
    <xf numFmtId="16" fontId="0" fillId="0" borderId="0" xfId="0" applyNumberFormat="1" applyAlignment="1">
      <alignment horizontal="right"/>
    </xf>
    <xf numFmtId="0" fontId="0" fillId="0" borderId="0" xfId="0" applyBorder="1"/>
    <xf numFmtId="16" fontId="0" fillId="0" borderId="1" xfId="0" applyNumberFormat="1" applyBorder="1" applyAlignment="1">
      <alignment horizontal="right"/>
    </xf>
    <xf numFmtId="16" fontId="1" fillId="0" borderId="0" xfId="0" applyNumberFormat="1" applyFont="1" applyAlignment="1">
      <alignment horizontal="right"/>
    </xf>
    <xf numFmtId="0" fontId="1" fillId="0" borderId="0" xfId="0" applyFont="1" applyBorder="1"/>
    <xf numFmtId="0" fontId="0" fillId="0" borderId="0" xfId="0" applyFill="1" applyBorder="1"/>
    <xf numFmtId="164" fontId="1" fillId="0" borderId="0" xfId="0" applyNumberFormat="1" applyFont="1"/>
    <xf numFmtId="0" fontId="0" fillId="0" borderId="3" xfId="0" applyBorder="1"/>
    <xf numFmtId="0" fontId="4" fillId="0" borderId="1" xfId="0" applyFont="1" applyFill="1" applyBorder="1"/>
    <xf numFmtId="3" fontId="0" fillId="0" borderId="0" xfId="0" applyNumberFormat="1"/>
    <xf numFmtId="3" fontId="1" fillId="0" borderId="0" xfId="0" applyNumberFormat="1" applyFont="1"/>
    <xf numFmtId="0" fontId="1" fillId="0" borderId="1" xfId="0" applyFont="1" applyBorder="1"/>
    <xf numFmtId="0" fontId="7" fillId="0" borderId="0" xfId="0" applyFont="1" applyBorder="1"/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6" fillId="0" borderId="0" xfId="0" applyFont="1"/>
    <xf numFmtId="0" fontId="6" fillId="0" borderId="0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0" fillId="0" borderId="4" xfId="0" applyBorder="1"/>
    <xf numFmtId="0" fontId="6" fillId="0" borderId="0" xfId="0" applyFont="1" applyFill="1" applyBorder="1"/>
    <xf numFmtId="16" fontId="1" fillId="0" borderId="0" xfId="0" applyNumberFormat="1" applyFont="1"/>
    <xf numFmtId="16" fontId="6" fillId="0" borderId="0" xfId="0" applyNumberFormat="1" applyFont="1"/>
    <xf numFmtId="0" fontId="9" fillId="0" borderId="5" xfId="0" applyFont="1" applyBorder="1"/>
    <xf numFmtId="0" fontId="0" fillId="0" borderId="6" xfId="0" applyBorder="1"/>
    <xf numFmtId="0" fontId="0" fillId="0" borderId="7" xfId="0" applyBorder="1"/>
    <xf numFmtId="0" fontId="9" fillId="0" borderId="8" xfId="0" applyFont="1" applyBorder="1"/>
    <xf numFmtId="0" fontId="9" fillId="0" borderId="0" xfId="0" applyFont="1" applyBorder="1"/>
    <xf numFmtId="3" fontId="9" fillId="0" borderId="0" xfId="0" applyNumberFormat="1" applyFont="1" applyBorder="1"/>
    <xf numFmtId="0" fontId="9" fillId="0" borderId="9" xfId="0" applyFont="1" applyBorder="1"/>
    <xf numFmtId="0" fontId="9" fillId="0" borderId="10" xfId="0" applyFont="1" applyBorder="1"/>
    <xf numFmtId="0" fontId="9" fillId="0" borderId="11" xfId="0" applyFont="1" applyBorder="1"/>
    <xf numFmtId="0" fontId="9" fillId="0" borderId="12" xfId="0" applyFont="1" applyBorder="1"/>
    <xf numFmtId="0" fontId="4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Alignment="1"/>
    <xf numFmtId="0" fontId="4" fillId="0" borderId="0" xfId="0" applyFont="1" applyBorder="1" applyAlignment="1"/>
    <xf numFmtId="0" fontId="0" fillId="0" borderId="3" xfId="0" applyBorder="1" applyAlignment="1"/>
    <xf numFmtId="0" fontId="4" fillId="0" borderId="1" xfId="0" applyFont="1" applyBorder="1" applyAlignment="1"/>
    <xf numFmtId="16" fontId="0" fillId="0" borderId="0" xfId="0" applyNumberFormat="1" applyAlignment="1"/>
    <xf numFmtId="16" fontId="1" fillId="0" borderId="0" xfId="0" applyNumberFormat="1" applyFont="1" applyAlignment="1"/>
    <xf numFmtId="16" fontId="6" fillId="0" borderId="0" xfId="0" applyNumberFormat="1" applyFont="1" applyAlignment="1"/>
    <xf numFmtId="0" fontId="0" fillId="0" borderId="0" xfId="0" applyAlignment="1"/>
    <xf numFmtId="0" fontId="9" fillId="0" borderId="5" xfId="0" applyFont="1" applyBorder="1" applyAlignment="1"/>
    <xf numFmtId="0" fontId="9" fillId="0" borderId="8" xfId="0" applyFont="1" applyBorder="1" applyAlignment="1"/>
    <xf numFmtId="0" fontId="9" fillId="0" borderId="10" xfId="0" applyFont="1" applyBorder="1" applyAlignme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0" fillId="0" borderId="9" xfId="0" applyBorder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0" borderId="0" xfId="0" applyFont="1" applyAlignment="1">
      <alignment horizontal="left"/>
    </xf>
    <xf numFmtId="0" fontId="2" fillId="0" borderId="0" xfId="0" applyFont="1" applyFill="1" applyBorder="1"/>
    <xf numFmtId="16" fontId="1" fillId="0" borderId="0" xfId="0" applyNumberFormat="1" applyFont="1" applyAlignment="1">
      <alignment horizontal="center"/>
    </xf>
    <xf numFmtId="15" fontId="6" fillId="0" borderId="0" xfId="0" applyNumberFormat="1" applyFont="1"/>
    <xf numFmtId="0" fontId="0" fillId="0" borderId="8" xfId="0" applyBorder="1"/>
    <xf numFmtId="0" fontId="0" fillId="0" borderId="10" xfId="0" applyBorder="1"/>
    <xf numFmtId="0" fontId="0" fillId="0" borderId="1" xfId="0" applyBorder="1" applyAlignment="1">
      <alignment horizontal="center"/>
    </xf>
    <xf numFmtId="1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0" fontId="1" fillId="2" borderId="0" xfId="0" applyFont="1" applyFill="1"/>
    <xf numFmtId="0" fontId="0" fillId="2" borderId="0" xfId="0" applyFill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0" fillId="0" borderId="0" xfId="0" applyFill="1"/>
    <xf numFmtId="0" fontId="1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/>
    </xf>
    <xf numFmtId="0" fontId="5" fillId="0" borderId="0" xfId="1" applyFont="1" applyAlignment="1">
      <alignment horizontal="center"/>
    </xf>
  </cellXfs>
  <cellStyles count="2">
    <cellStyle name="Normal" xfId="0" builtinId="0"/>
    <cellStyle name="Normal_T4 Adult Escapement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2.xml"/><Relationship Id="rId13" Type="http://schemas.openxmlformats.org/officeDocument/2006/relationships/worksheet" Target="work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6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0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worksheet" Target="worksheets/sheet5.xml"/><Relationship Id="rId5" Type="http://schemas.openxmlformats.org/officeDocument/2006/relationships/chartsheet" Target="chartsheets/sheet5.xml"/><Relationship Id="rId15" Type="http://schemas.openxmlformats.org/officeDocument/2006/relationships/worksheet" Target="worksheets/sheet9.xml"/><Relationship Id="rId10" Type="http://schemas.openxmlformats.org/officeDocument/2006/relationships/worksheet" Target="worksheets/sheet4.xml"/><Relationship Id="rId19" Type="http://schemas.openxmlformats.org/officeDocument/2006/relationships/sharedStrings" Target="sharedStrings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3.xml"/><Relationship Id="rId14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869034406215317"/>
          <c:y val="0.15332276591448982"/>
          <c:w val="0.67774120546534777"/>
          <c:h val="0.65487520252945097"/>
        </c:manualLayout>
      </c:layout>
      <c:lineChart>
        <c:grouping val="standard"/>
        <c:ser>
          <c:idx val="0"/>
          <c:order val="0"/>
          <c:tx>
            <c:strRef>
              <c:f>'Historical Counts'!$A$33</c:f>
              <c:strCache>
                <c:ptCount val="1"/>
                <c:pt idx="0">
                  <c:v>mean - 88-97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'Historical Counts'!$B$4:$BL$4</c:f>
              <c:strCache>
                <c:ptCount val="63"/>
                <c:pt idx="0">
                  <c:v>7/8</c:v>
                </c:pt>
                <c:pt idx="1">
                  <c:v>7/9</c:v>
                </c:pt>
                <c:pt idx="2">
                  <c:v>7/10</c:v>
                </c:pt>
                <c:pt idx="3">
                  <c:v>7/11</c:v>
                </c:pt>
                <c:pt idx="4">
                  <c:v>7/12</c:v>
                </c:pt>
                <c:pt idx="5">
                  <c:v>7/13</c:v>
                </c:pt>
                <c:pt idx="6">
                  <c:v>7/14</c:v>
                </c:pt>
                <c:pt idx="7">
                  <c:v>7/15</c:v>
                </c:pt>
                <c:pt idx="8">
                  <c:v>7/16</c:v>
                </c:pt>
                <c:pt idx="9">
                  <c:v>7/17/200</c:v>
                </c:pt>
                <c:pt idx="10">
                  <c:v>7/18</c:v>
                </c:pt>
                <c:pt idx="11">
                  <c:v>7/19</c:v>
                </c:pt>
                <c:pt idx="12">
                  <c:v>7/20</c:v>
                </c:pt>
                <c:pt idx="13">
                  <c:v>7/21</c:v>
                </c:pt>
                <c:pt idx="14">
                  <c:v>7/22</c:v>
                </c:pt>
                <c:pt idx="15">
                  <c:v>7/23</c:v>
                </c:pt>
                <c:pt idx="16">
                  <c:v>7/24</c:v>
                </c:pt>
                <c:pt idx="17">
                  <c:v>7/25</c:v>
                </c:pt>
                <c:pt idx="18">
                  <c:v>7/26</c:v>
                </c:pt>
                <c:pt idx="19">
                  <c:v>7/27</c:v>
                </c:pt>
                <c:pt idx="20">
                  <c:v>7/28</c:v>
                </c:pt>
                <c:pt idx="21">
                  <c:v>7/29</c:v>
                </c:pt>
                <c:pt idx="22">
                  <c:v>7/30</c:v>
                </c:pt>
                <c:pt idx="23">
                  <c:v>7/31</c:v>
                </c:pt>
                <c:pt idx="24">
                  <c:v>8/1</c:v>
                </c:pt>
                <c:pt idx="25">
                  <c:v>8/2</c:v>
                </c:pt>
                <c:pt idx="26">
                  <c:v>8/3</c:v>
                </c:pt>
                <c:pt idx="27">
                  <c:v>8/4</c:v>
                </c:pt>
                <c:pt idx="28">
                  <c:v>8/5</c:v>
                </c:pt>
                <c:pt idx="29">
                  <c:v>8/6</c:v>
                </c:pt>
                <c:pt idx="30">
                  <c:v>8/7</c:v>
                </c:pt>
                <c:pt idx="31">
                  <c:v>8/8</c:v>
                </c:pt>
                <c:pt idx="32">
                  <c:v>8/9</c:v>
                </c:pt>
                <c:pt idx="33">
                  <c:v>8/10</c:v>
                </c:pt>
                <c:pt idx="34">
                  <c:v>8/11</c:v>
                </c:pt>
                <c:pt idx="35">
                  <c:v>8/12</c:v>
                </c:pt>
                <c:pt idx="36">
                  <c:v>8/13</c:v>
                </c:pt>
                <c:pt idx="37">
                  <c:v>8/14</c:v>
                </c:pt>
                <c:pt idx="38">
                  <c:v>8/15</c:v>
                </c:pt>
                <c:pt idx="39">
                  <c:v>8/16</c:v>
                </c:pt>
                <c:pt idx="40">
                  <c:v>8/17</c:v>
                </c:pt>
                <c:pt idx="41">
                  <c:v>8/18</c:v>
                </c:pt>
                <c:pt idx="42">
                  <c:v>8/19</c:v>
                </c:pt>
                <c:pt idx="43">
                  <c:v>8/20</c:v>
                </c:pt>
                <c:pt idx="44">
                  <c:v>8/21</c:v>
                </c:pt>
                <c:pt idx="45">
                  <c:v>8/22</c:v>
                </c:pt>
                <c:pt idx="46">
                  <c:v>8/23</c:v>
                </c:pt>
                <c:pt idx="47">
                  <c:v>8/24</c:v>
                </c:pt>
                <c:pt idx="48">
                  <c:v>8/25</c:v>
                </c:pt>
                <c:pt idx="49">
                  <c:v>8/26</c:v>
                </c:pt>
                <c:pt idx="50">
                  <c:v>8/27</c:v>
                </c:pt>
                <c:pt idx="51">
                  <c:v>8/28</c:v>
                </c:pt>
                <c:pt idx="52">
                  <c:v>8/29</c:v>
                </c:pt>
                <c:pt idx="53">
                  <c:v>8/30</c:v>
                </c:pt>
                <c:pt idx="54">
                  <c:v>8/31</c:v>
                </c:pt>
                <c:pt idx="55">
                  <c:v>9/1</c:v>
                </c:pt>
                <c:pt idx="56">
                  <c:v>9/2</c:v>
                </c:pt>
                <c:pt idx="57">
                  <c:v>9/3</c:v>
                </c:pt>
                <c:pt idx="58">
                  <c:v>9/4</c:v>
                </c:pt>
                <c:pt idx="59">
                  <c:v>9/5</c:v>
                </c:pt>
                <c:pt idx="60">
                  <c:v>9/6</c:v>
                </c:pt>
                <c:pt idx="61">
                  <c:v>9/7</c:v>
                </c:pt>
                <c:pt idx="62">
                  <c:v>9/8</c:v>
                </c:pt>
              </c:strCache>
            </c:strRef>
          </c:cat>
          <c:val>
            <c:numRef>
              <c:f>'Historical Counts'!$B$33:$BK$33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2.8</c:v>
                </c:pt>
                <c:pt idx="13">
                  <c:v>5.4</c:v>
                </c:pt>
                <c:pt idx="14">
                  <c:v>17.899999999999999</c:v>
                </c:pt>
                <c:pt idx="15">
                  <c:v>50.2</c:v>
                </c:pt>
                <c:pt idx="16">
                  <c:v>66.5</c:v>
                </c:pt>
                <c:pt idx="17">
                  <c:v>134.1</c:v>
                </c:pt>
                <c:pt idx="18">
                  <c:v>172.9</c:v>
                </c:pt>
                <c:pt idx="19">
                  <c:v>252</c:v>
                </c:pt>
                <c:pt idx="20">
                  <c:v>346.6</c:v>
                </c:pt>
                <c:pt idx="21">
                  <c:v>464.6</c:v>
                </c:pt>
                <c:pt idx="22">
                  <c:v>528.9</c:v>
                </c:pt>
                <c:pt idx="23">
                  <c:v>568.1</c:v>
                </c:pt>
                <c:pt idx="24">
                  <c:v>651</c:v>
                </c:pt>
                <c:pt idx="25">
                  <c:v>734.2</c:v>
                </c:pt>
                <c:pt idx="26">
                  <c:v>839.4</c:v>
                </c:pt>
                <c:pt idx="27">
                  <c:v>960.3</c:v>
                </c:pt>
                <c:pt idx="28">
                  <c:v>1021.4</c:v>
                </c:pt>
                <c:pt idx="29">
                  <c:v>1094.3</c:v>
                </c:pt>
                <c:pt idx="30">
                  <c:v>1235.2</c:v>
                </c:pt>
                <c:pt idx="31">
                  <c:v>1261.0999999999999</c:v>
                </c:pt>
                <c:pt idx="32">
                  <c:v>1373.4</c:v>
                </c:pt>
                <c:pt idx="33">
                  <c:v>1433.4</c:v>
                </c:pt>
                <c:pt idx="34">
                  <c:v>1484</c:v>
                </c:pt>
                <c:pt idx="35">
                  <c:v>1516.1</c:v>
                </c:pt>
                <c:pt idx="36">
                  <c:v>1565.3</c:v>
                </c:pt>
                <c:pt idx="37">
                  <c:v>1619.7</c:v>
                </c:pt>
                <c:pt idx="38">
                  <c:v>1651</c:v>
                </c:pt>
                <c:pt idx="39">
                  <c:v>1684.9</c:v>
                </c:pt>
                <c:pt idx="40">
                  <c:v>1722.4</c:v>
                </c:pt>
                <c:pt idx="41">
                  <c:v>1754.2</c:v>
                </c:pt>
                <c:pt idx="42">
                  <c:v>1771.8</c:v>
                </c:pt>
                <c:pt idx="43">
                  <c:v>1791.9</c:v>
                </c:pt>
                <c:pt idx="44">
                  <c:v>1801.8</c:v>
                </c:pt>
                <c:pt idx="45">
                  <c:v>1813.3</c:v>
                </c:pt>
                <c:pt idx="46">
                  <c:v>1840.7</c:v>
                </c:pt>
                <c:pt idx="47">
                  <c:v>1849.1</c:v>
                </c:pt>
                <c:pt idx="48">
                  <c:v>1855.2</c:v>
                </c:pt>
                <c:pt idx="49">
                  <c:v>1856.8</c:v>
                </c:pt>
                <c:pt idx="50">
                  <c:v>1859.7</c:v>
                </c:pt>
                <c:pt idx="51">
                  <c:v>1861.2</c:v>
                </c:pt>
                <c:pt idx="52">
                  <c:v>1889.1</c:v>
                </c:pt>
                <c:pt idx="53">
                  <c:v>1897.1</c:v>
                </c:pt>
                <c:pt idx="54">
                  <c:v>1897.1</c:v>
                </c:pt>
                <c:pt idx="55">
                  <c:v>1897.1</c:v>
                </c:pt>
                <c:pt idx="56">
                  <c:v>1897.1</c:v>
                </c:pt>
                <c:pt idx="57">
                  <c:v>1897.1</c:v>
                </c:pt>
                <c:pt idx="58">
                  <c:v>1897.1</c:v>
                </c:pt>
                <c:pt idx="59">
                  <c:v>1897.1</c:v>
                </c:pt>
                <c:pt idx="60">
                  <c:v>1897.1</c:v>
                </c:pt>
                <c:pt idx="61">
                  <c:v>1897.1</c:v>
                </c:pt>
              </c:numCache>
            </c:numRef>
          </c:val>
        </c:ser>
        <c:ser>
          <c:idx val="1"/>
          <c:order val="1"/>
          <c:tx>
            <c:strRef>
              <c:f>'Historical Counts'!$A$37</c:f>
              <c:strCache>
                <c:ptCount val="1"/>
                <c:pt idx="0">
                  <c:v>mean 98-09</c:v>
                </c:pt>
              </c:strCache>
            </c:strRef>
          </c:tx>
          <c:marker>
            <c:symbol val="circle"/>
            <c:size val="4"/>
          </c:marker>
          <c:cat>
            <c:strRef>
              <c:f>'Historical Counts'!$B$4:$BL$4</c:f>
              <c:strCache>
                <c:ptCount val="63"/>
                <c:pt idx="0">
                  <c:v>7/8</c:v>
                </c:pt>
                <c:pt idx="1">
                  <c:v>7/9</c:v>
                </c:pt>
                <c:pt idx="2">
                  <c:v>7/10</c:v>
                </c:pt>
                <c:pt idx="3">
                  <c:v>7/11</c:v>
                </c:pt>
                <c:pt idx="4">
                  <c:v>7/12</c:v>
                </c:pt>
                <c:pt idx="5">
                  <c:v>7/13</c:v>
                </c:pt>
                <c:pt idx="6">
                  <c:v>7/14</c:v>
                </c:pt>
                <c:pt idx="7">
                  <c:v>7/15</c:v>
                </c:pt>
                <c:pt idx="8">
                  <c:v>7/16</c:v>
                </c:pt>
                <c:pt idx="9">
                  <c:v>7/17/200</c:v>
                </c:pt>
                <c:pt idx="10">
                  <c:v>7/18</c:v>
                </c:pt>
                <c:pt idx="11">
                  <c:v>7/19</c:v>
                </c:pt>
                <c:pt idx="12">
                  <c:v>7/20</c:v>
                </c:pt>
                <c:pt idx="13">
                  <c:v>7/21</c:v>
                </c:pt>
                <c:pt idx="14">
                  <c:v>7/22</c:v>
                </c:pt>
                <c:pt idx="15">
                  <c:v>7/23</c:v>
                </c:pt>
                <c:pt idx="16">
                  <c:v>7/24</c:v>
                </c:pt>
                <c:pt idx="17">
                  <c:v>7/25</c:v>
                </c:pt>
                <c:pt idx="18">
                  <c:v>7/26</c:v>
                </c:pt>
                <c:pt idx="19">
                  <c:v>7/27</c:v>
                </c:pt>
                <c:pt idx="20">
                  <c:v>7/28</c:v>
                </c:pt>
                <c:pt idx="21">
                  <c:v>7/29</c:v>
                </c:pt>
                <c:pt idx="22">
                  <c:v>7/30</c:v>
                </c:pt>
                <c:pt idx="23">
                  <c:v>7/31</c:v>
                </c:pt>
                <c:pt idx="24">
                  <c:v>8/1</c:v>
                </c:pt>
                <c:pt idx="25">
                  <c:v>8/2</c:v>
                </c:pt>
                <c:pt idx="26">
                  <c:v>8/3</c:v>
                </c:pt>
                <c:pt idx="27">
                  <c:v>8/4</c:v>
                </c:pt>
                <c:pt idx="28">
                  <c:v>8/5</c:v>
                </c:pt>
                <c:pt idx="29">
                  <c:v>8/6</c:v>
                </c:pt>
                <c:pt idx="30">
                  <c:v>8/7</c:v>
                </c:pt>
                <c:pt idx="31">
                  <c:v>8/8</c:v>
                </c:pt>
                <c:pt idx="32">
                  <c:v>8/9</c:v>
                </c:pt>
                <c:pt idx="33">
                  <c:v>8/10</c:v>
                </c:pt>
                <c:pt idx="34">
                  <c:v>8/11</c:v>
                </c:pt>
                <c:pt idx="35">
                  <c:v>8/12</c:v>
                </c:pt>
                <c:pt idx="36">
                  <c:v>8/13</c:v>
                </c:pt>
                <c:pt idx="37">
                  <c:v>8/14</c:v>
                </c:pt>
                <c:pt idx="38">
                  <c:v>8/15</c:v>
                </c:pt>
                <c:pt idx="39">
                  <c:v>8/16</c:v>
                </c:pt>
                <c:pt idx="40">
                  <c:v>8/17</c:v>
                </c:pt>
                <c:pt idx="41">
                  <c:v>8/18</c:v>
                </c:pt>
                <c:pt idx="42">
                  <c:v>8/19</c:v>
                </c:pt>
                <c:pt idx="43">
                  <c:v>8/20</c:v>
                </c:pt>
                <c:pt idx="44">
                  <c:v>8/21</c:v>
                </c:pt>
                <c:pt idx="45">
                  <c:v>8/22</c:v>
                </c:pt>
                <c:pt idx="46">
                  <c:v>8/23</c:v>
                </c:pt>
                <c:pt idx="47">
                  <c:v>8/24</c:v>
                </c:pt>
                <c:pt idx="48">
                  <c:v>8/25</c:v>
                </c:pt>
                <c:pt idx="49">
                  <c:v>8/26</c:v>
                </c:pt>
                <c:pt idx="50">
                  <c:v>8/27</c:v>
                </c:pt>
                <c:pt idx="51">
                  <c:v>8/28</c:v>
                </c:pt>
                <c:pt idx="52">
                  <c:v>8/29</c:v>
                </c:pt>
                <c:pt idx="53">
                  <c:v>8/30</c:v>
                </c:pt>
                <c:pt idx="54">
                  <c:v>8/31</c:v>
                </c:pt>
                <c:pt idx="55">
                  <c:v>9/1</c:v>
                </c:pt>
                <c:pt idx="56">
                  <c:v>9/2</c:v>
                </c:pt>
                <c:pt idx="57">
                  <c:v>9/3</c:v>
                </c:pt>
                <c:pt idx="58">
                  <c:v>9/4</c:v>
                </c:pt>
                <c:pt idx="59">
                  <c:v>9/5</c:v>
                </c:pt>
                <c:pt idx="60">
                  <c:v>9/6</c:v>
                </c:pt>
                <c:pt idx="61">
                  <c:v>9/7</c:v>
                </c:pt>
                <c:pt idx="62">
                  <c:v>9/8</c:v>
                </c:pt>
              </c:strCache>
            </c:strRef>
          </c:cat>
          <c:val>
            <c:numRef>
              <c:f>'Historical Counts'!$B$37:$BK$37</c:f>
              <c:numCache>
                <c:formatCode>General</c:formatCode>
                <c:ptCount val="62"/>
                <c:pt idx="0">
                  <c:v>0.41666666666666669</c:v>
                </c:pt>
                <c:pt idx="1">
                  <c:v>0.41666666666666669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0.58333333333333337</c:v>
                </c:pt>
                <c:pt idx="7">
                  <c:v>0.58333333333333337</c:v>
                </c:pt>
                <c:pt idx="8">
                  <c:v>0.75</c:v>
                </c:pt>
                <c:pt idx="9">
                  <c:v>1</c:v>
                </c:pt>
                <c:pt idx="10">
                  <c:v>1.0833333333333333</c:v>
                </c:pt>
                <c:pt idx="11">
                  <c:v>1.1666666666666667</c:v>
                </c:pt>
                <c:pt idx="12">
                  <c:v>13.833333333333334</c:v>
                </c:pt>
                <c:pt idx="13">
                  <c:v>26.833333333333332</c:v>
                </c:pt>
                <c:pt idx="14">
                  <c:v>61</c:v>
                </c:pt>
                <c:pt idx="15">
                  <c:v>141.16666666666666</c:v>
                </c:pt>
                <c:pt idx="16">
                  <c:v>327.66666666666669</c:v>
                </c:pt>
                <c:pt idx="17">
                  <c:v>538.58333333333337</c:v>
                </c:pt>
                <c:pt idx="18">
                  <c:v>644</c:v>
                </c:pt>
                <c:pt idx="19">
                  <c:v>802.41666666666663</c:v>
                </c:pt>
                <c:pt idx="20">
                  <c:v>911.5</c:v>
                </c:pt>
                <c:pt idx="21">
                  <c:v>1043.9166666666667</c:v>
                </c:pt>
                <c:pt idx="22">
                  <c:v>1152.0833333333333</c:v>
                </c:pt>
                <c:pt idx="23">
                  <c:v>1309.25</c:v>
                </c:pt>
                <c:pt idx="24">
                  <c:v>1382.0833333333333</c:v>
                </c:pt>
                <c:pt idx="25">
                  <c:v>1419.25</c:v>
                </c:pt>
                <c:pt idx="26">
                  <c:v>1461.5</c:v>
                </c:pt>
                <c:pt idx="27">
                  <c:v>1496.8333333333333</c:v>
                </c:pt>
                <c:pt idx="28">
                  <c:v>1545.6666666666667</c:v>
                </c:pt>
                <c:pt idx="29">
                  <c:v>1624.6666666666667</c:v>
                </c:pt>
                <c:pt idx="30">
                  <c:v>1678.8333333333333</c:v>
                </c:pt>
                <c:pt idx="31">
                  <c:v>1697.25</c:v>
                </c:pt>
                <c:pt idx="32">
                  <c:v>1728.75</c:v>
                </c:pt>
                <c:pt idx="33">
                  <c:v>1758.5833333333333</c:v>
                </c:pt>
                <c:pt idx="34">
                  <c:v>1781.25</c:v>
                </c:pt>
                <c:pt idx="35">
                  <c:v>1802.75</c:v>
                </c:pt>
                <c:pt idx="36">
                  <c:v>1824.5833333333333</c:v>
                </c:pt>
                <c:pt idx="37">
                  <c:v>1840.0833333333333</c:v>
                </c:pt>
                <c:pt idx="38">
                  <c:v>1855.75</c:v>
                </c:pt>
                <c:pt idx="39">
                  <c:v>1871.6666666666667</c:v>
                </c:pt>
                <c:pt idx="40">
                  <c:v>1879.75</c:v>
                </c:pt>
                <c:pt idx="41">
                  <c:v>1890.6666666666667</c:v>
                </c:pt>
                <c:pt idx="42">
                  <c:v>1896</c:v>
                </c:pt>
                <c:pt idx="43">
                  <c:v>1901.5833333333333</c:v>
                </c:pt>
                <c:pt idx="44">
                  <c:v>1904.25</c:v>
                </c:pt>
                <c:pt idx="45">
                  <c:v>1909.0833333333333</c:v>
                </c:pt>
                <c:pt idx="46">
                  <c:v>1911.8333333333333</c:v>
                </c:pt>
                <c:pt idx="47">
                  <c:v>1913.3333333333333</c:v>
                </c:pt>
                <c:pt idx="48">
                  <c:v>1915.6666666666667</c:v>
                </c:pt>
                <c:pt idx="49">
                  <c:v>1918</c:v>
                </c:pt>
                <c:pt idx="50">
                  <c:v>1921.9166666666667</c:v>
                </c:pt>
                <c:pt idx="51">
                  <c:v>1924.25</c:v>
                </c:pt>
                <c:pt idx="52">
                  <c:v>1925.1666666666667</c:v>
                </c:pt>
                <c:pt idx="53">
                  <c:v>1925.9166666666667</c:v>
                </c:pt>
                <c:pt idx="54">
                  <c:v>1926.3333333333333</c:v>
                </c:pt>
                <c:pt idx="55">
                  <c:v>1926.4166666666667</c:v>
                </c:pt>
                <c:pt idx="56">
                  <c:v>1926.4166666666667</c:v>
                </c:pt>
                <c:pt idx="57">
                  <c:v>1926.9166666666667</c:v>
                </c:pt>
                <c:pt idx="58">
                  <c:v>1927.5833333333333</c:v>
                </c:pt>
                <c:pt idx="59">
                  <c:v>1927.5833333333333</c:v>
                </c:pt>
                <c:pt idx="60">
                  <c:v>1927.6666666666667</c:v>
                </c:pt>
                <c:pt idx="61">
                  <c:v>1927.6666666666667</c:v>
                </c:pt>
              </c:numCache>
            </c:numRef>
          </c:val>
        </c:ser>
        <c:marker val="1"/>
        <c:axId val="118715136"/>
        <c:axId val="118745344"/>
      </c:lineChart>
      <c:dateAx>
        <c:axId val="118715136"/>
        <c:scaling>
          <c:orientation val="minMax"/>
        </c:scaling>
        <c:axPos val="b"/>
        <c:numFmt formatCode="d\-mmm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0" b="0" i="0" u="none" strike="noStrike" baseline="0">
                <a:solidFill>
                  <a:srgbClr val="000000"/>
                </a:solidFill>
                <a:latin typeface="Times New Roman" pitchFamily="18" charset="0"/>
                <a:ea typeface="Arial"/>
                <a:cs typeface="Arial"/>
              </a:defRPr>
            </a:pPr>
            <a:endParaRPr lang="en-US"/>
          </a:p>
        </c:txPr>
        <c:crossAx val="118745344"/>
        <c:crosses val="autoZero"/>
        <c:auto val="1"/>
        <c:lblOffset val="80"/>
        <c:baseTimeUnit val="days"/>
        <c:majorUnit val="5"/>
        <c:majorTimeUnit val="days"/>
        <c:minorUnit val="5"/>
        <c:minorTimeUnit val="days"/>
      </c:dateAx>
      <c:valAx>
        <c:axId val="118745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15136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198668146503885"/>
          <c:y val="0.18433925710186391"/>
          <c:w val="0.16297810436619833"/>
          <c:h val="0.1474235800297346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Times New Roman" pitchFamily="18" charset="0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6503884572697002"/>
          <c:y val="1.9575842708695782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22752497225305215"/>
          <c:y val="0.11745513866231648"/>
          <c:w val="0.62597114317425084"/>
          <c:h val="0.75530179445350731"/>
        </c:manualLayout>
      </c:layout>
      <c:lineChart>
        <c:grouping val="standard"/>
        <c:ser>
          <c:idx val="0"/>
          <c:order val="0"/>
          <c:tx>
            <c:v>2002 Sockeye run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movingAvg"/>
            <c:period val="2"/>
          </c:trendline>
          <c:cat>
            <c:numRef>
              <c:f>'Historical Counts'!$Q$4:$BD$4</c:f>
              <c:numCache>
                <c:formatCode>m/d</c:formatCode>
                <c:ptCount val="40"/>
                <c:pt idx="0">
                  <c:v>37460</c:v>
                </c:pt>
                <c:pt idx="1">
                  <c:v>37461</c:v>
                </c:pt>
                <c:pt idx="2">
                  <c:v>37462</c:v>
                </c:pt>
                <c:pt idx="3">
                  <c:v>37463</c:v>
                </c:pt>
                <c:pt idx="4">
                  <c:v>37464</c:v>
                </c:pt>
                <c:pt idx="5">
                  <c:v>37465</c:v>
                </c:pt>
                <c:pt idx="6">
                  <c:v>37466</c:v>
                </c:pt>
                <c:pt idx="7">
                  <c:v>37467</c:v>
                </c:pt>
                <c:pt idx="8">
                  <c:v>37468</c:v>
                </c:pt>
                <c:pt idx="9">
                  <c:v>37469</c:v>
                </c:pt>
                <c:pt idx="10">
                  <c:v>37470</c:v>
                </c:pt>
                <c:pt idx="11">
                  <c:v>37471</c:v>
                </c:pt>
                <c:pt idx="12">
                  <c:v>37472</c:v>
                </c:pt>
                <c:pt idx="13">
                  <c:v>37473</c:v>
                </c:pt>
                <c:pt idx="14">
                  <c:v>37474</c:v>
                </c:pt>
                <c:pt idx="15">
                  <c:v>37475</c:v>
                </c:pt>
                <c:pt idx="16">
                  <c:v>37476</c:v>
                </c:pt>
                <c:pt idx="17">
                  <c:v>37477</c:v>
                </c:pt>
                <c:pt idx="18">
                  <c:v>37478</c:v>
                </c:pt>
                <c:pt idx="19">
                  <c:v>37479</c:v>
                </c:pt>
                <c:pt idx="20">
                  <c:v>37480</c:v>
                </c:pt>
                <c:pt idx="21">
                  <c:v>37481</c:v>
                </c:pt>
                <c:pt idx="22">
                  <c:v>37482</c:v>
                </c:pt>
                <c:pt idx="23">
                  <c:v>37483</c:v>
                </c:pt>
                <c:pt idx="24">
                  <c:v>37484</c:v>
                </c:pt>
                <c:pt idx="25">
                  <c:v>37485</c:v>
                </c:pt>
                <c:pt idx="26">
                  <c:v>37486</c:v>
                </c:pt>
                <c:pt idx="27">
                  <c:v>37487</c:v>
                </c:pt>
                <c:pt idx="28">
                  <c:v>37488</c:v>
                </c:pt>
                <c:pt idx="29">
                  <c:v>37489</c:v>
                </c:pt>
                <c:pt idx="30">
                  <c:v>37490</c:v>
                </c:pt>
                <c:pt idx="31">
                  <c:v>37491</c:v>
                </c:pt>
                <c:pt idx="32">
                  <c:v>37492</c:v>
                </c:pt>
                <c:pt idx="33">
                  <c:v>37493</c:v>
                </c:pt>
                <c:pt idx="34">
                  <c:v>37494</c:v>
                </c:pt>
                <c:pt idx="35">
                  <c:v>37495</c:v>
                </c:pt>
                <c:pt idx="36">
                  <c:v>37496</c:v>
                </c:pt>
                <c:pt idx="37">
                  <c:v>37497</c:v>
                </c:pt>
                <c:pt idx="38">
                  <c:v>37498</c:v>
                </c:pt>
                <c:pt idx="39">
                  <c:v>37499</c:v>
                </c:pt>
              </c:numCache>
            </c:numRef>
          </c:cat>
          <c:val>
            <c:numRef>
              <c:f>'Historical Counts'!$Q$18:$BD$18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328</c:v>
                </c:pt>
                <c:pt idx="3">
                  <c:v>173</c:v>
                </c:pt>
                <c:pt idx="4">
                  <c:v>476</c:v>
                </c:pt>
                <c:pt idx="5">
                  <c:v>300</c:v>
                </c:pt>
                <c:pt idx="6">
                  <c:v>363</c:v>
                </c:pt>
                <c:pt idx="7">
                  <c:v>162</c:v>
                </c:pt>
                <c:pt idx="8">
                  <c:v>59</c:v>
                </c:pt>
                <c:pt idx="9">
                  <c:v>91</c:v>
                </c:pt>
                <c:pt idx="10">
                  <c:v>40</c:v>
                </c:pt>
                <c:pt idx="11">
                  <c:v>86</c:v>
                </c:pt>
                <c:pt idx="12">
                  <c:v>76</c:v>
                </c:pt>
                <c:pt idx="13">
                  <c:v>65</c:v>
                </c:pt>
                <c:pt idx="14">
                  <c:v>49</c:v>
                </c:pt>
                <c:pt idx="15">
                  <c:v>67</c:v>
                </c:pt>
                <c:pt idx="17">
                  <c:v>62</c:v>
                </c:pt>
                <c:pt idx="18">
                  <c:v>28</c:v>
                </c:pt>
                <c:pt idx="19">
                  <c:v>30</c:v>
                </c:pt>
                <c:pt idx="21">
                  <c:v>42</c:v>
                </c:pt>
                <c:pt idx="23">
                  <c:v>36</c:v>
                </c:pt>
                <c:pt idx="26">
                  <c:v>11</c:v>
                </c:pt>
                <c:pt idx="28">
                  <c:v>19</c:v>
                </c:pt>
                <c:pt idx="30">
                  <c:v>15</c:v>
                </c:pt>
                <c:pt idx="32">
                  <c:v>1</c:v>
                </c:pt>
                <c:pt idx="36">
                  <c:v>1</c:v>
                </c:pt>
              </c:numCache>
            </c:numRef>
          </c:val>
        </c:ser>
        <c:marker val="1"/>
        <c:axId val="117073792"/>
        <c:axId val="117555200"/>
      </c:lineChart>
      <c:dateAx>
        <c:axId val="117073792"/>
        <c:scaling>
          <c:orientation val="minMax"/>
        </c:scaling>
        <c:axPos val="b"/>
        <c:numFmt formatCode="m/d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555200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175552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7073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8401775804661487"/>
          <c:y val="0.14845024077391308"/>
          <c:w val="0.27635960044395114"/>
          <c:h val="7.01468699391299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5763965963744"/>
          <c:y val="0.21533442088091354"/>
          <c:w val="0.73880873103958566"/>
          <c:h val="0.6008343965187658"/>
        </c:manualLayout>
      </c:layout>
      <c:lineChart>
        <c:grouping val="standard"/>
        <c:ser>
          <c:idx val="0"/>
          <c:order val="0"/>
          <c:tx>
            <c:strRef>
              <c:f>'Historical Counts'!$A$40</c:f>
              <c:strCache>
                <c:ptCount val="1"/>
                <c:pt idx="0">
                  <c:v>Cum 2001</c:v>
                </c:pt>
              </c:strCache>
            </c:strRef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square"/>
            <c:size val="4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Counts'!$B$40:$BL$40</c:f>
              <c:numCache>
                <c:formatCode>General</c:formatCode>
                <c:ptCount val="63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154</c:v>
                </c:pt>
                <c:pt idx="13">
                  <c:v>287</c:v>
                </c:pt>
                <c:pt idx="14">
                  <c:v>572</c:v>
                </c:pt>
                <c:pt idx="15">
                  <c:v>872</c:v>
                </c:pt>
                <c:pt idx="16">
                  <c:v>2060</c:v>
                </c:pt>
                <c:pt idx="17">
                  <c:v>2465</c:v>
                </c:pt>
                <c:pt idx="18">
                  <c:v>2491</c:v>
                </c:pt>
                <c:pt idx="19">
                  <c:v>2621</c:v>
                </c:pt>
                <c:pt idx="20">
                  <c:v>2907</c:v>
                </c:pt>
                <c:pt idx="21">
                  <c:v>3204</c:v>
                </c:pt>
                <c:pt idx="22">
                  <c:v>3295</c:v>
                </c:pt>
                <c:pt idx="23">
                  <c:v>3600</c:v>
                </c:pt>
                <c:pt idx="24">
                  <c:v>3751</c:v>
                </c:pt>
                <c:pt idx="25">
                  <c:v>3810</c:v>
                </c:pt>
                <c:pt idx="26">
                  <c:v>3855</c:v>
                </c:pt>
                <c:pt idx="27">
                  <c:v>3925</c:v>
                </c:pt>
                <c:pt idx="28">
                  <c:v>3951</c:v>
                </c:pt>
                <c:pt idx="29">
                  <c:v>3962</c:v>
                </c:pt>
                <c:pt idx="30">
                  <c:v>3978</c:v>
                </c:pt>
                <c:pt idx="31">
                  <c:v>3978</c:v>
                </c:pt>
                <c:pt idx="32">
                  <c:v>3991</c:v>
                </c:pt>
                <c:pt idx="33">
                  <c:v>3991</c:v>
                </c:pt>
                <c:pt idx="34">
                  <c:v>4000</c:v>
                </c:pt>
                <c:pt idx="35">
                  <c:v>4002</c:v>
                </c:pt>
                <c:pt idx="36">
                  <c:v>4002</c:v>
                </c:pt>
                <c:pt idx="37">
                  <c:v>4002</c:v>
                </c:pt>
                <c:pt idx="38">
                  <c:v>4002</c:v>
                </c:pt>
                <c:pt idx="39">
                  <c:v>4025</c:v>
                </c:pt>
                <c:pt idx="40">
                  <c:v>4025</c:v>
                </c:pt>
                <c:pt idx="41">
                  <c:v>4029</c:v>
                </c:pt>
                <c:pt idx="42">
                  <c:v>4034</c:v>
                </c:pt>
                <c:pt idx="43">
                  <c:v>4034</c:v>
                </c:pt>
                <c:pt idx="44">
                  <c:v>4034</c:v>
                </c:pt>
                <c:pt idx="45">
                  <c:v>4034</c:v>
                </c:pt>
                <c:pt idx="46">
                  <c:v>4034</c:v>
                </c:pt>
                <c:pt idx="47">
                  <c:v>4034</c:v>
                </c:pt>
                <c:pt idx="48">
                  <c:v>4034</c:v>
                </c:pt>
                <c:pt idx="49">
                  <c:v>4034</c:v>
                </c:pt>
                <c:pt idx="50">
                  <c:v>4034</c:v>
                </c:pt>
                <c:pt idx="51">
                  <c:v>4034</c:v>
                </c:pt>
                <c:pt idx="52">
                  <c:v>4034</c:v>
                </c:pt>
                <c:pt idx="53">
                  <c:v>4034</c:v>
                </c:pt>
                <c:pt idx="54">
                  <c:v>4034</c:v>
                </c:pt>
                <c:pt idx="55">
                  <c:v>4034</c:v>
                </c:pt>
                <c:pt idx="56">
                  <c:v>4034</c:v>
                </c:pt>
                <c:pt idx="57">
                  <c:v>4034</c:v>
                </c:pt>
                <c:pt idx="58">
                  <c:v>4034</c:v>
                </c:pt>
                <c:pt idx="59">
                  <c:v>4034</c:v>
                </c:pt>
                <c:pt idx="60">
                  <c:v>4034</c:v>
                </c:pt>
                <c:pt idx="61">
                  <c:v>4034</c:v>
                </c:pt>
                <c:pt idx="62">
                  <c:v>4034</c:v>
                </c:pt>
              </c:numCache>
            </c:numRef>
          </c:val>
        </c:ser>
        <c:ser>
          <c:idx val="1"/>
          <c:order val="1"/>
          <c:tx>
            <c:strRef>
              <c:f>'Historical Counts'!$A$41</c:f>
              <c:strCache>
                <c:ptCount val="1"/>
                <c:pt idx="0">
                  <c:v>Cum 2002</c:v>
                </c:pt>
              </c:strCache>
            </c:strRef>
          </c:tx>
          <c:marker>
            <c:symbol val="square"/>
            <c:size val="4"/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Counts'!$B$41:$BL$41</c:f>
              <c:numCache>
                <c:formatCode>General</c:formatCode>
                <c:ptCount val="63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</c:v>
                </c:pt>
                <c:pt idx="18">
                  <c:v>501</c:v>
                </c:pt>
                <c:pt idx="19">
                  <c:v>977</c:v>
                </c:pt>
                <c:pt idx="20">
                  <c:v>1277</c:v>
                </c:pt>
                <c:pt idx="21">
                  <c:v>1640</c:v>
                </c:pt>
                <c:pt idx="22">
                  <c:v>1802</c:v>
                </c:pt>
                <c:pt idx="23">
                  <c:v>1861</c:v>
                </c:pt>
                <c:pt idx="24">
                  <c:v>1952</c:v>
                </c:pt>
                <c:pt idx="25">
                  <c:v>1992</c:v>
                </c:pt>
                <c:pt idx="26">
                  <c:v>2078</c:v>
                </c:pt>
                <c:pt idx="27">
                  <c:v>2154</c:v>
                </c:pt>
                <c:pt idx="28">
                  <c:v>2219</c:v>
                </c:pt>
                <c:pt idx="29">
                  <c:v>2268</c:v>
                </c:pt>
                <c:pt idx="30">
                  <c:v>2335</c:v>
                </c:pt>
                <c:pt idx="31">
                  <c:v>2335</c:v>
                </c:pt>
                <c:pt idx="32">
                  <c:v>2397</c:v>
                </c:pt>
                <c:pt idx="33">
                  <c:v>2425</c:v>
                </c:pt>
                <c:pt idx="34">
                  <c:v>2455</c:v>
                </c:pt>
                <c:pt idx="35">
                  <c:v>2455</c:v>
                </c:pt>
                <c:pt idx="36">
                  <c:v>2497</c:v>
                </c:pt>
                <c:pt idx="37">
                  <c:v>2497</c:v>
                </c:pt>
                <c:pt idx="38">
                  <c:v>2533</c:v>
                </c:pt>
                <c:pt idx="39">
                  <c:v>2533</c:v>
                </c:pt>
                <c:pt idx="40">
                  <c:v>2533</c:v>
                </c:pt>
                <c:pt idx="41">
                  <c:v>2544</c:v>
                </c:pt>
                <c:pt idx="42">
                  <c:v>2544</c:v>
                </c:pt>
                <c:pt idx="43">
                  <c:v>2563</c:v>
                </c:pt>
                <c:pt idx="44">
                  <c:v>2563</c:v>
                </c:pt>
                <c:pt idx="45">
                  <c:v>2578</c:v>
                </c:pt>
                <c:pt idx="46">
                  <c:v>2578</c:v>
                </c:pt>
                <c:pt idx="47">
                  <c:v>2579</c:v>
                </c:pt>
                <c:pt idx="48">
                  <c:v>2579</c:v>
                </c:pt>
                <c:pt idx="49">
                  <c:v>2579</c:v>
                </c:pt>
                <c:pt idx="50">
                  <c:v>2579</c:v>
                </c:pt>
                <c:pt idx="51">
                  <c:v>2580</c:v>
                </c:pt>
                <c:pt idx="52">
                  <c:v>2580</c:v>
                </c:pt>
                <c:pt idx="53">
                  <c:v>2580</c:v>
                </c:pt>
                <c:pt idx="54">
                  <c:v>2580</c:v>
                </c:pt>
                <c:pt idx="55">
                  <c:v>2580</c:v>
                </c:pt>
                <c:pt idx="56">
                  <c:v>2580</c:v>
                </c:pt>
                <c:pt idx="57">
                  <c:v>2580</c:v>
                </c:pt>
                <c:pt idx="58">
                  <c:v>2580</c:v>
                </c:pt>
                <c:pt idx="59">
                  <c:v>2580</c:v>
                </c:pt>
                <c:pt idx="60">
                  <c:v>2580</c:v>
                </c:pt>
                <c:pt idx="61">
                  <c:v>2580</c:v>
                </c:pt>
                <c:pt idx="62">
                  <c:v>2580</c:v>
                </c:pt>
              </c:numCache>
            </c:numRef>
          </c:val>
        </c:ser>
        <c:ser>
          <c:idx val="2"/>
          <c:order val="2"/>
          <c:tx>
            <c:strRef>
              <c:f>'Historical Counts'!$A$42</c:f>
              <c:strCache>
                <c:ptCount val="1"/>
                <c:pt idx="0">
                  <c:v>Cum 2003</c:v>
                </c:pt>
              </c:strCache>
            </c:strRef>
          </c:tx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Counts'!$B$42:$BL$42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409</c:v>
                </c:pt>
                <c:pt idx="19">
                  <c:v>773</c:v>
                </c:pt>
                <c:pt idx="20">
                  <c:v>1167</c:v>
                </c:pt>
                <c:pt idx="21">
                  <c:v>1446</c:v>
                </c:pt>
                <c:pt idx="22">
                  <c:v>1578</c:v>
                </c:pt>
                <c:pt idx="23">
                  <c:v>1754</c:v>
                </c:pt>
                <c:pt idx="24">
                  <c:v>1849</c:v>
                </c:pt>
                <c:pt idx="25">
                  <c:v>1893</c:v>
                </c:pt>
                <c:pt idx="26">
                  <c:v>1981</c:v>
                </c:pt>
                <c:pt idx="27">
                  <c:v>2067</c:v>
                </c:pt>
                <c:pt idx="28">
                  <c:v>2195</c:v>
                </c:pt>
                <c:pt idx="29">
                  <c:v>2265</c:v>
                </c:pt>
                <c:pt idx="30">
                  <c:v>2348</c:v>
                </c:pt>
                <c:pt idx="31">
                  <c:v>2382</c:v>
                </c:pt>
                <c:pt idx="32">
                  <c:v>2440</c:v>
                </c:pt>
                <c:pt idx="33">
                  <c:v>2458</c:v>
                </c:pt>
                <c:pt idx="34">
                  <c:v>2469</c:v>
                </c:pt>
                <c:pt idx="35">
                  <c:v>2551</c:v>
                </c:pt>
                <c:pt idx="36">
                  <c:v>2573</c:v>
                </c:pt>
                <c:pt idx="37">
                  <c:v>2613</c:v>
                </c:pt>
                <c:pt idx="38">
                  <c:v>2654</c:v>
                </c:pt>
                <c:pt idx="39">
                  <c:v>2698</c:v>
                </c:pt>
                <c:pt idx="40">
                  <c:v>2730</c:v>
                </c:pt>
                <c:pt idx="41">
                  <c:v>2745</c:v>
                </c:pt>
                <c:pt idx="42">
                  <c:v>2754</c:v>
                </c:pt>
                <c:pt idx="43">
                  <c:v>2757</c:v>
                </c:pt>
                <c:pt idx="44">
                  <c:v>2757</c:v>
                </c:pt>
                <c:pt idx="45">
                  <c:v>2759</c:v>
                </c:pt>
                <c:pt idx="46">
                  <c:v>2759</c:v>
                </c:pt>
                <c:pt idx="47">
                  <c:v>2759</c:v>
                </c:pt>
                <c:pt idx="48">
                  <c:v>2769</c:v>
                </c:pt>
                <c:pt idx="49">
                  <c:v>2769</c:v>
                </c:pt>
                <c:pt idx="50">
                  <c:v>2778</c:v>
                </c:pt>
                <c:pt idx="51">
                  <c:v>2778</c:v>
                </c:pt>
                <c:pt idx="52">
                  <c:v>2778</c:v>
                </c:pt>
                <c:pt idx="53">
                  <c:v>2778</c:v>
                </c:pt>
                <c:pt idx="54">
                  <c:v>2778</c:v>
                </c:pt>
                <c:pt idx="55">
                  <c:v>2778</c:v>
                </c:pt>
                <c:pt idx="56">
                  <c:v>2778</c:v>
                </c:pt>
                <c:pt idx="57">
                  <c:v>2778</c:v>
                </c:pt>
                <c:pt idx="58">
                  <c:v>2778</c:v>
                </c:pt>
                <c:pt idx="59">
                  <c:v>2778</c:v>
                </c:pt>
                <c:pt idx="60">
                  <c:v>2778</c:v>
                </c:pt>
                <c:pt idx="61">
                  <c:v>2778</c:v>
                </c:pt>
                <c:pt idx="62">
                  <c:v>2778</c:v>
                </c:pt>
              </c:numCache>
            </c:numRef>
          </c:val>
        </c:ser>
        <c:ser>
          <c:idx val="3"/>
          <c:order val="3"/>
          <c:tx>
            <c:strRef>
              <c:f>'Historical Counts'!$A$43</c:f>
              <c:strCache>
                <c:ptCount val="1"/>
                <c:pt idx="0">
                  <c:v>Cum 2004</c:v>
                </c:pt>
              </c:strCache>
            </c:strRef>
          </c:tx>
          <c:marker>
            <c:symbol val="x"/>
            <c:size val="5"/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Counts'!$B$43:$BL$43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113</c:v>
                </c:pt>
                <c:pt idx="15">
                  <c:v>213</c:v>
                </c:pt>
                <c:pt idx="16">
                  <c:v>231</c:v>
                </c:pt>
                <c:pt idx="17">
                  <c:v>231</c:v>
                </c:pt>
                <c:pt idx="18">
                  <c:v>233</c:v>
                </c:pt>
                <c:pt idx="19">
                  <c:v>235</c:v>
                </c:pt>
                <c:pt idx="20">
                  <c:v>248</c:v>
                </c:pt>
                <c:pt idx="21">
                  <c:v>272</c:v>
                </c:pt>
                <c:pt idx="22">
                  <c:v>593</c:v>
                </c:pt>
                <c:pt idx="23">
                  <c:v>894</c:v>
                </c:pt>
                <c:pt idx="24">
                  <c:v>937</c:v>
                </c:pt>
                <c:pt idx="25">
                  <c:v>963</c:v>
                </c:pt>
                <c:pt idx="26">
                  <c:v>1004</c:v>
                </c:pt>
                <c:pt idx="27">
                  <c:v>1063</c:v>
                </c:pt>
                <c:pt idx="28">
                  <c:v>1093</c:v>
                </c:pt>
                <c:pt idx="29">
                  <c:v>1102</c:v>
                </c:pt>
                <c:pt idx="30">
                  <c:v>1119</c:v>
                </c:pt>
                <c:pt idx="31">
                  <c:v>1181</c:v>
                </c:pt>
                <c:pt idx="32">
                  <c:v>1220</c:v>
                </c:pt>
                <c:pt idx="33">
                  <c:v>1367</c:v>
                </c:pt>
                <c:pt idx="34">
                  <c:v>1405</c:v>
                </c:pt>
                <c:pt idx="35">
                  <c:v>1427</c:v>
                </c:pt>
                <c:pt idx="36">
                  <c:v>1458</c:v>
                </c:pt>
                <c:pt idx="37">
                  <c:v>1470</c:v>
                </c:pt>
                <c:pt idx="38">
                  <c:v>1491</c:v>
                </c:pt>
                <c:pt idx="39">
                  <c:v>1500</c:v>
                </c:pt>
                <c:pt idx="40">
                  <c:v>1514</c:v>
                </c:pt>
                <c:pt idx="41">
                  <c:v>1520</c:v>
                </c:pt>
                <c:pt idx="42">
                  <c:v>1521</c:v>
                </c:pt>
                <c:pt idx="43">
                  <c:v>1528</c:v>
                </c:pt>
                <c:pt idx="44">
                  <c:v>1535</c:v>
                </c:pt>
                <c:pt idx="45">
                  <c:v>1535</c:v>
                </c:pt>
                <c:pt idx="46">
                  <c:v>1536</c:v>
                </c:pt>
                <c:pt idx="47">
                  <c:v>1543</c:v>
                </c:pt>
                <c:pt idx="48">
                  <c:v>1543</c:v>
                </c:pt>
                <c:pt idx="49">
                  <c:v>1556</c:v>
                </c:pt>
                <c:pt idx="50">
                  <c:v>1584</c:v>
                </c:pt>
                <c:pt idx="51">
                  <c:v>1599</c:v>
                </c:pt>
                <c:pt idx="52">
                  <c:v>1602</c:v>
                </c:pt>
                <c:pt idx="53">
                  <c:v>1606</c:v>
                </c:pt>
                <c:pt idx="54">
                  <c:v>1606</c:v>
                </c:pt>
                <c:pt idx="55">
                  <c:v>1607</c:v>
                </c:pt>
                <c:pt idx="56">
                  <c:v>1607</c:v>
                </c:pt>
                <c:pt idx="57">
                  <c:v>1610</c:v>
                </c:pt>
                <c:pt idx="58">
                  <c:v>1611</c:v>
                </c:pt>
                <c:pt idx="59">
                  <c:v>1611</c:v>
                </c:pt>
                <c:pt idx="60">
                  <c:v>1611</c:v>
                </c:pt>
                <c:pt idx="61">
                  <c:v>1611</c:v>
                </c:pt>
                <c:pt idx="62">
                  <c:v>1611</c:v>
                </c:pt>
              </c:numCache>
            </c:numRef>
          </c:val>
        </c:ser>
        <c:ser>
          <c:idx val="4"/>
          <c:order val="4"/>
          <c:tx>
            <c:strRef>
              <c:f>'Historical Counts'!$A$44</c:f>
              <c:strCache>
                <c:ptCount val="1"/>
                <c:pt idx="0">
                  <c:v>Cum 2005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Counts'!$B$44:$BL$44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276</c:v>
                </c:pt>
                <c:pt idx="18">
                  <c:v>400</c:v>
                </c:pt>
                <c:pt idx="19">
                  <c:v>422</c:v>
                </c:pt>
                <c:pt idx="20">
                  <c:v>424</c:v>
                </c:pt>
                <c:pt idx="21">
                  <c:v>426</c:v>
                </c:pt>
                <c:pt idx="22">
                  <c:v>457</c:v>
                </c:pt>
                <c:pt idx="23">
                  <c:v>617</c:v>
                </c:pt>
                <c:pt idx="24">
                  <c:v>709</c:v>
                </c:pt>
                <c:pt idx="25">
                  <c:v>781</c:v>
                </c:pt>
                <c:pt idx="26">
                  <c:v>821</c:v>
                </c:pt>
                <c:pt idx="27">
                  <c:v>856</c:v>
                </c:pt>
                <c:pt idx="28">
                  <c:v>906</c:v>
                </c:pt>
                <c:pt idx="29">
                  <c:v>927</c:v>
                </c:pt>
                <c:pt idx="30">
                  <c:v>978</c:v>
                </c:pt>
                <c:pt idx="31">
                  <c:v>992</c:v>
                </c:pt>
                <c:pt idx="32">
                  <c:v>1020</c:v>
                </c:pt>
                <c:pt idx="33">
                  <c:v>1057</c:v>
                </c:pt>
                <c:pt idx="34">
                  <c:v>1071</c:v>
                </c:pt>
                <c:pt idx="35">
                  <c:v>1087</c:v>
                </c:pt>
                <c:pt idx="36">
                  <c:v>1103</c:v>
                </c:pt>
                <c:pt idx="37">
                  <c:v>1168</c:v>
                </c:pt>
                <c:pt idx="38">
                  <c:v>1186</c:v>
                </c:pt>
                <c:pt idx="39">
                  <c:v>1204</c:v>
                </c:pt>
                <c:pt idx="40">
                  <c:v>1211</c:v>
                </c:pt>
                <c:pt idx="41">
                  <c:v>1252</c:v>
                </c:pt>
                <c:pt idx="42">
                  <c:v>1269</c:v>
                </c:pt>
                <c:pt idx="43">
                  <c:v>1278</c:v>
                </c:pt>
                <c:pt idx="44">
                  <c:v>1285</c:v>
                </c:pt>
                <c:pt idx="45">
                  <c:v>1294</c:v>
                </c:pt>
                <c:pt idx="46">
                  <c:v>1306</c:v>
                </c:pt>
                <c:pt idx="47">
                  <c:v>1309</c:v>
                </c:pt>
                <c:pt idx="48">
                  <c:v>1319</c:v>
                </c:pt>
                <c:pt idx="49">
                  <c:v>1325</c:v>
                </c:pt>
                <c:pt idx="50">
                  <c:v>1330</c:v>
                </c:pt>
                <c:pt idx="51">
                  <c:v>1330</c:v>
                </c:pt>
                <c:pt idx="52">
                  <c:v>1334</c:v>
                </c:pt>
                <c:pt idx="53">
                  <c:v>1336</c:v>
                </c:pt>
                <c:pt idx="54">
                  <c:v>1341</c:v>
                </c:pt>
                <c:pt idx="55">
                  <c:v>1341</c:v>
                </c:pt>
                <c:pt idx="56">
                  <c:v>1341</c:v>
                </c:pt>
                <c:pt idx="57">
                  <c:v>1341</c:v>
                </c:pt>
                <c:pt idx="58">
                  <c:v>1341</c:v>
                </c:pt>
                <c:pt idx="59">
                  <c:v>1341</c:v>
                </c:pt>
                <c:pt idx="60">
                  <c:v>1341</c:v>
                </c:pt>
                <c:pt idx="61">
                  <c:v>1341</c:v>
                </c:pt>
                <c:pt idx="62">
                  <c:v>1341</c:v>
                </c:pt>
              </c:numCache>
            </c:numRef>
          </c:val>
        </c:ser>
        <c:ser>
          <c:idx val="5"/>
          <c:order val="5"/>
          <c:tx>
            <c:strRef>
              <c:f>'Historical Counts'!$A$45</c:f>
              <c:strCache>
                <c:ptCount val="1"/>
                <c:pt idx="0">
                  <c:v>Cum 2006</c:v>
                </c:pt>
              </c:strCache>
            </c:strRef>
          </c:tx>
          <c:marker>
            <c:symbol val="circle"/>
            <c:size val="4"/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Counts'!$B$45:$BL$45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</c:v>
                </c:pt>
                <c:pt idx="23">
                  <c:v>564</c:v>
                </c:pt>
                <c:pt idx="24">
                  <c:v>614</c:v>
                </c:pt>
                <c:pt idx="25">
                  <c:v>616</c:v>
                </c:pt>
                <c:pt idx="26">
                  <c:v>619</c:v>
                </c:pt>
                <c:pt idx="27">
                  <c:v>622</c:v>
                </c:pt>
                <c:pt idx="28">
                  <c:v>776</c:v>
                </c:pt>
                <c:pt idx="29">
                  <c:v>860</c:v>
                </c:pt>
                <c:pt idx="30">
                  <c:v>899</c:v>
                </c:pt>
                <c:pt idx="31">
                  <c:v>940</c:v>
                </c:pt>
                <c:pt idx="32">
                  <c:v>958</c:v>
                </c:pt>
                <c:pt idx="33">
                  <c:v>970</c:v>
                </c:pt>
                <c:pt idx="34">
                  <c:v>1003</c:v>
                </c:pt>
                <c:pt idx="35">
                  <c:v>1018</c:v>
                </c:pt>
                <c:pt idx="36">
                  <c:v>1088</c:v>
                </c:pt>
                <c:pt idx="37">
                  <c:v>1095</c:v>
                </c:pt>
                <c:pt idx="38">
                  <c:v>1100</c:v>
                </c:pt>
                <c:pt idx="39">
                  <c:v>1116</c:v>
                </c:pt>
                <c:pt idx="40">
                  <c:v>1124</c:v>
                </c:pt>
                <c:pt idx="41">
                  <c:v>1135</c:v>
                </c:pt>
                <c:pt idx="42">
                  <c:v>1151</c:v>
                </c:pt>
                <c:pt idx="43">
                  <c:v>1160</c:v>
                </c:pt>
                <c:pt idx="44">
                  <c:v>1166</c:v>
                </c:pt>
                <c:pt idx="45">
                  <c:v>1176</c:v>
                </c:pt>
                <c:pt idx="46">
                  <c:v>1179</c:v>
                </c:pt>
                <c:pt idx="47">
                  <c:v>1180</c:v>
                </c:pt>
                <c:pt idx="48">
                  <c:v>1183</c:v>
                </c:pt>
                <c:pt idx="49">
                  <c:v>1184</c:v>
                </c:pt>
                <c:pt idx="50">
                  <c:v>1185</c:v>
                </c:pt>
                <c:pt idx="51">
                  <c:v>1189</c:v>
                </c:pt>
                <c:pt idx="52">
                  <c:v>1189</c:v>
                </c:pt>
                <c:pt idx="53">
                  <c:v>1192</c:v>
                </c:pt>
                <c:pt idx="54">
                  <c:v>1192</c:v>
                </c:pt>
                <c:pt idx="55">
                  <c:v>1192</c:v>
                </c:pt>
                <c:pt idx="56">
                  <c:v>1192</c:v>
                </c:pt>
                <c:pt idx="57">
                  <c:v>1192</c:v>
                </c:pt>
                <c:pt idx="58">
                  <c:v>1192</c:v>
                </c:pt>
                <c:pt idx="59">
                  <c:v>1192</c:v>
                </c:pt>
                <c:pt idx="60">
                  <c:v>1192</c:v>
                </c:pt>
                <c:pt idx="61">
                  <c:v>1192</c:v>
                </c:pt>
                <c:pt idx="62">
                  <c:v>1192</c:v>
                </c:pt>
              </c:numCache>
            </c:numRef>
          </c:val>
        </c:ser>
        <c:ser>
          <c:idx val="6"/>
          <c:order val="6"/>
          <c:tx>
            <c:strRef>
              <c:f>'Historical Counts'!$A$46</c:f>
              <c:strCache>
                <c:ptCount val="1"/>
                <c:pt idx="0">
                  <c:v>Cum 2007</c:v>
                </c:pt>
              </c:strCache>
            </c:strRef>
          </c:tx>
          <c:marker>
            <c:symbol val="plus"/>
            <c:size val="4"/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Counts'!$B$46:$BL$46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226</c:v>
                </c:pt>
                <c:pt idx="20">
                  <c:v>240</c:v>
                </c:pt>
                <c:pt idx="21">
                  <c:v>241</c:v>
                </c:pt>
                <c:pt idx="22">
                  <c:v>244</c:v>
                </c:pt>
                <c:pt idx="23">
                  <c:v>324</c:v>
                </c:pt>
                <c:pt idx="24">
                  <c:v>495</c:v>
                </c:pt>
                <c:pt idx="25">
                  <c:v>529</c:v>
                </c:pt>
                <c:pt idx="26">
                  <c:v>542</c:v>
                </c:pt>
                <c:pt idx="27">
                  <c:v>549</c:v>
                </c:pt>
                <c:pt idx="28">
                  <c:v>585</c:v>
                </c:pt>
                <c:pt idx="29">
                  <c:v>710</c:v>
                </c:pt>
                <c:pt idx="30">
                  <c:v>747</c:v>
                </c:pt>
                <c:pt idx="31">
                  <c:v>748</c:v>
                </c:pt>
                <c:pt idx="32">
                  <c:v>753</c:v>
                </c:pt>
                <c:pt idx="33">
                  <c:v>762</c:v>
                </c:pt>
                <c:pt idx="34">
                  <c:v>784</c:v>
                </c:pt>
                <c:pt idx="35">
                  <c:v>832</c:v>
                </c:pt>
                <c:pt idx="36">
                  <c:v>838</c:v>
                </c:pt>
                <c:pt idx="37">
                  <c:v>848</c:v>
                </c:pt>
                <c:pt idx="38">
                  <c:v>859</c:v>
                </c:pt>
                <c:pt idx="39">
                  <c:v>864</c:v>
                </c:pt>
                <c:pt idx="40">
                  <c:v>868</c:v>
                </c:pt>
                <c:pt idx="41">
                  <c:v>878</c:v>
                </c:pt>
                <c:pt idx="42">
                  <c:v>878</c:v>
                </c:pt>
                <c:pt idx="43">
                  <c:v>882</c:v>
                </c:pt>
                <c:pt idx="44">
                  <c:v>884</c:v>
                </c:pt>
                <c:pt idx="45">
                  <c:v>892</c:v>
                </c:pt>
                <c:pt idx="46">
                  <c:v>900</c:v>
                </c:pt>
                <c:pt idx="47">
                  <c:v>901</c:v>
                </c:pt>
                <c:pt idx="48">
                  <c:v>901</c:v>
                </c:pt>
                <c:pt idx="49">
                  <c:v>901</c:v>
                </c:pt>
                <c:pt idx="50">
                  <c:v>901</c:v>
                </c:pt>
                <c:pt idx="51">
                  <c:v>903</c:v>
                </c:pt>
                <c:pt idx="52">
                  <c:v>903</c:v>
                </c:pt>
                <c:pt idx="53">
                  <c:v>903</c:v>
                </c:pt>
                <c:pt idx="54">
                  <c:v>903</c:v>
                </c:pt>
                <c:pt idx="55">
                  <c:v>903</c:v>
                </c:pt>
                <c:pt idx="56">
                  <c:v>903</c:v>
                </c:pt>
                <c:pt idx="57">
                  <c:v>903</c:v>
                </c:pt>
                <c:pt idx="58">
                  <c:v>903</c:v>
                </c:pt>
                <c:pt idx="59">
                  <c:v>903</c:v>
                </c:pt>
                <c:pt idx="60">
                  <c:v>903</c:v>
                </c:pt>
                <c:pt idx="61">
                  <c:v>903</c:v>
                </c:pt>
                <c:pt idx="62">
                  <c:v>903</c:v>
                </c:pt>
              </c:numCache>
            </c:numRef>
          </c:val>
        </c:ser>
        <c:ser>
          <c:idx val="7"/>
          <c:order val="7"/>
          <c:tx>
            <c:strRef>
              <c:f>'Historical Counts'!$A$47</c:f>
              <c:strCache>
                <c:ptCount val="1"/>
                <c:pt idx="0">
                  <c:v>Cum 2008</c:v>
                </c:pt>
              </c:strCache>
            </c:strRef>
          </c:tx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Counts'!$B$47:$BL$47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527</c:v>
                </c:pt>
                <c:pt idx="18">
                  <c:v>871</c:v>
                </c:pt>
                <c:pt idx="19">
                  <c:v>971</c:v>
                </c:pt>
                <c:pt idx="20">
                  <c:v>1003</c:v>
                </c:pt>
                <c:pt idx="21">
                  <c:v>1012</c:v>
                </c:pt>
                <c:pt idx="22">
                  <c:v>1079</c:v>
                </c:pt>
                <c:pt idx="23">
                  <c:v>1191</c:v>
                </c:pt>
                <c:pt idx="24">
                  <c:v>1237</c:v>
                </c:pt>
                <c:pt idx="25">
                  <c:v>1268</c:v>
                </c:pt>
                <c:pt idx="26">
                  <c:v>1285</c:v>
                </c:pt>
                <c:pt idx="27">
                  <c:v>1306</c:v>
                </c:pt>
                <c:pt idx="28">
                  <c:v>1326</c:v>
                </c:pt>
                <c:pt idx="29">
                  <c:v>1328</c:v>
                </c:pt>
                <c:pt idx="30">
                  <c:v>1337</c:v>
                </c:pt>
                <c:pt idx="31">
                  <c:v>1351</c:v>
                </c:pt>
                <c:pt idx="32">
                  <c:v>1366</c:v>
                </c:pt>
                <c:pt idx="33">
                  <c:v>1371</c:v>
                </c:pt>
                <c:pt idx="34">
                  <c:v>1393</c:v>
                </c:pt>
                <c:pt idx="35">
                  <c:v>1402</c:v>
                </c:pt>
                <c:pt idx="36">
                  <c:v>1423</c:v>
                </c:pt>
                <c:pt idx="37">
                  <c:v>1441</c:v>
                </c:pt>
                <c:pt idx="38">
                  <c:v>1444</c:v>
                </c:pt>
                <c:pt idx="39">
                  <c:v>1447</c:v>
                </c:pt>
                <c:pt idx="40">
                  <c:v>1447</c:v>
                </c:pt>
                <c:pt idx="41">
                  <c:v>1456</c:v>
                </c:pt>
                <c:pt idx="42">
                  <c:v>1458</c:v>
                </c:pt>
                <c:pt idx="43">
                  <c:v>1459</c:v>
                </c:pt>
                <c:pt idx="44">
                  <c:v>1460</c:v>
                </c:pt>
                <c:pt idx="45">
                  <c:v>1462</c:v>
                </c:pt>
                <c:pt idx="46">
                  <c:v>1462</c:v>
                </c:pt>
                <c:pt idx="47">
                  <c:v>1462</c:v>
                </c:pt>
                <c:pt idx="48">
                  <c:v>1462</c:v>
                </c:pt>
                <c:pt idx="49">
                  <c:v>1462</c:v>
                </c:pt>
                <c:pt idx="50">
                  <c:v>1463</c:v>
                </c:pt>
                <c:pt idx="51">
                  <c:v>1463</c:v>
                </c:pt>
                <c:pt idx="52">
                  <c:v>1463</c:v>
                </c:pt>
                <c:pt idx="53">
                  <c:v>1463</c:v>
                </c:pt>
                <c:pt idx="54">
                  <c:v>1463</c:v>
                </c:pt>
                <c:pt idx="55">
                  <c:v>1463</c:v>
                </c:pt>
                <c:pt idx="56">
                  <c:v>1463</c:v>
                </c:pt>
                <c:pt idx="57">
                  <c:v>1463</c:v>
                </c:pt>
                <c:pt idx="58">
                  <c:v>1463</c:v>
                </c:pt>
                <c:pt idx="59">
                  <c:v>1463</c:v>
                </c:pt>
                <c:pt idx="60">
                  <c:v>1463</c:v>
                </c:pt>
                <c:pt idx="61">
                  <c:v>1463</c:v>
                </c:pt>
                <c:pt idx="62">
                  <c:v>1463</c:v>
                </c:pt>
              </c:numCache>
            </c:numRef>
          </c:val>
        </c:ser>
        <c:ser>
          <c:idx val="8"/>
          <c:order val="8"/>
          <c:tx>
            <c:strRef>
              <c:f>'Historical Counts'!$A$48</c:f>
              <c:strCache>
                <c:ptCount val="1"/>
                <c:pt idx="0">
                  <c:v>Cum 2009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0000"/>
              </a:solidFill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Counts'!$B$48:$BL$48</c:f>
              <c:numCache>
                <c:formatCode>General</c:formatCode>
                <c:ptCount val="63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358</c:v>
                </c:pt>
                <c:pt idx="17">
                  <c:v>940</c:v>
                </c:pt>
                <c:pt idx="18">
                  <c:v>1208</c:v>
                </c:pt>
                <c:pt idx="19">
                  <c:v>1745</c:v>
                </c:pt>
                <c:pt idx="20">
                  <c:v>2009</c:v>
                </c:pt>
                <c:pt idx="21">
                  <c:v>2269</c:v>
                </c:pt>
                <c:pt idx="22">
                  <c:v>2355</c:v>
                </c:pt>
                <c:pt idx="23">
                  <c:v>2536</c:v>
                </c:pt>
                <c:pt idx="24">
                  <c:v>2606</c:v>
                </c:pt>
                <c:pt idx="25">
                  <c:v>2706</c:v>
                </c:pt>
                <c:pt idx="26">
                  <c:v>2718</c:v>
                </c:pt>
                <c:pt idx="27">
                  <c:v>2732</c:v>
                </c:pt>
                <c:pt idx="28">
                  <c:v>2776</c:v>
                </c:pt>
                <c:pt idx="29">
                  <c:v>2852</c:v>
                </c:pt>
                <c:pt idx="30">
                  <c:v>2873</c:v>
                </c:pt>
                <c:pt idx="31">
                  <c:v>2910</c:v>
                </c:pt>
                <c:pt idx="32">
                  <c:v>2984</c:v>
                </c:pt>
                <c:pt idx="33">
                  <c:v>3016</c:v>
                </c:pt>
                <c:pt idx="34">
                  <c:v>3080</c:v>
                </c:pt>
                <c:pt idx="35">
                  <c:v>3111</c:v>
                </c:pt>
                <c:pt idx="36">
                  <c:v>3124</c:v>
                </c:pt>
                <c:pt idx="37">
                  <c:v>3137</c:v>
                </c:pt>
                <c:pt idx="38">
                  <c:v>3174</c:v>
                </c:pt>
                <c:pt idx="39">
                  <c:v>3235</c:v>
                </c:pt>
                <c:pt idx="40">
                  <c:v>3252</c:v>
                </c:pt>
                <c:pt idx="41">
                  <c:v>3268</c:v>
                </c:pt>
                <c:pt idx="42">
                  <c:v>3282</c:v>
                </c:pt>
                <c:pt idx="43">
                  <c:v>3297</c:v>
                </c:pt>
                <c:pt idx="44">
                  <c:v>3305</c:v>
                </c:pt>
                <c:pt idx="45">
                  <c:v>3314</c:v>
                </c:pt>
                <c:pt idx="46">
                  <c:v>3318</c:v>
                </c:pt>
                <c:pt idx="47">
                  <c:v>3323</c:v>
                </c:pt>
                <c:pt idx="48">
                  <c:v>3328</c:v>
                </c:pt>
                <c:pt idx="49">
                  <c:v>3329</c:v>
                </c:pt>
                <c:pt idx="50">
                  <c:v>3330</c:v>
                </c:pt>
                <c:pt idx="51">
                  <c:v>3330</c:v>
                </c:pt>
                <c:pt idx="52">
                  <c:v>3334</c:v>
                </c:pt>
                <c:pt idx="53">
                  <c:v>3334</c:v>
                </c:pt>
                <c:pt idx="54">
                  <c:v>3334</c:v>
                </c:pt>
                <c:pt idx="55">
                  <c:v>3334</c:v>
                </c:pt>
                <c:pt idx="56">
                  <c:v>3334</c:v>
                </c:pt>
                <c:pt idx="57">
                  <c:v>3334</c:v>
                </c:pt>
                <c:pt idx="58">
                  <c:v>3334</c:v>
                </c:pt>
                <c:pt idx="59">
                  <c:v>3334</c:v>
                </c:pt>
                <c:pt idx="60">
                  <c:v>3334</c:v>
                </c:pt>
                <c:pt idx="61">
                  <c:v>3334</c:v>
                </c:pt>
                <c:pt idx="62">
                  <c:v>3334</c:v>
                </c:pt>
              </c:numCache>
            </c:numRef>
          </c:val>
        </c:ser>
        <c:marker val="1"/>
        <c:axId val="57983744"/>
        <c:axId val="57986048"/>
      </c:lineChart>
      <c:dateAx>
        <c:axId val="57983744"/>
        <c:scaling>
          <c:orientation val="minMax"/>
        </c:scaling>
        <c:axPos val="b"/>
        <c:numFmt formatCode="m/d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8604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579860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8374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575286718460971"/>
          <c:y val="0.21747387141255461"/>
          <c:w val="0.134236034036256"/>
          <c:h val="0.479103401763813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9933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0199778024417314"/>
          <c:y val="3.4257748776508973E-2"/>
          <c:w val="0.70699223085460594"/>
          <c:h val="0.81892332789559541"/>
        </c:manualLayout>
      </c:layout>
      <c:barChart>
        <c:barDir val="col"/>
        <c:grouping val="clustered"/>
        <c:ser>
          <c:idx val="0"/>
          <c:order val="0"/>
          <c:tx>
            <c:strRef>
              <c:f>'Historical Counts'!$A$14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Counts'!$B$14:$BK$14</c:f>
              <c:numCache>
                <c:formatCode>General</c:formatCode>
                <c:ptCount val="62"/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2">
                  <c:v>3</c:v>
                </c:pt>
                <c:pt idx="13">
                  <c:v>17</c:v>
                </c:pt>
                <c:pt idx="14">
                  <c:v>17</c:v>
                </c:pt>
                <c:pt idx="15">
                  <c:v>43</c:v>
                </c:pt>
                <c:pt idx="16">
                  <c:v>487</c:v>
                </c:pt>
                <c:pt idx="17">
                  <c:v>184</c:v>
                </c:pt>
                <c:pt idx="18">
                  <c:v>56</c:v>
                </c:pt>
                <c:pt idx="19">
                  <c:v>48</c:v>
                </c:pt>
                <c:pt idx="20">
                  <c:v>4</c:v>
                </c:pt>
                <c:pt idx="21">
                  <c:v>154</c:v>
                </c:pt>
                <c:pt idx="22">
                  <c:v>20</c:v>
                </c:pt>
                <c:pt idx="23">
                  <c:v>20</c:v>
                </c:pt>
                <c:pt idx="24">
                  <c:v>21</c:v>
                </c:pt>
                <c:pt idx="25">
                  <c:v>0</c:v>
                </c:pt>
                <c:pt idx="26">
                  <c:v>138</c:v>
                </c:pt>
                <c:pt idx="27">
                  <c:v>48</c:v>
                </c:pt>
                <c:pt idx="28">
                  <c:v>0</c:v>
                </c:pt>
                <c:pt idx="29">
                  <c:v>115</c:v>
                </c:pt>
                <c:pt idx="30">
                  <c:v>56</c:v>
                </c:pt>
                <c:pt idx="31">
                  <c:v>0</c:v>
                </c:pt>
                <c:pt idx="32">
                  <c:v>56</c:v>
                </c:pt>
                <c:pt idx="33">
                  <c:v>40</c:v>
                </c:pt>
                <c:pt idx="34">
                  <c:v>29</c:v>
                </c:pt>
                <c:pt idx="35">
                  <c:v>25</c:v>
                </c:pt>
                <c:pt idx="36">
                  <c:v>24</c:v>
                </c:pt>
                <c:pt idx="37">
                  <c:v>17</c:v>
                </c:pt>
                <c:pt idx="38">
                  <c:v>13</c:v>
                </c:pt>
                <c:pt idx="39">
                  <c:v>9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</c:ser>
        <c:ser>
          <c:idx val="1"/>
          <c:order val="1"/>
          <c:tx>
            <c:strRef>
              <c:f>'Historical Counts'!$A$15</c:f>
              <c:strCache>
                <c:ptCount val="1"/>
                <c:pt idx="0">
                  <c:v>(Beaver dam) 1999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Counts'!$B$15:$BK$15</c:f>
              <c:numCache>
                <c:formatCode>General</c:formatCode>
                <c:ptCount val="62"/>
                <c:pt idx="29">
                  <c:v>386</c:v>
                </c:pt>
                <c:pt idx="30">
                  <c:v>206</c:v>
                </c:pt>
                <c:pt idx="31">
                  <c:v>1</c:v>
                </c:pt>
                <c:pt idx="32">
                  <c:v>7</c:v>
                </c:pt>
                <c:pt idx="35">
                  <c:v>4</c:v>
                </c:pt>
                <c:pt idx="36">
                  <c:v>14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1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4</c:v>
                </c:pt>
                <c:pt idx="49">
                  <c:v>7</c:v>
                </c:pt>
                <c:pt idx="50">
                  <c:v>2</c:v>
                </c:pt>
                <c:pt idx="51">
                  <c:v>6</c:v>
                </c:pt>
                <c:pt idx="57">
                  <c:v>3</c:v>
                </c:pt>
                <c:pt idx="58">
                  <c:v>7</c:v>
                </c:pt>
                <c:pt idx="60">
                  <c:v>1</c:v>
                </c:pt>
              </c:numCache>
            </c:numRef>
          </c:val>
        </c:ser>
        <c:ser>
          <c:idx val="2"/>
          <c:order val="2"/>
          <c:tx>
            <c:strRef>
              <c:f>'Historical Counts'!$A$16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Counts'!$B$16:$BK$16</c:f>
              <c:numCache>
                <c:formatCode>General</c:formatCode>
                <c:ptCount val="62"/>
                <c:pt idx="15">
                  <c:v>518</c:v>
                </c:pt>
                <c:pt idx="16">
                  <c:v>178</c:v>
                </c:pt>
                <c:pt idx="17">
                  <c:v>78</c:v>
                </c:pt>
                <c:pt idx="18">
                  <c:v>21</c:v>
                </c:pt>
                <c:pt idx="19">
                  <c:v>3</c:v>
                </c:pt>
                <c:pt idx="21">
                  <c:v>200</c:v>
                </c:pt>
                <c:pt idx="22">
                  <c:v>180</c:v>
                </c:pt>
                <c:pt idx="23">
                  <c:v>133</c:v>
                </c:pt>
                <c:pt idx="24">
                  <c:v>44</c:v>
                </c:pt>
                <c:pt idx="25">
                  <c:v>38</c:v>
                </c:pt>
                <c:pt idx="26">
                  <c:v>24</c:v>
                </c:pt>
                <c:pt idx="27">
                  <c:v>5</c:v>
                </c:pt>
                <c:pt idx="28">
                  <c:v>33</c:v>
                </c:pt>
                <c:pt idx="30">
                  <c:v>48</c:v>
                </c:pt>
                <c:pt idx="31">
                  <c:v>17</c:v>
                </c:pt>
                <c:pt idx="32">
                  <c:v>3</c:v>
                </c:pt>
                <c:pt idx="33">
                  <c:v>30</c:v>
                </c:pt>
                <c:pt idx="35">
                  <c:v>4</c:v>
                </c:pt>
                <c:pt idx="36">
                  <c:v>3</c:v>
                </c:pt>
                <c:pt idx="37">
                  <c:v>1</c:v>
                </c:pt>
                <c:pt idx="40">
                  <c:v>3</c:v>
                </c:pt>
                <c:pt idx="41">
                  <c:v>5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ser>
          <c:idx val="3"/>
          <c:order val="3"/>
          <c:tx>
            <c:strRef>
              <c:f>'Historical Counts'!$A$17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Counts'!$B$17:$BK$17</c:f>
              <c:numCache>
                <c:formatCode>General</c:formatCode>
                <c:ptCount val="62"/>
                <c:pt idx="0">
                  <c:v>4</c:v>
                </c:pt>
                <c:pt idx="2">
                  <c:v>1</c:v>
                </c:pt>
                <c:pt idx="12">
                  <c:v>149</c:v>
                </c:pt>
                <c:pt idx="13">
                  <c:v>133</c:v>
                </c:pt>
                <c:pt idx="14">
                  <c:v>285</c:v>
                </c:pt>
                <c:pt idx="15">
                  <c:v>300</c:v>
                </c:pt>
                <c:pt idx="16">
                  <c:v>1188</c:v>
                </c:pt>
                <c:pt idx="17">
                  <c:v>405</c:v>
                </c:pt>
                <c:pt idx="18">
                  <c:v>26</c:v>
                </c:pt>
                <c:pt idx="19">
                  <c:v>130</c:v>
                </c:pt>
                <c:pt idx="20">
                  <c:v>286</c:v>
                </c:pt>
                <c:pt idx="21">
                  <c:v>297</c:v>
                </c:pt>
                <c:pt idx="22">
                  <c:v>91</c:v>
                </c:pt>
                <c:pt idx="23">
                  <c:v>305</c:v>
                </c:pt>
                <c:pt idx="24">
                  <c:v>151</c:v>
                </c:pt>
                <c:pt idx="25">
                  <c:v>59</c:v>
                </c:pt>
                <c:pt idx="26">
                  <c:v>45</c:v>
                </c:pt>
                <c:pt idx="27">
                  <c:v>70</c:v>
                </c:pt>
                <c:pt idx="28">
                  <c:v>26</c:v>
                </c:pt>
                <c:pt idx="29">
                  <c:v>11</c:v>
                </c:pt>
                <c:pt idx="30">
                  <c:v>16</c:v>
                </c:pt>
                <c:pt idx="32">
                  <c:v>13</c:v>
                </c:pt>
                <c:pt idx="34">
                  <c:v>9</c:v>
                </c:pt>
                <c:pt idx="35">
                  <c:v>2</c:v>
                </c:pt>
                <c:pt idx="39">
                  <c:v>23</c:v>
                </c:pt>
                <c:pt idx="41">
                  <c:v>4</c:v>
                </c:pt>
                <c:pt idx="42">
                  <c:v>5</c:v>
                </c:pt>
              </c:numCache>
            </c:numRef>
          </c:val>
        </c:ser>
        <c:ser>
          <c:idx val="4"/>
          <c:order val="4"/>
          <c:tx>
            <c:strRef>
              <c:f>'Historical Counts'!$A$18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Counts'!$B$18:$BK$18</c:f>
              <c:numCache>
                <c:formatCode>General</c:formatCode>
                <c:ptCount val="62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328</c:v>
                </c:pt>
                <c:pt idx="18">
                  <c:v>173</c:v>
                </c:pt>
                <c:pt idx="19">
                  <c:v>476</c:v>
                </c:pt>
                <c:pt idx="20">
                  <c:v>300</c:v>
                </c:pt>
                <c:pt idx="21">
                  <c:v>363</c:v>
                </c:pt>
                <c:pt idx="22">
                  <c:v>162</c:v>
                </c:pt>
                <c:pt idx="23">
                  <c:v>59</c:v>
                </c:pt>
                <c:pt idx="24">
                  <c:v>91</c:v>
                </c:pt>
                <c:pt idx="25">
                  <c:v>40</c:v>
                </c:pt>
                <c:pt idx="26">
                  <c:v>86</c:v>
                </c:pt>
                <c:pt idx="27">
                  <c:v>76</c:v>
                </c:pt>
                <c:pt idx="28">
                  <c:v>65</c:v>
                </c:pt>
                <c:pt idx="29">
                  <c:v>49</c:v>
                </c:pt>
                <c:pt idx="30">
                  <c:v>67</c:v>
                </c:pt>
                <c:pt idx="32">
                  <c:v>62</c:v>
                </c:pt>
                <c:pt idx="33">
                  <c:v>28</c:v>
                </c:pt>
                <c:pt idx="34">
                  <c:v>30</c:v>
                </c:pt>
                <c:pt idx="36">
                  <c:v>42</c:v>
                </c:pt>
                <c:pt idx="38">
                  <c:v>36</c:v>
                </c:pt>
                <c:pt idx="41">
                  <c:v>11</c:v>
                </c:pt>
                <c:pt idx="43">
                  <c:v>19</c:v>
                </c:pt>
                <c:pt idx="45">
                  <c:v>15</c:v>
                </c:pt>
                <c:pt idx="47">
                  <c:v>1</c:v>
                </c:pt>
                <c:pt idx="51">
                  <c:v>1</c:v>
                </c:pt>
              </c:numCache>
            </c:numRef>
          </c:val>
        </c:ser>
        <c:ser>
          <c:idx val="6"/>
          <c:order val="5"/>
          <c:tx>
            <c:strRef>
              <c:f>'Historical Counts'!$A$19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Counts'!$B$19:$BK$19</c:f>
              <c:numCache>
                <c:formatCode>General</c:formatCode>
                <c:ptCount val="62"/>
                <c:pt idx="17">
                  <c:v>158</c:v>
                </c:pt>
                <c:pt idx="18">
                  <c:v>251</c:v>
                </c:pt>
                <c:pt idx="19">
                  <c:v>364</c:v>
                </c:pt>
                <c:pt idx="20">
                  <c:v>394</c:v>
                </c:pt>
                <c:pt idx="21">
                  <c:v>279</c:v>
                </c:pt>
                <c:pt idx="22">
                  <c:v>132</c:v>
                </c:pt>
                <c:pt idx="23">
                  <c:v>176</c:v>
                </c:pt>
                <c:pt idx="24">
                  <c:v>95</c:v>
                </c:pt>
                <c:pt idx="25">
                  <c:v>44</c:v>
                </c:pt>
                <c:pt idx="26">
                  <c:v>88</c:v>
                </c:pt>
                <c:pt idx="27">
                  <c:v>86</c:v>
                </c:pt>
                <c:pt idx="28">
                  <c:v>128</c:v>
                </c:pt>
                <c:pt idx="29">
                  <c:v>70</c:v>
                </c:pt>
                <c:pt idx="30">
                  <c:v>83</c:v>
                </c:pt>
                <c:pt idx="31">
                  <c:v>34</c:v>
                </c:pt>
                <c:pt idx="32">
                  <c:v>58</c:v>
                </c:pt>
                <c:pt idx="33">
                  <c:v>18</c:v>
                </c:pt>
                <c:pt idx="34">
                  <c:v>11</c:v>
                </c:pt>
                <c:pt idx="35">
                  <c:v>82</c:v>
                </c:pt>
                <c:pt idx="36">
                  <c:v>22</c:v>
                </c:pt>
                <c:pt idx="37">
                  <c:v>40</c:v>
                </c:pt>
                <c:pt idx="38">
                  <c:v>41</c:v>
                </c:pt>
                <c:pt idx="39">
                  <c:v>44</c:v>
                </c:pt>
                <c:pt idx="40">
                  <c:v>32</c:v>
                </c:pt>
                <c:pt idx="41">
                  <c:v>15</c:v>
                </c:pt>
                <c:pt idx="42">
                  <c:v>9</c:v>
                </c:pt>
                <c:pt idx="43">
                  <c:v>3</c:v>
                </c:pt>
                <c:pt idx="45">
                  <c:v>2</c:v>
                </c:pt>
                <c:pt idx="48">
                  <c:v>10</c:v>
                </c:pt>
                <c:pt idx="50">
                  <c:v>9</c:v>
                </c:pt>
              </c:numCache>
            </c:numRef>
          </c:val>
        </c:ser>
        <c:ser>
          <c:idx val="5"/>
          <c:order val="6"/>
          <c:tx>
            <c:strRef>
              <c:f>'Historical Counts'!$A$20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Counts'!$B$20:$BL$20</c:f>
              <c:numCache>
                <c:formatCode>General</c:formatCode>
                <c:ptCount val="63"/>
                <c:pt idx="6">
                  <c:v>1</c:v>
                </c:pt>
                <c:pt idx="13">
                  <c:v>5</c:v>
                </c:pt>
                <c:pt idx="14">
                  <c:v>107</c:v>
                </c:pt>
                <c:pt idx="15">
                  <c:v>100</c:v>
                </c:pt>
                <c:pt idx="16">
                  <c:v>18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13</c:v>
                </c:pt>
                <c:pt idx="21">
                  <c:v>24</c:v>
                </c:pt>
                <c:pt idx="22">
                  <c:v>321</c:v>
                </c:pt>
                <c:pt idx="23">
                  <c:v>301</c:v>
                </c:pt>
                <c:pt idx="24">
                  <c:v>43</c:v>
                </c:pt>
                <c:pt idx="25">
                  <c:v>26</c:v>
                </c:pt>
                <c:pt idx="26">
                  <c:v>41</c:v>
                </c:pt>
                <c:pt idx="27">
                  <c:v>59</c:v>
                </c:pt>
                <c:pt idx="28">
                  <c:v>30</c:v>
                </c:pt>
                <c:pt idx="29">
                  <c:v>9</c:v>
                </c:pt>
                <c:pt idx="30">
                  <c:v>17</c:v>
                </c:pt>
                <c:pt idx="31">
                  <c:v>62</c:v>
                </c:pt>
                <c:pt idx="32">
                  <c:v>39</c:v>
                </c:pt>
                <c:pt idx="33">
                  <c:v>147</c:v>
                </c:pt>
                <c:pt idx="34">
                  <c:v>38</c:v>
                </c:pt>
                <c:pt idx="35">
                  <c:v>22</c:v>
                </c:pt>
                <c:pt idx="36">
                  <c:v>31</c:v>
                </c:pt>
                <c:pt idx="37">
                  <c:v>12</c:v>
                </c:pt>
                <c:pt idx="38">
                  <c:v>21</c:v>
                </c:pt>
                <c:pt idx="39">
                  <c:v>9</c:v>
                </c:pt>
                <c:pt idx="40">
                  <c:v>14</c:v>
                </c:pt>
                <c:pt idx="41">
                  <c:v>6</c:v>
                </c:pt>
                <c:pt idx="42">
                  <c:v>1</c:v>
                </c:pt>
                <c:pt idx="43">
                  <c:v>7</c:v>
                </c:pt>
                <c:pt idx="44">
                  <c:v>7</c:v>
                </c:pt>
                <c:pt idx="45">
                  <c:v>0</c:v>
                </c:pt>
                <c:pt idx="46">
                  <c:v>1</c:v>
                </c:pt>
                <c:pt idx="47">
                  <c:v>7</c:v>
                </c:pt>
                <c:pt idx="48">
                  <c:v>0</c:v>
                </c:pt>
                <c:pt idx="49">
                  <c:v>13</c:v>
                </c:pt>
                <c:pt idx="50">
                  <c:v>28</c:v>
                </c:pt>
                <c:pt idx="51">
                  <c:v>15</c:v>
                </c:pt>
                <c:pt idx="52">
                  <c:v>3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3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7"/>
          <c:order val="7"/>
          <c:tx>
            <c:strRef>
              <c:f>'Historical Counts'!$A$21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Counts'!$B$21:$BL$21</c:f>
              <c:numCache>
                <c:formatCode>General</c:formatCode>
                <c:ptCount val="63"/>
                <c:pt idx="17">
                  <c:v>276</c:v>
                </c:pt>
                <c:pt idx="18">
                  <c:v>124</c:v>
                </c:pt>
                <c:pt idx="19">
                  <c:v>22</c:v>
                </c:pt>
                <c:pt idx="20">
                  <c:v>2</c:v>
                </c:pt>
                <c:pt idx="21">
                  <c:v>2</c:v>
                </c:pt>
                <c:pt idx="22">
                  <c:v>31</c:v>
                </c:pt>
                <c:pt idx="23">
                  <c:v>160</c:v>
                </c:pt>
                <c:pt idx="24">
                  <c:v>92</c:v>
                </c:pt>
                <c:pt idx="25">
                  <c:v>72</c:v>
                </c:pt>
                <c:pt idx="26">
                  <c:v>40</c:v>
                </c:pt>
                <c:pt idx="27">
                  <c:v>35</c:v>
                </c:pt>
                <c:pt idx="28">
                  <c:v>50</c:v>
                </c:pt>
                <c:pt idx="29">
                  <c:v>21</c:v>
                </c:pt>
                <c:pt idx="30">
                  <c:v>51</c:v>
                </c:pt>
                <c:pt idx="31">
                  <c:v>14</c:v>
                </c:pt>
                <c:pt idx="32">
                  <c:v>28</c:v>
                </c:pt>
                <c:pt idx="33">
                  <c:v>37</c:v>
                </c:pt>
                <c:pt idx="34">
                  <c:v>14</c:v>
                </c:pt>
                <c:pt idx="35">
                  <c:v>16</c:v>
                </c:pt>
                <c:pt idx="36">
                  <c:v>16</c:v>
                </c:pt>
                <c:pt idx="37">
                  <c:v>65</c:v>
                </c:pt>
                <c:pt idx="38">
                  <c:v>18</c:v>
                </c:pt>
                <c:pt idx="39">
                  <c:v>18</c:v>
                </c:pt>
                <c:pt idx="40">
                  <c:v>7</c:v>
                </c:pt>
                <c:pt idx="41">
                  <c:v>41</c:v>
                </c:pt>
                <c:pt idx="42">
                  <c:v>17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12</c:v>
                </c:pt>
                <c:pt idx="47">
                  <c:v>3</c:v>
                </c:pt>
                <c:pt idx="48">
                  <c:v>10</c:v>
                </c:pt>
                <c:pt idx="49">
                  <c:v>6</c:v>
                </c:pt>
                <c:pt idx="50">
                  <c:v>5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5</c:v>
                </c:pt>
              </c:numCache>
            </c:numRef>
          </c:val>
        </c:ser>
        <c:ser>
          <c:idx val="8"/>
          <c:order val="8"/>
          <c:tx>
            <c:strRef>
              <c:f>'Historical Counts'!$A$22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Counts'!$B$22:$BL$22</c:f>
              <c:numCache>
                <c:formatCode>General</c:formatCode>
                <c:ptCount val="63"/>
                <c:pt idx="22">
                  <c:v>205</c:v>
                </c:pt>
                <c:pt idx="23">
                  <c:v>359</c:v>
                </c:pt>
                <c:pt idx="24">
                  <c:v>50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154</c:v>
                </c:pt>
                <c:pt idx="29">
                  <c:v>84</c:v>
                </c:pt>
                <c:pt idx="30">
                  <c:v>39</c:v>
                </c:pt>
                <c:pt idx="31">
                  <c:v>41</c:v>
                </c:pt>
                <c:pt idx="32">
                  <c:v>18</c:v>
                </c:pt>
                <c:pt idx="33">
                  <c:v>12</c:v>
                </c:pt>
                <c:pt idx="34">
                  <c:v>33</c:v>
                </c:pt>
                <c:pt idx="35">
                  <c:v>15</c:v>
                </c:pt>
                <c:pt idx="36">
                  <c:v>70</c:v>
                </c:pt>
                <c:pt idx="37">
                  <c:v>7</c:v>
                </c:pt>
                <c:pt idx="38">
                  <c:v>5</c:v>
                </c:pt>
                <c:pt idx="39">
                  <c:v>16</c:v>
                </c:pt>
                <c:pt idx="40">
                  <c:v>8</c:v>
                </c:pt>
                <c:pt idx="41">
                  <c:v>11</c:v>
                </c:pt>
                <c:pt idx="42">
                  <c:v>16</c:v>
                </c:pt>
                <c:pt idx="43">
                  <c:v>9</c:v>
                </c:pt>
                <c:pt idx="44">
                  <c:v>6</c:v>
                </c:pt>
                <c:pt idx="45">
                  <c:v>10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4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</c:ser>
        <c:ser>
          <c:idx val="9"/>
          <c:order val="9"/>
          <c:tx>
            <c:strRef>
              <c:f>'Historical Counts'!$A$23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'Historical Counts'!$B$23:$BL$23</c:f>
              <c:numCache>
                <c:formatCode>General</c:formatCode>
                <c:ptCount val="63"/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9">
                  <c:v>219</c:v>
                </c:pt>
                <c:pt idx="20">
                  <c:v>14</c:v>
                </c:pt>
                <c:pt idx="21">
                  <c:v>1</c:v>
                </c:pt>
                <c:pt idx="22">
                  <c:v>3</c:v>
                </c:pt>
                <c:pt idx="23">
                  <c:v>80</c:v>
                </c:pt>
                <c:pt idx="24">
                  <c:v>171</c:v>
                </c:pt>
                <c:pt idx="25">
                  <c:v>34</c:v>
                </c:pt>
                <c:pt idx="26">
                  <c:v>13</c:v>
                </c:pt>
                <c:pt idx="27">
                  <c:v>7</c:v>
                </c:pt>
                <c:pt idx="28">
                  <c:v>36</c:v>
                </c:pt>
                <c:pt idx="29">
                  <c:v>125</c:v>
                </c:pt>
                <c:pt idx="30">
                  <c:v>37</c:v>
                </c:pt>
                <c:pt idx="31">
                  <c:v>1</c:v>
                </c:pt>
                <c:pt idx="32">
                  <c:v>5</c:v>
                </c:pt>
                <c:pt idx="33">
                  <c:v>9</c:v>
                </c:pt>
                <c:pt idx="34">
                  <c:v>22</c:v>
                </c:pt>
                <c:pt idx="35">
                  <c:v>48</c:v>
                </c:pt>
                <c:pt idx="36">
                  <c:v>6</c:v>
                </c:pt>
                <c:pt idx="37">
                  <c:v>10</c:v>
                </c:pt>
                <c:pt idx="38">
                  <c:v>11</c:v>
                </c:pt>
                <c:pt idx="39">
                  <c:v>5</c:v>
                </c:pt>
                <c:pt idx="40">
                  <c:v>4</c:v>
                </c:pt>
                <c:pt idx="41">
                  <c:v>10</c:v>
                </c:pt>
                <c:pt idx="43">
                  <c:v>4</c:v>
                </c:pt>
                <c:pt idx="44">
                  <c:v>2</c:v>
                </c:pt>
                <c:pt idx="45">
                  <c:v>8</c:v>
                </c:pt>
                <c:pt idx="46">
                  <c:v>8</c:v>
                </c:pt>
                <c:pt idx="47">
                  <c:v>1</c:v>
                </c:pt>
                <c:pt idx="51">
                  <c:v>2</c:v>
                </c:pt>
              </c:numCache>
            </c:numRef>
          </c:val>
        </c:ser>
        <c:axId val="57928704"/>
        <c:axId val="57959168"/>
      </c:barChart>
      <c:dateAx>
        <c:axId val="57928704"/>
        <c:scaling>
          <c:orientation val="minMax"/>
        </c:scaling>
        <c:axPos val="b"/>
        <c:numFmt formatCode="m/d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59168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57959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287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8623751387343"/>
          <c:y val="0.26916802610114193"/>
          <c:w val="0.14206437291897889"/>
          <c:h val="0.34420880913539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2001-2007 Cumulative Escapement Comparison</a:t>
            </a:r>
          </a:p>
        </c:rich>
      </c:tx>
      <c:layout>
        <c:manualLayout>
          <c:xMode val="edge"/>
          <c:yMode val="edge"/>
          <c:x val="0.29078801331853499"/>
          <c:y val="1.957584270869578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6748057713651496"/>
          <c:y val="0.14518760195758565"/>
          <c:w val="0.62264150943396224"/>
          <c:h val="0.59869494290375203"/>
        </c:manualLayout>
      </c:layout>
      <c:lineChart>
        <c:grouping val="standard"/>
        <c:ser>
          <c:idx val="0"/>
          <c:order val="0"/>
          <c:tx>
            <c:strRef>
              <c:f>'Historical Counts'!$A$28</c:f>
              <c:strCache>
                <c:ptCount val="1"/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Counts'!$B$28:$BK$28</c:f>
              <c:numCache>
                <c:formatCode>General</c:formatCode>
                <c:ptCount val="62"/>
              </c:numCache>
            </c:numRef>
          </c:val>
        </c:ser>
        <c:ser>
          <c:idx val="1"/>
          <c:order val="1"/>
          <c:tx>
            <c:strRef>
              <c:f>'Historical Counts'!$A$42</c:f>
              <c:strCache>
                <c:ptCount val="1"/>
                <c:pt idx="0">
                  <c:v>Cum 2003</c:v>
                </c:pt>
              </c:strCache>
            </c:strRef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Counts'!$B$42:$BK$42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158</c:v>
                </c:pt>
                <c:pt idx="18">
                  <c:v>409</c:v>
                </c:pt>
                <c:pt idx="19">
                  <c:v>773</c:v>
                </c:pt>
                <c:pt idx="20">
                  <c:v>1167</c:v>
                </c:pt>
                <c:pt idx="21">
                  <c:v>1446</c:v>
                </c:pt>
                <c:pt idx="22">
                  <c:v>1578</c:v>
                </c:pt>
                <c:pt idx="23">
                  <c:v>1754</c:v>
                </c:pt>
                <c:pt idx="24">
                  <c:v>1849</c:v>
                </c:pt>
                <c:pt idx="25">
                  <c:v>1893</c:v>
                </c:pt>
                <c:pt idx="26">
                  <c:v>1981</c:v>
                </c:pt>
                <c:pt idx="27">
                  <c:v>2067</c:v>
                </c:pt>
                <c:pt idx="28">
                  <c:v>2195</c:v>
                </c:pt>
                <c:pt idx="29">
                  <c:v>2265</c:v>
                </c:pt>
                <c:pt idx="30">
                  <c:v>2348</c:v>
                </c:pt>
                <c:pt idx="31">
                  <c:v>2382</c:v>
                </c:pt>
                <c:pt idx="32">
                  <c:v>2440</c:v>
                </c:pt>
                <c:pt idx="33">
                  <c:v>2458</c:v>
                </c:pt>
                <c:pt idx="34">
                  <c:v>2469</c:v>
                </c:pt>
                <c:pt idx="35">
                  <c:v>2551</c:v>
                </c:pt>
                <c:pt idx="36">
                  <c:v>2573</c:v>
                </c:pt>
                <c:pt idx="37">
                  <c:v>2613</c:v>
                </c:pt>
                <c:pt idx="38">
                  <c:v>2654</c:v>
                </c:pt>
                <c:pt idx="39">
                  <c:v>2698</c:v>
                </c:pt>
                <c:pt idx="40">
                  <c:v>2730</c:v>
                </c:pt>
                <c:pt idx="41">
                  <c:v>2745</c:v>
                </c:pt>
                <c:pt idx="42">
                  <c:v>2754</c:v>
                </c:pt>
                <c:pt idx="43">
                  <c:v>2757</c:v>
                </c:pt>
                <c:pt idx="44">
                  <c:v>2757</c:v>
                </c:pt>
                <c:pt idx="45">
                  <c:v>2759</c:v>
                </c:pt>
                <c:pt idx="46">
                  <c:v>2759</c:v>
                </c:pt>
                <c:pt idx="47">
                  <c:v>2759</c:v>
                </c:pt>
                <c:pt idx="48">
                  <c:v>2769</c:v>
                </c:pt>
                <c:pt idx="49">
                  <c:v>2769</c:v>
                </c:pt>
                <c:pt idx="50">
                  <c:v>2778</c:v>
                </c:pt>
                <c:pt idx="51">
                  <c:v>2778</c:v>
                </c:pt>
                <c:pt idx="52">
                  <c:v>2778</c:v>
                </c:pt>
                <c:pt idx="53">
                  <c:v>2778</c:v>
                </c:pt>
                <c:pt idx="54">
                  <c:v>2778</c:v>
                </c:pt>
                <c:pt idx="55">
                  <c:v>2778</c:v>
                </c:pt>
                <c:pt idx="56">
                  <c:v>2778</c:v>
                </c:pt>
                <c:pt idx="57">
                  <c:v>2778</c:v>
                </c:pt>
                <c:pt idx="58">
                  <c:v>2778</c:v>
                </c:pt>
                <c:pt idx="59">
                  <c:v>2778</c:v>
                </c:pt>
                <c:pt idx="60">
                  <c:v>2778</c:v>
                </c:pt>
                <c:pt idx="61">
                  <c:v>2778</c:v>
                </c:pt>
              </c:numCache>
            </c:numRef>
          </c:val>
        </c:ser>
        <c:ser>
          <c:idx val="2"/>
          <c:order val="2"/>
          <c:tx>
            <c:strRef>
              <c:f>'Historical Counts'!$A$43</c:f>
              <c:strCache>
                <c:ptCount val="1"/>
                <c:pt idx="0">
                  <c:v>Cum 2004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'Historical Counts'!$B$39:$BL$39</c:f>
              <c:numCache>
                <c:formatCode>m/d</c:formatCode>
                <c:ptCount val="63"/>
                <c:pt idx="0">
                  <c:v>39271</c:v>
                </c:pt>
                <c:pt idx="1">
                  <c:v>39272</c:v>
                </c:pt>
                <c:pt idx="2">
                  <c:v>39273</c:v>
                </c:pt>
                <c:pt idx="3">
                  <c:v>39274</c:v>
                </c:pt>
                <c:pt idx="4">
                  <c:v>39275</c:v>
                </c:pt>
                <c:pt idx="5">
                  <c:v>39276</c:v>
                </c:pt>
                <c:pt idx="6">
                  <c:v>39277</c:v>
                </c:pt>
                <c:pt idx="7">
                  <c:v>39278</c:v>
                </c:pt>
                <c:pt idx="8">
                  <c:v>39279</c:v>
                </c:pt>
                <c:pt idx="9">
                  <c:v>39280</c:v>
                </c:pt>
                <c:pt idx="10">
                  <c:v>39281</c:v>
                </c:pt>
                <c:pt idx="11">
                  <c:v>39282</c:v>
                </c:pt>
                <c:pt idx="12">
                  <c:v>39283</c:v>
                </c:pt>
                <c:pt idx="13">
                  <c:v>39284</c:v>
                </c:pt>
                <c:pt idx="14">
                  <c:v>39285</c:v>
                </c:pt>
                <c:pt idx="15">
                  <c:v>39286</c:v>
                </c:pt>
                <c:pt idx="16">
                  <c:v>39287</c:v>
                </c:pt>
                <c:pt idx="17">
                  <c:v>39288</c:v>
                </c:pt>
                <c:pt idx="18">
                  <c:v>39289</c:v>
                </c:pt>
                <c:pt idx="19">
                  <c:v>39290</c:v>
                </c:pt>
                <c:pt idx="20">
                  <c:v>39291</c:v>
                </c:pt>
                <c:pt idx="21">
                  <c:v>39292</c:v>
                </c:pt>
                <c:pt idx="22">
                  <c:v>39293</c:v>
                </c:pt>
                <c:pt idx="23">
                  <c:v>39294</c:v>
                </c:pt>
                <c:pt idx="24">
                  <c:v>39295</c:v>
                </c:pt>
                <c:pt idx="25">
                  <c:v>39296</c:v>
                </c:pt>
                <c:pt idx="26">
                  <c:v>39297</c:v>
                </c:pt>
                <c:pt idx="27">
                  <c:v>39298</c:v>
                </c:pt>
                <c:pt idx="28">
                  <c:v>39299</c:v>
                </c:pt>
                <c:pt idx="29">
                  <c:v>39300</c:v>
                </c:pt>
                <c:pt idx="30">
                  <c:v>39301</c:v>
                </c:pt>
                <c:pt idx="31">
                  <c:v>39302</c:v>
                </c:pt>
                <c:pt idx="32">
                  <c:v>39303</c:v>
                </c:pt>
                <c:pt idx="33">
                  <c:v>39304</c:v>
                </c:pt>
                <c:pt idx="34">
                  <c:v>39305</c:v>
                </c:pt>
                <c:pt idx="35">
                  <c:v>39306</c:v>
                </c:pt>
                <c:pt idx="36">
                  <c:v>39307</c:v>
                </c:pt>
                <c:pt idx="37">
                  <c:v>39308</c:v>
                </c:pt>
                <c:pt idx="38">
                  <c:v>39309</c:v>
                </c:pt>
                <c:pt idx="39">
                  <c:v>39310</c:v>
                </c:pt>
                <c:pt idx="40">
                  <c:v>39311</c:v>
                </c:pt>
                <c:pt idx="41">
                  <c:v>39312</c:v>
                </c:pt>
                <c:pt idx="42">
                  <c:v>39313</c:v>
                </c:pt>
                <c:pt idx="43">
                  <c:v>39314</c:v>
                </c:pt>
                <c:pt idx="44">
                  <c:v>39315</c:v>
                </c:pt>
                <c:pt idx="45">
                  <c:v>39316</c:v>
                </c:pt>
                <c:pt idx="46">
                  <c:v>39317</c:v>
                </c:pt>
                <c:pt idx="47">
                  <c:v>39318</c:v>
                </c:pt>
                <c:pt idx="48">
                  <c:v>39319</c:v>
                </c:pt>
                <c:pt idx="49">
                  <c:v>39320</c:v>
                </c:pt>
                <c:pt idx="50">
                  <c:v>39321</c:v>
                </c:pt>
                <c:pt idx="51">
                  <c:v>39322</c:v>
                </c:pt>
                <c:pt idx="52">
                  <c:v>39323</c:v>
                </c:pt>
                <c:pt idx="53">
                  <c:v>39324</c:v>
                </c:pt>
                <c:pt idx="54">
                  <c:v>39325</c:v>
                </c:pt>
                <c:pt idx="55">
                  <c:v>39326</c:v>
                </c:pt>
                <c:pt idx="56">
                  <c:v>39327</c:v>
                </c:pt>
                <c:pt idx="57">
                  <c:v>39328</c:v>
                </c:pt>
                <c:pt idx="58">
                  <c:v>39329</c:v>
                </c:pt>
                <c:pt idx="59">
                  <c:v>39330</c:v>
                </c:pt>
                <c:pt idx="60">
                  <c:v>39331</c:v>
                </c:pt>
                <c:pt idx="61">
                  <c:v>39332</c:v>
                </c:pt>
                <c:pt idx="62">
                  <c:v>39333</c:v>
                </c:pt>
              </c:numCache>
            </c:numRef>
          </c:cat>
          <c:val>
            <c:numRef>
              <c:f>'Historical Counts'!$B$43:$BL$43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6</c:v>
                </c:pt>
                <c:pt idx="14">
                  <c:v>113</c:v>
                </c:pt>
                <c:pt idx="15">
                  <c:v>213</c:v>
                </c:pt>
                <c:pt idx="16">
                  <c:v>231</c:v>
                </c:pt>
                <c:pt idx="17">
                  <c:v>231</c:v>
                </c:pt>
                <c:pt idx="18">
                  <c:v>233</c:v>
                </c:pt>
                <c:pt idx="19">
                  <c:v>235</c:v>
                </c:pt>
                <c:pt idx="20">
                  <c:v>248</c:v>
                </c:pt>
                <c:pt idx="21">
                  <c:v>272</c:v>
                </c:pt>
                <c:pt idx="22">
                  <c:v>593</c:v>
                </c:pt>
                <c:pt idx="23">
                  <c:v>894</c:v>
                </c:pt>
                <c:pt idx="24">
                  <c:v>937</c:v>
                </c:pt>
                <c:pt idx="25">
                  <c:v>963</c:v>
                </c:pt>
                <c:pt idx="26">
                  <c:v>1004</c:v>
                </c:pt>
                <c:pt idx="27">
                  <c:v>1063</c:v>
                </c:pt>
                <c:pt idx="28">
                  <c:v>1093</c:v>
                </c:pt>
                <c:pt idx="29">
                  <c:v>1102</c:v>
                </c:pt>
                <c:pt idx="30">
                  <c:v>1119</c:v>
                </c:pt>
                <c:pt idx="31">
                  <c:v>1181</c:v>
                </c:pt>
                <c:pt idx="32">
                  <c:v>1220</c:v>
                </c:pt>
                <c:pt idx="33">
                  <c:v>1367</c:v>
                </c:pt>
                <c:pt idx="34">
                  <c:v>1405</c:v>
                </c:pt>
                <c:pt idx="35">
                  <c:v>1427</c:v>
                </c:pt>
                <c:pt idx="36">
                  <c:v>1458</c:v>
                </c:pt>
                <c:pt idx="37">
                  <c:v>1470</c:v>
                </c:pt>
                <c:pt idx="38">
                  <c:v>1491</c:v>
                </c:pt>
                <c:pt idx="39">
                  <c:v>1500</c:v>
                </c:pt>
                <c:pt idx="40">
                  <c:v>1514</c:v>
                </c:pt>
                <c:pt idx="41">
                  <c:v>1520</c:v>
                </c:pt>
                <c:pt idx="42">
                  <c:v>1521</c:v>
                </c:pt>
                <c:pt idx="43">
                  <c:v>1528</c:v>
                </c:pt>
                <c:pt idx="44">
                  <c:v>1535</c:v>
                </c:pt>
                <c:pt idx="45">
                  <c:v>1535</c:v>
                </c:pt>
                <c:pt idx="46">
                  <c:v>1536</c:v>
                </c:pt>
                <c:pt idx="47">
                  <c:v>1543</c:v>
                </c:pt>
                <c:pt idx="48">
                  <c:v>1543</c:v>
                </c:pt>
                <c:pt idx="49">
                  <c:v>1556</c:v>
                </c:pt>
                <c:pt idx="50">
                  <c:v>1584</c:v>
                </c:pt>
                <c:pt idx="51">
                  <c:v>1599</c:v>
                </c:pt>
                <c:pt idx="52">
                  <c:v>1602</c:v>
                </c:pt>
                <c:pt idx="53">
                  <c:v>1606</c:v>
                </c:pt>
                <c:pt idx="54">
                  <c:v>1606</c:v>
                </c:pt>
                <c:pt idx="55">
                  <c:v>1607</c:v>
                </c:pt>
                <c:pt idx="56">
                  <c:v>1607</c:v>
                </c:pt>
                <c:pt idx="57">
                  <c:v>1610</c:v>
                </c:pt>
                <c:pt idx="58">
                  <c:v>1611</c:v>
                </c:pt>
                <c:pt idx="59">
                  <c:v>1611</c:v>
                </c:pt>
                <c:pt idx="60">
                  <c:v>1611</c:v>
                </c:pt>
                <c:pt idx="61">
                  <c:v>1611</c:v>
                </c:pt>
                <c:pt idx="62">
                  <c:v>1611</c:v>
                </c:pt>
              </c:numCache>
            </c:numRef>
          </c:val>
        </c:ser>
        <c:ser>
          <c:idx val="3"/>
          <c:order val="3"/>
          <c:tx>
            <c:strRef>
              <c:f>'Historical Counts'!$A$44</c:f>
              <c:strCache>
                <c:ptCount val="1"/>
                <c:pt idx="0">
                  <c:v>Cum 2005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plus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val>
            <c:numRef>
              <c:f>'Historical Counts'!$B$44:$BL$44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276</c:v>
                </c:pt>
                <c:pt idx="18">
                  <c:v>400</c:v>
                </c:pt>
                <c:pt idx="19">
                  <c:v>422</c:v>
                </c:pt>
                <c:pt idx="20">
                  <c:v>424</c:v>
                </c:pt>
                <c:pt idx="21">
                  <c:v>426</c:v>
                </c:pt>
                <c:pt idx="22">
                  <c:v>457</c:v>
                </c:pt>
                <c:pt idx="23">
                  <c:v>617</c:v>
                </c:pt>
                <c:pt idx="24">
                  <c:v>709</c:v>
                </c:pt>
                <c:pt idx="25">
                  <c:v>781</c:v>
                </c:pt>
                <c:pt idx="26">
                  <c:v>821</c:v>
                </c:pt>
                <c:pt idx="27">
                  <c:v>856</c:v>
                </c:pt>
                <c:pt idx="28">
                  <c:v>906</c:v>
                </c:pt>
                <c:pt idx="29">
                  <c:v>927</c:v>
                </c:pt>
                <c:pt idx="30">
                  <c:v>978</c:v>
                </c:pt>
                <c:pt idx="31">
                  <c:v>992</c:v>
                </c:pt>
                <c:pt idx="32">
                  <c:v>1020</c:v>
                </c:pt>
                <c:pt idx="33">
                  <c:v>1057</c:v>
                </c:pt>
                <c:pt idx="34">
                  <c:v>1071</c:v>
                </c:pt>
                <c:pt idx="35">
                  <c:v>1087</c:v>
                </c:pt>
                <c:pt idx="36">
                  <c:v>1103</c:v>
                </c:pt>
                <c:pt idx="37">
                  <c:v>1168</c:v>
                </c:pt>
                <c:pt idx="38">
                  <c:v>1186</c:v>
                </c:pt>
                <c:pt idx="39">
                  <c:v>1204</c:v>
                </c:pt>
                <c:pt idx="40">
                  <c:v>1211</c:v>
                </c:pt>
                <c:pt idx="41">
                  <c:v>1252</c:v>
                </c:pt>
                <c:pt idx="42">
                  <c:v>1269</c:v>
                </c:pt>
                <c:pt idx="43">
                  <c:v>1278</c:v>
                </c:pt>
                <c:pt idx="44">
                  <c:v>1285</c:v>
                </c:pt>
                <c:pt idx="45">
                  <c:v>1294</c:v>
                </c:pt>
                <c:pt idx="46">
                  <c:v>1306</c:v>
                </c:pt>
                <c:pt idx="47">
                  <c:v>1309</c:v>
                </c:pt>
                <c:pt idx="48">
                  <c:v>1319</c:v>
                </c:pt>
                <c:pt idx="49">
                  <c:v>1325</c:v>
                </c:pt>
                <c:pt idx="50">
                  <c:v>1330</c:v>
                </c:pt>
                <c:pt idx="51">
                  <c:v>1330</c:v>
                </c:pt>
                <c:pt idx="52">
                  <c:v>1334</c:v>
                </c:pt>
                <c:pt idx="53">
                  <c:v>1336</c:v>
                </c:pt>
                <c:pt idx="54">
                  <c:v>1341</c:v>
                </c:pt>
                <c:pt idx="55">
                  <c:v>1341</c:v>
                </c:pt>
                <c:pt idx="56">
                  <c:v>1341</c:v>
                </c:pt>
                <c:pt idx="57">
                  <c:v>1341</c:v>
                </c:pt>
                <c:pt idx="58">
                  <c:v>1341</c:v>
                </c:pt>
                <c:pt idx="59">
                  <c:v>1341</c:v>
                </c:pt>
                <c:pt idx="60">
                  <c:v>1341</c:v>
                </c:pt>
                <c:pt idx="61">
                  <c:v>1341</c:v>
                </c:pt>
                <c:pt idx="62">
                  <c:v>1341</c:v>
                </c:pt>
              </c:numCache>
            </c:numRef>
          </c:val>
        </c:ser>
        <c:ser>
          <c:idx val="4"/>
          <c:order val="4"/>
          <c:tx>
            <c:strRef>
              <c:f>'Historical Counts'!$A$40</c:f>
              <c:strCache>
                <c:ptCount val="1"/>
                <c:pt idx="0">
                  <c:v>Cum 2001</c:v>
                </c:pt>
              </c:strCache>
            </c:strRef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val>
            <c:numRef>
              <c:f>'Historical Counts'!$B$40:$BK$40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154</c:v>
                </c:pt>
                <c:pt idx="13">
                  <c:v>287</c:v>
                </c:pt>
                <c:pt idx="14">
                  <c:v>572</c:v>
                </c:pt>
                <c:pt idx="15">
                  <c:v>872</c:v>
                </c:pt>
                <c:pt idx="16">
                  <c:v>2060</c:v>
                </c:pt>
                <c:pt idx="17">
                  <c:v>2465</c:v>
                </c:pt>
                <c:pt idx="18">
                  <c:v>2491</c:v>
                </c:pt>
                <c:pt idx="19">
                  <c:v>2621</c:v>
                </c:pt>
                <c:pt idx="20">
                  <c:v>2907</c:v>
                </c:pt>
                <c:pt idx="21">
                  <c:v>3204</c:v>
                </c:pt>
                <c:pt idx="22">
                  <c:v>3295</c:v>
                </c:pt>
                <c:pt idx="23">
                  <c:v>3600</c:v>
                </c:pt>
                <c:pt idx="24">
                  <c:v>3751</c:v>
                </c:pt>
                <c:pt idx="25">
                  <c:v>3810</c:v>
                </c:pt>
                <c:pt idx="26">
                  <c:v>3855</c:v>
                </c:pt>
                <c:pt idx="27">
                  <c:v>3925</c:v>
                </c:pt>
                <c:pt idx="28">
                  <c:v>3951</c:v>
                </c:pt>
                <c:pt idx="29">
                  <c:v>3962</c:v>
                </c:pt>
                <c:pt idx="30">
                  <c:v>3978</c:v>
                </c:pt>
                <c:pt idx="31">
                  <c:v>3978</c:v>
                </c:pt>
                <c:pt idx="32">
                  <c:v>3991</c:v>
                </c:pt>
                <c:pt idx="33">
                  <c:v>3991</c:v>
                </c:pt>
                <c:pt idx="34">
                  <c:v>4000</c:v>
                </c:pt>
                <c:pt idx="35">
                  <c:v>4002</c:v>
                </c:pt>
                <c:pt idx="36">
                  <c:v>4002</c:v>
                </c:pt>
                <c:pt idx="37">
                  <c:v>4002</c:v>
                </c:pt>
                <c:pt idx="38">
                  <c:v>4002</c:v>
                </c:pt>
                <c:pt idx="39">
                  <c:v>4025</c:v>
                </c:pt>
                <c:pt idx="40">
                  <c:v>4025</c:v>
                </c:pt>
                <c:pt idx="41">
                  <c:v>4029</c:v>
                </c:pt>
                <c:pt idx="42">
                  <c:v>4034</c:v>
                </c:pt>
                <c:pt idx="43">
                  <c:v>4034</c:v>
                </c:pt>
                <c:pt idx="44">
                  <c:v>4034</c:v>
                </c:pt>
                <c:pt idx="45">
                  <c:v>4034</c:v>
                </c:pt>
                <c:pt idx="46">
                  <c:v>4034</c:v>
                </c:pt>
                <c:pt idx="47">
                  <c:v>4034</c:v>
                </c:pt>
                <c:pt idx="48">
                  <c:v>4034</c:v>
                </c:pt>
                <c:pt idx="49">
                  <c:v>4034</c:v>
                </c:pt>
                <c:pt idx="50">
                  <c:v>4034</c:v>
                </c:pt>
                <c:pt idx="51">
                  <c:v>4034</c:v>
                </c:pt>
                <c:pt idx="52">
                  <c:v>4034</c:v>
                </c:pt>
                <c:pt idx="53">
                  <c:v>4034</c:v>
                </c:pt>
                <c:pt idx="54">
                  <c:v>4034</c:v>
                </c:pt>
                <c:pt idx="55">
                  <c:v>4034</c:v>
                </c:pt>
                <c:pt idx="56">
                  <c:v>4034</c:v>
                </c:pt>
                <c:pt idx="57">
                  <c:v>4034</c:v>
                </c:pt>
                <c:pt idx="58">
                  <c:v>4034</c:v>
                </c:pt>
                <c:pt idx="59">
                  <c:v>4034</c:v>
                </c:pt>
                <c:pt idx="60">
                  <c:v>4034</c:v>
                </c:pt>
                <c:pt idx="61">
                  <c:v>4034</c:v>
                </c:pt>
              </c:numCache>
            </c:numRef>
          </c:val>
        </c:ser>
        <c:ser>
          <c:idx val="5"/>
          <c:order val="5"/>
          <c:tx>
            <c:strRef>
              <c:f>'Historical Counts'!$A$45</c:f>
              <c:strCache>
                <c:ptCount val="1"/>
                <c:pt idx="0">
                  <c:v>Cum 2006</c:v>
                </c:pt>
              </c:strCache>
            </c:strRef>
          </c:tx>
          <c:spPr>
            <a:ln w="38100">
              <a:solidFill>
                <a:srgbClr val="CC99FF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CC99FF"/>
              </a:solidFill>
              <a:ln w="9525">
                <a:noFill/>
              </a:ln>
            </c:spPr>
          </c:marker>
          <c:val>
            <c:numRef>
              <c:f>'Historical Counts'!$B$45:$BL$45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205</c:v>
                </c:pt>
                <c:pt idx="23">
                  <c:v>564</c:v>
                </c:pt>
                <c:pt idx="24">
                  <c:v>614</c:v>
                </c:pt>
                <c:pt idx="25">
                  <c:v>616</c:v>
                </c:pt>
                <c:pt idx="26">
                  <c:v>619</c:v>
                </c:pt>
                <c:pt idx="27">
                  <c:v>622</c:v>
                </c:pt>
                <c:pt idx="28">
                  <c:v>776</c:v>
                </c:pt>
                <c:pt idx="29">
                  <c:v>860</c:v>
                </c:pt>
                <c:pt idx="30">
                  <c:v>899</c:v>
                </c:pt>
                <c:pt idx="31">
                  <c:v>940</c:v>
                </c:pt>
                <c:pt idx="32">
                  <c:v>958</c:v>
                </c:pt>
                <c:pt idx="33">
                  <c:v>970</c:v>
                </c:pt>
                <c:pt idx="34">
                  <c:v>1003</c:v>
                </c:pt>
                <c:pt idx="35">
                  <c:v>1018</c:v>
                </c:pt>
                <c:pt idx="36">
                  <c:v>1088</c:v>
                </c:pt>
                <c:pt idx="37">
                  <c:v>1095</c:v>
                </c:pt>
                <c:pt idx="38">
                  <c:v>1100</c:v>
                </c:pt>
                <c:pt idx="39">
                  <c:v>1116</c:v>
                </c:pt>
                <c:pt idx="40">
                  <c:v>1124</c:v>
                </c:pt>
                <c:pt idx="41">
                  <c:v>1135</c:v>
                </c:pt>
                <c:pt idx="42">
                  <c:v>1151</c:v>
                </c:pt>
                <c:pt idx="43">
                  <c:v>1160</c:v>
                </c:pt>
                <c:pt idx="44">
                  <c:v>1166</c:v>
                </c:pt>
                <c:pt idx="45">
                  <c:v>1176</c:v>
                </c:pt>
                <c:pt idx="46">
                  <c:v>1179</c:v>
                </c:pt>
                <c:pt idx="47">
                  <c:v>1180</c:v>
                </c:pt>
                <c:pt idx="48">
                  <c:v>1183</c:v>
                </c:pt>
                <c:pt idx="49">
                  <c:v>1184</c:v>
                </c:pt>
                <c:pt idx="50">
                  <c:v>1185</c:v>
                </c:pt>
                <c:pt idx="51">
                  <c:v>1189</c:v>
                </c:pt>
                <c:pt idx="52">
                  <c:v>1189</c:v>
                </c:pt>
                <c:pt idx="53">
                  <c:v>1192</c:v>
                </c:pt>
                <c:pt idx="54">
                  <c:v>1192</c:v>
                </c:pt>
                <c:pt idx="55">
                  <c:v>1192</c:v>
                </c:pt>
                <c:pt idx="56">
                  <c:v>1192</c:v>
                </c:pt>
                <c:pt idx="57">
                  <c:v>1192</c:v>
                </c:pt>
                <c:pt idx="58">
                  <c:v>1192</c:v>
                </c:pt>
                <c:pt idx="59">
                  <c:v>1192</c:v>
                </c:pt>
                <c:pt idx="60">
                  <c:v>1192</c:v>
                </c:pt>
                <c:pt idx="61">
                  <c:v>1192</c:v>
                </c:pt>
                <c:pt idx="62">
                  <c:v>1192</c:v>
                </c:pt>
              </c:numCache>
            </c:numRef>
          </c:val>
        </c:ser>
        <c:ser>
          <c:idx val="6"/>
          <c:order val="6"/>
          <c:tx>
            <c:strRef>
              <c:f>'Historical Counts'!$A$46</c:f>
              <c:strCache>
                <c:ptCount val="1"/>
                <c:pt idx="0">
                  <c:v>Cum 2007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plus"/>
            <c:size val="9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Ref>
              <c:f>'Historical Counts'!$B$46:$BL$46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7</c:v>
                </c:pt>
                <c:pt idx="18">
                  <c:v>7</c:v>
                </c:pt>
                <c:pt idx="19">
                  <c:v>226</c:v>
                </c:pt>
                <c:pt idx="20">
                  <c:v>240</c:v>
                </c:pt>
                <c:pt idx="21">
                  <c:v>241</c:v>
                </c:pt>
                <c:pt idx="22">
                  <c:v>244</c:v>
                </c:pt>
                <c:pt idx="23">
                  <c:v>324</c:v>
                </c:pt>
                <c:pt idx="24">
                  <c:v>495</c:v>
                </c:pt>
                <c:pt idx="25">
                  <c:v>529</c:v>
                </c:pt>
                <c:pt idx="26">
                  <c:v>542</c:v>
                </c:pt>
                <c:pt idx="27">
                  <c:v>549</c:v>
                </c:pt>
                <c:pt idx="28">
                  <c:v>585</c:v>
                </c:pt>
                <c:pt idx="29">
                  <c:v>710</c:v>
                </c:pt>
                <c:pt idx="30">
                  <c:v>747</c:v>
                </c:pt>
                <c:pt idx="31">
                  <c:v>748</c:v>
                </c:pt>
                <c:pt idx="32">
                  <c:v>753</c:v>
                </c:pt>
                <c:pt idx="33">
                  <c:v>762</c:v>
                </c:pt>
                <c:pt idx="34">
                  <c:v>784</c:v>
                </c:pt>
                <c:pt idx="35">
                  <c:v>832</c:v>
                </c:pt>
                <c:pt idx="36">
                  <c:v>838</c:v>
                </c:pt>
                <c:pt idx="37">
                  <c:v>848</c:v>
                </c:pt>
                <c:pt idx="38">
                  <c:v>859</c:v>
                </c:pt>
                <c:pt idx="39">
                  <c:v>864</c:v>
                </c:pt>
                <c:pt idx="40">
                  <c:v>868</c:v>
                </c:pt>
                <c:pt idx="41">
                  <c:v>878</c:v>
                </c:pt>
                <c:pt idx="42">
                  <c:v>878</c:v>
                </c:pt>
                <c:pt idx="43">
                  <c:v>882</c:v>
                </c:pt>
                <c:pt idx="44">
                  <c:v>884</c:v>
                </c:pt>
                <c:pt idx="45">
                  <c:v>892</c:v>
                </c:pt>
                <c:pt idx="46">
                  <c:v>900</c:v>
                </c:pt>
                <c:pt idx="47">
                  <c:v>901</c:v>
                </c:pt>
                <c:pt idx="48">
                  <c:v>901</c:v>
                </c:pt>
                <c:pt idx="49">
                  <c:v>901</c:v>
                </c:pt>
                <c:pt idx="50">
                  <c:v>901</c:v>
                </c:pt>
                <c:pt idx="51">
                  <c:v>903</c:v>
                </c:pt>
                <c:pt idx="52">
                  <c:v>903</c:v>
                </c:pt>
                <c:pt idx="53">
                  <c:v>903</c:v>
                </c:pt>
                <c:pt idx="54">
                  <c:v>903</c:v>
                </c:pt>
                <c:pt idx="55">
                  <c:v>903</c:v>
                </c:pt>
                <c:pt idx="56">
                  <c:v>903</c:v>
                </c:pt>
                <c:pt idx="57">
                  <c:v>903</c:v>
                </c:pt>
                <c:pt idx="58">
                  <c:v>903</c:v>
                </c:pt>
                <c:pt idx="59">
                  <c:v>903</c:v>
                </c:pt>
                <c:pt idx="60">
                  <c:v>903</c:v>
                </c:pt>
                <c:pt idx="61">
                  <c:v>903</c:v>
                </c:pt>
                <c:pt idx="62">
                  <c:v>903</c:v>
                </c:pt>
              </c:numCache>
            </c:numRef>
          </c:val>
        </c:ser>
        <c:ser>
          <c:idx val="7"/>
          <c:order val="7"/>
          <c:tx>
            <c:strRef>
              <c:f>'Historical Counts'!$A$47</c:f>
              <c:strCache>
                <c:ptCount val="1"/>
                <c:pt idx="0">
                  <c:v>Cum 2008</c:v>
                </c:pt>
              </c:strCache>
            </c:strRef>
          </c:tx>
          <c:val>
            <c:numRef>
              <c:f>'Historical Counts'!$B$47:$BL$47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527</c:v>
                </c:pt>
                <c:pt idx="18">
                  <c:v>871</c:v>
                </c:pt>
                <c:pt idx="19">
                  <c:v>971</c:v>
                </c:pt>
                <c:pt idx="20">
                  <c:v>1003</c:v>
                </c:pt>
                <c:pt idx="21">
                  <c:v>1012</c:v>
                </c:pt>
                <c:pt idx="22">
                  <c:v>1079</c:v>
                </c:pt>
                <c:pt idx="23">
                  <c:v>1191</c:v>
                </c:pt>
                <c:pt idx="24">
                  <c:v>1237</c:v>
                </c:pt>
                <c:pt idx="25">
                  <c:v>1268</c:v>
                </c:pt>
                <c:pt idx="26">
                  <c:v>1285</c:v>
                </c:pt>
                <c:pt idx="27">
                  <c:v>1306</c:v>
                </c:pt>
                <c:pt idx="28">
                  <c:v>1326</c:v>
                </c:pt>
                <c:pt idx="29">
                  <c:v>1328</c:v>
                </c:pt>
                <c:pt idx="30">
                  <c:v>1337</c:v>
                </c:pt>
                <c:pt idx="31">
                  <c:v>1351</c:v>
                </c:pt>
                <c:pt idx="32">
                  <c:v>1366</c:v>
                </c:pt>
                <c:pt idx="33">
                  <c:v>1371</c:v>
                </c:pt>
                <c:pt idx="34">
                  <c:v>1393</c:v>
                </c:pt>
                <c:pt idx="35">
                  <c:v>1402</c:v>
                </c:pt>
                <c:pt idx="36">
                  <c:v>1423</c:v>
                </c:pt>
                <c:pt idx="37">
                  <c:v>1441</c:v>
                </c:pt>
                <c:pt idx="38">
                  <c:v>1444</c:v>
                </c:pt>
                <c:pt idx="39">
                  <c:v>1447</c:v>
                </c:pt>
                <c:pt idx="40">
                  <c:v>1447</c:v>
                </c:pt>
                <c:pt idx="41">
                  <c:v>1456</c:v>
                </c:pt>
                <c:pt idx="42">
                  <c:v>1458</c:v>
                </c:pt>
                <c:pt idx="43">
                  <c:v>1459</c:v>
                </c:pt>
                <c:pt idx="44">
                  <c:v>1460</c:v>
                </c:pt>
                <c:pt idx="45">
                  <c:v>1462</c:v>
                </c:pt>
                <c:pt idx="46">
                  <c:v>1462</c:v>
                </c:pt>
                <c:pt idx="47">
                  <c:v>1462</c:v>
                </c:pt>
                <c:pt idx="48">
                  <c:v>1462</c:v>
                </c:pt>
                <c:pt idx="49">
                  <c:v>1462</c:v>
                </c:pt>
                <c:pt idx="50">
                  <c:v>1463</c:v>
                </c:pt>
                <c:pt idx="51">
                  <c:v>1463</c:v>
                </c:pt>
                <c:pt idx="52">
                  <c:v>1463</c:v>
                </c:pt>
                <c:pt idx="53">
                  <c:v>1463</c:v>
                </c:pt>
                <c:pt idx="54">
                  <c:v>1463</c:v>
                </c:pt>
                <c:pt idx="55">
                  <c:v>1463</c:v>
                </c:pt>
                <c:pt idx="56">
                  <c:v>1463</c:v>
                </c:pt>
                <c:pt idx="57">
                  <c:v>1463</c:v>
                </c:pt>
                <c:pt idx="58">
                  <c:v>1463</c:v>
                </c:pt>
                <c:pt idx="59">
                  <c:v>1463</c:v>
                </c:pt>
                <c:pt idx="60">
                  <c:v>1463</c:v>
                </c:pt>
                <c:pt idx="61">
                  <c:v>1463</c:v>
                </c:pt>
                <c:pt idx="62">
                  <c:v>1463</c:v>
                </c:pt>
              </c:numCache>
            </c:numRef>
          </c:val>
        </c:ser>
        <c:marker val="1"/>
        <c:axId val="108669184"/>
        <c:axId val="114782592"/>
      </c:lineChart>
      <c:dateAx>
        <c:axId val="108669184"/>
        <c:scaling>
          <c:orientation val="minMax"/>
        </c:scaling>
        <c:axPos val="b"/>
        <c:numFmt formatCode="m/d/yyyy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82592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114782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6691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0188679245283018"/>
          <c:y val="0.16802608348260886"/>
          <c:w val="0.12131705512393637"/>
          <c:h val="0.3161197812630213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Weir Summary</a:t>
            </a:r>
          </a:p>
        </c:rich>
      </c:tx>
      <c:layout>
        <c:manualLayout>
          <c:xMode val="edge"/>
          <c:yMode val="edge"/>
          <c:x val="0.43507214206437295"/>
          <c:y val="1.9575842708695782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4688E-2"/>
          <c:y val="0.12234910277324633"/>
          <c:w val="0.90677025527192012"/>
          <c:h val="0.7716150081566068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4"/>
              <c:layout>
                <c:manualLayout>
                  <c:x val="2.9078218718775759E-3"/>
                  <c:y val="1.7270598108352054E-3"/>
                </c:manualLayout>
              </c:layout>
              <c:dLblPos val="outEnd"/>
              <c:showVal val="1"/>
            </c:dLbl>
            <c:dLbl>
              <c:idx val="6"/>
              <c:layout>
                <c:manualLayout>
                  <c:x val="3.692135597367772E-3"/>
                  <c:y val="2.315020573488685E-3"/>
                </c:manualLayout>
              </c:layout>
              <c:dLblPos val="outEnd"/>
              <c:showVal val="1"/>
            </c:dLbl>
            <c:dLbl>
              <c:idx val="14"/>
              <c:layout>
                <c:manualLayout>
                  <c:x val="2.5822576839382039E-3"/>
                  <c:y val="2.17286868505217E-3"/>
                </c:manualLayout>
              </c:layout>
              <c:dLblPos val="outEnd"/>
              <c:showVal val="1"/>
            </c:dLbl>
            <c:dLbl>
              <c:idx val="16"/>
              <c:layout>
                <c:manualLayout>
                  <c:x val="2.5822576839381957E-3"/>
                  <c:y val="1.0256686919029116E-2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val>
            <c:numRef>
              <c:f>'Weir Summary Counts'!$B$7:$B$26</c:f>
              <c:numCache>
                <c:formatCode>General</c:formatCode>
                <c:ptCount val="20"/>
                <c:pt idx="0">
                  <c:v>2107</c:v>
                </c:pt>
                <c:pt idx="1">
                  <c:v>1115</c:v>
                </c:pt>
                <c:pt idx="2">
                  <c:v>1450</c:v>
                </c:pt>
                <c:pt idx="3">
                  <c:v>1974</c:v>
                </c:pt>
                <c:pt idx="4">
                  <c:v>768</c:v>
                </c:pt>
                <c:pt idx="5">
                  <c:v>3442</c:v>
                </c:pt>
                <c:pt idx="6">
                  <c:v>4282</c:v>
                </c:pt>
                <c:pt idx="7">
                  <c:v>1593</c:v>
                </c:pt>
                <c:pt idx="8">
                  <c:v>2240</c:v>
                </c:pt>
                <c:pt idx="9">
                  <c:v>1662</c:v>
                </c:pt>
                <c:pt idx="10">
                  <c:v>663</c:v>
                </c:pt>
                <c:pt idx="11">
                  <c:v>1571</c:v>
                </c:pt>
                <c:pt idx="12">
                  <c:v>4034</c:v>
                </c:pt>
                <c:pt idx="13">
                  <c:v>2580</c:v>
                </c:pt>
                <c:pt idx="14">
                  <c:v>2778</c:v>
                </c:pt>
                <c:pt idx="15">
                  <c:v>1611</c:v>
                </c:pt>
                <c:pt idx="16">
                  <c:v>1341</c:v>
                </c:pt>
                <c:pt idx="17">
                  <c:v>1192</c:v>
                </c:pt>
                <c:pt idx="18">
                  <c:v>903</c:v>
                </c:pt>
                <c:pt idx="19">
                  <c:v>1463</c:v>
                </c:pt>
              </c:numCache>
            </c:numRef>
          </c:val>
        </c:ser>
        <c:dLbls>
          <c:showVal val="1"/>
        </c:dLbls>
        <c:axId val="58017664"/>
        <c:axId val="58019840"/>
      </c:barChart>
      <c:catAx>
        <c:axId val="58017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720310765815758"/>
              <c:y val="0.944535140963353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19840"/>
        <c:crosses val="autoZero"/>
        <c:auto val="1"/>
        <c:lblAlgn val="ctr"/>
        <c:lblOffset val="100"/>
        <c:tickLblSkip val="1"/>
        <c:tickMarkSkip val="1"/>
      </c:catAx>
      <c:valAx>
        <c:axId val="580198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Sockeye Count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27406214157763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0176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cat>
            <c:numRef>
              <c:f>'Weir Summary Counts'!$A$7:$A$26</c:f>
              <c:numCache>
                <c:formatCode>General</c:formatCode>
                <c:ptCount val="20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</c:numCache>
            </c:numRef>
          </c:cat>
          <c:val>
            <c:numRef>
              <c:f>'Weir Summary Counts'!$B$7:$B$26</c:f>
              <c:numCache>
                <c:formatCode>General</c:formatCode>
                <c:ptCount val="20"/>
                <c:pt idx="0">
                  <c:v>2107</c:v>
                </c:pt>
                <c:pt idx="1">
                  <c:v>1115</c:v>
                </c:pt>
                <c:pt idx="2">
                  <c:v>1450</c:v>
                </c:pt>
                <c:pt idx="3">
                  <c:v>1974</c:v>
                </c:pt>
                <c:pt idx="4">
                  <c:v>768</c:v>
                </c:pt>
                <c:pt idx="5">
                  <c:v>3442</c:v>
                </c:pt>
                <c:pt idx="6">
                  <c:v>4282</c:v>
                </c:pt>
                <c:pt idx="7">
                  <c:v>1593</c:v>
                </c:pt>
                <c:pt idx="8">
                  <c:v>2240</c:v>
                </c:pt>
                <c:pt idx="9">
                  <c:v>1662</c:v>
                </c:pt>
                <c:pt idx="10">
                  <c:v>663</c:v>
                </c:pt>
                <c:pt idx="11">
                  <c:v>1571</c:v>
                </c:pt>
                <c:pt idx="12">
                  <c:v>4034</c:v>
                </c:pt>
                <c:pt idx="13">
                  <c:v>2580</c:v>
                </c:pt>
                <c:pt idx="14">
                  <c:v>2778</c:v>
                </c:pt>
                <c:pt idx="15">
                  <c:v>1611</c:v>
                </c:pt>
                <c:pt idx="16">
                  <c:v>1341</c:v>
                </c:pt>
                <c:pt idx="17">
                  <c:v>1192</c:v>
                </c:pt>
                <c:pt idx="18">
                  <c:v>903</c:v>
                </c:pt>
                <c:pt idx="19">
                  <c:v>1463</c:v>
                </c:pt>
              </c:numCache>
            </c:numRef>
          </c:val>
        </c:ser>
        <c:overlap val="100"/>
        <c:axId val="58040320"/>
        <c:axId val="58041856"/>
      </c:barChart>
      <c:catAx>
        <c:axId val="58040320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041856"/>
        <c:crosses val="autoZero"/>
        <c:auto val="1"/>
        <c:lblAlgn val="ctr"/>
        <c:lblOffset val="100"/>
      </c:catAx>
      <c:valAx>
        <c:axId val="5804185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804032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2" workbookViewId="0"/>
  </sheetViews>
  <pageMargins left="0.75" right="0.75" top="1" bottom="1" header="0.5" footer="0.5"/>
  <pageSetup orientation="landscape" horizontalDpi="4294967294" verticalDpi="2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2" workbookViewId="0"/>
  </sheetViews>
  <pageMargins left="0.75" right="0.75" top="1" bottom="1" header="0.5" footer="0.5"/>
  <pageSetup orientation="landscape" horizontalDpi="4294967294" verticalDpi="2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0" workbookViewId="0"/>
  </sheetViews>
  <pageMargins left="0.75" right="0.75" top="1" bottom="1" header="0.5" footer="0.5"/>
  <pageSetup orientation="landscape" horizontalDpi="4294967293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-39688" y="-39688"/>
    <xdr:ext cx="8585730" cy="554302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0.49307</cdr:x>
      <cdr:y>0.55393</cdr:y>
    </cdr:from>
    <cdr:to>
      <cdr:x>0.84053</cdr:x>
      <cdr:y>0.61098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33334" y="3070457"/>
          <a:ext cx="2983193" cy="3162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Marsh location 1988-1997</a:t>
          </a:r>
        </a:p>
      </cdr:txBody>
    </cdr:sp>
  </cdr:relSizeAnchor>
  <cdr:relSizeAnchor xmlns:cdr="http://schemas.openxmlformats.org/drawingml/2006/chartDrawing">
    <cdr:from>
      <cdr:x>0.17855</cdr:x>
      <cdr:y>0.34868</cdr:y>
    </cdr:from>
    <cdr:to>
      <cdr:x>0.54854</cdr:x>
      <cdr:y>0.40334</cdr:y>
    </cdr:to>
    <cdr:sp macro="" textlink="">
      <cdr:nvSpPr>
        <cdr:cNvPr id="205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32992" y="1932724"/>
          <a:ext cx="3176592" cy="3030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Bridge location 1998-2009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-11617" y="-34848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197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6</xdr:row>
      <xdr:rowOff>85725</xdr:rowOff>
    </xdr:from>
    <xdr:to>
      <xdr:col>9</xdr:col>
      <xdr:colOff>495300</xdr:colOff>
      <xdr:row>23</xdr:row>
      <xdr:rowOff>76200</xdr:rowOff>
    </xdr:to>
    <xdr:graphicFrame macro="">
      <xdr:nvGraphicFramePr>
        <xdr:cNvPr id="399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48"/>
  <sheetViews>
    <sheetView tabSelected="1" zoomScale="75" workbookViewId="0">
      <pane xSplit="1" topLeftCell="B1" activePane="topRight" state="frozen"/>
      <selection pane="topRight" activeCell="BM43" sqref="BM43"/>
    </sheetView>
  </sheetViews>
  <sheetFormatPr defaultRowHeight="12.75"/>
  <cols>
    <col min="1" max="1" width="20.5703125" style="1" customWidth="1"/>
    <col min="2" max="8" width="5.7109375" style="1" customWidth="1"/>
    <col min="9" max="22" width="5.7109375" customWidth="1"/>
    <col min="23" max="23" width="6.85546875" customWidth="1"/>
    <col min="24" max="29" width="5.7109375" customWidth="1"/>
    <col min="30" max="30" width="6.85546875" customWidth="1"/>
    <col min="31" max="64" width="5.7109375" customWidth="1"/>
    <col min="65" max="65" width="7.42578125" style="1" customWidth="1"/>
  </cols>
  <sheetData>
    <row r="1" spans="1:65" s="1" customFormat="1">
      <c r="A1" s="1" t="s">
        <v>218</v>
      </c>
      <c r="P1" s="3"/>
      <c r="W1" s="3"/>
      <c r="AD1" s="3"/>
      <c r="AK1" s="3"/>
      <c r="AR1" s="3"/>
      <c r="AY1" s="3"/>
      <c r="BF1" s="3"/>
    </row>
    <row r="2" spans="1:65" s="1" customFormat="1">
      <c r="I2" s="1" t="s">
        <v>0</v>
      </c>
      <c r="P2" s="3"/>
      <c r="W2" s="3"/>
      <c r="Z2" s="1" t="s">
        <v>1</v>
      </c>
      <c r="AD2" s="3"/>
      <c r="AK2" s="3"/>
      <c r="AR2" s="3"/>
      <c r="AY2" s="3"/>
      <c r="BE2" s="1" t="s">
        <v>2</v>
      </c>
      <c r="BF2" s="3"/>
    </row>
    <row r="3" spans="1:65" s="1" customFormat="1">
      <c r="B3" s="1">
        <v>8</v>
      </c>
      <c r="C3" s="1">
        <v>9</v>
      </c>
      <c r="D3" s="1">
        <v>10</v>
      </c>
      <c r="E3" s="1">
        <v>11</v>
      </c>
      <c r="F3" s="1">
        <v>12</v>
      </c>
      <c r="G3" s="1">
        <v>13</v>
      </c>
      <c r="H3" s="1">
        <v>14</v>
      </c>
      <c r="I3" s="1">
        <v>15</v>
      </c>
      <c r="J3" s="1">
        <v>16</v>
      </c>
      <c r="K3" s="1">
        <v>17</v>
      </c>
      <c r="L3" s="1">
        <v>18</v>
      </c>
      <c r="M3" s="1">
        <v>19</v>
      </c>
      <c r="N3" s="1">
        <v>20</v>
      </c>
      <c r="O3" s="1">
        <v>21</v>
      </c>
      <c r="P3" s="3">
        <v>22</v>
      </c>
      <c r="Q3" s="1">
        <v>23</v>
      </c>
      <c r="R3" s="1">
        <v>24</v>
      </c>
      <c r="S3" s="1">
        <v>25</v>
      </c>
      <c r="T3" s="1">
        <v>26</v>
      </c>
      <c r="U3" s="1">
        <v>27</v>
      </c>
      <c r="V3" s="1">
        <v>28</v>
      </c>
      <c r="W3" s="3">
        <v>29</v>
      </c>
      <c r="X3" s="1">
        <v>30</v>
      </c>
      <c r="Y3" s="1">
        <v>31</v>
      </c>
      <c r="Z3" s="1">
        <v>1</v>
      </c>
      <c r="AA3" s="1">
        <v>2</v>
      </c>
      <c r="AB3" s="1">
        <v>3</v>
      </c>
      <c r="AC3" s="1">
        <v>4</v>
      </c>
      <c r="AD3" s="3">
        <v>5</v>
      </c>
      <c r="AE3" s="1">
        <v>6</v>
      </c>
      <c r="AF3" s="1">
        <v>7</v>
      </c>
      <c r="AG3" s="1">
        <v>8</v>
      </c>
      <c r="AH3" s="1">
        <v>9</v>
      </c>
      <c r="AI3" s="1">
        <v>10</v>
      </c>
      <c r="AJ3" s="1">
        <v>11</v>
      </c>
      <c r="AK3" s="3">
        <v>12</v>
      </c>
      <c r="AL3" s="1">
        <v>13</v>
      </c>
      <c r="AM3" s="1">
        <v>14</v>
      </c>
      <c r="AN3" s="1">
        <v>15</v>
      </c>
      <c r="AO3" s="1">
        <v>16</v>
      </c>
      <c r="AP3" s="1">
        <v>17</v>
      </c>
      <c r="AQ3" s="1">
        <v>18</v>
      </c>
      <c r="AR3" s="3">
        <v>19</v>
      </c>
      <c r="AS3" s="1">
        <v>20</v>
      </c>
      <c r="AT3" s="1">
        <v>21</v>
      </c>
      <c r="AU3" s="1">
        <v>22</v>
      </c>
      <c r="AV3" s="1">
        <v>23</v>
      </c>
      <c r="AW3" s="1">
        <v>24</v>
      </c>
      <c r="AX3" s="1">
        <v>25</v>
      </c>
      <c r="AY3" s="3">
        <v>26</v>
      </c>
      <c r="AZ3" s="1">
        <v>27</v>
      </c>
      <c r="BA3" s="1">
        <v>28</v>
      </c>
      <c r="BB3" s="1">
        <v>29</v>
      </c>
      <c r="BC3" s="1">
        <v>30</v>
      </c>
      <c r="BD3" s="1">
        <v>31</v>
      </c>
      <c r="BE3" s="1">
        <v>1</v>
      </c>
      <c r="BF3" s="3">
        <v>2</v>
      </c>
      <c r="BG3" s="1">
        <v>3</v>
      </c>
      <c r="BH3" s="1">
        <v>4</v>
      </c>
      <c r="BI3" s="1">
        <v>5</v>
      </c>
      <c r="BJ3" s="1">
        <v>6</v>
      </c>
      <c r="BK3" s="1">
        <v>7</v>
      </c>
      <c r="BL3" s="1">
        <v>8</v>
      </c>
      <c r="BM3" s="1">
        <v>9</v>
      </c>
    </row>
    <row r="4" spans="1:65" s="1" customFormat="1">
      <c r="B4" s="22">
        <v>37445</v>
      </c>
      <c r="C4" s="22">
        <v>37446</v>
      </c>
      <c r="D4" s="22">
        <v>37447</v>
      </c>
      <c r="E4" s="22">
        <v>37448</v>
      </c>
      <c r="F4" s="22">
        <v>37449</v>
      </c>
      <c r="G4" s="22">
        <v>37450</v>
      </c>
      <c r="H4" s="22">
        <v>37451</v>
      </c>
      <c r="I4" s="22">
        <v>37452</v>
      </c>
      <c r="J4" s="22">
        <v>37453</v>
      </c>
      <c r="K4" s="22" t="s">
        <v>170</v>
      </c>
      <c r="L4" s="22">
        <v>37455</v>
      </c>
      <c r="M4" s="22">
        <v>37456</v>
      </c>
      <c r="N4" s="22">
        <v>37457</v>
      </c>
      <c r="O4" s="22">
        <v>37458</v>
      </c>
      <c r="P4" s="22">
        <v>37459</v>
      </c>
      <c r="Q4" s="22">
        <v>37460</v>
      </c>
      <c r="R4" s="22">
        <v>37461</v>
      </c>
      <c r="S4" s="22">
        <v>37462</v>
      </c>
      <c r="T4" s="22">
        <v>37463</v>
      </c>
      <c r="U4" s="22">
        <v>37464</v>
      </c>
      <c r="V4" s="22">
        <v>37465</v>
      </c>
      <c r="W4" s="22">
        <v>37466</v>
      </c>
      <c r="X4" s="22">
        <v>37467</v>
      </c>
      <c r="Y4" s="22">
        <v>37468</v>
      </c>
      <c r="Z4" s="22">
        <v>37469</v>
      </c>
      <c r="AA4" s="22">
        <v>37470</v>
      </c>
      <c r="AB4" s="22">
        <v>37471</v>
      </c>
      <c r="AC4" s="22">
        <v>37472</v>
      </c>
      <c r="AD4" s="22">
        <v>37473</v>
      </c>
      <c r="AE4" s="22">
        <v>37474</v>
      </c>
      <c r="AF4" s="22">
        <v>37475</v>
      </c>
      <c r="AG4" s="22">
        <v>37476</v>
      </c>
      <c r="AH4" s="22">
        <v>37477</v>
      </c>
      <c r="AI4" s="22">
        <v>37478</v>
      </c>
      <c r="AJ4" s="22">
        <v>37479</v>
      </c>
      <c r="AK4" s="22">
        <v>37480</v>
      </c>
      <c r="AL4" s="22">
        <v>37481</v>
      </c>
      <c r="AM4" s="22">
        <v>37482</v>
      </c>
      <c r="AN4" s="22">
        <v>37483</v>
      </c>
      <c r="AO4" s="22">
        <v>37484</v>
      </c>
      <c r="AP4" s="22">
        <v>37485</v>
      </c>
      <c r="AQ4" s="22">
        <v>37486</v>
      </c>
      <c r="AR4" s="22">
        <v>37487</v>
      </c>
      <c r="AS4" s="22">
        <v>37488</v>
      </c>
      <c r="AT4" s="22">
        <v>37489</v>
      </c>
      <c r="AU4" s="22">
        <v>37490</v>
      </c>
      <c r="AV4" s="22">
        <v>37491</v>
      </c>
      <c r="AW4" s="22">
        <v>37492</v>
      </c>
      <c r="AX4" s="22">
        <v>37493</v>
      </c>
      <c r="AY4" s="22">
        <v>37494</v>
      </c>
      <c r="AZ4" s="22">
        <v>37495</v>
      </c>
      <c r="BA4" s="22">
        <v>37496</v>
      </c>
      <c r="BB4" s="22">
        <v>37497</v>
      </c>
      <c r="BC4" s="22">
        <v>37498</v>
      </c>
      <c r="BD4" s="22">
        <v>37499</v>
      </c>
      <c r="BE4" s="22">
        <v>37500</v>
      </c>
      <c r="BF4" s="22">
        <v>37501</v>
      </c>
      <c r="BG4" s="22">
        <v>37502</v>
      </c>
      <c r="BH4" s="22">
        <v>37503</v>
      </c>
      <c r="BI4" s="22">
        <v>37504</v>
      </c>
      <c r="BJ4" s="22">
        <v>37505</v>
      </c>
      <c r="BK4" s="22">
        <v>37506</v>
      </c>
      <c r="BL4" s="22">
        <v>37507</v>
      </c>
    </row>
    <row r="5" spans="1:65">
      <c r="A5" s="1">
        <v>1988</v>
      </c>
      <c r="P5" s="4"/>
      <c r="Q5">
        <v>20</v>
      </c>
      <c r="R5">
        <v>0</v>
      </c>
      <c r="S5">
        <v>105</v>
      </c>
      <c r="T5">
        <v>112</v>
      </c>
      <c r="U5">
        <v>110</v>
      </c>
      <c r="V5">
        <v>100</v>
      </c>
      <c r="W5" s="4">
        <v>125</v>
      </c>
      <c r="X5">
        <v>112</v>
      </c>
      <c r="Z5">
        <v>60</v>
      </c>
      <c r="AA5">
        <v>154</v>
      </c>
      <c r="AB5">
        <v>234</v>
      </c>
      <c r="AC5">
        <v>215</v>
      </c>
      <c r="AD5" s="4">
        <v>134</v>
      </c>
      <c r="AE5">
        <v>117</v>
      </c>
      <c r="AF5">
        <v>74</v>
      </c>
      <c r="AG5">
        <v>54</v>
      </c>
      <c r="AH5">
        <v>51</v>
      </c>
      <c r="AI5">
        <v>53</v>
      </c>
      <c r="AJ5">
        <v>0</v>
      </c>
      <c r="AK5" s="4">
        <v>0</v>
      </c>
      <c r="AL5">
        <v>25</v>
      </c>
      <c r="AM5">
        <v>0</v>
      </c>
      <c r="AN5">
        <v>25</v>
      </c>
      <c r="AO5">
        <v>0</v>
      </c>
      <c r="AP5">
        <v>0</v>
      </c>
      <c r="AQ5">
        <v>0</v>
      </c>
      <c r="AR5" s="4">
        <v>0</v>
      </c>
      <c r="AS5">
        <v>0</v>
      </c>
      <c r="AT5">
        <v>0</v>
      </c>
      <c r="AU5">
        <v>0</v>
      </c>
      <c r="AV5">
        <v>227</v>
      </c>
      <c r="AW5">
        <v>0</v>
      </c>
      <c r="AX5">
        <v>0</v>
      </c>
      <c r="AY5" s="4">
        <v>0</v>
      </c>
      <c r="AZ5">
        <v>0</v>
      </c>
      <c r="BA5">
        <v>0</v>
      </c>
      <c r="BB5">
        <v>0</v>
      </c>
      <c r="BC5">
        <v>0</v>
      </c>
      <c r="BD5">
        <v>0</v>
      </c>
      <c r="BF5" s="4"/>
      <c r="BM5" s="1">
        <f>SUM(B5:BK5)</f>
        <v>2107</v>
      </c>
    </row>
    <row r="6" spans="1:65">
      <c r="A6" s="1">
        <v>1989</v>
      </c>
      <c r="P6" s="4">
        <v>11</v>
      </c>
      <c r="R6">
        <v>14</v>
      </c>
      <c r="S6">
        <v>13</v>
      </c>
      <c r="U6">
        <v>50</v>
      </c>
      <c r="V6">
        <v>180</v>
      </c>
      <c r="W6" s="4">
        <v>180</v>
      </c>
      <c r="X6">
        <v>112</v>
      </c>
      <c r="AA6">
        <v>151</v>
      </c>
      <c r="AB6">
        <v>86</v>
      </c>
      <c r="AC6">
        <v>124</v>
      </c>
      <c r="AD6" s="4"/>
      <c r="AE6">
        <v>86</v>
      </c>
      <c r="AF6">
        <v>43</v>
      </c>
      <c r="AI6">
        <v>35</v>
      </c>
      <c r="AK6" s="4"/>
      <c r="AM6">
        <v>30</v>
      </c>
      <c r="AR6" s="4"/>
      <c r="AY6" s="4"/>
      <c r="BF6" s="4"/>
      <c r="BM6" s="1">
        <f t="shared" ref="BM6:BM19" si="0">SUM(B6:BK6)</f>
        <v>1115</v>
      </c>
    </row>
    <row r="7" spans="1:65">
      <c r="A7" s="1">
        <v>1990</v>
      </c>
      <c r="P7" s="4"/>
      <c r="Q7">
        <v>2</v>
      </c>
      <c r="R7">
        <v>42</v>
      </c>
      <c r="S7">
        <v>25</v>
      </c>
      <c r="T7">
        <v>14</v>
      </c>
      <c r="W7" s="4"/>
      <c r="X7">
        <v>15</v>
      </c>
      <c r="Z7">
        <v>83</v>
      </c>
      <c r="AA7">
        <v>134</v>
      </c>
      <c r="AB7">
        <v>234</v>
      </c>
      <c r="AC7">
        <v>235</v>
      </c>
      <c r="AD7" s="4">
        <v>124</v>
      </c>
      <c r="AE7">
        <v>117</v>
      </c>
      <c r="AF7">
        <v>74</v>
      </c>
      <c r="AG7">
        <v>54</v>
      </c>
      <c r="AH7">
        <v>91</v>
      </c>
      <c r="AI7">
        <v>53</v>
      </c>
      <c r="AK7" s="4"/>
      <c r="AL7">
        <v>28</v>
      </c>
      <c r="AM7">
        <v>1</v>
      </c>
      <c r="AN7">
        <v>25</v>
      </c>
      <c r="AP7">
        <v>15</v>
      </c>
      <c r="AQ7">
        <v>12</v>
      </c>
      <c r="AR7" s="4"/>
      <c r="AS7">
        <v>34</v>
      </c>
      <c r="AT7">
        <v>20</v>
      </c>
      <c r="AU7">
        <v>18</v>
      </c>
      <c r="AY7" s="4"/>
      <c r="BF7" s="4"/>
      <c r="BM7" s="1">
        <f t="shared" si="0"/>
        <v>1450</v>
      </c>
    </row>
    <row r="8" spans="1:65">
      <c r="A8" s="1">
        <v>1991</v>
      </c>
      <c r="P8" s="4"/>
      <c r="S8">
        <v>12</v>
      </c>
      <c r="U8">
        <v>48</v>
      </c>
      <c r="V8">
        <v>17</v>
      </c>
      <c r="W8" s="4">
        <v>88</v>
      </c>
      <c r="X8">
        <v>84</v>
      </c>
      <c r="Y8">
        <v>37</v>
      </c>
      <c r="Z8">
        <v>37</v>
      </c>
      <c r="AA8">
        <v>23</v>
      </c>
      <c r="AC8">
        <v>198</v>
      </c>
      <c r="AD8" s="4">
        <v>22</v>
      </c>
      <c r="AE8">
        <v>47</v>
      </c>
      <c r="AF8">
        <v>223</v>
      </c>
      <c r="AG8">
        <v>58</v>
      </c>
      <c r="AH8">
        <v>43</v>
      </c>
      <c r="AI8">
        <v>187</v>
      </c>
      <c r="AJ8">
        <v>52</v>
      </c>
      <c r="AK8" s="4">
        <v>33</v>
      </c>
      <c r="AL8">
        <v>78</v>
      </c>
      <c r="AM8">
        <v>142</v>
      </c>
      <c r="AN8">
        <v>76</v>
      </c>
      <c r="AO8">
        <v>71</v>
      </c>
      <c r="AP8">
        <v>85</v>
      </c>
      <c r="AR8" s="4">
        <v>10</v>
      </c>
      <c r="AT8">
        <v>51</v>
      </c>
      <c r="AV8">
        <v>31</v>
      </c>
      <c r="AW8">
        <v>21</v>
      </c>
      <c r="AY8" s="4">
        <v>0</v>
      </c>
      <c r="BB8">
        <v>200</v>
      </c>
      <c r="BF8" s="4"/>
      <c r="BM8" s="1">
        <f t="shared" si="0"/>
        <v>1974</v>
      </c>
    </row>
    <row r="9" spans="1:65">
      <c r="A9" s="1">
        <v>1992</v>
      </c>
      <c r="N9">
        <v>28</v>
      </c>
      <c r="O9">
        <v>26</v>
      </c>
      <c r="P9" s="4"/>
      <c r="Q9">
        <v>15</v>
      </c>
      <c r="R9">
        <v>1</v>
      </c>
      <c r="S9">
        <v>1</v>
      </c>
      <c r="T9">
        <v>11</v>
      </c>
      <c r="U9">
        <v>178</v>
      </c>
      <c r="V9">
        <v>18</v>
      </c>
      <c r="W9" s="4"/>
      <c r="AB9">
        <v>45</v>
      </c>
      <c r="AC9">
        <v>32</v>
      </c>
      <c r="AD9" s="4"/>
      <c r="AE9">
        <v>25</v>
      </c>
      <c r="AF9">
        <v>15</v>
      </c>
      <c r="AG9">
        <v>51</v>
      </c>
      <c r="AI9">
        <v>23</v>
      </c>
      <c r="AJ9">
        <v>40</v>
      </c>
      <c r="AK9" s="4">
        <v>190</v>
      </c>
      <c r="AM9">
        <v>15</v>
      </c>
      <c r="AP9">
        <v>21</v>
      </c>
      <c r="AR9" s="4"/>
      <c r="AS9">
        <v>20</v>
      </c>
      <c r="AT9">
        <v>8</v>
      </c>
      <c r="AV9">
        <v>5</v>
      </c>
      <c r="AY9" s="4"/>
      <c r="BF9" s="4"/>
      <c r="BM9" s="1">
        <f t="shared" si="0"/>
        <v>768</v>
      </c>
    </row>
    <row r="10" spans="1:65">
      <c r="A10" s="1">
        <v>1993</v>
      </c>
      <c r="P10" s="4">
        <v>114</v>
      </c>
      <c r="Q10">
        <v>286</v>
      </c>
      <c r="R10">
        <v>12</v>
      </c>
      <c r="S10">
        <v>337</v>
      </c>
      <c r="T10">
        <v>211</v>
      </c>
      <c r="U10">
        <v>207</v>
      </c>
      <c r="V10">
        <v>204</v>
      </c>
      <c r="W10" s="4">
        <v>492</v>
      </c>
      <c r="X10">
        <v>20</v>
      </c>
      <c r="Y10">
        <v>107</v>
      </c>
      <c r="Z10">
        <v>101</v>
      </c>
      <c r="AA10">
        <v>53</v>
      </c>
      <c r="AC10">
        <v>33</v>
      </c>
      <c r="AD10" s="4"/>
      <c r="AE10">
        <v>17</v>
      </c>
      <c r="AF10">
        <v>44</v>
      </c>
      <c r="AH10">
        <v>34</v>
      </c>
      <c r="AJ10">
        <v>230</v>
      </c>
      <c r="AK10" s="4">
        <v>40</v>
      </c>
      <c r="AL10">
        <v>40</v>
      </c>
      <c r="AO10">
        <v>223</v>
      </c>
      <c r="AP10">
        <v>218</v>
      </c>
      <c r="AQ10">
        <v>126</v>
      </c>
      <c r="AR10" s="4">
        <v>166</v>
      </c>
      <c r="AS10">
        <v>12</v>
      </c>
      <c r="AW10">
        <v>63</v>
      </c>
      <c r="AX10">
        <v>25</v>
      </c>
      <c r="AY10" s="4">
        <v>16</v>
      </c>
      <c r="AZ10">
        <v>11</v>
      </c>
      <c r="BF10" s="4"/>
      <c r="BM10" s="1">
        <f t="shared" si="0"/>
        <v>3442</v>
      </c>
    </row>
    <row r="11" spans="1:65">
      <c r="A11" s="1">
        <v>1995</v>
      </c>
      <c r="P11" s="4"/>
      <c r="U11">
        <v>111</v>
      </c>
      <c r="V11">
        <v>180</v>
      </c>
      <c r="W11" s="4">
        <v>80</v>
      </c>
      <c r="X11">
        <v>230</v>
      </c>
      <c r="Y11">
        <v>175</v>
      </c>
      <c r="Z11">
        <v>230</v>
      </c>
      <c r="AA11">
        <v>301</v>
      </c>
      <c r="AB11">
        <v>453</v>
      </c>
      <c r="AC11">
        <v>243</v>
      </c>
      <c r="AD11" s="4">
        <v>227</v>
      </c>
      <c r="AE11">
        <v>320</v>
      </c>
      <c r="AF11">
        <v>730</v>
      </c>
      <c r="AG11">
        <v>42</v>
      </c>
      <c r="AH11">
        <v>564</v>
      </c>
      <c r="AI11">
        <v>45</v>
      </c>
      <c r="AJ11">
        <v>13</v>
      </c>
      <c r="AK11" s="4">
        <v>48</v>
      </c>
      <c r="AL11">
        <v>39</v>
      </c>
      <c r="AM11">
        <v>28</v>
      </c>
      <c r="AO11">
        <v>45</v>
      </c>
      <c r="AP11">
        <v>36</v>
      </c>
      <c r="AQ11">
        <v>31</v>
      </c>
      <c r="AR11" s="4"/>
      <c r="AT11">
        <v>20</v>
      </c>
      <c r="AV11">
        <v>11</v>
      </c>
      <c r="AY11" s="4"/>
      <c r="BC11">
        <v>80</v>
      </c>
      <c r="BF11" s="4"/>
      <c r="BM11" s="1">
        <f t="shared" si="0"/>
        <v>4282</v>
      </c>
    </row>
    <row r="12" spans="1:65">
      <c r="A12" s="1">
        <v>1996</v>
      </c>
      <c r="P12" s="4"/>
      <c r="T12">
        <v>40</v>
      </c>
      <c r="U12">
        <v>87</v>
      </c>
      <c r="V12">
        <v>71</v>
      </c>
      <c r="W12" s="4">
        <v>128</v>
      </c>
      <c r="Z12">
        <v>120</v>
      </c>
      <c r="AC12">
        <v>45</v>
      </c>
      <c r="AD12" s="4">
        <v>0</v>
      </c>
      <c r="AF12">
        <v>101</v>
      </c>
      <c r="AH12">
        <v>340</v>
      </c>
      <c r="AI12">
        <v>204</v>
      </c>
      <c r="AK12" s="4">
        <v>10</v>
      </c>
      <c r="AM12">
        <v>328</v>
      </c>
      <c r="AR12" s="4"/>
      <c r="AU12">
        <v>25</v>
      </c>
      <c r="AY12" s="4"/>
      <c r="BA12">
        <v>15</v>
      </c>
      <c r="BB12">
        <v>79</v>
      </c>
      <c r="BF12" s="4"/>
      <c r="BM12" s="1">
        <f t="shared" si="0"/>
        <v>1593</v>
      </c>
    </row>
    <row r="13" spans="1:65">
      <c r="A13" s="1">
        <v>1997</v>
      </c>
      <c r="P13" s="4"/>
      <c r="R13">
        <v>94</v>
      </c>
      <c r="S13">
        <v>183</v>
      </c>
      <c r="V13">
        <v>176</v>
      </c>
      <c r="W13" s="4">
        <v>87</v>
      </c>
      <c r="X13">
        <v>70</v>
      </c>
      <c r="Y13">
        <v>73</v>
      </c>
      <c r="Z13">
        <v>198</v>
      </c>
      <c r="AA13">
        <v>16</v>
      </c>
      <c r="AC13">
        <v>84</v>
      </c>
      <c r="AD13" s="4">
        <v>104</v>
      </c>
      <c r="AF13">
        <v>105</v>
      </c>
      <c r="AJ13">
        <v>171</v>
      </c>
      <c r="AK13" s="4"/>
      <c r="AL13">
        <v>282</v>
      </c>
      <c r="AN13">
        <v>187</v>
      </c>
      <c r="AQ13">
        <v>149</v>
      </c>
      <c r="AR13" s="4"/>
      <c r="AS13">
        <v>135</v>
      </c>
      <c r="AU13">
        <v>72</v>
      </c>
      <c r="AX13">
        <v>36</v>
      </c>
      <c r="AY13" s="4"/>
      <c r="AZ13">
        <v>18</v>
      </c>
      <c r="BF13" s="4"/>
      <c r="BM13" s="1">
        <f t="shared" si="0"/>
        <v>2240</v>
      </c>
    </row>
    <row r="14" spans="1:65">
      <c r="A14" s="1">
        <v>1998</v>
      </c>
      <c r="J14">
        <v>2</v>
      </c>
      <c r="K14">
        <v>3</v>
      </c>
      <c r="L14">
        <v>1</v>
      </c>
      <c r="N14">
        <v>3</v>
      </c>
      <c r="O14">
        <v>17</v>
      </c>
      <c r="P14" s="4">
        <v>17</v>
      </c>
      <c r="Q14">
        <v>43</v>
      </c>
      <c r="R14">
        <v>487</v>
      </c>
      <c r="S14">
        <v>184</v>
      </c>
      <c r="T14">
        <v>56</v>
      </c>
      <c r="U14">
        <v>48</v>
      </c>
      <c r="V14">
        <v>4</v>
      </c>
      <c r="W14" s="4">
        <v>154</v>
      </c>
      <c r="X14">
        <v>20</v>
      </c>
      <c r="Y14">
        <v>20</v>
      </c>
      <c r="Z14">
        <v>21</v>
      </c>
      <c r="AA14">
        <v>0</v>
      </c>
      <c r="AB14">
        <v>138</v>
      </c>
      <c r="AC14">
        <v>48</v>
      </c>
      <c r="AD14" s="4">
        <v>0</v>
      </c>
      <c r="AE14">
        <v>115</v>
      </c>
      <c r="AF14">
        <v>56</v>
      </c>
      <c r="AG14">
        <v>0</v>
      </c>
      <c r="AH14">
        <v>56</v>
      </c>
      <c r="AI14">
        <v>40</v>
      </c>
      <c r="AJ14">
        <v>29</v>
      </c>
      <c r="AK14" s="4">
        <v>25</v>
      </c>
      <c r="AL14">
        <v>24</v>
      </c>
      <c r="AM14">
        <v>17</v>
      </c>
      <c r="AN14">
        <v>13</v>
      </c>
      <c r="AO14">
        <v>9</v>
      </c>
      <c r="AP14">
        <v>12</v>
      </c>
      <c r="AQ14">
        <v>0</v>
      </c>
      <c r="AR14" s="4">
        <v>0</v>
      </c>
      <c r="AS14">
        <v>0</v>
      </c>
      <c r="AT14">
        <v>0</v>
      </c>
      <c r="AU14">
        <v>0</v>
      </c>
      <c r="AV14">
        <v>0</v>
      </c>
      <c r="AY14" s="4"/>
      <c r="BF14" s="4"/>
      <c r="BM14" s="1">
        <f t="shared" si="0"/>
        <v>1662</v>
      </c>
    </row>
    <row r="15" spans="1:65">
      <c r="A15" s="1" t="s">
        <v>219</v>
      </c>
      <c r="P15" s="4"/>
      <c r="W15" s="4"/>
      <c r="AD15" s="4"/>
      <c r="AE15">
        <v>386</v>
      </c>
      <c r="AF15">
        <v>206</v>
      </c>
      <c r="AG15">
        <v>1</v>
      </c>
      <c r="AH15">
        <v>7</v>
      </c>
      <c r="AK15" s="4">
        <v>4</v>
      </c>
      <c r="AL15">
        <v>14</v>
      </c>
      <c r="AM15">
        <v>3</v>
      </c>
      <c r="AN15">
        <v>3</v>
      </c>
      <c r="AO15">
        <v>3</v>
      </c>
      <c r="AQ15">
        <v>3</v>
      </c>
      <c r="AR15" s="4"/>
      <c r="AT15">
        <v>1</v>
      </c>
      <c r="AU15">
        <v>2</v>
      </c>
      <c r="AV15">
        <v>4</v>
      </c>
      <c r="AY15" s="4">
        <v>7</v>
      </c>
      <c r="AZ15">
        <v>2</v>
      </c>
      <c r="BA15">
        <v>6</v>
      </c>
      <c r="BF15" s="4"/>
      <c r="BG15">
        <v>3</v>
      </c>
      <c r="BH15">
        <v>7</v>
      </c>
      <c r="BJ15">
        <v>1</v>
      </c>
      <c r="BM15" s="1">
        <f t="shared" si="0"/>
        <v>663</v>
      </c>
    </row>
    <row r="16" spans="1:65" s="17" customFormat="1">
      <c r="A16" s="20">
        <v>2000</v>
      </c>
      <c r="B16" s="20"/>
      <c r="C16" s="20"/>
      <c r="D16" s="20"/>
      <c r="E16" s="20"/>
      <c r="F16" s="20"/>
      <c r="G16" s="20"/>
      <c r="H16" s="20"/>
      <c r="Q16" s="17">
        <v>518</v>
      </c>
      <c r="R16" s="17">
        <v>178</v>
      </c>
      <c r="S16" s="17">
        <v>78</v>
      </c>
      <c r="T16" s="17">
        <v>21</v>
      </c>
      <c r="U16" s="17">
        <v>3</v>
      </c>
      <c r="W16" s="17">
        <v>200</v>
      </c>
      <c r="X16" s="17">
        <v>180</v>
      </c>
      <c r="Y16" s="17">
        <v>133</v>
      </c>
      <c r="Z16" s="17">
        <v>44</v>
      </c>
      <c r="AA16" s="17">
        <v>38</v>
      </c>
      <c r="AB16" s="17">
        <v>24</v>
      </c>
      <c r="AC16" s="17">
        <v>5</v>
      </c>
      <c r="AD16" s="17">
        <v>33</v>
      </c>
      <c r="AF16" s="17">
        <v>48</v>
      </c>
      <c r="AG16" s="17">
        <v>17</v>
      </c>
      <c r="AH16" s="17">
        <v>3</v>
      </c>
      <c r="AI16" s="17">
        <v>30</v>
      </c>
      <c r="AK16" s="17">
        <v>4</v>
      </c>
      <c r="AL16" s="17">
        <v>3</v>
      </c>
      <c r="AM16" s="17">
        <v>1</v>
      </c>
      <c r="AP16" s="17">
        <v>3</v>
      </c>
      <c r="AQ16" s="17">
        <v>5</v>
      </c>
      <c r="AU16" s="17">
        <v>1</v>
      </c>
      <c r="AV16" s="17">
        <v>1</v>
      </c>
      <c r="BM16" s="1">
        <f t="shared" si="0"/>
        <v>1571</v>
      </c>
    </row>
    <row r="17" spans="1:65">
      <c r="A17" s="1">
        <v>2001</v>
      </c>
      <c r="B17" s="5">
        <v>4</v>
      </c>
      <c r="C17" s="5"/>
      <c r="D17" s="5">
        <v>1</v>
      </c>
      <c r="I17" s="17"/>
      <c r="J17" s="17"/>
      <c r="K17" s="17"/>
      <c r="L17" s="17"/>
      <c r="M17" s="17"/>
      <c r="N17" s="17">
        <v>149</v>
      </c>
      <c r="O17" s="17">
        <v>133</v>
      </c>
      <c r="P17" s="4">
        <v>285</v>
      </c>
      <c r="Q17" s="21">
        <v>300</v>
      </c>
      <c r="R17" s="21">
        <v>1188</v>
      </c>
      <c r="S17" s="21">
        <v>405</v>
      </c>
      <c r="T17" s="21">
        <v>26</v>
      </c>
      <c r="U17" s="21">
        <v>130</v>
      </c>
      <c r="V17" s="21">
        <v>286</v>
      </c>
      <c r="W17" s="4">
        <v>297</v>
      </c>
      <c r="X17" s="21">
        <v>91</v>
      </c>
      <c r="Y17" s="21">
        <v>305</v>
      </c>
      <c r="Z17" s="21">
        <v>151</v>
      </c>
      <c r="AA17" s="21">
        <v>59</v>
      </c>
      <c r="AB17" s="21">
        <v>45</v>
      </c>
      <c r="AC17" s="21">
        <v>70</v>
      </c>
      <c r="AD17" s="4">
        <v>26</v>
      </c>
      <c r="AE17" s="21">
        <v>11</v>
      </c>
      <c r="AF17" s="21">
        <v>16</v>
      </c>
      <c r="AG17" s="17"/>
      <c r="AH17" s="21">
        <v>13</v>
      </c>
      <c r="AI17" s="17"/>
      <c r="AJ17" s="21">
        <v>9</v>
      </c>
      <c r="AK17" s="4">
        <v>2</v>
      </c>
      <c r="AL17" s="17"/>
      <c r="AM17" s="17"/>
      <c r="AN17" s="17"/>
      <c r="AO17" s="17">
        <v>23</v>
      </c>
      <c r="AP17" s="17"/>
      <c r="AQ17" s="21">
        <v>4</v>
      </c>
      <c r="AR17" s="4">
        <v>5</v>
      </c>
      <c r="AS17" s="17"/>
      <c r="AT17" s="17"/>
      <c r="AU17" s="17"/>
      <c r="AV17" s="17"/>
      <c r="AW17" s="17"/>
      <c r="AX17" s="17"/>
      <c r="AY17" s="4"/>
      <c r="AZ17" s="17"/>
      <c r="BA17" s="17"/>
      <c r="BB17" s="17"/>
      <c r="BC17" s="17"/>
      <c r="BD17" s="17"/>
      <c r="BE17" s="17"/>
      <c r="BF17" s="4"/>
      <c r="BG17" s="17"/>
      <c r="BH17" s="17"/>
      <c r="BI17" s="17"/>
      <c r="BJ17" s="17"/>
      <c r="BK17" s="17"/>
      <c r="BL17" s="17"/>
      <c r="BM17" s="1">
        <f t="shared" si="0"/>
        <v>4034</v>
      </c>
    </row>
    <row r="18" spans="1:65" s="17" customFormat="1">
      <c r="A18" s="20">
        <v>2002</v>
      </c>
      <c r="B18" s="20"/>
      <c r="C18" s="20"/>
      <c r="D18" s="20"/>
      <c r="E18" s="20"/>
      <c r="F18" s="20"/>
      <c r="G18" s="20"/>
      <c r="H18" s="20"/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>
        <v>328</v>
      </c>
      <c r="T18" s="17">
        <v>173</v>
      </c>
      <c r="U18" s="17">
        <v>476</v>
      </c>
      <c r="V18" s="28">
        <v>300</v>
      </c>
      <c r="W18" s="17">
        <v>363</v>
      </c>
      <c r="X18" s="17">
        <v>162</v>
      </c>
      <c r="Y18" s="17">
        <v>59</v>
      </c>
      <c r="Z18" s="17">
        <v>91</v>
      </c>
      <c r="AA18" s="17">
        <v>40</v>
      </c>
      <c r="AB18" s="17">
        <v>86</v>
      </c>
      <c r="AC18" s="17">
        <v>76</v>
      </c>
      <c r="AD18" s="17">
        <v>65</v>
      </c>
      <c r="AE18" s="17">
        <v>49</v>
      </c>
      <c r="AF18" s="17">
        <v>67</v>
      </c>
      <c r="AH18" s="17">
        <v>62</v>
      </c>
      <c r="AI18" s="17">
        <v>28</v>
      </c>
      <c r="AJ18" s="17">
        <v>30</v>
      </c>
      <c r="AL18" s="17">
        <v>42</v>
      </c>
      <c r="AN18" s="17">
        <v>36</v>
      </c>
      <c r="AQ18" s="17">
        <v>11</v>
      </c>
      <c r="AS18" s="17">
        <v>19</v>
      </c>
      <c r="AU18" s="17">
        <v>15</v>
      </c>
      <c r="AW18" s="17">
        <v>1</v>
      </c>
      <c r="BA18" s="17">
        <v>1</v>
      </c>
      <c r="BM18" s="20">
        <f t="shared" si="0"/>
        <v>2580</v>
      </c>
    </row>
    <row r="19" spans="1:65" s="17" customFormat="1">
      <c r="A19" s="20">
        <v>2003</v>
      </c>
      <c r="B19" s="20"/>
      <c r="C19" s="20"/>
      <c r="D19" s="20"/>
      <c r="E19" s="20"/>
      <c r="F19" s="20"/>
      <c r="G19" s="20"/>
      <c r="H19" s="20"/>
      <c r="S19" s="21">
        <v>158</v>
      </c>
      <c r="T19" s="21">
        <v>251</v>
      </c>
      <c r="U19" s="21">
        <v>364</v>
      </c>
      <c r="V19" s="21">
        <v>394</v>
      </c>
      <c r="W19" s="4">
        <v>279</v>
      </c>
      <c r="X19" s="21">
        <v>132</v>
      </c>
      <c r="Y19" s="21">
        <v>176</v>
      </c>
      <c r="Z19" s="21">
        <v>95</v>
      </c>
      <c r="AA19" s="21">
        <v>44</v>
      </c>
      <c r="AB19" s="21">
        <v>88</v>
      </c>
      <c r="AC19" s="21">
        <v>86</v>
      </c>
      <c r="AD19" s="4">
        <v>128</v>
      </c>
      <c r="AE19" s="21">
        <v>70</v>
      </c>
      <c r="AF19" s="21">
        <v>83</v>
      </c>
      <c r="AG19" s="21">
        <v>34</v>
      </c>
      <c r="AH19" s="21">
        <v>58</v>
      </c>
      <c r="AI19" s="21">
        <v>18</v>
      </c>
      <c r="AJ19" s="21">
        <v>11</v>
      </c>
      <c r="AK19" s="4">
        <v>82</v>
      </c>
      <c r="AL19" s="21">
        <v>22</v>
      </c>
      <c r="AM19" s="21">
        <v>40</v>
      </c>
      <c r="AN19" s="21">
        <v>41</v>
      </c>
      <c r="AO19" s="21">
        <v>44</v>
      </c>
      <c r="AP19" s="21">
        <v>32</v>
      </c>
      <c r="AQ19" s="21">
        <v>15</v>
      </c>
      <c r="AR19" s="4">
        <v>9</v>
      </c>
      <c r="AS19" s="21">
        <v>3</v>
      </c>
      <c r="AU19" s="21">
        <v>2</v>
      </c>
      <c r="AX19" s="17">
        <v>10</v>
      </c>
      <c r="AY19" s="4"/>
      <c r="AZ19" s="17">
        <v>9</v>
      </c>
      <c r="BF19" s="4"/>
      <c r="BM19" s="20">
        <f t="shared" si="0"/>
        <v>2778</v>
      </c>
    </row>
    <row r="20" spans="1:65" s="17" customFormat="1">
      <c r="A20" s="20">
        <v>2004</v>
      </c>
      <c r="B20" s="20"/>
      <c r="C20" s="20"/>
      <c r="D20" s="20"/>
      <c r="E20" s="20"/>
      <c r="F20" s="20"/>
      <c r="G20" s="20"/>
      <c r="H20" s="6">
        <v>1</v>
      </c>
      <c r="O20" s="17">
        <v>5</v>
      </c>
      <c r="P20" s="17">
        <v>107</v>
      </c>
      <c r="Q20" s="21">
        <v>100</v>
      </c>
      <c r="R20" s="21">
        <v>18</v>
      </c>
      <c r="S20" s="21">
        <v>0</v>
      </c>
      <c r="T20" s="21">
        <v>2</v>
      </c>
      <c r="U20" s="21">
        <v>2</v>
      </c>
      <c r="V20" s="21">
        <v>13</v>
      </c>
      <c r="W20" s="21">
        <v>24</v>
      </c>
      <c r="X20" s="21">
        <v>321</v>
      </c>
      <c r="Y20" s="21">
        <v>301</v>
      </c>
      <c r="Z20" s="21">
        <v>43</v>
      </c>
      <c r="AA20" s="21">
        <v>26</v>
      </c>
      <c r="AB20" s="21">
        <v>41</v>
      </c>
      <c r="AC20" s="21">
        <v>59</v>
      </c>
      <c r="AD20" s="21">
        <v>30</v>
      </c>
      <c r="AE20" s="21">
        <v>9</v>
      </c>
      <c r="AF20" s="21">
        <v>17</v>
      </c>
      <c r="AG20" s="21">
        <v>62</v>
      </c>
      <c r="AH20" s="21">
        <v>39</v>
      </c>
      <c r="AI20" s="21">
        <v>147</v>
      </c>
      <c r="AJ20" s="21">
        <v>38</v>
      </c>
      <c r="AK20" s="21">
        <v>22</v>
      </c>
      <c r="AL20" s="21">
        <v>31</v>
      </c>
      <c r="AM20" s="21">
        <v>12</v>
      </c>
      <c r="AN20" s="21">
        <v>21</v>
      </c>
      <c r="AO20" s="21">
        <v>9</v>
      </c>
      <c r="AP20" s="21">
        <v>14</v>
      </c>
      <c r="AQ20" s="21">
        <v>6</v>
      </c>
      <c r="AR20" s="21">
        <v>1</v>
      </c>
      <c r="AS20" s="21">
        <v>7</v>
      </c>
      <c r="AT20" s="21">
        <v>7</v>
      </c>
      <c r="AU20" s="21">
        <v>0</v>
      </c>
      <c r="AV20" s="21">
        <v>1</v>
      </c>
      <c r="AW20" s="21">
        <v>7</v>
      </c>
      <c r="AX20" s="21">
        <v>0</v>
      </c>
      <c r="AY20" s="21">
        <v>13</v>
      </c>
      <c r="AZ20" s="21">
        <v>28</v>
      </c>
      <c r="BA20" s="21">
        <v>15</v>
      </c>
      <c r="BB20" s="21">
        <v>3</v>
      </c>
      <c r="BC20" s="21">
        <v>4</v>
      </c>
      <c r="BD20" s="21">
        <v>0</v>
      </c>
      <c r="BE20" s="21">
        <v>1</v>
      </c>
      <c r="BF20" s="21">
        <v>0</v>
      </c>
      <c r="BG20" s="21">
        <v>3</v>
      </c>
      <c r="BH20" s="21">
        <v>1</v>
      </c>
      <c r="BI20" s="21">
        <v>0</v>
      </c>
      <c r="BJ20" s="21">
        <v>0</v>
      </c>
      <c r="BK20" s="21">
        <v>0</v>
      </c>
      <c r="BL20" s="21">
        <v>0</v>
      </c>
      <c r="BM20" s="20">
        <f>SUM(B20:BL20)</f>
        <v>1611</v>
      </c>
    </row>
    <row r="21" spans="1:65" s="17" customFormat="1">
      <c r="A21" s="20">
        <v>2005</v>
      </c>
      <c r="B21" s="20"/>
      <c r="C21" s="20"/>
      <c r="D21" s="20"/>
      <c r="E21" s="20"/>
      <c r="F21" s="20"/>
      <c r="G21" s="20"/>
      <c r="H21" s="6"/>
      <c r="Q21" s="21"/>
      <c r="R21" s="21"/>
      <c r="S21" s="21">
        <v>276</v>
      </c>
      <c r="T21" s="21">
        <v>124</v>
      </c>
      <c r="U21" s="21">
        <v>22</v>
      </c>
      <c r="V21" s="21">
        <v>2</v>
      </c>
      <c r="W21" s="21">
        <v>2</v>
      </c>
      <c r="X21" s="21">
        <v>31</v>
      </c>
      <c r="Y21" s="21">
        <v>160</v>
      </c>
      <c r="Z21" s="21">
        <v>92</v>
      </c>
      <c r="AA21" s="21">
        <v>72</v>
      </c>
      <c r="AB21" s="21">
        <v>40</v>
      </c>
      <c r="AC21" s="21">
        <v>35</v>
      </c>
      <c r="AD21" s="21">
        <v>50</v>
      </c>
      <c r="AE21" s="21">
        <v>21</v>
      </c>
      <c r="AF21" s="21">
        <v>51</v>
      </c>
      <c r="AG21" s="21">
        <v>14</v>
      </c>
      <c r="AH21" s="21">
        <v>28</v>
      </c>
      <c r="AI21" s="21">
        <v>37</v>
      </c>
      <c r="AJ21" s="21">
        <v>14</v>
      </c>
      <c r="AK21" s="21">
        <v>16</v>
      </c>
      <c r="AL21" s="21">
        <v>16</v>
      </c>
      <c r="AM21" s="21">
        <v>65</v>
      </c>
      <c r="AN21" s="21">
        <v>18</v>
      </c>
      <c r="AO21" s="21">
        <v>18</v>
      </c>
      <c r="AP21" s="21">
        <v>7</v>
      </c>
      <c r="AQ21" s="21">
        <v>41</v>
      </c>
      <c r="AR21" s="21">
        <v>17</v>
      </c>
      <c r="AS21" s="21">
        <v>9</v>
      </c>
      <c r="AT21" s="21">
        <v>7</v>
      </c>
      <c r="AU21" s="21">
        <v>9</v>
      </c>
      <c r="AV21" s="21">
        <v>12</v>
      </c>
      <c r="AW21" s="21">
        <v>3</v>
      </c>
      <c r="AX21" s="21">
        <v>10</v>
      </c>
      <c r="AY21" s="21">
        <v>6</v>
      </c>
      <c r="AZ21" s="21">
        <v>5</v>
      </c>
      <c r="BA21" s="21">
        <v>0</v>
      </c>
      <c r="BB21" s="21">
        <v>4</v>
      </c>
      <c r="BC21" s="21">
        <v>2</v>
      </c>
      <c r="BD21" s="21">
        <v>5</v>
      </c>
      <c r="BE21" s="21"/>
      <c r="BF21" s="21"/>
      <c r="BG21" s="21"/>
      <c r="BH21" s="21"/>
      <c r="BI21" s="21"/>
      <c r="BJ21" s="21"/>
      <c r="BK21" s="21"/>
      <c r="BL21" s="21"/>
      <c r="BM21" s="20">
        <f>SUM(B21:BL21)</f>
        <v>1341</v>
      </c>
    </row>
    <row r="22" spans="1:65" s="17" customFormat="1">
      <c r="A22" s="20">
        <v>2006</v>
      </c>
      <c r="B22" s="20"/>
      <c r="C22" s="20"/>
      <c r="D22" s="20"/>
      <c r="E22" s="20"/>
      <c r="F22" s="20"/>
      <c r="G22" s="20"/>
      <c r="H22" s="6"/>
      <c r="Q22" s="21"/>
      <c r="R22" s="21"/>
      <c r="S22" s="21"/>
      <c r="T22" s="21"/>
      <c r="U22" s="21"/>
      <c r="V22" s="21"/>
      <c r="W22" s="21"/>
      <c r="X22" s="21">
        <v>205</v>
      </c>
      <c r="Y22" s="21">
        <v>359</v>
      </c>
      <c r="Z22" s="21">
        <v>50</v>
      </c>
      <c r="AA22" s="21">
        <v>2</v>
      </c>
      <c r="AB22" s="21">
        <v>3</v>
      </c>
      <c r="AC22" s="21">
        <v>3</v>
      </c>
      <c r="AD22" s="21">
        <v>154</v>
      </c>
      <c r="AE22" s="21">
        <v>84</v>
      </c>
      <c r="AF22" s="21">
        <v>39</v>
      </c>
      <c r="AG22" s="21">
        <v>41</v>
      </c>
      <c r="AH22" s="21">
        <v>18</v>
      </c>
      <c r="AI22" s="21">
        <v>12</v>
      </c>
      <c r="AJ22" s="21">
        <v>33</v>
      </c>
      <c r="AK22" s="21">
        <v>15</v>
      </c>
      <c r="AL22" s="21">
        <v>70</v>
      </c>
      <c r="AM22" s="21">
        <v>7</v>
      </c>
      <c r="AN22" s="21">
        <v>5</v>
      </c>
      <c r="AO22" s="21">
        <v>16</v>
      </c>
      <c r="AP22" s="21">
        <v>8</v>
      </c>
      <c r="AQ22" s="21">
        <v>11</v>
      </c>
      <c r="AR22" s="21">
        <v>16</v>
      </c>
      <c r="AS22" s="21">
        <v>9</v>
      </c>
      <c r="AT22" s="21">
        <v>6</v>
      </c>
      <c r="AU22" s="21">
        <v>10</v>
      </c>
      <c r="AV22" s="21">
        <v>3</v>
      </c>
      <c r="AW22" s="21">
        <v>1</v>
      </c>
      <c r="AX22" s="21">
        <v>3</v>
      </c>
      <c r="AY22" s="21">
        <v>1</v>
      </c>
      <c r="AZ22" s="21">
        <v>1</v>
      </c>
      <c r="BA22" s="21">
        <v>4</v>
      </c>
      <c r="BB22" s="21">
        <v>0</v>
      </c>
      <c r="BC22" s="21">
        <v>3</v>
      </c>
      <c r="BD22" s="21">
        <v>0</v>
      </c>
      <c r="BE22" s="21">
        <v>0</v>
      </c>
      <c r="BF22" s="21">
        <v>0</v>
      </c>
      <c r="BG22" s="21">
        <v>0</v>
      </c>
      <c r="BH22" s="21">
        <v>0</v>
      </c>
      <c r="BI22" s="21">
        <v>0</v>
      </c>
      <c r="BJ22" s="21">
        <v>0</v>
      </c>
      <c r="BK22" s="21">
        <v>0</v>
      </c>
      <c r="BL22" s="21">
        <v>0</v>
      </c>
      <c r="BM22" s="20">
        <f>SUM(B22:BL22)</f>
        <v>1192</v>
      </c>
    </row>
    <row r="23" spans="1:65" s="17" customFormat="1">
      <c r="A23" s="20">
        <v>2007</v>
      </c>
      <c r="B23" s="20"/>
      <c r="C23" s="20"/>
      <c r="D23" s="20"/>
      <c r="E23" s="20"/>
      <c r="F23" s="20"/>
      <c r="G23" s="20"/>
      <c r="H23" s="6"/>
      <c r="P23" s="17">
        <v>1</v>
      </c>
      <c r="Q23" s="21">
        <v>1</v>
      </c>
      <c r="R23" s="21">
        <v>1</v>
      </c>
      <c r="S23" s="21">
        <v>4</v>
      </c>
      <c r="T23" s="21"/>
      <c r="U23" s="21">
        <v>219</v>
      </c>
      <c r="V23" s="21">
        <v>14</v>
      </c>
      <c r="W23" s="21">
        <v>1</v>
      </c>
      <c r="X23" s="21">
        <v>3</v>
      </c>
      <c r="Y23" s="21">
        <v>80</v>
      </c>
      <c r="Z23" s="21">
        <v>171</v>
      </c>
      <c r="AA23" s="21">
        <v>34</v>
      </c>
      <c r="AB23" s="21">
        <v>13</v>
      </c>
      <c r="AC23" s="21">
        <v>7</v>
      </c>
      <c r="AD23" s="21">
        <v>36</v>
      </c>
      <c r="AE23" s="21">
        <v>125</v>
      </c>
      <c r="AF23" s="21">
        <v>37</v>
      </c>
      <c r="AG23" s="21">
        <v>1</v>
      </c>
      <c r="AH23" s="21">
        <v>5</v>
      </c>
      <c r="AI23" s="21">
        <v>9</v>
      </c>
      <c r="AJ23" s="21">
        <v>22</v>
      </c>
      <c r="AK23" s="21">
        <v>48</v>
      </c>
      <c r="AL23" s="21">
        <v>6</v>
      </c>
      <c r="AM23" s="21">
        <v>10</v>
      </c>
      <c r="AN23" s="21">
        <v>11</v>
      </c>
      <c r="AO23" s="21">
        <v>5</v>
      </c>
      <c r="AP23" s="21">
        <v>4</v>
      </c>
      <c r="AQ23" s="21">
        <v>10</v>
      </c>
      <c r="AR23" s="21"/>
      <c r="AS23" s="21">
        <v>4</v>
      </c>
      <c r="AT23" s="21">
        <v>2</v>
      </c>
      <c r="AU23" s="21">
        <v>8</v>
      </c>
      <c r="AV23" s="21">
        <v>8</v>
      </c>
      <c r="AW23" s="21">
        <v>1</v>
      </c>
      <c r="AX23" s="21"/>
      <c r="AY23" s="21"/>
      <c r="AZ23" s="21"/>
      <c r="BA23" s="21">
        <v>2</v>
      </c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0">
        <f>SUM(B23:BL23)</f>
        <v>903</v>
      </c>
    </row>
    <row r="24" spans="1:65" s="21" customFormat="1">
      <c r="A24" s="99">
        <v>2008</v>
      </c>
      <c r="B24" s="100">
        <v>1</v>
      </c>
      <c r="C24" s="100">
        <v>0</v>
      </c>
      <c r="D24" s="100">
        <v>0</v>
      </c>
      <c r="E24" s="100">
        <v>0</v>
      </c>
      <c r="F24" s="100">
        <v>0</v>
      </c>
      <c r="G24" s="100">
        <v>0</v>
      </c>
      <c r="H24" s="100">
        <v>0</v>
      </c>
      <c r="I24" s="100">
        <v>0</v>
      </c>
      <c r="J24" s="100">
        <v>0</v>
      </c>
      <c r="K24" s="100">
        <v>0</v>
      </c>
      <c r="L24" s="100">
        <v>0</v>
      </c>
      <c r="M24" s="100">
        <v>1</v>
      </c>
      <c r="N24" s="100">
        <v>0</v>
      </c>
      <c r="O24" s="100">
        <v>1</v>
      </c>
      <c r="P24" s="100">
        <v>0</v>
      </c>
      <c r="Q24" s="100">
        <v>0</v>
      </c>
      <c r="R24" s="100">
        <v>8</v>
      </c>
      <c r="S24" s="100">
        <v>516</v>
      </c>
      <c r="T24" s="100">
        <v>344</v>
      </c>
      <c r="U24" s="100">
        <v>100</v>
      </c>
      <c r="V24" s="100">
        <v>32</v>
      </c>
      <c r="W24" s="100">
        <v>9</v>
      </c>
      <c r="X24" s="100">
        <v>67</v>
      </c>
      <c r="Y24" s="100">
        <v>112</v>
      </c>
      <c r="Z24" s="100">
        <v>46</v>
      </c>
      <c r="AA24" s="100">
        <v>31</v>
      </c>
      <c r="AB24" s="100">
        <v>17</v>
      </c>
      <c r="AC24" s="100">
        <v>21</v>
      </c>
      <c r="AD24" s="100">
        <v>20</v>
      </c>
      <c r="AE24" s="100">
        <v>2</v>
      </c>
      <c r="AF24" s="100">
        <v>9</v>
      </c>
      <c r="AG24" s="100">
        <v>14</v>
      </c>
      <c r="AH24" s="100">
        <v>15</v>
      </c>
      <c r="AI24" s="100">
        <v>5</v>
      </c>
      <c r="AJ24" s="100">
        <v>22</v>
      </c>
      <c r="AK24" s="100">
        <v>9</v>
      </c>
      <c r="AL24" s="100">
        <v>21</v>
      </c>
      <c r="AM24" s="100">
        <v>18</v>
      </c>
      <c r="AN24" s="100">
        <v>3</v>
      </c>
      <c r="AO24" s="100">
        <v>3</v>
      </c>
      <c r="AP24" s="100">
        <v>0</v>
      </c>
      <c r="AQ24" s="100">
        <v>9</v>
      </c>
      <c r="AR24" s="100">
        <v>2</v>
      </c>
      <c r="AS24" s="100">
        <v>1</v>
      </c>
      <c r="AT24" s="100">
        <v>1</v>
      </c>
      <c r="AU24" s="100">
        <v>2</v>
      </c>
      <c r="AV24" s="100">
        <v>0</v>
      </c>
      <c r="AW24" s="100">
        <v>0</v>
      </c>
      <c r="AX24" s="100">
        <v>0</v>
      </c>
      <c r="AY24" s="100">
        <v>0</v>
      </c>
      <c r="AZ24" s="100">
        <v>1</v>
      </c>
      <c r="BA24" s="100">
        <v>0</v>
      </c>
      <c r="BB24" s="100">
        <v>0</v>
      </c>
      <c r="BC24" s="100">
        <v>0</v>
      </c>
      <c r="BD24" s="100">
        <v>0</v>
      </c>
      <c r="BE24" s="100">
        <v>0</v>
      </c>
      <c r="BF24" s="100">
        <v>0</v>
      </c>
      <c r="BG24" s="100">
        <v>0</v>
      </c>
      <c r="BH24" s="100">
        <v>0</v>
      </c>
      <c r="BI24" s="100">
        <v>0</v>
      </c>
      <c r="BJ24" s="100">
        <v>0</v>
      </c>
      <c r="BK24" s="100">
        <v>0</v>
      </c>
      <c r="BL24" s="100">
        <v>0</v>
      </c>
      <c r="BM24" s="99">
        <f>SUM(B24:BL24)</f>
        <v>1463</v>
      </c>
    </row>
    <row r="25" spans="1:65" s="2" customFormat="1" ht="15.75">
      <c r="A25" s="27">
        <v>2009</v>
      </c>
      <c r="B25" s="27"/>
      <c r="C25" s="27"/>
      <c r="D25" s="27"/>
      <c r="E25" s="27"/>
      <c r="F25" s="27"/>
      <c r="G25" s="106">
        <v>0</v>
      </c>
      <c r="H25" s="106">
        <v>0</v>
      </c>
      <c r="I25" s="106">
        <v>0</v>
      </c>
      <c r="J25" s="106">
        <v>0</v>
      </c>
      <c r="K25" s="106">
        <v>0</v>
      </c>
      <c r="L25" s="106">
        <v>0</v>
      </c>
      <c r="M25" s="106">
        <v>0</v>
      </c>
      <c r="N25" s="106">
        <v>0</v>
      </c>
      <c r="O25" s="106">
        <v>0</v>
      </c>
      <c r="P25" s="106">
        <v>0</v>
      </c>
      <c r="Q25" s="106">
        <v>0</v>
      </c>
      <c r="R25" s="106">
        <v>358</v>
      </c>
      <c r="S25" s="106">
        <v>582</v>
      </c>
      <c r="T25" s="106">
        <v>268</v>
      </c>
      <c r="U25" s="106">
        <v>537</v>
      </c>
      <c r="V25" s="106">
        <v>264</v>
      </c>
      <c r="W25" s="106">
        <v>260</v>
      </c>
      <c r="X25" s="106">
        <v>86</v>
      </c>
      <c r="Y25" s="106">
        <v>181</v>
      </c>
      <c r="Z25" s="106">
        <v>70</v>
      </c>
      <c r="AA25" s="106">
        <v>100</v>
      </c>
      <c r="AB25" s="106">
        <v>12</v>
      </c>
      <c r="AC25" s="106">
        <v>14</v>
      </c>
      <c r="AD25" s="106">
        <v>44</v>
      </c>
      <c r="AE25" s="106">
        <v>76</v>
      </c>
      <c r="AF25" s="106">
        <v>21</v>
      </c>
      <c r="AG25" s="106">
        <v>37</v>
      </c>
      <c r="AH25" s="106">
        <v>74</v>
      </c>
      <c r="AI25" s="106">
        <v>32</v>
      </c>
      <c r="AJ25" s="106">
        <v>64</v>
      </c>
      <c r="AK25" s="106">
        <v>31</v>
      </c>
      <c r="AL25" s="106">
        <v>13</v>
      </c>
      <c r="AM25" s="106">
        <v>13</v>
      </c>
      <c r="AN25" s="106">
        <v>37</v>
      </c>
      <c r="AO25" s="106">
        <v>61</v>
      </c>
      <c r="AP25" s="106">
        <v>17</v>
      </c>
      <c r="AQ25" s="106">
        <v>16</v>
      </c>
      <c r="AR25" s="106">
        <v>14</v>
      </c>
      <c r="AS25" s="106">
        <v>15</v>
      </c>
      <c r="AT25" s="106">
        <v>8</v>
      </c>
      <c r="AU25" s="106">
        <v>9</v>
      </c>
      <c r="AV25" s="106">
        <v>4</v>
      </c>
      <c r="AW25" s="106">
        <v>5</v>
      </c>
      <c r="AX25" s="106">
        <v>5</v>
      </c>
      <c r="AY25" s="106">
        <v>1</v>
      </c>
      <c r="AZ25" s="106">
        <v>1</v>
      </c>
      <c r="BA25" s="106">
        <v>0</v>
      </c>
      <c r="BB25" s="106">
        <v>4</v>
      </c>
      <c r="BC25" s="106">
        <v>0</v>
      </c>
      <c r="BD25" s="106">
        <v>0</v>
      </c>
      <c r="BE25" s="106">
        <v>0</v>
      </c>
      <c r="BM25" s="99">
        <f>SUM(B25:BL25)</f>
        <v>3334</v>
      </c>
    </row>
    <row r="26" spans="1:65" s="1" customFormat="1">
      <c r="A26" s="1" t="s">
        <v>3</v>
      </c>
      <c r="B26" s="1">
        <f t="shared" ref="B26:G26" si="1">SUM(B5:B25)</f>
        <v>5</v>
      </c>
      <c r="C26" s="1">
        <f t="shared" si="1"/>
        <v>0</v>
      </c>
      <c r="D26" s="1">
        <f t="shared" si="1"/>
        <v>1</v>
      </c>
      <c r="E26" s="1">
        <f t="shared" si="1"/>
        <v>0</v>
      </c>
      <c r="F26" s="1">
        <f t="shared" si="1"/>
        <v>0</v>
      </c>
      <c r="G26" s="1">
        <f t="shared" si="1"/>
        <v>0</v>
      </c>
      <c r="H26" s="1">
        <f t="shared" ref="H26:AM26" si="2">SUM(H5:H25)</f>
        <v>1</v>
      </c>
      <c r="I26" s="1">
        <f t="shared" si="2"/>
        <v>0</v>
      </c>
      <c r="J26" s="1">
        <f t="shared" si="2"/>
        <v>2</v>
      </c>
      <c r="K26" s="1">
        <f t="shared" si="2"/>
        <v>3</v>
      </c>
      <c r="L26" s="1">
        <f t="shared" si="2"/>
        <v>1</v>
      </c>
      <c r="M26" s="1">
        <f t="shared" si="2"/>
        <v>1</v>
      </c>
      <c r="N26" s="1">
        <f t="shared" si="2"/>
        <v>180</v>
      </c>
      <c r="O26" s="1">
        <f t="shared" si="2"/>
        <v>182</v>
      </c>
      <c r="P26" s="1">
        <f t="shared" si="2"/>
        <v>535</v>
      </c>
      <c r="Q26" s="1">
        <f t="shared" si="2"/>
        <v>1285</v>
      </c>
      <c r="R26" s="1">
        <f t="shared" si="2"/>
        <v>2401</v>
      </c>
      <c r="S26" s="1">
        <f t="shared" si="2"/>
        <v>3207</v>
      </c>
      <c r="T26" s="1">
        <f t="shared" si="2"/>
        <v>1653</v>
      </c>
      <c r="U26" s="1">
        <f t="shared" si="2"/>
        <v>2692</v>
      </c>
      <c r="V26" s="1">
        <f t="shared" si="2"/>
        <v>2255</v>
      </c>
      <c r="W26" s="1">
        <f t="shared" si="2"/>
        <v>2769</v>
      </c>
      <c r="X26" s="1">
        <f t="shared" si="2"/>
        <v>1941</v>
      </c>
      <c r="Y26" s="1">
        <f t="shared" si="2"/>
        <v>2278</v>
      </c>
      <c r="Z26" s="1">
        <f t="shared" si="2"/>
        <v>1703</v>
      </c>
      <c r="AA26" s="1">
        <f t="shared" si="2"/>
        <v>1278</v>
      </c>
      <c r="AB26" s="1">
        <f t="shared" si="2"/>
        <v>1559</v>
      </c>
      <c r="AC26" s="1">
        <f t="shared" si="2"/>
        <v>1633</v>
      </c>
      <c r="AD26" s="1">
        <f t="shared" si="2"/>
        <v>1197</v>
      </c>
      <c r="AE26" s="1">
        <f t="shared" si="2"/>
        <v>1677</v>
      </c>
      <c r="AF26" s="1">
        <f t="shared" si="2"/>
        <v>2059</v>
      </c>
      <c r="AG26" s="1">
        <f t="shared" si="2"/>
        <v>480</v>
      </c>
      <c r="AH26" s="1">
        <f t="shared" si="2"/>
        <v>1501</v>
      </c>
      <c r="AI26" s="1">
        <f t="shared" si="2"/>
        <v>958</v>
      </c>
      <c r="AJ26" s="1">
        <f t="shared" si="2"/>
        <v>778</v>
      </c>
      <c r="AK26" s="1">
        <f t="shared" si="2"/>
        <v>579</v>
      </c>
      <c r="AL26" s="1">
        <f t="shared" si="2"/>
        <v>754</v>
      </c>
      <c r="AM26" s="1">
        <f t="shared" si="2"/>
        <v>730</v>
      </c>
      <c r="AN26" s="1">
        <f t="shared" ref="AN26:BM26" si="3">SUM(AN5:AN25)</f>
        <v>501</v>
      </c>
      <c r="AO26" s="1">
        <f t="shared" si="3"/>
        <v>530</v>
      </c>
      <c r="AP26" s="1">
        <f t="shared" si="3"/>
        <v>472</v>
      </c>
      <c r="AQ26" s="1">
        <f t="shared" si="3"/>
        <v>449</v>
      </c>
      <c r="AR26" s="1">
        <f t="shared" si="3"/>
        <v>240</v>
      </c>
      <c r="AS26" s="1">
        <f t="shared" si="3"/>
        <v>268</v>
      </c>
      <c r="AT26" s="1">
        <f t="shared" si="3"/>
        <v>131</v>
      </c>
      <c r="AU26" s="1">
        <f t="shared" si="3"/>
        <v>173</v>
      </c>
      <c r="AV26" s="1">
        <f t="shared" si="3"/>
        <v>307</v>
      </c>
      <c r="AW26" s="1">
        <f t="shared" si="3"/>
        <v>102</v>
      </c>
      <c r="AX26" s="1">
        <f t="shared" si="3"/>
        <v>89</v>
      </c>
      <c r="AY26" s="1">
        <f t="shared" si="3"/>
        <v>44</v>
      </c>
      <c r="AZ26" s="1">
        <f t="shared" si="3"/>
        <v>76</v>
      </c>
      <c r="BA26" s="1">
        <f t="shared" si="3"/>
        <v>43</v>
      </c>
      <c r="BB26" s="1">
        <f t="shared" si="3"/>
        <v>290</v>
      </c>
      <c r="BC26" s="1">
        <f t="shared" si="3"/>
        <v>89</v>
      </c>
      <c r="BD26" s="1">
        <f t="shared" si="3"/>
        <v>5</v>
      </c>
      <c r="BE26" s="1">
        <f t="shared" si="3"/>
        <v>1</v>
      </c>
      <c r="BF26" s="1">
        <f t="shared" si="3"/>
        <v>0</v>
      </c>
      <c r="BG26" s="1">
        <f t="shared" si="3"/>
        <v>6</v>
      </c>
      <c r="BH26" s="1">
        <f t="shared" si="3"/>
        <v>8</v>
      </c>
      <c r="BI26" s="1">
        <f t="shared" si="3"/>
        <v>0</v>
      </c>
      <c r="BJ26" s="1">
        <f t="shared" si="3"/>
        <v>1</v>
      </c>
      <c r="BK26" s="1">
        <f t="shared" si="3"/>
        <v>0</v>
      </c>
      <c r="BL26" s="1">
        <f t="shared" si="3"/>
        <v>0</v>
      </c>
      <c r="BM26" s="1">
        <f t="shared" si="3"/>
        <v>42103</v>
      </c>
    </row>
    <row r="27" spans="1:65">
      <c r="A27" s="1" t="s">
        <v>4</v>
      </c>
      <c r="B27" s="1">
        <v>4</v>
      </c>
      <c r="I27" s="1">
        <f>SUM(C26:I26)</f>
        <v>2</v>
      </c>
      <c r="J27" s="1"/>
      <c r="K27" s="1"/>
      <c r="L27" s="1"/>
      <c r="M27" s="1"/>
      <c r="N27" s="1"/>
      <c r="O27" s="1"/>
      <c r="P27" s="1">
        <f>SUM(J26:P26)</f>
        <v>904</v>
      </c>
      <c r="Q27" s="1"/>
      <c r="R27" s="1"/>
      <c r="S27" s="1"/>
      <c r="T27" s="1"/>
      <c r="U27" s="1"/>
      <c r="V27" s="1"/>
      <c r="W27" s="1">
        <f>SUM(Q26:W26)</f>
        <v>16262</v>
      </c>
      <c r="X27" s="1"/>
      <c r="Y27" s="1"/>
      <c r="Z27" s="1"/>
      <c r="AA27" s="1"/>
      <c r="AB27" s="1"/>
      <c r="AC27" s="1"/>
      <c r="AD27" s="1">
        <f>SUM(X26:AD26)</f>
        <v>11589</v>
      </c>
      <c r="AE27" s="1"/>
      <c r="AF27" s="1"/>
      <c r="AG27" s="1"/>
      <c r="AH27" s="1"/>
      <c r="AI27" s="1"/>
      <c r="AJ27" s="1"/>
      <c r="AK27" s="1">
        <f>SUM(AE26:AK26)</f>
        <v>8032</v>
      </c>
      <c r="AL27" s="1"/>
      <c r="AM27" s="1"/>
      <c r="AN27" s="1"/>
      <c r="AO27" s="1"/>
      <c r="AP27" s="1"/>
      <c r="AQ27" s="1"/>
      <c r="AR27" s="1">
        <f>SUM(AL26:AR26)</f>
        <v>3676</v>
      </c>
      <c r="AS27" s="1"/>
      <c r="AT27" s="1"/>
      <c r="AU27" s="1"/>
      <c r="AV27" s="1"/>
      <c r="AW27" s="1"/>
      <c r="AX27" s="1"/>
      <c r="AY27" s="1">
        <f>SUM(AS26:AY26)</f>
        <v>1114</v>
      </c>
      <c r="AZ27" s="1"/>
      <c r="BA27" s="1"/>
      <c r="BB27" s="1"/>
      <c r="BC27" s="1"/>
      <c r="BD27" s="1"/>
      <c r="BE27" s="1"/>
      <c r="BF27" s="1">
        <f>SUM(AZ26:BF26)</f>
        <v>504</v>
      </c>
      <c r="BG27" s="1"/>
      <c r="BH27" s="1"/>
      <c r="BI27" s="1"/>
      <c r="BJ27" s="1"/>
      <c r="BK27" s="1">
        <f>SUM(BG26:BL26)</f>
        <v>15</v>
      </c>
      <c r="BL27" s="1"/>
      <c r="BM27" s="1">
        <f>SUM(B27:BK27)</f>
        <v>42102</v>
      </c>
    </row>
    <row r="28" spans="1:65" s="103" customForma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</row>
    <row r="29" spans="1:6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 t="s">
        <v>248</v>
      </c>
      <c r="BK29" s="1"/>
      <c r="BL29" s="1"/>
      <c r="BM29" s="1">
        <f>BM26/20</f>
        <v>2105.15</v>
      </c>
    </row>
    <row r="31" spans="1:65">
      <c r="A31" s="1" t="s">
        <v>19</v>
      </c>
      <c r="B31" s="5">
        <f>SUM(B5:B13)</f>
        <v>0</v>
      </c>
      <c r="C31" s="5">
        <f>SUM(C5:C13)+B31</f>
        <v>0</v>
      </c>
      <c r="D31" s="5">
        <f t="shared" ref="D31:BK31" si="4">SUM(D5:D13)+C31</f>
        <v>0</v>
      </c>
      <c r="E31" s="5">
        <f t="shared" si="4"/>
        <v>0</v>
      </c>
      <c r="F31" s="5">
        <f t="shared" si="4"/>
        <v>0</v>
      </c>
      <c r="G31" s="5">
        <f t="shared" si="4"/>
        <v>0</v>
      </c>
      <c r="H31" s="5">
        <f t="shared" si="4"/>
        <v>0</v>
      </c>
      <c r="I31" s="5">
        <f t="shared" si="4"/>
        <v>0</v>
      </c>
      <c r="J31" s="5">
        <f t="shared" si="4"/>
        <v>0</v>
      </c>
      <c r="K31" s="5">
        <f t="shared" si="4"/>
        <v>0</v>
      </c>
      <c r="L31" s="5">
        <f t="shared" si="4"/>
        <v>0</v>
      </c>
      <c r="M31" s="5">
        <f t="shared" si="4"/>
        <v>0</v>
      </c>
      <c r="N31" s="5">
        <f t="shared" si="4"/>
        <v>28</v>
      </c>
      <c r="O31" s="5">
        <f t="shared" si="4"/>
        <v>54</v>
      </c>
      <c r="P31" s="5">
        <f t="shared" si="4"/>
        <v>179</v>
      </c>
      <c r="Q31" s="5">
        <f t="shared" si="4"/>
        <v>502</v>
      </c>
      <c r="R31" s="5">
        <f t="shared" si="4"/>
        <v>665</v>
      </c>
      <c r="S31" s="5">
        <f t="shared" si="4"/>
        <v>1341</v>
      </c>
      <c r="T31" s="5">
        <f t="shared" si="4"/>
        <v>1729</v>
      </c>
      <c r="U31" s="5">
        <f t="shared" si="4"/>
        <v>2520</v>
      </c>
      <c r="V31" s="5">
        <f t="shared" si="4"/>
        <v>3466</v>
      </c>
      <c r="W31" s="5">
        <f t="shared" si="4"/>
        <v>4646</v>
      </c>
      <c r="X31" s="5">
        <f t="shared" si="4"/>
        <v>5289</v>
      </c>
      <c r="Y31" s="5">
        <f t="shared" si="4"/>
        <v>5681</v>
      </c>
      <c r="Z31" s="5">
        <f t="shared" si="4"/>
        <v>6510</v>
      </c>
      <c r="AA31" s="5">
        <f t="shared" si="4"/>
        <v>7342</v>
      </c>
      <c r="AB31" s="5">
        <f t="shared" si="4"/>
        <v>8394</v>
      </c>
      <c r="AC31" s="5">
        <f t="shared" si="4"/>
        <v>9603</v>
      </c>
      <c r="AD31" s="5">
        <f t="shared" si="4"/>
        <v>10214</v>
      </c>
      <c r="AE31" s="5">
        <f t="shared" si="4"/>
        <v>10943</v>
      </c>
      <c r="AF31" s="5">
        <f t="shared" si="4"/>
        <v>12352</v>
      </c>
      <c r="AG31" s="5">
        <f t="shared" si="4"/>
        <v>12611</v>
      </c>
      <c r="AH31" s="5">
        <f t="shared" si="4"/>
        <v>13734</v>
      </c>
      <c r="AI31" s="5">
        <f t="shared" si="4"/>
        <v>14334</v>
      </c>
      <c r="AJ31" s="5">
        <f t="shared" si="4"/>
        <v>14840</v>
      </c>
      <c r="AK31" s="5">
        <f t="shared" si="4"/>
        <v>15161</v>
      </c>
      <c r="AL31" s="5">
        <f t="shared" si="4"/>
        <v>15653</v>
      </c>
      <c r="AM31" s="5">
        <f t="shared" si="4"/>
        <v>16197</v>
      </c>
      <c r="AN31" s="5">
        <f t="shared" si="4"/>
        <v>16510</v>
      </c>
      <c r="AO31" s="5">
        <f t="shared" si="4"/>
        <v>16849</v>
      </c>
      <c r="AP31" s="5">
        <f t="shared" si="4"/>
        <v>17224</v>
      </c>
      <c r="AQ31" s="5">
        <f t="shared" si="4"/>
        <v>17542</v>
      </c>
      <c r="AR31" s="5">
        <f t="shared" si="4"/>
        <v>17718</v>
      </c>
      <c r="AS31" s="5">
        <f t="shared" si="4"/>
        <v>17919</v>
      </c>
      <c r="AT31" s="5">
        <f t="shared" si="4"/>
        <v>18018</v>
      </c>
      <c r="AU31" s="5">
        <f t="shared" si="4"/>
        <v>18133</v>
      </c>
      <c r="AV31" s="5">
        <f t="shared" si="4"/>
        <v>18407</v>
      </c>
      <c r="AW31" s="5">
        <f t="shared" si="4"/>
        <v>18491</v>
      </c>
      <c r="AX31" s="5">
        <f t="shared" si="4"/>
        <v>18552</v>
      </c>
      <c r="AY31" s="5">
        <f t="shared" si="4"/>
        <v>18568</v>
      </c>
      <c r="AZ31" s="5">
        <f t="shared" si="4"/>
        <v>18597</v>
      </c>
      <c r="BA31" s="5">
        <f t="shared" si="4"/>
        <v>18612</v>
      </c>
      <c r="BB31" s="5">
        <f t="shared" si="4"/>
        <v>18891</v>
      </c>
      <c r="BC31" s="5">
        <f t="shared" si="4"/>
        <v>18971</v>
      </c>
      <c r="BD31" s="5">
        <f t="shared" si="4"/>
        <v>18971</v>
      </c>
      <c r="BE31" s="5">
        <f t="shared" si="4"/>
        <v>18971</v>
      </c>
      <c r="BF31" s="5">
        <f t="shared" si="4"/>
        <v>18971</v>
      </c>
      <c r="BG31" s="5">
        <f t="shared" si="4"/>
        <v>18971</v>
      </c>
      <c r="BH31" s="5">
        <f t="shared" si="4"/>
        <v>18971</v>
      </c>
      <c r="BI31" s="5">
        <f t="shared" si="4"/>
        <v>18971</v>
      </c>
      <c r="BJ31" s="5">
        <f t="shared" si="4"/>
        <v>18971</v>
      </c>
      <c r="BK31" s="5">
        <f t="shared" si="4"/>
        <v>18971</v>
      </c>
      <c r="BL31" s="5"/>
      <c r="BM31" s="5">
        <f>SUM(BM5:BM13)</f>
        <v>18971</v>
      </c>
    </row>
    <row r="32" spans="1:65">
      <c r="A32" s="1" t="s">
        <v>20</v>
      </c>
      <c r="B32" s="5">
        <f>B31/$BM$31*100</f>
        <v>0</v>
      </c>
      <c r="C32" s="5">
        <f t="shared" ref="C32:BK32" si="5">C31/$BM$31*100</f>
        <v>0</v>
      </c>
      <c r="D32" s="5">
        <f t="shared" si="5"/>
        <v>0</v>
      </c>
      <c r="E32" s="5">
        <f t="shared" si="5"/>
        <v>0</v>
      </c>
      <c r="F32" s="5">
        <f t="shared" si="5"/>
        <v>0</v>
      </c>
      <c r="G32" s="5">
        <f t="shared" si="5"/>
        <v>0</v>
      </c>
      <c r="H32" s="5">
        <f t="shared" si="5"/>
        <v>0</v>
      </c>
      <c r="I32" s="5">
        <f t="shared" si="5"/>
        <v>0</v>
      </c>
      <c r="J32" s="5">
        <f t="shared" si="5"/>
        <v>0</v>
      </c>
      <c r="K32" s="5">
        <f t="shared" si="5"/>
        <v>0</v>
      </c>
      <c r="L32" s="5">
        <f t="shared" si="5"/>
        <v>0</v>
      </c>
      <c r="M32" s="5">
        <f t="shared" si="5"/>
        <v>0</v>
      </c>
      <c r="N32" s="5">
        <f t="shared" si="5"/>
        <v>0.14759369564071476</v>
      </c>
      <c r="O32" s="5">
        <f t="shared" si="5"/>
        <v>0.28464498444994996</v>
      </c>
      <c r="P32" s="5">
        <f t="shared" si="5"/>
        <v>0.94354541141742665</v>
      </c>
      <c r="Q32" s="5">
        <f t="shared" si="5"/>
        <v>2.6461441147013862</v>
      </c>
      <c r="R32" s="5">
        <f t="shared" si="5"/>
        <v>3.505350271466976</v>
      </c>
      <c r="S32" s="5">
        <f t="shared" si="5"/>
        <v>7.0686837805070901</v>
      </c>
      <c r="T32" s="5">
        <f t="shared" si="5"/>
        <v>9.1139107058141384</v>
      </c>
      <c r="U32" s="5">
        <f t="shared" si="5"/>
        <v>13.283432607664331</v>
      </c>
      <c r="V32" s="5">
        <f t="shared" si="5"/>
        <v>18.269991038954192</v>
      </c>
      <c r="W32" s="5">
        <f t="shared" si="5"/>
        <v>24.490011069527174</v>
      </c>
      <c r="X32" s="5">
        <f t="shared" si="5"/>
        <v>27.879394865847871</v>
      </c>
      <c r="Y32" s="5">
        <f t="shared" si="5"/>
        <v>29.945706604817879</v>
      </c>
      <c r="Z32" s="5">
        <f t="shared" si="5"/>
        <v>34.315534236466185</v>
      </c>
      <c r="AA32" s="5">
        <f t="shared" si="5"/>
        <v>38.701175478361712</v>
      </c>
      <c r="AB32" s="5">
        <f t="shared" si="5"/>
        <v>44.246481471719996</v>
      </c>
      <c r="AC32" s="5">
        <f t="shared" si="5"/>
        <v>50.619366401349431</v>
      </c>
      <c r="AD32" s="5">
        <f t="shared" si="5"/>
        <v>53.84007168836645</v>
      </c>
      <c r="AE32" s="5">
        <f t="shared" si="5"/>
        <v>57.682778978440773</v>
      </c>
      <c r="AF32" s="5">
        <f t="shared" si="5"/>
        <v>65.109904591218168</v>
      </c>
      <c r="AG32" s="5">
        <f t="shared" si="5"/>
        <v>66.475146275894787</v>
      </c>
      <c r="AH32" s="5">
        <f t="shared" si="5"/>
        <v>72.394707711770607</v>
      </c>
      <c r="AI32" s="5">
        <f t="shared" si="5"/>
        <v>75.557429761214493</v>
      </c>
      <c r="AJ32" s="5">
        <f t="shared" si="5"/>
        <v>78.224658689578831</v>
      </c>
      <c r="AK32" s="5">
        <f t="shared" si="5"/>
        <v>79.916714986031309</v>
      </c>
      <c r="AL32" s="5">
        <f t="shared" si="5"/>
        <v>82.5101470665753</v>
      </c>
      <c r="AM32" s="5">
        <f t="shared" si="5"/>
        <v>85.377681724737755</v>
      </c>
      <c r="AN32" s="5">
        <f t="shared" si="5"/>
        <v>87.027568393864314</v>
      </c>
      <c r="AO32" s="5">
        <f t="shared" si="5"/>
        <v>88.814506351800119</v>
      </c>
      <c r="AP32" s="5">
        <f t="shared" si="5"/>
        <v>90.791207632702537</v>
      </c>
      <c r="AQ32" s="5">
        <f t="shared" si="5"/>
        <v>92.467450318907808</v>
      </c>
      <c r="AR32" s="5">
        <f t="shared" si="5"/>
        <v>93.395182120078019</v>
      </c>
      <c r="AS32" s="5">
        <f t="shared" si="5"/>
        <v>94.454694006641716</v>
      </c>
      <c r="AT32" s="5">
        <f t="shared" si="5"/>
        <v>94.976543144799962</v>
      </c>
      <c r="AU32" s="5">
        <f t="shared" si="5"/>
        <v>95.58273153761003</v>
      </c>
      <c r="AV32" s="5">
        <f t="shared" si="5"/>
        <v>97.027041273522741</v>
      </c>
      <c r="AW32" s="5">
        <f t="shared" si="5"/>
        <v>97.469822360444894</v>
      </c>
      <c r="AX32" s="5">
        <f t="shared" si="5"/>
        <v>97.791365768805022</v>
      </c>
      <c r="AY32" s="5">
        <f t="shared" si="5"/>
        <v>97.87570502345686</v>
      </c>
      <c r="AZ32" s="5">
        <f t="shared" si="5"/>
        <v>98.028569922513313</v>
      </c>
      <c r="BA32" s="5">
        <f t="shared" si="5"/>
        <v>98.107637973749405</v>
      </c>
      <c r="BB32" s="5">
        <f t="shared" si="5"/>
        <v>99.578303726740813</v>
      </c>
      <c r="BC32" s="5">
        <f t="shared" si="5"/>
        <v>100</v>
      </c>
      <c r="BD32" s="5">
        <f t="shared" si="5"/>
        <v>100</v>
      </c>
      <c r="BE32" s="5">
        <f t="shared" si="5"/>
        <v>100</v>
      </c>
      <c r="BF32" s="5">
        <f t="shared" si="5"/>
        <v>100</v>
      </c>
      <c r="BG32" s="5">
        <f t="shared" si="5"/>
        <v>100</v>
      </c>
      <c r="BH32" s="5">
        <f t="shared" si="5"/>
        <v>100</v>
      </c>
      <c r="BI32" s="5">
        <f t="shared" si="5"/>
        <v>100</v>
      </c>
      <c r="BJ32" s="5">
        <f t="shared" si="5"/>
        <v>100</v>
      </c>
      <c r="BK32" s="5">
        <f t="shared" si="5"/>
        <v>100</v>
      </c>
      <c r="BL32" s="5"/>
      <c r="BM32" s="5"/>
    </row>
    <row r="33" spans="1:65" s="97" customFormat="1">
      <c r="A33" s="96" t="s">
        <v>24</v>
      </c>
      <c r="B33" s="96">
        <f>B31/10</f>
        <v>0</v>
      </c>
      <c r="C33" s="96">
        <f t="shared" ref="C33:BM33" si="6">C31/10</f>
        <v>0</v>
      </c>
      <c r="D33" s="96">
        <f t="shared" si="6"/>
        <v>0</v>
      </c>
      <c r="E33" s="96">
        <f t="shared" si="6"/>
        <v>0</v>
      </c>
      <c r="F33" s="96">
        <f t="shared" si="6"/>
        <v>0</v>
      </c>
      <c r="G33" s="96">
        <f t="shared" si="6"/>
        <v>0</v>
      </c>
      <c r="H33" s="96">
        <f t="shared" si="6"/>
        <v>0</v>
      </c>
      <c r="I33" s="96">
        <f t="shared" si="6"/>
        <v>0</v>
      </c>
      <c r="J33" s="96">
        <f t="shared" si="6"/>
        <v>0</v>
      </c>
      <c r="K33" s="96">
        <f t="shared" si="6"/>
        <v>0</v>
      </c>
      <c r="L33" s="96">
        <f t="shared" si="6"/>
        <v>0</v>
      </c>
      <c r="M33" s="96">
        <f t="shared" si="6"/>
        <v>0</v>
      </c>
      <c r="N33" s="96">
        <f t="shared" si="6"/>
        <v>2.8</v>
      </c>
      <c r="O33" s="96">
        <f t="shared" si="6"/>
        <v>5.4</v>
      </c>
      <c r="P33" s="96">
        <f t="shared" si="6"/>
        <v>17.899999999999999</v>
      </c>
      <c r="Q33" s="96">
        <f t="shared" si="6"/>
        <v>50.2</v>
      </c>
      <c r="R33" s="96">
        <f t="shared" si="6"/>
        <v>66.5</v>
      </c>
      <c r="S33" s="96">
        <f t="shared" si="6"/>
        <v>134.1</v>
      </c>
      <c r="T33" s="96">
        <f t="shared" si="6"/>
        <v>172.9</v>
      </c>
      <c r="U33" s="96">
        <f t="shared" si="6"/>
        <v>252</v>
      </c>
      <c r="V33" s="96">
        <f t="shared" si="6"/>
        <v>346.6</v>
      </c>
      <c r="W33" s="96">
        <f t="shared" si="6"/>
        <v>464.6</v>
      </c>
      <c r="X33" s="96">
        <f t="shared" si="6"/>
        <v>528.9</v>
      </c>
      <c r="Y33" s="96">
        <f t="shared" si="6"/>
        <v>568.1</v>
      </c>
      <c r="Z33" s="96">
        <f t="shared" si="6"/>
        <v>651</v>
      </c>
      <c r="AA33" s="96">
        <f t="shared" si="6"/>
        <v>734.2</v>
      </c>
      <c r="AB33" s="96">
        <f t="shared" si="6"/>
        <v>839.4</v>
      </c>
      <c r="AC33" s="96">
        <f t="shared" si="6"/>
        <v>960.3</v>
      </c>
      <c r="AD33" s="96">
        <f t="shared" si="6"/>
        <v>1021.4</v>
      </c>
      <c r="AE33" s="96">
        <f t="shared" si="6"/>
        <v>1094.3</v>
      </c>
      <c r="AF33" s="96">
        <f t="shared" si="6"/>
        <v>1235.2</v>
      </c>
      <c r="AG33" s="96">
        <f t="shared" si="6"/>
        <v>1261.0999999999999</v>
      </c>
      <c r="AH33" s="96">
        <f t="shared" si="6"/>
        <v>1373.4</v>
      </c>
      <c r="AI33" s="96">
        <f t="shared" si="6"/>
        <v>1433.4</v>
      </c>
      <c r="AJ33" s="96">
        <f t="shared" si="6"/>
        <v>1484</v>
      </c>
      <c r="AK33" s="96">
        <f t="shared" si="6"/>
        <v>1516.1</v>
      </c>
      <c r="AL33" s="96">
        <f t="shared" si="6"/>
        <v>1565.3</v>
      </c>
      <c r="AM33" s="96">
        <f t="shared" si="6"/>
        <v>1619.7</v>
      </c>
      <c r="AN33" s="96">
        <f t="shared" si="6"/>
        <v>1651</v>
      </c>
      <c r="AO33" s="96">
        <f t="shared" si="6"/>
        <v>1684.9</v>
      </c>
      <c r="AP33" s="96">
        <f t="shared" si="6"/>
        <v>1722.4</v>
      </c>
      <c r="AQ33" s="96">
        <f t="shared" si="6"/>
        <v>1754.2</v>
      </c>
      <c r="AR33" s="96">
        <f t="shared" si="6"/>
        <v>1771.8</v>
      </c>
      <c r="AS33" s="96">
        <f t="shared" si="6"/>
        <v>1791.9</v>
      </c>
      <c r="AT33" s="96">
        <f t="shared" si="6"/>
        <v>1801.8</v>
      </c>
      <c r="AU33" s="96">
        <f t="shared" si="6"/>
        <v>1813.3</v>
      </c>
      <c r="AV33" s="96">
        <f t="shared" si="6"/>
        <v>1840.7</v>
      </c>
      <c r="AW33" s="96">
        <f t="shared" si="6"/>
        <v>1849.1</v>
      </c>
      <c r="AX33" s="96">
        <f t="shared" si="6"/>
        <v>1855.2</v>
      </c>
      <c r="AY33" s="96">
        <f t="shared" si="6"/>
        <v>1856.8</v>
      </c>
      <c r="AZ33" s="96">
        <f t="shared" si="6"/>
        <v>1859.7</v>
      </c>
      <c r="BA33" s="96">
        <f t="shared" si="6"/>
        <v>1861.2</v>
      </c>
      <c r="BB33" s="96">
        <f t="shared" si="6"/>
        <v>1889.1</v>
      </c>
      <c r="BC33" s="96">
        <f t="shared" si="6"/>
        <v>1897.1</v>
      </c>
      <c r="BD33" s="96">
        <f t="shared" si="6"/>
        <v>1897.1</v>
      </c>
      <c r="BE33" s="96">
        <f t="shared" si="6"/>
        <v>1897.1</v>
      </c>
      <c r="BF33" s="96">
        <f t="shared" si="6"/>
        <v>1897.1</v>
      </c>
      <c r="BG33" s="96">
        <f t="shared" si="6"/>
        <v>1897.1</v>
      </c>
      <c r="BH33" s="96">
        <f t="shared" si="6"/>
        <v>1897.1</v>
      </c>
      <c r="BI33" s="96">
        <f t="shared" si="6"/>
        <v>1897.1</v>
      </c>
      <c r="BJ33" s="96">
        <f t="shared" si="6"/>
        <v>1897.1</v>
      </c>
      <c r="BK33" s="96">
        <f t="shared" si="6"/>
        <v>1897.1</v>
      </c>
      <c r="BL33" s="96"/>
      <c r="BM33" s="96">
        <f t="shared" si="6"/>
        <v>1897.1</v>
      </c>
    </row>
    <row r="34" spans="1:65"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5">
      <c r="A35" s="1" t="s">
        <v>250</v>
      </c>
      <c r="B35" s="5">
        <f>SUM(B40:B48)</f>
        <v>5</v>
      </c>
      <c r="C35" s="5">
        <f t="shared" ref="C35:AH35" si="7">SUM(C14:C25)+B35</f>
        <v>5</v>
      </c>
      <c r="D35" s="5">
        <f t="shared" si="7"/>
        <v>6</v>
      </c>
      <c r="E35" s="5">
        <f t="shared" si="7"/>
        <v>6</v>
      </c>
      <c r="F35" s="5">
        <f t="shared" si="7"/>
        <v>6</v>
      </c>
      <c r="G35" s="5">
        <f t="shared" si="7"/>
        <v>6</v>
      </c>
      <c r="H35" s="5">
        <f t="shared" si="7"/>
        <v>7</v>
      </c>
      <c r="I35" s="5">
        <f t="shared" si="7"/>
        <v>7</v>
      </c>
      <c r="J35" s="5">
        <f t="shared" si="7"/>
        <v>9</v>
      </c>
      <c r="K35" s="5">
        <f t="shared" si="7"/>
        <v>12</v>
      </c>
      <c r="L35" s="5">
        <f t="shared" si="7"/>
        <v>13</v>
      </c>
      <c r="M35" s="5">
        <f t="shared" si="7"/>
        <v>14</v>
      </c>
      <c r="N35" s="5">
        <f t="shared" si="7"/>
        <v>166</v>
      </c>
      <c r="O35" s="5">
        <f t="shared" si="7"/>
        <v>322</v>
      </c>
      <c r="P35" s="5">
        <f t="shared" si="7"/>
        <v>732</v>
      </c>
      <c r="Q35" s="5">
        <f t="shared" si="7"/>
        <v>1694</v>
      </c>
      <c r="R35" s="5">
        <f t="shared" si="7"/>
        <v>3932</v>
      </c>
      <c r="S35" s="5">
        <f t="shared" si="7"/>
        <v>6463</v>
      </c>
      <c r="T35" s="5">
        <f t="shared" si="7"/>
        <v>7728</v>
      </c>
      <c r="U35" s="5">
        <f t="shared" si="7"/>
        <v>9629</v>
      </c>
      <c r="V35" s="5">
        <f t="shared" si="7"/>
        <v>10938</v>
      </c>
      <c r="W35" s="5">
        <f t="shared" si="7"/>
        <v>12527</v>
      </c>
      <c r="X35" s="5">
        <f t="shared" si="7"/>
        <v>13825</v>
      </c>
      <c r="Y35" s="5">
        <f t="shared" si="7"/>
        <v>15711</v>
      </c>
      <c r="Z35" s="5">
        <f t="shared" si="7"/>
        <v>16585</v>
      </c>
      <c r="AA35" s="5">
        <f t="shared" si="7"/>
        <v>17031</v>
      </c>
      <c r="AB35" s="5">
        <f t="shared" si="7"/>
        <v>17538</v>
      </c>
      <c r="AC35" s="5">
        <f t="shared" si="7"/>
        <v>17962</v>
      </c>
      <c r="AD35" s="5">
        <f t="shared" si="7"/>
        <v>18548</v>
      </c>
      <c r="AE35" s="5">
        <f t="shared" si="7"/>
        <v>19496</v>
      </c>
      <c r="AF35" s="5">
        <f t="shared" si="7"/>
        <v>20146</v>
      </c>
      <c r="AG35" s="5">
        <f t="shared" si="7"/>
        <v>20367</v>
      </c>
      <c r="AH35" s="5">
        <f t="shared" si="7"/>
        <v>20745</v>
      </c>
      <c r="AI35" s="5">
        <f t="shared" ref="AI35:BK35" si="8">SUM(AI14:AI25)+AH35</f>
        <v>21103</v>
      </c>
      <c r="AJ35" s="5">
        <f t="shared" si="8"/>
        <v>21375</v>
      </c>
      <c r="AK35" s="5">
        <f t="shared" si="8"/>
        <v>21633</v>
      </c>
      <c r="AL35" s="5">
        <f t="shared" si="8"/>
        <v>21895</v>
      </c>
      <c r="AM35" s="5">
        <f t="shared" si="8"/>
        <v>22081</v>
      </c>
      <c r="AN35" s="5">
        <f t="shared" si="8"/>
        <v>22269</v>
      </c>
      <c r="AO35" s="5">
        <f t="shared" si="8"/>
        <v>22460</v>
      </c>
      <c r="AP35" s="5">
        <f t="shared" si="8"/>
        <v>22557</v>
      </c>
      <c r="AQ35" s="5">
        <f t="shared" si="8"/>
        <v>22688</v>
      </c>
      <c r="AR35" s="5">
        <f t="shared" si="8"/>
        <v>22752</v>
      </c>
      <c r="AS35" s="5">
        <f t="shared" si="8"/>
        <v>22819</v>
      </c>
      <c r="AT35" s="5">
        <f t="shared" si="8"/>
        <v>22851</v>
      </c>
      <c r="AU35" s="5">
        <f t="shared" si="8"/>
        <v>22909</v>
      </c>
      <c r="AV35" s="5">
        <f t="shared" si="8"/>
        <v>22942</v>
      </c>
      <c r="AW35" s="5">
        <f t="shared" si="8"/>
        <v>22960</v>
      </c>
      <c r="AX35" s="5">
        <f t="shared" si="8"/>
        <v>22988</v>
      </c>
      <c r="AY35" s="5">
        <f t="shared" si="8"/>
        <v>23016</v>
      </c>
      <c r="AZ35" s="5">
        <f t="shared" si="8"/>
        <v>23063</v>
      </c>
      <c r="BA35" s="5">
        <f t="shared" si="8"/>
        <v>23091</v>
      </c>
      <c r="BB35" s="5">
        <f t="shared" si="8"/>
        <v>23102</v>
      </c>
      <c r="BC35" s="5">
        <f t="shared" si="8"/>
        <v>23111</v>
      </c>
      <c r="BD35" s="5">
        <f t="shared" si="8"/>
        <v>23116</v>
      </c>
      <c r="BE35" s="5">
        <f t="shared" si="8"/>
        <v>23117</v>
      </c>
      <c r="BF35" s="5">
        <f t="shared" si="8"/>
        <v>23117</v>
      </c>
      <c r="BG35" s="5">
        <f t="shared" si="8"/>
        <v>23123</v>
      </c>
      <c r="BH35" s="5">
        <f t="shared" si="8"/>
        <v>23131</v>
      </c>
      <c r="BI35" s="5">
        <f t="shared" si="8"/>
        <v>23131</v>
      </c>
      <c r="BJ35" s="5">
        <f t="shared" si="8"/>
        <v>23132</v>
      </c>
      <c r="BK35" s="5">
        <f t="shared" si="8"/>
        <v>23132</v>
      </c>
      <c r="BL35" s="5"/>
      <c r="BM35" s="5">
        <f>SUM(BM14:BM25)</f>
        <v>23132</v>
      </c>
    </row>
    <row r="36" spans="1:65">
      <c r="A36" s="1" t="s">
        <v>251</v>
      </c>
      <c r="B36" s="5">
        <f t="shared" ref="B36:AG36" si="9">B35/$BM$35*100</f>
        <v>2.1615078678886391E-2</v>
      </c>
      <c r="C36" s="5">
        <f t="shared" si="9"/>
        <v>2.1615078678886391E-2</v>
      </c>
      <c r="D36" s="5">
        <f t="shared" si="9"/>
        <v>2.593809441466367E-2</v>
      </c>
      <c r="E36" s="5">
        <f t="shared" si="9"/>
        <v>2.593809441466367E-2</v>
      </c>
      <c r="F36" s="5">
        <f t="shared" si="9"/>
        <v>2.593809441466367E-2</v>
      </c>
      <c r="G36" s="5">
        <f t="shared" si="9"/>
        <v>2.593809441466367E-2</v>
      </c>
      <c r="H36" s="5">
        <f t="shared" si="9"/>
        <v>3.0261110150440949E-2</v>
      </c>
      <c r="I36" s="5">
        <f t="shared" si="9"/>
        <v>3.0261110150440949E-2</v>
      </c>
      <c r="J36" s="5">
        <f t="shared" si="9"/>
        <v>3.8907141621995503E-2</v>
      </c>
      <c r="K36" s="5">
        <f t="shared" si="9"/>
        <v>5.187618882932734E-2</v>
      </c>
      <c r="L36" s="5">
        <f t="shared" si="9"/>
        <v>5.6199204565104618E-2</v>
      </c>
      <c r="M36" s="5">
        <f t="shared" si="9"/>
        <v>6.0522220300881897E-2</v>
      </c>
      <c r="N36" s="5">
        <f t="shared" si="9"/>
        <v>0.71762061213902817</v>
      </c>
      <c r="O36" s="5">
        <f t="shared" si="9"/>
        <v>1.3920110669202836</v>
      </c>
      <c r="P36" s="5">
        <f t="shared" si="9"/>
        <v>3.1644475185889678</v>
      </c>
      <c r="Q36" s="5">
        <f t="shared" si="9"/>
        <v>7.3231886564067095</v>
      </c>
      <c r="R36" s="5">
        <f t="shared" si="9"/>
        <v>16.998097873076258</v>
      </c>
      <c r="S36" s="5">
        <f t="shared" si="9"/>
        <v>27.939650700328549</v>
      </c>
      <c r="T36" s="5">
        <f t="shared" si="9"/>
        <v>33.408265606086808</v>
      </c>
      <c r="U36" s="5">
        <f t="shared" si="9"/>
        <v>41.626318519799412</v>
      </c>
      <c r="V36" s="5">
        <f t="shared" si="9"/>
        <v>47.285146117931873</v>
      </c>
      <c r="W36" s="5">
        <f t="shared" si="9"/>
        <v>54.154418122081957</v>
      </c>
      <c r="X36" s="5">
        <f t="shared" si="9"/>
        <v>59.765692547120878</v>
      </c>
      <c r="Y36" s="5">
        <f t="shared" si="9"/>
        <v>67.918900224796815</v>
      </c>
      <c r="Z36" s="5">
        <f t="shared" si="9"/>
        <v>71.697215977866165</v>
      </c>
      <c r="AA36" s="5">
        <f t="shared" si="9"/>
        <v>73.625280996022823</v>
      </c>
      <c r="AB36" s="5">
        <f t="shared" si="9"/>
        <v>75.817049974061902</v>
      </c>
      <c r="AC36" s="5">
        <f t="shared" si="9"/>
        <v>77.65000864603148</v>
      </c>
      <c r="AD36" s="5">
        <f t="shared" si="9"/>
        <v>80.183295867196961</v>
      </c>
      <c r="AE36" s="5">
        <f t="shared" si="9"/>
        <v>84.281514784713821</v>
      </c>
      <c r="AF36" s="5">
        <f t="shared" si="9"/>
        <v>87.091475012969042</v>
      </c>
      <c r="AG36" s="5">
        <f t="shared" si="9"/>
        <v>88.046861490575822</v>
      </c>
      <c r="AH36" s="5">
        <f t="shared" ref="AH36:BK36" si="10">AH35/$BM$35*100</f>
        <v>89.68096143869964</v>
      </c>
      <c r="AI36" s="5">
        <f t="shared" si="10"/>
        <v>91.228601072107907</v>
      </c>
      <c r="AJ36" s="5">
        <f t="shared" si="10"/>
        <v>92.404461352239323</v>
      </c>
      <c r="AK36" s="5">
        <f t="shared" si="10"/>
        <v>93.519799412069858</v>
      </c>
      <c r="AL36" s="5">
        <f t="shared" si="10"/>
        <v>94.652429534843506</v>
      </c>
      <c r="AM36" s="5">
        <f t="shared" si="10"/>
        <v>95.456510461698088</v>
      </c>
      <c r="AN36" s="5">
        <f t="shared" si="10"/>
        <v>96.269237420024211</v>
      </c>
      <c r="AO36" s="5">
        <f t="shared" si="10"/>
        <v>97.09493342555767</v>
      </c>
      <c r="AP36" s="5">
        <f t="shared" si="10"/>
        <v>97.514265951928067</v>
      </c>
      <c r="AQ36" s="5">
        <f t="shared" si="10"/>
        <v>98.080581013314898</v>
      </c>
      <c r="AR36" s="5">
        <f t="shared" si="10"/>
        <v>98.357254020404639</v>
      </c>
      <c r="AS36" s="5">
        <f t="shared" si="10"/>
        <v>98.646896074701701</v>
      </c>
      <c r="AT36" s="5">
        <f t="shared" si="10"/>
        <v>98.785232578246578</v>
      </c>
      <c r="AU36" s="5">
        <f t="shared" si="10"/>
        <v>99.035967490921678</v>
      </c>
      <c r="AV36" s="5">
        <f t="shared" si="10"/>
        <v>99.17862701020232</v>
      </c>
      <c r="AW36" s="5">
        <f t="shared" si="10"/>
        <v>99.256441293446301</v>
      </c>
      <c r="AX36" s="5">
        <f t="shared" si="10"/>
        <v>99.377485734048079</v>
      </c>
      <c r="AY36" s="5">
        <f t="shared" si="10"/>
        <v>99.498530174649829</v>
      </c>
      <c r="AZ36" s="5">
        <f t="shared" si="10"/>
        <v>99.701711914231367</v>
      </c>
      <c r="BA36" s="5">
        <f t="shared" si="10"/>
        <v>99.822756354833132</v>
      </c>
      <c r="BB36" s="5">
        <f t="shared" si="10"/>
        <v>99.870309527926679</v>
      </c>
      <c r="BC36" s="5">
        <f t="shared" si="10"/>
        <v>99.90921666954867</v>
      </c>
      <c r="BD36" s="5">
        <f t="shared" si="10"/>
        <v>99.930831748227561</v>
      </c>
      <c r="BE36" s="5">
        <f t="shared" si="10"/>
        <v>99.93515476396334</v>
      </c>
      <c r="BF36" s="5">
        <f t="shared" si="10"/>
        <v>99.93515476396334</v>
      </c>
      <c r="BG36" s="5">
        <f t="shared" si="10"/>
        <v>99.961092858378009</v>
      </c>
      <c r="BH36" s="5">
        <f t="shared" si="10"/>
        <v>99.995676984264222</v>
      </c>
      <c r="BI36" s="5">
        <f t="shared" si="10"/>
        <v>99.995676984264222</v>
      </c>
      <c r="BJ36" s="5">
        <f t="shared" si="10"/>
        <v>100</v>
      </c>
      <c r="BK36" s="5">
        <f t="shared" si="10"/>
        <v>100</v>
      </c>
      <c r="BL36" s="5"/>
      <c r="BM36" s="5">
        <f>BM35/$BM$35*100</f>
        <v>100</v>
      </c>
    </row>
    <row r="37" spans="1:65" s="97" customFormat="1" ht="13.5" customHeight="1">
      <c r="A37" s="96" t="s">
        <v>249</v>
      </c>
      <c r="B37" s="96">
        <f>B35/12</f>
        <v>0.41666666666666669</v>
      </c>
      <c r="C37" s="96">
        <f t="shared" ref="C37:BK37" si="11">C35/12</f>
        <v>0.41666666666666669</v>
      </c>
      <c r="D37" s="96">
        <f t="shared" si="11"/>
        <v>0.5</v>
      </c>
      <c r="E37" s="96">
        <f t="shared" si="11"/>
        <v>0.5</v>
      </c>
      <c r="F37" s="96">
        <f t="shared" si="11"/>
        <v>0.5</v>
      </c>
      <c r="G37" s="96">
        <f t="shared" si="11"/>
        <v>0.5</v>
      </c>
      <c r="H37" s="96">
        <f t="shared" si="11"/>
        <v>0.58333333333333337</v>
      </c>
      <c r="I37" s="96">
        <f t="shared" si="11"/>
        <v>0.58333333333333337</v>
      </c>
      <c r="J37" s="96">
        <f t="shared" si="11"/>
        <v>0.75</v>
      </c>
      <c r="K37" s="96">
        <f t="shared" si="11"/>
        <v>1</v>
      </c>
      <c r="L37" s="96">
        <f t="shared" si="11"/>
        <v>1.0833333333333333</v>
      </c>
      <c r="M37" s="96">
        <f t="shared" si="11"/>
        <v>1.1666666666666667</v>
      </c>
      <c r="N37" s="96">
        <f t="shared" si="11"/>
        <v>13.833333333333334</v>
      </c>
      <c r="O37" s="96">
        <f t="shared" si="11"/>
        <v>26.833333333333332</v>
      </c>
      <c r="P37" s="96">
        <f t="shared" si="11"/>
        <v>61</v>
      </c>
      <c r="Q37" s="96">
        <f t="shared" si="11"/>
        <v>141.16666666666666</v>
      </c>
      <c r="R37" s="96">
        <f t="shared" si="11"/>
        <v>327.66666666666669</v>
      </c>
      <c r="S37" s="96">
        <f t="shared" si="11"/>
        <v>538.58333333333337</v>
      </c>
      <c r="T37" s="96">
        <f t="shared" si="11"/>
        <v>644</v>
      </c>
      <c r="U37" s="96">
        <f t="shared" si="11"/>
        <v>802.41666666666663</v>
      </c>
      <c r="V37" s="96">
        <f t="shared" si="11"/>
        <v>911.5</v>
      </c>
      <c r="W37" s="96">
        <f t="shared" si="11"/>
        <v>1043.9166666666667</v>
      </c>
      <c r="X37" s="96">
        <f t="shared" si="11"/>
        <v>1152.0833333333333</v>
      </c>
      <c r="Y37" s="96">
        <f t="shared" si="11"/>
        <v>1309.25</v>
      </c>
      <c r="Z37" s="96">
        <f t="shared" si="11"/>
        <v>1382.0833333333333</v>
      </c>
      <c r="AA37" s="96">
        <f t="shared" si="11"/>
        <v>1419.25</v>
      </c>
      <c r="AB37" s="96">
        <f t="shared" si="11"/>
        <v>1461.5</v>
      </c>
      <c r="AC37" s="96">
        <f t="shared" si="11"/>
        <v>1496.8333333333333</v>
      </c>
      <c r="AD37" s="96">
        <f t="shared" si="11"/>
        <v>1545.6666666666667</v>
      </c>
      <c r="AE37" s="96">
        <f t="shared" si="11"/>
        <v>1624.6666666666667</v>
      </c>
      <c r="AF37" s="96">
        <f t="shared" si="11"/>
        <v>1678.8333333333333</v>
      </c>
      <c r="AG37" s="96">
        <f t="shared" si="11"/>
        <v>1697.25</v>
      </c>
      <c r="AH37" s="96">
        <f t="shared" si="11"/>
        <v>1728.75</v>
      </c>
      <c r="AI37" s="96">
        <f t="shared" si="11"/>
        <v>1758.5833333333333</v>
      </c>
      <c r="AJ37" s="96">
        <f t="shared" si="11"/>
        <v>1781.25</v>
      </c>
      <c r="AK37" s="96">
        <f t="shared" si="11"/>
        <v>1802.75</v>
      </c>
      <c r="AL37" s="96">
        <f t="shared" si="11"/>
        <v>1824.5833333333333</v>
      </c>
      <c r="AM37" s="96">
        <f t="shared" si="11"/>
        <v>1840.0833333333333</v>
      </c>
      <c r="AN37" s="96">
        <f t="shared" si="11"/>
        <v>1855.75</v>
      </c>
      <c r="AO37" s="96">
        <f t="shared" si="11"/>
        <v>1871.6666666666667</v>
      </c>
      <c r="AP37" s="96">
        <f t="shared" si="11"/>
        <v>1879.75</v>
      </c>
      <c r="AQ37" s="96">
        <f t="shared" si="11"/>
        <v>1890.6666666666667</v>
      </c>
      <c r="AR37" s="96">
        <f t="shared" si="11"/>
        <v>1896</v>
      </c>
      <c r="AS37" s="96">
        <f t="shared" si="11"/>
        <v>1901.5833333333333</v>
      </c>
      <c r="AT37" s="96">
        <f t="shared" si="11"/>
        <v>1904.25</v>
      </c>
      <c r="AU37" s="96">
        <f t="shared" si="11"/>
        <v>1909.0833333333333</v>
      </c>
      <c r="AV37" s="96">
        <f t="shared" si="11"/>
        <v>1911.8333333333333</v>
      </c>
      <c r="AW37" s="96">
        <f t="shared" si="11"/>
        <v>1913.3333333333333</v>
      </c>
      <c r="AX37" s="96">
        <f t="shared" si="11"/>
        <v>1915.6666666666667</v>
      </c>
      <c r="AY37" s="96">
        <f t="shared" si="11"/>
        <v>1918</v>
      </c>
      <c r="AZ37" s="96">
        <f t="shared" si="11"/>
        <v>1921.9166666666667</v>
      </c>
      <c r="BA37" s="96">
        <f t="shared" si="11"/>
        <v>1924.25</v>
      </c>
      <c r="BB37" s="96">
        <f t="shared" si="11"/>
        <v>1925.1666666666667</v>
      </c>
      <c r="BC37" s="96">
        <f t="shared" si="11"/>
        <v>1925.9166666666667</v>
      </c>
      <c r="BD37" s="96">
        <f t="shared" si="11"/>
        <v>1926.3333333333333</v>
      </c>
      <c r="BE37" s="96">
        <f t="shared" si="11"/>
        <v>1926.4166666666667</v>
      </c>
      <c r="BF37" s="96">
        <f t="shared" si="11"/>
        <v>1926.4166666666667</v>
      </c>
      <c r="BG37" s="96">
        <f t="shared" si="11"/>
        <v>1926.9166666666667</v>
      </c>
      <c r="BH37" s="96">
        <f t="shared" si="11"/>
        <v>1927.5833333333333</v>
      </c>
      <c r="BI37" s="96">
        <f t="shared" si="11"/>
        <v>1927.5833333333333</v>
      </c>
      <c r="BJ37" s="96">
        <f t="shared" si="11"/>
        <v>1927.6666666666667</v>
      </c>
      <c r="BK37" s="96">
        <f t="shared" si="11"/>
        <v>1927.6666666666667</v>
      </c>
      <c r="BL37" s="96">
        <f t="shared" ref="C37:BM37" si="12">BL35/10</f>
        <v>0</v>
      </c>
      <c r="BM37" s="96">
        <f t="shared" si="12"/>
        <v>2313.1999999999998</v>
      </c>
    </row>
    <row r="38" spans="1:65" ht="13.5" customHeight="1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5" s="1" customFormat="1">
      <c r="B39" s="22">
        <v>39271</v>
      </c>
      <c r="C39" s="22">
        <v>39272</v>
      </c>
      <c r="D39" s="22">
        <v>39273</v>
      </c>
      <c r="E39" s="22">
        <v>39274</v>
      </c>
      <c r="F39" s="22">
        <v>39275</v>
      </c>
      <c r="G39" s="22">
        <v>39276</v>
      </c>
      <c r="H39" s="22">
        <v>39277</v>
      </c>
      <c r="I39" s="22">
        <v>39278</v>
      </c>
      <c r="J39" s="22">
        <v>39279</v>
      </c>
      <c r="K39" s="22">
        <v>39280</v>
      </c>
      <c r="L39" s="22">
        <v>39281</v>
      </c>
      <c r="M39" s="22">
        <v>39282</v>
      </c>
      <c r="N39" s="22">
        <v>39283</v>
      </c>
      <c r="O39" s="22">
        <v>39284</v>
      </c>
      <c r="P39" s="22">
        <v>39285</v>
      </c>
      <c r="Q39" s="22">
        <v>39286</v>
      </c>
      <c r="R39" s="22">
        <v>39287</v>
      </c>
      <c r="S39" s="22">
        <v>39288</v>
      </c>
      <c r="T39" s="22">
        <v>39289</v>
      </c>
      <c r="U39" s="22">
        <v>39290</v>
      </c>
      <c r="V39" s="22">
        <v>39291</v>
      </c>
      <c r="W39" s="22">
        <v>39292</v>
      </c>
      <c r="X39" s="22">
        <v>39293</v>
      </c>
      <c r="Y39" s="22">
        <v>39294</v>
      </c>
      <c r="Z39" s="22">
        <v>39295</v>
      </c>
      <c r="AA39" s="22">
        <v>39296</v>
      </c>
      <c r="AB39" s="22">
        <v>39297</v>
      </c>
      <c r="AC39" s="22">
        <v>39298</v>
      </c>
      <c r="AD39" s="22">
        <v>39299</v>
      </c>
      <c r="AE39" s="22">
        <v>39300</v>
      </c>
      <c r="AF39" s="22">
        <v>39301</v>
      </c>
      <c r="AG39" s="22">
        <v>39302</v>
      </c>
      <c r="AH39" s="22">
        <v>39303</v>
      </c>
      <c r="AI39" s="22">
        <v>39304</v>
      </c>
      <c r="AJ39" s="22">
        <v>39305</v>
      </c>
      <c r="AK39" s="22">
        <v>39306</v>
      </c>
      <c r="AL39" s="22">
        <v>39307</v>
      </c>
      <c r="AM39" s="22">
        <v>39308</v>
      </c>
      <c r="AN39" s="22">
        <v>39309</v>
      </c>
      <c r="AO39" s="22">
        <v>39310</v>
      </c>
      <c r="AP39" s="22">
        <v>39311</v>
      </c>
      <c r="AQ39" s="22">
        <v>39312</v>
      </c>
      <c r="AR39" s="22">
        <v>39313</v>
      </c>
      <c r="AS39" s="22">
        <v>39314</v>
      </c>
      <c r="AT39" s="22">
        <v>39315</v>
      </c>
      <c r="AU39" s="22">
        <v>39316</v>
      </c>
      <c r="AV39" s="22">
        <v>39317</v>
      </c>
      <c r="AW39" s="22">
        <v>39318</v>
      </c>
      <c r="AX39" s="22">
        <v>39319</v>
      </c>
      <c r="AY39" s="22">
        <v>39320</v>
      </c>
      <c r="AZ39" s="22">
        <v>39321</v>
      </c>
      <c r="BA39" s="22">
        <v>39322</v>
      </c>
      <c r="BB39" s="22">
        <v>39323</v>
      </c>
      <c r="BC39" s="22">
        <v>39324</v>
      </c>
      <c r="BD39" s="22">
        <v>39325</v>
      </c>
      <c r="BE39" s="22">
        <v>39326</v>
      </c>
      <c r="BF39" s="22">
        <v>39327</v>
      </c>
      <c r="BG39" s="22">
        <v>39328</v>
      </c>
      <c r="BH39" s="22">
        <v>39329</v>
      </c>
      <c r="BI39" s="22">
        <v>39330</v>
      </c>
      <c r="BJ39" s="22">
        <v>39331</v>
      </c>
      <c r="BK39" s="22">
        <v>39332</v>
      </c>
      <c r="BL39" s="22">
        <v>39333</v>
      </c>
    </row>
    <row r="40" spans="1:65">
      <c r="A40" s="83" t="s">
        <v>130</v>
      </c>
      <c r="B40" s="5">
        <v>4</v>
      </c>
      <c r="C40" s="5">
        <v>4</v>
      </c>
      <c r="D40" s="5">
        <v>5</v>
      </c>
      <c r="E40" s="5">
        <v>5</v>
      </c>
      <c r="F40" s="5">
        <v>5</v>
      </c>
      <c r="G40" s="5">
        <v>5</v>
      </c>
      <c r="H40" s="5">
        <v>5</v>
      </c>
      <c r="I40" s="6">
        <v>5</v>
      </c>
      <c r="J40" s="84">
        <v>5</v>
      </c>
      <c r="K40" s="84">
        <v>5</v>
      </c>
      <c r="L40" s="84">
        <v>5</v>
      </c>
      <c r="M40" s="84">
        <v>5</v>
      </c>
      <c r="N40" s="17">
        <f>N17+M40</f>
        <v>154</v>
      </c>
      <c r="O40" s="17">
        <f t="shared" ref="O40:BL40" si="13">O17+N40</f>
        <v>287</v>
      </c>
      <c r="P40" s="17">
        <f t="shared" si="13"/>
        <v>572</v>
      </c>
      <c r="Q40" s="17">
        <f t="shared" si="13"/>
        <v>872</v>
      </c>
      <c r="R40" s="17">
        <f t="shared" si="13"/>
        <v>2060</v>
      </c>
      <c r="S40" s="17">
        <f t="shared" si="13"/>
        <v>2465</v>
      </c>
      <c r="T40" s="17">
        <f t="shared" si="13"/>
        <v>2491</v>
      </c>
      <c r="U40" s="17">
        <f t="shared" si="13"/>
        <v>2621</v>
      </c>
      <c r="V40" s="17">
        <f t="shared" si="13"/>
        <v>2907</v>
      </c>
      <c r="W40" s="17">
        <f t="shared" si="13"/>
        <v>3204</v>
      </c>
      <c r="X40" s="17">
        <f t="shared" si="13"/>
        <v>3295</v>
      </c>
      <c r="Y40" s="17">
        <f t="shared" si="13"/>
        <v>3600</v>
      </c>
      <c r="Z40" s="17">
        <f t="shared" si="13"/>
        <v>3751</v>
      </c>
      <c r="AA40" s="17">
        <f t="shared" si="13"/>
        <v>3810</v>
      </c>
      <c r="AB40" s="17">
        <f t="shared" si="13"/>
        <v>3855</v>
      </c>
      <c r="AC40" s="17">
        <f t="shared" si="13"/>
        <v>3925</v>
      </c>
      <c r="AD40" s="17">
        <f t="shared" si="13"/>
        <v>3951</v>
      </c>
      <c r="AE40" s="17">
        <f t="shared" si="13"/>
        <v>3962</v>
      </c>
      <c r="AF40" s="17">
        <f t="shared" si="13"/>
        <v>3978</v>
      </c>
      <c r="AG40" s="17">
        <f t="shared" si="13"/>
        <v>3978</v>
      </c>
      <c r="AH40" s="17">
        <f t="shared" si="13"/>
        <v>3991</v>
      </c>
      <c r="AI40" s="17">
        <f t="shared" si="13"/>
        <v>3991</v>
      </c>
      <c r="AJ40" s="17">
        <f t="shared" si="13"/>
        <v>4000</v>
      </c>
      <c r="AK40" s="17">
        <f t="shared" si="13"/>
        <v>4002</v>
      </c>
      <c r="AL40" s="17">
        <f t="shared" si="13"/>
        <v>4002</v>
      </c>
      <c r="AM40" s="17">
        <f t="shared" si="13"/>
        <v>4002</v>
      </c>
      <c r="AN40" s="17">
        <f t="shared" si="13"/>
        <v>4002</v>
      </c>
      <c r="AO40" s="17">
        <f t="shared" si="13"/>
        <v>4025</v>
      </c>
      <c r="AP40" s="17">
        <f t="shared" si="13"/>
        <v>4025</v>
      </c>
      <c r="AQ40" s="17">
        <f t="shared" si="13"/>
        <v>4029</v>
      </c>
      <c r="AR40" s="17">
        <f t="shared" si="13"/>
        <v>4034</v>
      </c>
      <c r="AS40" s="17">
        <f t="shared" si="13"/>
        <v>4034</v>
      </c>
      <c r="AT40" s="17">
        <f t="shared" si="13"/>
        <v>4034</v>
      </c>
      <c r="AU40" s="17">
        <f t="shared" si="13"/>
        <v>4034</v>
      </c>
      <c r="AV40" s="17">
        <f t="shared" si="13"/>
        <v>4034</v>
      </c>
      <c r="AW40" s="17">
        <f t="shared" si="13"/>
        <v>4034</v>
      </c>
      <c r="AX40" s="17">
        <f t="shared" si="13"/>
        <v>4034</v>
      </c>
      <c r="AY40" s="17">
        <f t="shared" si="13"/>
        <v>4034</v>
      </c>
      <c r="AZ40" s="17">
        <f t="shared" si="13"/>
        <v>4034</v>
      </c>
      <c r="BA40" s="17">
        <f t="shared" si="13"/>
        <v>4034</v>
      </c>
      <c r="BB40" s="17">
        <f t="shared" si="13"/>
        <v>4034</v>
      </c>
      <c r="BC40" s="17">
        <f t="shared" si="13"/>
        <v>4034</v>
      </c>
      <c r="BD40" s="17">
        <f t="shared" si="13"/>
        <v>4034</v>
      </c>
      <c r="BE40" s="17">
        <f t="shared" si="13"/>
        <v>4034</v>
      </c>
      <c r="BF40" s="17">
        <f t="shared" si="13"/>
        <v>4034</v>
      </c>
      <c r="BG40" s="17">
        <f t="shared" si="13"/>
        <v>4034</v>
      </c>
      <c r="BH40" s="17">
        <f t="shared" si="13"/>
        <v>4034</v>
      </c>
      <c r="BI40" s="17">
        <f t="shared" si="13"/>
        <v>4034</v>
      </c>
      <c r="BJ40" s="17">
        <f t="shared" si="13"/>
        <v>4034</v>
      </c>
      <c r="BK40" s="17">
        <f t="shared" si="13"/>
        <v>4034</v>
      </c>
      <c r="BL40" s="17">
        <f t="shared" si="13"/>
        <v>4034</v>
      </c>
    </row>
    <row r="41" spans="1:65" s="103" customFormat="1">
      <c r="A41" s="101" t="s">
        <v>29</v>
      </c>
      <c r="B41" s="100"/>
      <c r="C41" s="100"/>
      <c r="D41" s="100"/>
      <c r="E41" s="100"/>
      <c r="F41" s="100"/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84">
        <v>0</v>
      </c>
      <c r="M41" s="84">
        <v>0</v>
      </c>
      <c r="N41" s="21">
        <v>0</v>
      </c>
      <c r="O41" s="21">
        <v>0</v>
      </c>
      <c r="P41" s="21">
        <v>0</v>
      </c>
      <c r="Q41" s="21">
        <v>0</v>
      </c>
      <c r="R41" s="21">
        <v>0</v>
      </c>
      <c r="S41" s="21">
        <f t="shared" ref="S41:S46" si="14">S18+R41</f>
        <v>328</v>
      </c>
      <c r="T41" s="21">
        <f t="shared" ref="T41:BL41" si="15">T18+S41</f>
        <v>501</v>
      </c>
      <c r="U41" s="21">
        <f t="shared" si="15"/>
        <v>977</v>
      </c>
      <c r="V41" s="21">
        <f t="shared" si="15"/>
        <v>1277</v>
      </c>
      <c r="W41" s="21">
        <f t="shared" si="15"/>
        <v>1640</v>
      </c>
      <c r="X41" s="21">
        <f t="shared" si="15"/>
        <v>1802</v>
      </c>
      <c r="Y41" s="21">
        <f t="shared" si="15"/>
        <v>1861</v>
      </c>
      <c r="Z41" s="21">
        <f t="shared" si="15"/>
        <v>1952</v>
      </c>
      <c r="AA41" s="21">
        <f t="shared" si="15"/>
        <v>1992</v>
      </c>
      <c r="AB41" s="21">
        <f t="shared" si="15"/>
        <v>2078</v>
      </c>
      <c r="AC41" s="21">
        <f t="shared" si="15"/>
        <v>2154</v>
      </c>
      <c r="AD41" s="21">
        <f t="shared" si="15"/>
        <v>2219</v>
      </c>
      <c r="AE41" s="21">
        <f t="shared" si="15"/>
        <v>2268</v>
      </c>
      <c r="AF41" s="21">
        <f t="shared" si="15"/>
        <v>2335</v>
      </c>
      <c r="AG41" s="21">
        <f t="shared" si="15"/>
        <v>2335</v>
      </c>
      <c r="AH41" s="21">
        <f t="shared" si="15"/>
        <v>2397</v>
      </c>
      <c r="AI41" s="21">
        <f t="shared" si="15"/>
        <v>2425</v>
      </c>
      <c r="AJ41" s="21">
        <f t="shared" si="15"/>
        <v>2455</v>
      </c>
      <c r="AK41" s="21">
        <f t="shared" si="15"/>
        <v>2455</v>
      </c>
      <c r="AL41" s="21">
        <f t="shared" si="15"/>
        <v>2497</v>
      </c>
      <c r="AM41" s="21">
        <f t="shared" si="15"/>
        <v>2497</v>
      </c>
      <c r="AN41" s="21">
        <f t="shared" si="15"/>
        <v>2533</v>
      </c>
      <c r="AO41" s="21">
        <f t="shared" si="15"/>
        <v>2533</v>
      </c>
      <c r="AP41" s="21">
        <f t="shared" si="15"/>
        <v>2533</v>
      </c>
      <c r="AQ41" s="21">
        <f t="shared" si="15"/>
        <v>2544</v>
      </c>
      <c r="AR41" s="21">
        <f t="shared" si="15"/>
        <v>2544</v>
      </c>
      <c r="AS41" s="21">
        <f t="shared" si="15"/>
        <v>2563</v>
      </c>
      <c r="AT41" s="21">
        <f t="shared" si="15"/>
        <v>2563</v>
      </c>
      <c r="AU41" s="21">
        <f t="shared" si="15"/>
        <v>2578</v>
      </c>
      <c r="AV41" s="21">
        <f t="shared" si="15"/>
        <v>2578</v>
      </c>
      <c r="AW41" s="21">
        <f t="shared" si="15"/>
        <v>2579</v>
      </c>
      <c r="AX41" s="21">
        <f t="shared" si="15"/>
        <v>2579</v>
      </c>
      <c r="AY41" s="21">
        <f t="shared" si="15"/>
        <v>2579</v>
      </c>
      <c r="AZ41" s="21">
        <f t="shared" si="15"/>
        <v>2579</v>
      </c>
      <c r="BA41" s="21">
        <f t="shared" si="15"/>
        <v>2580</v>
      </c>
      <c r="BB41" s="21">
        <f t="shared" si="15"/>
        <v>2580</v>
      </c>
      <c r="BC41" s="21">
        <f t="shared" si="15"/>
        <v>2580</v>
      </c>
      <c r="BD41" s="21">
        <f t="shared" si="15"/>
        <v>2580</v>
      </c>
      <c r="BE41" s="21">
        <f t="shared" si="15"/>
        <v>2580</v>
      </c>
      <c r="BF41" s="21">
        <f t="shared" si="15"/>
        <v>2580</v>
      </c>
      <c r="BG41" s="21">
        <f t="shared" si="15"/>
        <v>2580</v>
      </c>
      <c r="BH41" s="21">
        <f t="shared" si="15"/>
        <v>2580</v>
      </c>
      <c r="BI41" s="21">
        <f t="shared" si="15"/>
        <v>2580</v>
      </c>
      <c r="BJ41" s="21">
        <f t="shared" si="15"/>
        <v>2580</v>
      </c>
      <c r="BK41" s="21">
        <f t="shared" si="15"/>
        <v>2580</v>
      </c>
      <c r="BL41" s="21">
        <f t="shared" si="15"/>
        <v>2580</v>
      </c>
      <c r="BM41" s="102"/>
    </row>
    <row r="42" spans="1:65">
      <c r="A42" s="1" t="s">
        <v>45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f t="shared" si="14"/>
        <v>158</v>
      </c>
      <c r="T42" s="5">
        <f t="shared" ref="T42:BL42" si="16">T19+S42</f>
        <v>409</v>
      </c>
      <c r="U42" s="5">
        <f t="shared" si="16"/>
        <v>773</v>
      </c>
      <c r="V42" s="5">
        <f t="shared" si="16"/>
        <v>1167</v>
      </c>
      <c r="W42" s="5">
        <f t="shared" si="16"/>
        <v>1446</v>
      </c>
      <c r="X42" s="5">
        <f t="shared" si="16"/>
        <v>1578</v>
      </c>
      <c r="Y42" s="5">
        <f t="shared" si="16"/>
        <v>1754</v>
      </c>
      <c r="Z42" s="5">
        <f t="shared" si="16"/>
        <v>1849</v>
      </c>
      <c r="AA42" s="5">
        <f t="shared" si="16"/>
        <v>1893</v>
      </c>
      <c r="AB42" s="5">
        <f t="shared" si="16"/>
        <v>1981</v>
      </c>
      <c r="AC42" s="5">
        <f t="shared" si="16"/>
        <v>2067</v>
      </c>
      <c r="AD42" s="5">
        <f t="shared" si="16"/>
        <v>2195</v>
      </c>
      <c r="AE42" s="5">
        <f t="shared" si="16"/>
        <v>2265</v>
      </c>
      <c r="AF42" s="5">
        <f t="shared" si="16"/>
        <v>2348</v>
      </c>
      <c r="AG42" s="5">
        <f t="shared" si="16"/>
        <v>2382</v>
      </c>
      <c r="AH42" s="5">
        <f t="shared" si="16"/>
        <v>2440</v>
      </c>
      <c r="AI42" s="5">
        <f t="shared" si="16"/>
        <v>2458</v>
      </c>
      <c r="AJ42" s="5">
        <f t="shared" si="16"/>
        <v>2469</v>
      </c>
      <c r="AK42" s="5">
        <f t="shared" si="16"/>
        <v>2551</v>
      </c>
      <c r="AL42" s="5">
        <f t="shared" si="16"/>
        <v>2573</v>
      </c>
      <c r="AM42" s="5">
        <f t="shared" si="16"/>
        <v>2613</v>
      </c>
      <c r="AN42" s="5">
        <f t="shared" si="16"/>
        <v>2654</v>
      </c>
      <c r="AO42" s="5">
        <f t="shared" si="16"/>
        <v>2698</v>
      </c>
      <c r="AP42" s="5">
        <f t="shared" si="16"/>
        <v>2730</v>
      </c>
      <c r="AQ42" s="5">
        <f t="shared" si="16"/>
        <v>2745</v>
      </c>
      <c r="AR42" s="5">
        <f t="shared" si="16"/>
        <v>2754</v>
      </c>
      <c r="AS42" s="5">
        <f t="shared" si="16"/>
        <v>2757</v>
      </c>
      <c r="AT42" s="5">
        <f t="shared" si="16"/>
        <v>2757</v>
      </c>
      <c r="AU42" s="5">
        <f t="shared" si="16"/>
        <v>2759</v>
      </c>
      <c r="AV42" s="5">
        <f t="shared" si="16"/>
        <v>2759</v>
      </c>
      <c r="AW42" s="5">
        <f t="shared" si="16"/>
        <v>2759</v>
      </c>
      <c r="AX42" s="5">
        <f t="shared" si="16"/>
        <v>2769</v>
      </c>
      <c r="AY42" s="5">
        <f t="shared" si="16"/>
        <v>2769</v>
      </c>
      <c r="AZ42" s="5">
        <f t="shared" si="16"/>
        <v>2778</v>
      </c>
      <c r="BA42" s="5">
        <f t="shared" si="16"/>
        <v>2778</v>
      </c>
      <c r="BB42" s="5">
        <f t="shared" si="16"/>
        <v>2778</v>
      </c>
      <c r="BC42" s="5">
        <f t="shared" si="16"/>
        <v>2778</v>
      </c>
      <c r="BD42" s="5">
        <f t="shared" si="16"/>
        <v>2778</v>
      </c>
      <c r="BE42" s="5">
        <f t="shared" si="16"/>
        <v>2778</v>
      </c>
      <c r="BF42" s="5">
        <f t="shared" si="16"/>
        <v>2778</v>
      </c>
      <c r="BG42" s="5">
        <f t="shared" si="16"/>
        <v>2778</v>
      </c>
      <c r="BH42" s="5">
        <f t="shared" si="16"/>
        <v>2778</v>
      </c>
      <c r="BI42" s="5">
        <f t="shared" si="16"/>
        <v>2778</v>
      </c>
      <c r="BJ42" s="5">
        <f t="shared" si="16"/>
        <v>2778</v>
      </c>
      <c r="BK42" s="5">
        <f t="shared" si="16"/>
        <v>2778</v>
      </c>
      <c r="BL42" s="5">
        <f t="shared" si="16"/>
        <v>2778</v>
      </c>
      <c r="BM42" s="5"/>
    </row>
    <row r="43" spans="1:65">
      <c r="A43" s="1" t="s">
        <v>94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f>O20+N43</f>
        <v>6</v>
      </c>
      <c r="P43" s="5">
        <f>P20+O43</f>
        <v>113</v>
      </c>
      <c r="Q43" s="5">
        <f>Q20+P43</f>
        <v>213</v>
      </c>
      <c r="R43" s="5">
        <f>R20+Q43</f>
        <v>231</v>
      </c>
      <c r="S43" s="5">
        <f t="shared" si="14"/>
        <v>231</v>
      </c>
      <c r="T43" s="5">
        <f t="shared" ref="T43:BK43" si="17">T20+S43</f>
        <v>233</v>
      </c>
      <c r="U43" s="5">
        <f t="shared" si="17"/>
        <v>235</v>
      </c>
      <c r="V43" s="5">
        <f t="shared" si="17"/>
        <v>248</v>
      </c>
      <c r="W43" s="5">
        <f t="shared" si="17"/>
        <v>272</v>
      </c>
      <c r="X43" s="5">
        <f t="shared" si="17"/>
        <v>593</v>
      </c>
      <c r="Y43" s="5">
        <f t="shared" si="17"/>
        <v>894</v>
      </c>
      <c r="Z43" s="5">
        <f t="shared" si="17"/>
        <v>937</v>
      </c>
      <c r="AA43" s="5">
        <f t="shared" si="17"/>
        <v>963</v>
      </c>
      <c r="AB43" s="5">
        <f t="shared" si="17"/>
        <v>1004</v>
      </c>
      <c r="AC43" s="5">
        <f t="shared" si="17"/>
        <v>1063</v>
      </c>
      <c r="AD43" s="5">
        <f t="shared" si="17"/>
        <v>1093</v>
      </c>
      <c r="AE43" s="5">
        <f t="shared" si="17"/>
        <v>1102</v>
      </c>
      <c r="AF43" s="5">
        <f t="shared" si="17"/>
        <v>1119</v>
      </c>
      <c r="AG43" s="5">
        <f t="shared" si="17"/>
        <v>1181</v>
      </c>
      <c r="AH43" s="5">
        <f t="shared" si="17"/>
        <v>1220</v>
      </c>
      <c r="AI43" s="5">
        <f t="shared" si="17"/>
        <v>1367</v>
      </c>
      <c r="AJ43" s="5">
        <f t="shared" si="17"/>
        <v>1405</v>
      </c>
      <c r="AK43" s="5">
        <f t="shared" si="17"/>
        <v>1427</v>
      </c>
      <c r="AL43" s="5">
        <f t="shared" si="17"/>
        <v>1458</v>
      </c>
      <c r="AM43" s="5">
        <f t="shared" si="17"/>
        <v>1470</v>
      </c>
      <c r="AN43" s="5">
        <f t="shared" si="17"/>
        <v>1491</v>
      </c>
      <c r="AO43" s="5">
        <f t="shared" si="17"/>
        <v>1500</v>
      </c>
      <c r="AP43" s="5">
        <f t="shared" si="17"/>
        <v>1514</v>
      </c>
      <c r="AQ43" s="5">
        <f t="shared" si="17"/>
        <v>1520</v>
      </c>
      <c r="AR43" s="5">
        <f t="shared" si="17"/>
        <v>1521</v>
      </c>
      <c r="AS43" s="5">
        <f t="shared" si="17"/>
        <v>1528</v>
      </c>
      <c r="AT43" s="5">
        <f t="shared" si="17"/>
        <v>1535</v>
      </c>
      <c r="AU43" s="5">
        <f t="shared" si="17"/>
        <v>1535</v>
      </c>
      <c r="AV43" s="5">
        <f t="shared" si="17"/>
        <v>1536</v>
      </c>
      <c r="AW43" s="5">
        <f t="shared" si="17"/>
        <v>1543</v>
      </c>
      <c r="AX43" s="5">
        <f t="shared" si="17"/>
        <v>1543</v>
      </c>
      <c r="AY43" s="5">
        <f t="shared" si="17"/>
        <v>1556</v>
      </c>
      <c r="AZ43" s="5">
        <f t="shared" si="17"/>
        <v>1584</v>
      </c>
      <c r="BA43" s="5">
        <f t="shared" si="17"/>
        <v>1599</v>
      </c>
      <c r="BB43" s="5">
        <f t="shared" si="17"/>
        <v>1602</v>
      </c>
      <c r="BC43" s="5">
        <f t="shared" si="17"/>
        <v>1606</v>
      </c>
      <c r="BD43" s="5">
        <f t="shared" si="17"/>
        <v>1606</v>
      </c>
      <c r="BE43" s="5">
        <f t="shared" si="17"/>
        <v>1607</v>
      </c>
      <c r="BF43" s="5">
        <f t="shared" si="17"/>
        <v>1607</v>
      </c>
      <c r="BG43" s="5">
        <f t="shared" si="17"/>
        <v>1610</v>
      </c>
      <c r="BH43" s="5">
        <f t="shared" si="17"/>
        <v>1611</v>
      </c>
      <c r="BI43" s="5">
        <f t="shared" si="17"/>
        <v>1611</v>
      </c>
      <c r="BJ43" s="5">
        <f t="shared" si="17"/>
        <v>1611</v>
      </c>
      <c r="BK43" s="5">
        <f t="shared" si="17"/>
        <v>1611</v>
      </c>
      <c r="BL43" s="5">
        <f>BL20+BK43</f>
        <v>1611</v>
      </c>
      <c r="BM43" s="5"/>
    </row>
    <row r="44" spans="1:65">
      <c r="A44" s="1" t="s">
        <v>125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5">
        <v>0</v>
      </c>
      <c r="R44" s="5">
        <f>R21+Q44</f>
        <v>0</v>
      </c>
      <c r="S44" s="5">
        <f t="shared" si="14"/>
        <v>276</v>
      </c>
      <c r="T44" s="5">
        <f t="shared" ref="T44:BK44" si="18">T21+S44</f>
        <v>400</v>
      </c>
      <c r="U44" s="5">
        <f t="shared" si="18"/>
        <v>422</v>
      </c>
      <c r="V44" s="5">
        <f t="shared" si="18"/>
        <v>424</v>
      </c>
      <c r="W44" s="5">
        <f t="shared" si="18"/>
        <v>426</v>
      </c>
      <c r="X44" s="5">
        <f t="shared" si="18"/>
        <v>457</v>
      </c>
      <c r="Y44" s="5">
        <f t="shared" si="18"/>
        <v>617</v>
      </c>
      <c r="Z44" s="5">
        <f t="shared" si="18"/>
        <v>709</v>
      </c>
      <c r="AA44" s="5">
        <f t="shared" si="18"/>
        <v>781</v>
      </c>
      <c r="AB44" s="5">
        <f t="shared" si="18"/>
        <v>821</v>
      </c>
      <c r="AC44" s="5">
        <f t="shared" si="18"/>
        <v>856</v>
      </c>
      <c r="AD44" s="5">
        <f t="shared" si="18"/>
        <v>906</v>
      </c>
      <c r="AE44" s="5">
        <f t="shared" si="18"/>
        <v>927</v>
      </c>
      <c r="AF44" s="5">
        <f t="shared" si="18"/>
        <v>978</v>
      </c>
      <c r="AG44" s="5">
        <f t="shared" si="18"/>
        <v>992</v>
      </c>
      <c r="AH44" s="5">
        <f t="shared" si="18"/>
        <v>1020</v>
      </c>
      <c r="AI44" s="5">
        <f t="shared" si="18"/>
        <v>1057</v>
      </c>
      <c r="AJ44" s="5">
        <f t="shared" si="18"/>
        <v>1071</v>
      </c>
      <c r="AK44" s="5">
        <f t="shared" si="18"/>
        <v>1087</v>
      </c>
      <c r="AL44" s="5">
        <f t="shared" si="18"/>
        <v>1103</v>
      </c>
      <c r="AM44" s="5">
        <f t="shared" si="18"/>
        <v>1168</v>
      </c>
      <c r="AN44" s="5">
        <f t="shared" si="18"/>
        <v>1186</v>
      </c>
      <c r="AO44" s="5">
        <f t="shared" si="18"/>
        <v>1204</v>
      </c>
      <c r="AP44" s="5">
        <f t="shared" si="18"/>
        <v>1211</v>
      </c>
      <c r="AQ44" s="5">
        <f t="shared" si="18"/>
        <v>1252</v>
      </c>
      <c r="AR44" s="5">
        <f t="shared" si="18"/>
        <v>1269</v>
      </c>
      <c r="AS44" s="5">
        <f t="shared" si="18"/>
        <v>1278</v>
      </c>
      <c r="AT44" s="5">
        <f t="shared" si="18"/>
        <v>1285</v>
      </c>
      <c r="AU44" s="5">
        <f t="shared" si="18"/>
        <v>1294</v>
      </c>
      <c r="AV44" s="5">
        <f t="shared" si="18"/>
        <v>1306</v>
      </c>
      <c r="AW44" s="5">
        <f t="shared" si="18"/>
        <v>1309</v>
      </c>
      <c r="AX44" s="5">
        <f t="shared" si="18"/>
        <v>1319</v>
      </c>
      <c r="AY44" s="5">
        <f t="shared" si="18"/>
        <v>1325</v>
      </c>
      <c r="AZ44" s="5">
        <f t="shared" si="18"/>
        <v>1330</v>
      </c>
      <c r="BA44" s="5">
        <f t="shared" si="18"/>
        <v>1330</v>
      </c>
      <c r="BB44" s="5">
        <f t="shared" si="18"/>
        <v>1334</v>
      </c>
      <c r="BC44" s="5">
        <f t="shared" si="18"/>
        <v>1336</v>
      </c>
      <c r="BD44" s="5">
        <f t="shared" si="18"/>
        <v>1341</v>
      </c>
      <c r="BE44" s="5">
        <f t="shared" si="18"/>
        <v>1341</v>
      </c>
      <c r="BF44" s="5">
        <f t="shared" si="18"/>
        <v>1341</v>
      </c>
      <c r="BG44" s="5">
        <f t="shared" si="18"/>
        <v>1341</v>
      </c>
      <c r="BH44" s="5">
        <f t="shared" si="18"/>
        <v>1341</v>
      </c>
      <c r="BI44" s="5">
        <f t="shared" si="18"/>
        <v>1341</v>
      </c>
      <c r="BJ44" s="5">
        <f t="shared" si="18"/>
        <v>1341</v>
      </c>
      <c r="BK44" s="5">
        <f t="shared" si="18"/>
        <v>1341</v>
      </c>
      <c r="BL44" s="5">
        <f>BL21+BK44</f>
        <v>1341</v>
      </c>
      <c r="BM44" s="5"/>
    </row>
    <row r="45" spans="1:65">
      <c r="A45" s="1" t="s">
        <v>126</v>
      </c>
      <c r="B45" s="5">
        <v>0</v>
      </c>
      <c r="C45" s="5">
        <f t="shared" ref="C45:Q46" si="19">C22+B45</f>
        <v>0</v>
      </c>
      <c r="D45" s="5">
        <f t="shared" si="19"/>
        <v>0</v>
      </c>
      <c r="E45" s="5">
        <f t="shared" si="19"/>
        <v>0</v>
      </c>
      <c r="F45" s="5">
        <f t="shared" si="19"/>
        <v>0</v>
      </c>
      <c r="G45" s="5">
        <f t="shared" si="19"/>
        <v>0</v>
      </c>
      <c r="H45" s="5">
        <f t="shared" si="19"/>
        <v>0</v>
      </c>
      <c r="I45" s="5">
        <f t="shared" si="19"/>
        <v>0</v>
      </c>
      <c r="J45" s="5">
        <f t="shared" si="19"/>
        <v>0</v>
      </c>
      <c r="K45" s="5">
        <f t="shared" si="19"/>
        <v>0</v>
      </c>
      <c r="L45" s="5">
        <f t="shared" si="19"/>
        <v>0</v>
      </c>
      <c r="M45" s="5">
        <f t="shared" si="19"/>
        <v>0</v>
      </c>
      <c r="N45" s="5">
        <f t="shared" si="19"/>
        <v>0</v>
      </c>
      <c r="O45" s="5">
        <f t="shared" si="19"/>
        <v>0</v>
      </c>
      <c r="P45" s="5">
        <f t="shared" si="19"/>
        <v>0</v>
      </c>
      <c r="Q45" s="5">
        <f t="shared" si="19"/>
        <v>0</v>
      </c>
      <c r="R45" s="5">
        <f>R22+Q45</f>
        <v>0</v>
      </c>
      <c r="S45" s="5">
        <f t="shared" si="14"/>
        <v>0</v>
      </c>
      <c r="T45" s="5">
        <f t="shared" ref="T45:BK46" si="20">T22+S45</f>
        <v>0</v>
      </c>
      <c r="U45" s="5">
        <f t="shared" si="20"/>
        <v>0</v>
      </c>
      <c r="V45" s="5">
        <f t="shared" si="20"/>
        <v>0</v>
      </c>
      <c r="W45" s="5">
        <f t="shared" si="20"/>
        <v>0</v>
      </c>
      <c r="X45" s="5">
        <f t="shared" si="20"/>
        <v>205</v>
      </c>
      <c r="Y45" s="5">
        <f t="shared" si="20"/>
        <v>564</v>
      </c>
      <c r="Z45" s="5">
        <f t="shared" si="20"/>
        <v>614</v>
      </c>
      <c r="AA45" s="5">
        <f t="shared" si="20"/>
        <v>616</v>
      </c>
      <c r="AB45" s="5">
        <f t="shared" si="20"/>
        <v>619</v>
      </c>
      <c r="AC45" s="5">
        <f t="shared" si="20"/>
        <v>622</v>
      </c>
      <c r="AD45" s="5">
        <f t="shared" si="20"/>
        <v>776</v>
      </c>
      <c r="AE45" s="5">
        <f t="shared" si="20"/>
        <v>860</v>
      </c>
      <c r="AF45" s="5">
        <f t="shared" si="20"/>
        <v>899</v>
      </c>
      <c r="AG45" s="5">
        <f t="shared" si="20"/>
        <v>940</v>
      </c>
      <c r="AH45" s="5">
        <f t="shared" si="20"/>
        <v>958</v>
      </c>
      <c r="AI45" s="5">
        <f t="shared" si="20"/>
        <v>970</v>
      </c>
      <c r="AJ45" s="5">
        <f t="shared" si="20"/>
        <v>1003</v>
      </c>
      <c r="AK45" s="5">
        <f t="shared" si="20"/>
        <v>1018</v>
      </c>
      <c r="AL45" s="5">
        <f t="shared" si="20"/>
        <v>1088</v>
      </c>
      <c r="AM45" s="5">
        <f t="shared" si="20"/>
        <v>1095</v>
      </c>
      <c r="AN45" s="5">
        <f t="shared" si="20"/>
        <v>1100</v>
      </c>
      <c r="AO45" s="5">
        <f t="shared" si="20"/>
        <v>1116</v>
      </c>
      <c r="AP45" s="5">
        <f t="shared" si="20"/>
        <v>1124</v>
      </c>
      <c r="AQ45" s="5">
        <f t="shared" si="20"/>
        <v>1135</v>
      </c>
      <c r="AR45" s="5">
        <f t="shared" si="20"/>
        <v>1151</v>
      </c>
      <c r="AS45" s="5">
        <f t="shared" si="20"/>
        <v>1160</v>
      </c>
      <c r="AT45" s="5">
        <f t="shared" si="20"/>
        <v>1166</v>
      </c>
      <c r="AU45" s="5">
        <f t="shared" si="20"/>
        <v>1176</v>
      </c>
      <c r="AV45" s="5">
        <f t="shared" si="20"/>
        <v>1179</v>
      </c>
      <c r="AW45" s="5">
        <f t="shared" si="20"/>
        <v>1180</v>
      </c>
      <c r="AX45" s="5">
        <f t="shared" si="20"/>
        <v>1183</v>
      </c>
      <c r="AY45" s="5">
        <f t="shared" si="20"/>
        <v>1184</v>
      </c>
      <c r="AZ45" s="5">
        <f t="shared" si="20"/>
        <v>1185</v>
      </c>
      <c r="BA45" s="5">
        <f t="shared" si="20"/>
        <v>1189</v>
      </c>
      <c r="BB45" s="5">
        <f t="shared" si="20"/>
        <v>1189</v>
      </c>
      <c r="BC45" s="5">
        <f t="shared" si="20"/>
        <v>1192</v>
      </c>
      <c r="BD45" s="5">
        <f t="shared" si="20"/>
        <v>1192</v>
      </c>
      <c r="BE45" s="5">
        <f t="shared" si="20"/>
        <v>1192</v>
      </c>
      <c r="BF45" s="5">
        <f t="shared" si="20"/>
        <v>1192</v>
      </c>
      <c r="BG45" s="5">
        <f t="shared" si="20"/>
        <v>1192</v>
      </c>
      <c r="BH45" s="5">
        <f t="shared" si="20"/>
        <v>1192</v>
      </c>
      <c r="BI45" s="5">
        <f t="shared" si="20"/>
        <v>1192</v>
      </c>
      <c r="BJ45" s="5">
        <f t="shared" si="20"/>
        <v>1192</v>
      </c>
      <c r="BK45" s="5">
        <f t="shared" si="20"/>
        <v>1192</v>
      </c>
      <c r="BL45" s="5">
        <f>BL22+BK45</f>
        <v>1192</v>
      </c>
      <c r="BM45" s="5"/>
    </row>
    <row r="46" spans="1:65">
      <c r="A46" s="1" t="s">
        <v>176</v>
      </c>
      <c r="B46" s="1">
        <v>0</v>
      </c>
      <c r="C46" s="17">
        <f>C23+B46</f>
        <v>0</v>
      </c>
      <c r="D46" s="17">
        <f t="shared" si="19"/>
        <v>0</v>
      </c>
      <c r="E46" s="17">
        <f t="shared" si="19"/>
        <v>0</v>
      </c>
      <c r="F46" s="17">
        <f t="shared" si="19"/>
        <v>0</v>
      </c>
      <c r="G46" s="17">
        <f t="shared" si="19"/>
        <v>0</v>
      </c>
      <c r="H46" s="17">
        <f t="shared" si="19"/>
        <v>0</v>
      </c>
      <c r="I46" s="17">
        <f t="shared" si="19"/>
        <v>0</v>
      </c>
      <c r="J46" s="17">
        <f t="shared" si="19"/>
        <v>0</v>
      </c>
      <c r="K46" s="17">
        <f t="shared" si="19"/>
        <v>0</v>
      </c>
      <c r="L46" s="17">
        <f t="shared" si="19"/>
        <v>0</v>
      </c>
      <c r="M46" s="17">
        <f t="shared" si="19"/>
        <v>0</v>
      </c>
      <c r="N46" s="17">
        <f t="shared" si="19"/>
        <v>0</v>
      </c>
      <c r="O46" s="17">
        <f t="shared" si="19"/>
        <v>0</v>
      </c>
      <c r="P46" s="17">
        <f t="shared" si="19"/>
        <v>1</v>
      </c>
      <c r="Q46" s="17">
        <f t="shared" si="19"/>
        <v>2</v>
      </c>
      <c r="R46" s="17">
        <f>R23+Q46</f>
        <v>3</v>
      </c>
      <c r="S46" s="17">
        <f t="shared" si="14"/>
        <v>7</v>
      </c>
      <c r="T46" s="17">
        <f t="shared" si="20"/>
        <v>7</v>
      </c>
      <c r="U46" s="17">
        <f t="shared" si="20"/>
        <v>226</v>
      </c>
      <c r="V46" s="17">
        <f t="shared" si="20"/>
        <v>240</v>
      </c>
      <c r="W46" s="17">
        <f t="shared" si="20"/>
        <v>241</v>
      </c>
      <c r="X46" s="17">
        <f t="shared" si="20"/>
        <v>244</v>
      </c>
      <c r="Y46" s="17">
        <f t="shared" si="20"/>
        <v>324</v>
      </c>
      <c r="Z46" s="17">
        <f t="shared" si="20"/>
        <v>495</v>
      </c>
      <c r="AA46" s="17">
        <f t="shared" si="20"/>
        <v>529</v>
      </c>
      <c r="AB46" s="17">
        <f t="shared" si="20"/>
        <v>542</v>
      </c>
      <c r="AC46" s="17">
        <f t="shared" si="20"/>
        <v>549</v>
      </c>
      <c r="AD46" s="17">
        <f t="shared" si="20"/>
        <v>585</v>
      </c>
      <c r="AE46" s="17">
        <f t="shared" si="20"/>
        <v>710</v>
      </c>
      <c r="AF46" s="17">
        <f t="shared" si="20"/>
        <v>747</v>
      </c>
      <c r="AG46" s="17">
        <f t="shared" si="20"/>
        <v>748</v>
      </c>
      <c r="AH46" s="17">
        <f t="shared" si="20"/>
        <v>753</v>
      </c>
      <c r="AI46" s="17">
        <f t="shared" si="20"/>
        <v>762</v>
      </c>
      <c r="AJ46" s="17">
        <f t="shared" si="20"/>
        <v>784</v>
      </c>
      <c r="AK46" s="17">
        <f t="shared" si="20"/>
        <v>832</v>
      </c>
      <c r="AL46" s="17">
        <f t="shared" si="20"/>
        <v>838</v>
      </c>
      <c r="AM46" s="17">
        <f t="shared" si="20"/>
        <v>848</v>
      </c>
      <c r="AN46" s="17">
        <f t="shared" si="20"/>
        <v>859</v>
      </c>
      <c r="AO46" s="17">
        <f t="shared" si="20"/>
        <v>864</v>
      </c>
      <c r="AP46" s="17">
        <f t="shared" si="20"/>
        <v>868</v>
      </c>
      <c r="AQ46" s="17">
        <f t="shared" si="20"/>
        <v>878</v>
      </c>
      <c r="AR46" s="17">
        <f t="shared" si="20"/>
        <v>878</v>
      </c>
      <c r="AS46" s="17">
        <f t="shared" si="20"/>
        <v>882</v>
      </c>
      <c r="AT46" s="17">
        <f t="shared" si="20"/>
        <v>884</v>
      </c>
      <c r="AU46" s="17">
        <f t="shared" si="20"/>
        <v>892</v>
      </c>
      <c r="AV46" s="17">
        <f t="shared" si="20"/>
        <v>900</v>
      </c>
      <c r="AW46" s="17">
        <f t="shared" si="20"/>
        <v>901</v>
      </c>
      <c r="AX46" s="17">
        <f t="shared" si="20"/>
        <v>901</v>
      </c>
      <c r="AY46" s="17">
        <f t="shared" si="20"/>
        <v>901</v>
      </c>
      <c r="AZ46" s="17">
        <f t="shared" si="20"/>
        <v>901</v>
      </c>
      <c r="BA46" s="17">
        <f t="shared" si="20"/>
        <v>903</v>
      </c>
      <c r="BB46" s="17">
        <f t="shared" si="20"/>
        <v>903</v>
      </c>
      <c r="BC46" s="17">
        <f t="shared" si="20"/>
        <v>903</v>
      </c>
      <c r="BD46" s="17">
        <f t="shared" si="20"/>
        <v>903</v>
      </c>
      <c r="BE46" s="17">
        <f t="shared" si="20"/>
        <v>903</v>
      </c>
      <c r="BF46" s="17">
        <f t="shared" si="20"/>
        <v>903</v>
      </c>
      <c r="BG46" s="17">
        <f t="shared" si="20"/>
        <v>903</v>
      </c>
      <c r="BH46" s="17">
        <f t="shared" si="20"/>
        <v>903</v>
      </c>
      <c r="BI46" s="17">
        <f t="shared" si="20"/>
        <v>903</v>
      </c>
      <c r="BJ46" s="17">
        <f t="shared" si="20"/>
        <v>903</v>
      </c>
      <c r="BK46" s="17">
        <f t="shared" si="20"/>
        <v>903</v>
      </c>
      <c r="BL46" s="17">
        <f>BL23+BK46</f>
        <v>903</v>
      </c>
    </row>
    <row r="47" spans="1:65">
      <c r="A47" s="1" t="s">
        <v>245</v>
      </c>
      <c r="B47" s="5">
        <v>1</v>
      </c>
      <c r="C47" s="17">
        <f>C24+B47</f>
        <v>1</v>
      </c>
      <c r="D47" s="17">
        <f t="shared" ref="D47:Q47" si="21">D24+C47</f>
        <v>1</v>
      </c>
      <c r="E47" s="17">
        <f t="shared" si="21"/>
        <v>1</v>
      </c>
      <c r="F47" s="17">
        <f t="shared" si="21"/>
        <v>1</v>
      </c>
      <c r="G47" s="17">
        <f t="shared" si="21"/>
        <v>1</v>
      </c>
      <c r="H47" s="17">
        <f t="shared" si="21"/>
        <v>1</v>
      </c>
      <c r="I47" s="17">
        <f t="shared" si="21"/>
        <v>1</v>
      </c>
      <c r="J47" s="17">
        <f t="shared" si="21"/>
        <v>1</v>
      </c>
      <c r="K47" s="17">
        <f t="shared" si="21"/>
        <v>1</v>
      </c>
      <c r="L47" s="17">
        <f t="shared" si="21"/>
        <v>1</v>
      </c>
      <c r="M47" s="17">
        <f t="shared" si="21"/>
        <v>2</v>
      </c>
      <c r="N47" s="17">
        <f t="shared" si="21"/>
        <v>2</v>
      </c>
      <c r="O47" s="17">
        <f t="shared" si="21"/>
        <v>3</v>
      </c>
      <c r="P47" s="17">
        <f t="shared" si="21"/>
        <v>3</v>
      </c>
      <c r="Q47" s="17">
        <f t="shared" si="21"/>
        <v>3</v>
      </c>
      <c r="R47" s="17">
        <f>R24+Q47</f>
        <v>11</v>
      </c>
      <c r="S47" s="17">
        <f t="shared" ref="S47:BL47" si="22">S24+R47</f>
        <v>527</v>
      </c>
      <c r="T47" s="17">
        <f t="shared" si="22"/>
        <v>871</v>
      </c>
      <c r="U47" s="17">
        <f t="shared" si="22"/>
        <v>971</v>
      </c>
      <c r="V47" s="17">
        <f t="shared" si="22"/>
        <v>1003</v>
      </c>
      <c r="W47" s="17">
        <f t="shared" si="22"/>
        <v>1012</v>
      </c>
      <c r="X47" s="17">
        <f t="shared" si="22"/>
        <v>1079</v>
      </c>
      <c r="Y47" s="17">
        <f t="shared" si="22"/>
        <v>1191</v>
      </c>
      <c r="Z47" s="17">
        <f t="shared" si="22"/>
        <v>1237</v>
      </c>
      <c r="AA47" s="17">
        <f t="shared" si="22"/>
        <v>1268</v>
      </c>
      <c r="AB47" s="17">
        <f t="shared" si="22"/>
        <v>1285</v>
      </c>
      <c r="AC47" s="17">
        <f t="shared" si="22"/>
        <v>1306</v>
      </c>
      <c r="AD47" s="17">
        <f t="shared" si="22"/>
        <v>1326</v>
      </c>
      <c r="AE47" s="17">
        <f t="shared" si="22"/>
        <v>1328</v>
      </c>
      <c r="AF47" s="17">
        <f t="shared" si="22"/>
        <v>1337</v>
      </c>
      <c r="AG47" s="17">
        <f t="shared" si="22"/>
        <v>1351</v>
      </c>
      <c r="AH47" s="17">
        <f t="shared" si="22"/>
        <v>1366</v>
      </c>
      <c r="AI47" s="17">
        <f t="shared" si="22"/>
        <v>1371</v>
      </c>
      <c r="AJ47" s="17">
        <f t="shared" si="22"/>
        <v>1393</v>
      </c>
      <c r="AK47" s="17">
        <f t="shared" si="22"/>
        <v>1402</v>
      </c>
      <c r="AL47" s="17">
        <f t="shared" si="22"/>
        <v>1423</v>
      </c>
      <c r="AM47" s="17">
        <f t="shared" si="22"/>
        <v>1441</v>
      </c>
      <c r="AN47" s="17">
        <f t="shared" si="22"/>
        <v>1444</v>
      </c>
      <c r="AO47" s="17">
        <f t="shared" si="22"/>
        <v>1447</v>
      </c>
      <c r="AP47" s="17">
        <f t="shared" si="22"/>
        <v>1447</v>
      </c>
      <c r="AQ47" s="17">
        <f t="shared" si="22"/>
        <v>1456</v>
      </c>
      <c r="AR47" s="17">
        <f t="shared" si="22"/>
        <v>1458</v>
      </c>
      <c r="AS47" s="17">
        <f t="shared" si="22"/>
        <v>1459</v>
      </c>
      <c r="AT47" s="17">
        <f t="shared" si="22"/>
        <v>1460</v>
      </c>
      <c r="AU47" s="17">
        <f t="shared" si="22"/>
        <v>1462</v>
      </c>
      <c r="AV47" s="17">
        <f t="shared" si="22"/>
        <v>1462</v>
      </c>
      <c r="AW47" s="17">
        <f t="shared" si="22"/>
        <v>1462</v>
      </c>
      <c r="AX47" s="17">
        <f t="shared" si="22"/>
        <v>1462</v>
      </c>
      <c r="AY47" s="17">
        <f t="shared" si="22"/>
        <v>1462</v>
      </c>
      <c r="AZ47" s="17">
        <f t="shared" si="22"/>
        <v>1463</v>
      </c>
      <c r="BA47" s="17">
        <f t="shared" si="22"/>
        <v>1463</v>
      </c>
      <c r="BB47" s="17">
        <f t="shared" si="22"/>
        <v>1463</v>
      </c>
      <c r="BC47" s="17">
        <f t="shared" si="22"/>
        <v>1463</v>
      </c>
      <c r="BD47" s="17">
        <f t="shared" si="22"/>
        <v>1463</v>
      </c>
      <c r="BE47" s="17">
        <f t="shared" si="22"/>
        <v>1463</v>
      </c>
      <c r="BF47" s="17">
        <f t="shared" si="22"/>
        <v>1463</v>
      </c>
      <c r="BG47" s="17">
        <f t="shared" si="22"/>
        <v>1463</v>
      </c>
      <c r="BH47" s="17">
        <f t="shared" si="22"/>
        <v>1463</v>
      </c>
      <c r="BI47" s="17">
        <f t="shared" si="22"/>
        <v>1463</v>
      </c>
      <c r="BJ47" s="17">
        <f t="shared" si="22"/>
        <v>1463</v>
      </c>
      <c r="BK47" s="17">
        <f t="shared" si="22"/>
        <v>1463</v>
      </c>
      <c r="BL47" s="17">
        <f t="shared" si="22"/>
        <v>1463</v>
      </c>
      <c r="BM47" s="20"/>
    </row>
    <row r="48" spans="1:65">
      <c r="A48" s="1" t="s">
        <v>246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 s="17">
        <f>R25+Q48</f>
        <v>358</v>
      </c>
      <c r="S48" s="17">
        <f>S25+R48</f>
        <v>940</v>
      </c>
      <c r="T48" s="17">
        <f t="shared" ref="T48:BL48" si="23">T25+S48</f>
        <v>1208</v>
      </c>
      <c r="U48" s="17">
        <f t="shared" si="23"/>
        <v>1745</v>
      </c>
      <c r="V48" s="17">
        <f t="shared" si="23"/>
        <v>2009</v>
      </c>
      <c r="W48" s="17">
        <f t="shared" si="23"/>
        <v>2269</v>
      </c>
      <c r="X48" s="17">
        <f t="shared" si="23"/>
        <v>2355</v>
      </c>
      <c r="Y48" s="17">
        <f t="shared" si="23"/>
        <v>2536</v>
      </c>
      <c r="Z48" s="17">
        <f t="shared" si="23"/>
        <v>2606</v>
      </c>
      <c r="AA48" s="17">
        <f t="shared" si="23"/>
        <v>2706</v>
      </c>
      <c r="AB48" s="17">
        <f t="shared" si="23"/>
        <v>2718</v>
      </c>
      <c r="AC48" s="17">
        <f t="shared" si="23"/>
        <v>2732</v>
      </c>
      <c r="AD48" s="17">
        <f t="shared" si="23"/>
        <v>2776</v>
      </c>
      <c r="AE48" s="17">
        <f t="shared" si="23"/>
        <v>2852</v>
      </c>
      <c r="AF48" s="17">
        <f t="shared" si="23"/>
        <v>2873</v>
      </c>
      <c r="AG48" s="17">
        <f t="shared" si="23"/>
        <v>2910</v>
      </c>
      <c r="AH48" s="17">
        <f t="shared" si="23"/>
        <v>2984</v>
      </c>
      <c r="AI48" s="17">
        <f t="shared" si="23"/>
        <v>3016</v>
      </c>
      <c r="AJ48" s="17">
        <f t="shared" si="23"/>
        <v>3080</v>
      </c>
      <c r="AK48" s="17">
        <f t="shared" si="23"/>
        <v>3111</v>
      </c>
      <c r="AL48" s="17">
        <f t="shared" si="23"/>
        <v>3124</v>
      </c>
      <c r="AM48" s="17">
        <f t="shared" si="23"/>
        <v>3137</v>
      </c>
      <c r="AN48" s="17">
        <f t="shared" si="23"/>
        <v>3174</v>
      </c>
      <c r="AO48" s="17">
        <f t="shared" si="23"/>
        <v>3235</v>
      </c>
      <c r="AP48" s="17">
        <f t="shared" si="23"/>
        <v>3252</v>
      </c>
      <c r="AQ48" s="17">
        <f t="shared" si="23"/>
        <v>3268</v>
      </c>
      <c r="AR48" s="17">
        <f t="shared" si="23"/>
        <v>3282</v>
      </c>
      <c r="AS48" s="17">
        <f t="shared" si="23"/>
        <v>3297</v>
      </c>
      <c r="AT48" s="17">
        <f t="shared" si="23"/>
        <v>3305</v>
      </c>
      <c r="AU48" s="17">
        <f t="shared" si="23"/>
        <v>3314</v>
      </c>
      <c r="AV48" s="17">
        <f t="shared" si="23"/>
        <v>3318</v>
      </c>
      <c r="AW48" s="17">
        <f t="shared" si="23"/>
        <v>3323</v>
      </c>
      <c r="AX48" s="17">
        <f t="shared" si="23"/>
        <v>3328</v>
      </c>
      <c r="AY48" s="17">
        <f t="shared" si="23"/>
        <v>3329</v>
      </c>
      <c r="AZ48" s="17">
        <f t="shared" si="23"/>
        <v>3330</v>
      </c>
      <c r="BA48" s="17">
        <f t="shared" si="23"/>
        <v>3330</v>
      </c>
      <c r="BB48" s="17">
        <f t="shared" si="23"/>
        <v>3334</v>
      </c>
      <c r="BC48" s="17">
        <f t="shared" si="23"/>
        <v>3334</v>
      </c>
      <c r="BD48" s="17">
        <f t="shared" si="23"/>
        <v>3334</v>
      </c>
      <c r="BE48" s="17">
        <f t="shared" si="23"/>
        <v>3334</v>
      </c>
      <c r="BF48" s="17">
        <f t="shared" si="23"/>
        <v>3334</v>
      </c>
      <c r="BG48" s="17">
        <f t="shared" si="23"/>
        <v>3334</v>
      </c>
      <c r="BH48" s="17">
        <f t="shared" si="23"/>
        <v>3334</v>
      </c>
      <c r="BI48" s="17">
        <f t="shared" si="23"/>
        <v>3334</v>
      </c>
      <c r="BJ48" s="17">
        <f t="shared" si="23"/>
        <v>3334</v>
      </c>
      <c r="BK48" s="17">
        <f t="shared" si="23"/>
        <v>3334</v>
      </c>
      <c r="BL48" s="17">
        <f t="shared" si="23"/>
        <v>3334</v>
      </c>
    </row>
  </sheetData>
  <phoneticPr fontId="0" type="noConversion"/>
  <pageMargins left="0.5" right="0.5" top="0.5" bottom="0.5" header="0.5" footer="0.5"/>
  <pageSetup scale="65" orientation="landscape" horizontalDpi="4294967293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04"/>
  <sheetViews>
    <sheetView workbookViewId="0">
      <pane ySplit="4" topLeftCell="A74" activePane="bottomLeft" state="frozen"/>
      <selection pane="bottomLeft" activeCell="E60" sqref="E60"/>
    </sheetView>
  </sheetViews>
  <sheetFormatPr defaultRowHeight="12.75"/>
  <cols>
    <col min="1" max="1" width="10.7109375" customWidth="1"/>
    <col min="2" max="2" width="13.28515625" customWidth="1"/>
    <col min="4" max="4" width="57.28515625" customWidth="1"/>
    <col min="5" max="5" width="18.42578125" customWidth="1"/>
  </cols>
  <sheetData>
    <row r="1" spans="1:6" ht="18.75">
      <c r="A1" s="53" t="s">
        <v>9</v>
      </c>
      <c r="B1" s="53"/>
      <c r="C1" s="53"/>
      <c r="D1" s="53"/>
      <c r="E1" s="60"/>
    </row>
    <row r="2" spans="1:6" ht="18.75">
      <c r="A2" s="54" t="s">
        <v>220</v>
      </c>
      <c r="B2" s="56"/>
      <c r="C2" s="54"/>
      <c r="D2" s="54"/>
      <c r="E2" s="60"/>
    </row>
    <row r="3" spans="1:6">
      <c r="A3" s="55"/>
      <c r="B3" s="17"/>
      <c r="C3" s="23"/>
      <c r="D3" s="23"/>
      <c r="E3" s="23"/>
      <c r="F3" s="23"/>
    </row>
    <row r="4" spans="1:6" ht="18.75">
      <c r="A4" s="65" t="s">
        <v>11</v>
      </c>
      <c r="B4" s="10" t="s">
        <v>12</v>
      </c>
      <c r="C4" s="65" t="s">
        <v>13</v>
      </c>
      <c r="D4" s="65" t="s">
        <v>15</v>
      </c>
      <c r="E4" s="65" t="s">
        <v>25</v>
      </c>
      <c r="F4" s="98" t="s">
        <v>244</v>
      </c>
    </row>
    <row r="5" spans="1:6">
      <c r="A5" s="12">
        <v>39637</v>
      </c>
      <c r="D5" t="s">
        <v>221</v>
      </c>
    </row>
    <row r="6" spans="1:6">
      <c r="A6" s="12">
        <v>39638</v>
      </c>
      <c r="B6">
        <v>1</v>
      </c>
      <c r="C6">
        <f>B6+C5</f>
        <v>1</v>
      </c>
      <c r="D6" t="s">
        <v>222</v>
      </c>
    </row>
    <row r="7" spans="1:6">
      <c r="A7" s="12">
        <v>39639</v>
      </c>
      <c r="C7">
        <f t="shared" ref="C7:C70" si="0">B7+C6</f>
        <v>1</v>
      </c>
      <c r="D7" t="s">
        <v>222</v>
      </c>
    </row>
    <row r="8" spans="1:6">
      <c r="A8" s="12">
        <v>39640</v>
      </c>
      <c r="C8">
        <f t="shared" si="0"/>
        <v>1</v>
      </c>
      <c r="E8" t="s">
        <v>223</v>
      </c>
    </row>
    <row r="9" spans="1:6">
      <c r="A9" s="12">
        <v>39641</v>
      </c>
      <c r="C9">
        <f t="shared" si="0"/>
        <v>1</v>
      </c>
      <c r="D9" t="s">
        <v>222</v>
      </c>
    </row>
    <row r="10" spans="1:6">
      <c r="A10" s="12">
        <v>39641</v>
      </c>
      <c r="C10">
        <f t="shared" si="0"/>
        <v>1</v>
      </c>
      <c r="D10" t="s">
        <v>222</v>
      </c>
    </row>
    <row r="11" spans="1:6">
      <c r="A11" s="12">
        <v>39642</v>
      </c>
      <c r="C11">
        <f t="shared" si="0"/>
        <v>1</v>
      </c>
      <c r="D11" t="s">
        <v>222</v>
      </c>
    </row>
    <row r="12" spans="1:6">
      <c r="A12" s="12">
        <v>39642</v>
      </c>
      <c r="C12">
        <f t="shared" si="0"/>
        <v>1</v>
      </c>
      <c r="D12" t="s">
        <v>222</v>
      </c>
    </row>
    <row r="13" spans="1:6">
      <c r="A13" s="12">
        <v>39643</v>
      </c>
      <c r="C13">
        <f t="shared" si="0"/>
        <v>1</v>
      </c>
      <c r="D13" t="s">
        <v>222</v>
      </c>
    </row>
    <row r="14" spans="1:6">
      <c r="A14" s="12">
        <v>39644</v>
      </c>
      <c r="C14">
        <f t="shared" si="0"/>
        <v>1</v>
      </c>
      <c r="D14" t="s">
        <v>222</v>
      </c>
    </row>
    <row r="15" spans="1:6">
      <c r="A15" s="12">
        <v>39645</v>
      </c>
      <c r="C15">
        <f t="shared" si="0"/>
        <v>1</v>
      </c>
      <c r="D15" t="s">
        <v>222</v>
      </c>
    </row>
    <row r="16" spans="1:6">
      <c r="A16" s="12">
        <v>39645</v>
      </c>
      <c r="C16">
        <f t="shared" si="0"/>
        <v>1</v>
      </c>
      <c r="D16" t="s">
        <v>222</v>
      </c>
    </row>
    <row r="17" spans="1:4">
      <c r="A17" s="12">
        <v>39646</v>
      </c>
      <c r="C17">
        <f t="shared" si="0"/>
        <v>1</v>
      </c>
      <c r="D17" t="s">
        <v>224</v>
      </c>
    </row>
    <row r="18" spans="1:4">
      <c r="A18" s="12">
        <v>39647</v>
      </c>
      <c r="C18">
        <f t="shared" si="0"/>
        <v>1</v>
      </c>
      <c r="D18" t="s">
        <v>224</v>
      </c>
    </row>
    <row r="19" spans="1:4">
      <c r="A19" s="12">
        <v>39648</v>
      </c>
      <c r="B19">
        <v>1</v>
      </c>
      <c r="C19">
        <f t="shared" si="0"/>
        <v>2</v>
      </c>
      <c r="D19" t="s">
        <v>222</v>
      </c>
    </row>
    <row r="20" spans="1:4">
      <c r="A20" s="12">
        <v>39649</v>
      </c>
      <c r="C20">
        <f t="shared" si="0"/>
        <v>2</v>
      </c>
      <c r="D20" t="s">
        <v>222</v>
      </c>
    </row>
    <row r="21" spans="1:4">
      <c r="A21" s="12">
        <v>39649</v>
      </c>
      <c r="C21">
        <f t="shared" si="0"/>
        <v>2</v>
      </c>
      <c r="D21" t="s">
        <v>222</v>
      </c>
    </row>
    <row r="22" spans="1:4">
      <c r="A22" s="12">
        <v>39650</v>
      </c>
      <c r="B22">
        <v>1</v>
      </c>
      <c r="C22">
        <f t="shared" si="0"/>
        <v>3</v>
      </c>
      <c r="D22" t="s">
        <v>222</v>
      </c>
    </row>
    <row r="23" spans="1:4">
      <c r="A23" s="12">
        <v>39651</v>
      </c>
      <c r="C23">
        <f t="shared" si="0"/>
        <v>3</v>
      </c>
      <c r="D23" t="s">
        <v>222</v>
      </c>
    </row>
    <row r="24" spans="1:4">
      <c r="A24" s="12">
        <v>39652</v>
      </c>
      <c r="C24">
        <f t="shared" si="0"/>
        <v>3</v>
      </c>
      <c r="D24" t="s">
        <v>224</v>
      </c>
    </row>
    <row r="25" spans="1:4">
      <c r="A25" s="12">
        <v>39652</v>
      </c>
      <c r="C25">
        <f t="shared" si="0"/>
        <v>3</v>
      </c>
      <c r="D25" t="s">
        <v>224</v>
      </c>
    </row>
    <row r="26" spans="1:4">
      <c r="A26" s="12">
        <v>39653</v>
      </c>
      <c r="B26">
        <v>8</v>
      </c>
      <c r="C26">
        <f t="shared" si="0"/>
        <v>11</v>
      </c>
      <c r="D26" t="s">
        <v>222</v>
      </c>
    </row>
    <row r="27" spans="1:4">
      <c r="A27" s="12">
        <v>39654</v>
      </c>
      <c r="B27">
        <v>126</v>
      </c>
      <c r="C27">
        <f t="shared" si="0"/>
        <v>137</v>
      </c>
      <c r="D27" t="s">
        <v>225</v>
      </c>
    </row>
    <row r="28" spans="1:4">
      <c r="A28" s="12">
        <v>39654</v>
      </c>
      <c r="B28">
        <v>390</v>
      </c>
      <c r="C28">
        <f t="shared" si="0"/>
        <v>527</v>
      </c>
      <c r="D28" t="s">
        <v>226</v>
      </c>
    </row>
    <row r="29" spans="1:4">
      <c r="A29" s="12">
        <v>39655</v>
      </c>
      <c r="B29">
        <v>201</v>
      </c>
      <c r="C29">
        <f t="shared" si="0"/>
        <v>728</v>
      </c>
      <c r="D29" t="s">
        <v>228</v>
      </c>
    </row>
    <row r="30" spans="1:4">
      <c r="A30" s="12">
        <v>39655</v>
      </c>
      <c r="B30">
        <v>143</v>
      </c>
      <c r="C30">
        <f t="shared" si="0"/>
        <v>871</v>
      </c>
      <c r="D30" t="s">
        <v>228</v>
      </c>
    </row>
    <row r="31" spans="1:4">
      <c r="A31" s="12">
        <v>39656</v>
      </c>
      <c r="B31">
        <v>65</v>
      </c>
      <c r="C31">
        <f t="shared" si="0"/>
        <v>936</v>
      </c>
      <c r="D31" t="s">
        <v>227</v>
      </c>
    </row>
    <row r="32" spans="1:4">
      <c r="A32" s="12">
        <v>39656</v>
      </c>
      <c r="B32">
        <v>35</v>
      </c>
      <c r="C32">
        <f t="shared" si="0"/>
        <v>971</v>
      </c>
      <c r="D32" t="s">
        <v>227</v>
      </c>
    </row>
    <row r="33" spans="1:5">
      <c r="A33" s="12">
        <v>39657</v>
      </c>
      <c r="B33">
        <v>26</v>
      </c>
      <c r="C33">
        <f t="shared" si="0"/>
        <v>997</v>
      </c>
      <c r="D33" t="s">
        <v>227</v>
      </c>
    </row>
    <row r="34" spans="1:5">
      <c r="A34" s="12">
        <v>39657</v>
      </c>
      <c r="B34">
        <v>6</v>
      </c>
      <c r="C34">
        <f t="shared" si="0"/>
        <v>1003</v>
      </c>
      <c r="D34" t="s">
        <v>228</v>
      </c>
    </row>
    <row r="35" spans="1:5">
      <c r="A35" s="12">
        <v>39658</v>
      </c>
      <c r="B35">
        <v>9</v>
      </c>
      <c r="C35">
        <f t="shared" si="0"/>
        <v>1012</v>
      </c>
      <c r="D35" t="s">
        <v>229</v>
      </c>
    </row>
    <row r="36" spans="1:5">
      <c r="A36" s="12">
        <v>39659</v>
      </c>
      <c r="B36">
        <v>67</v>
      </c>
      <c r="C36">
        <f t="shared" si="0"/>
        <v>1079</v>
      </c>
      <c r="D36" s="5" t="s">
        <v>241</v>
      </c>
    </row>
    <row r="37" spans="1:5">
      <c r="A37" s="12">
        <v>39660</v>
      </c>
      <c r="B37">
        <v>112</v>
      </c>
      <c r="C37">
        <f t="shared" si="0"/>
        <v>1191</v>
      </c>
      <c r="D37" s="5" t="s">
        <v>242</v>
      </c>
      <c r="E37" t="s">
        <v>208</v>
      </c>
    </row>
    <row r="38" spans="1:5">
      <c r="A38" s="12">
        <v>39661</v>
      </c>
      <c r="B38">
        <v>46</v>
      </c>
      <c r="C38">
        <f t="shared" si="0"/>
        <v>1237</v>
      </c>
      <c r="D38" t="s">
        <v>229</v>
      </c>
      <c r="E38" t="s">
        <v>230</v>
      </c>
    </row>
    <row r="39" spans="1:5">
      <c r="A39" s="12">
        <v>39661</v>
      </c>
      <c r="B39">
        <v>0</v>
      </c>
      <c r="C39">
        <f t="shared" si="0"/>
        <v>1237</v>
      </c>
      <c r="D39" t="s">
        <v>229</v>
      </c>
    </row>
    <row r="40" spans="1:5">
      <c r="A40" s="12">
        <v>39662</v>
      </c>
      <c r="B40">
        <v>21</v>
      </c>
      <c r="C40">
        <f t="shared" si="0"/>
        <v>1258</v>
      </c>
      <c r="D40" t="s">
        <v>227</v>
      </c>
    </row>
    <row r="41" spans="1:5">
      <c r="A41" s="12">
        <v>39662</v>
      </c>
      <c r="B41">
        <v>0</v>
      </c>
      <c r="C41">
        <f t="shared" si="0"/>
        <v>1258</v>
      </c>
      <c r="D41" t="s">
        <v>227</v>
      </c>
    </row>
    <row r="42" spans="1:5">
      <c r="A42" s="12">
        <v>39662</v>
      </c>
      <c r="B42">
        <v>10</v>
      </c>
      <c r="C42">
        <f t="shared" si="0"/>
        <v>1268</v>
      </c>
      <c r="D42" t="s">
        <v>227</v>
      </c>
    </row>
    <row r="43" spans="1:5">
      <c r="A43" s="12">
        <v>39663</v>
      </c>
      <c r="B43">
        <v>17</v>
      </c>
      <c r="C43">
        <f t="shared" si="0"/>
        <v>1285</v>
      </c>
      <c r="D43" t="s">
        <v>227</v>
      </c>
      <c r="E43" t="s">
        <v>231</v>
      </c>
    </row>
    <row r="44" spans="1:5">
      <c r="A44" s="12">
        <v>39664</v>
      </c>
      <c r="B44">
        <v>21</v>
      </c>
      <c r="C44">
        <f t="shared" si="0"/>
        <v>1306</v>
      </c>
      <c r="D44" t="s">
        <v>227</v>
      </c>
    </row>
    <row r="45" spans="1:5">
      <c r="A45" s="12">
        <v>39665</v>
      </c>
      <c r="B45">
        <v>20</v>
      </c>
      <c r="C45">
        <f t="shared" si="0"/>
        <v>1326</v>
      </c>
      <c r="D45" t="s">
        <v>227</v>
      </c>
      <c r="E45" t="s">
        <v>208</v>
      </c>
    </row>
    <row r="46" spans="1:5">
      <c r="A46" s="12">
        <v>39666</v>
      </c>
      <c r="B46">
        <v>2</v>
      </c>
      <c r="C46">
        <f t="shared" si="0"/>
        <v>1328</v>
      </c>
      <c r="D46" t="s">
        <v>226</v>
      </c>
    </row>
    <row r="47" spans="1:5">
      <c r="A47" s="12">
        <v>39667</v>
      </c>
      <c r="B47">
        <v>9</v>
      </c>
      <c r="C47">
        <f t="shared" si="0"/>
        <v>1337</v>
      </c>
      <c r="D47" t="s">
        <v>229</v>
      </c>
    </row>
    <row r="48" spans="1:5">
      <c r="A48" s="12">
        <v>39668</v>
      </c>
      <c r="B48">
        <v>9</v>
      </c>
      <c r="C48">
        <f t="shared" si="0"/>
        <v>1346</v>
      </c>
      <c r="D48" t="s">
        <v>229</v>
      </c>
      <c r="E48" t="s">
        <v>62</v>
      </c>
    </row>
    <row r="49" spans="1:5">
      <c r="A49" s="12">
        <v>39668</v>
      </c>
      <c r="B49">
        <v>5</v>
      </c>
      <c r="C49">
        <f t="shared" si="0"/>
        <v>1351</v>
      </c>
      <c r="D49" t="s">
        <v>229</v>
      </c>
    </row>
    <row r="50" spans="1:5">
      <c r="A50" s="12">
        <v>39669</v>
      </c>
      <c r="B50">
        <v>15</v>
      </c>
      <c r="C50">
        <f t="shared" si="0"/>
        <v>1366</v>
      </c>
      <c r="D50" t="s">
        <v>222</v>
      </c>
      <c r="E50" t="s">
        <v>232</v>
      </c>
    </row>
    <row r="51" spans="1:5">
      <c r="A51" s="12">
        <v>39670</v>
      </c>
      <c r="B51">
        <v>5</v>
      </c>
      <c r="C51">
        <f t="shared" si="0"/>
        <v>1371</v>
      </c>
      <c r="D51" t="s">
        <v>229</v>
      </c>
      <c r="E51" t="s">
        <v>208</v>
      </c>
    </row>
    <row r="52" spans="1:5">
      <c r="A52" s="12">
        <v>39671</v>
      </c>
      <c r="B52">
        <v>22</v>
      </c>
      <c r="C52">
        <f t="shared" si="0"/>
        <v>1393</v>
      </c>
      <c r="D52" t="s">
        <v>234</v>
      </c>
    </row>
    <row r="53" spans="1:5">
      <c r="A53" s="12">
        <v>39672</v>
      </c>
      <c r="B53">
        <v>9</v>
      </c>
      <c r="C53">
        <f t="shared" si="0"/>
        <v>1402</v>
      </c>
      <c r="D53" t="s">
        <v>227</v>
      </c>
    </row>
    <row r="54" spans="1:5">
      <c r="A54" s="12">
        <v>39672</v>
      </c>
      <c r="B54">
        <v>0</v>
      </c>
      <c r="C54">
        <f t="shared" si="0"/>
        <v>1402</v>
      </c>
      <c r="D54" t="s">
        <v>234</v>
      </c>
    </row>
    <row r="55" spans="1:5">
      <c r="A55" s="12">
        <v>39673</v>
      </c>
      <c r="B55">
        <v>21</v>
      </c>
      <c r="C55">
        <f t="shared" si="0"/>
        <v>1423</v>
      </c>
      <c r="D55" t="s">
        <v>227</v>
      </c>
    </row>
    <row r="56" spans="1:5">
      <c r="A56" s="12">
        <v>39674</v>
      </c>
      <c r="B56">
        <v>18</v>
      </c>
      <c r="C56">
        <f t="shared" si="0"/>
        <v>1441</v>
      </c>
      <c r="D56" t="s">
        <v>226</v>
      </c>
    </row>
    <row r="57" spans="1:5">
      <c r="A57" s="12">
        <v>39675</v>
      </c>
      <c r="B57">
        <v>3</v>
      </c>
      <c r="C57">
        <f t="shared" si="0"/>
        <v>1444</v>
      </c>
      <c r="D57" t="s">
        <v>224</v>
      </c>
      <c r="E57" t="s">
        <v>232</v>
      </c>
    </row>
    <row r="58" spans="1:5">
      <c r="A58" s="12">
        <v>39676</v>
      </c>
      <c r="B58">
        <v>3</v>
      </c>
      <c r="C58">
        <f t="shared" si="0"/>
        <v>1447</v>
      </c>
      <c r="D58" t="s">
        <v>227</v>
      </c>
      <c r="E58" t="s">
        <v>233</v>
      </c>
    </row>
    <row r="59" spans="1:5">
      <c r="A59" s="12">
        <v>39678</v>
      </c>
      <c r="B59">
        <v>9</v>
      </c>
      <c r="C59">
        <f t="shared" si="0"/>
        <v>1456</v>
      </c>
      <c r="D59" t="s">
        <v>234</v>
      </c>
      <c r="E59" t="s">
        <v>208</v>
      </c>
    </row>
    <row r="60" spans="1:5">
      <c r="A60" s="12">
        <v>39679</v>
      </c>
      <c r="B60">
        <v>2</v>
      </c>
      <c r="C60">
        <f t="shared" si="0"/>
        <v>1458</v>
      </c>
      <c r="D60" t="s">
        <v>234</v>
      </c>
      <c r="E60" t="s">
        <v>231</v>
      </c>
    </row>
    <row r="61" spans="1:5">
      <c r="A61" s="12">
        <v>39680</v>
      </c>
      <c r="B61">
        <v>1</v>
      </c>
      <c r="C61">
        <f t="shared" si="0"/>
        <v>1459</v>
      </c>
      <c r="D61" t="s">
        <v>235</v>
      </c>
    </row>
    <row r="62" spans="1:5">
      <c r="A62" s="12">
        <v>39681</v>
      </c>
      <c r="B62">
        <v>1</v>
      </c>
      <c r="C62">
        <f t="shared" si="0"/>
        <v>1460</v>
      </c>
      <c r="D62" t="s">
        <v>227</v>
      </c>
      <c r="E62" t="s">
        <v>208</v>
      </c>
    </row>
    <row r="63" spans="1:5">
      <c r="A63" s="12">
        <v>39682</v>
      </c>
      <c r="B63">
        <v>2</v>
      </c>
      <c r="C63">
        <f t="shared" si="0"/>
        <v>1462</v>
      </c>
      <c r="D63" t="s">
        <v>225</v>
      </c>
    </row>
    <row r="64" spans="1:5">
      <c r="A64" s="12">
        <v>39684</v>
      </c>
      <c r="B64">
        <v>0</v>
      </c>
      <c r="C64">
        <f t="shared" si="0"/>
        <v>1462</v>
      </c>
      <c r="D64" t="s">
        <v>236</v>
      </c>
    </row>
    <row r="65" spans="1:5">
      <c r="A65" s="12">
        <v>39685</v>
      </c>
      <c r="B65">
        <v>0</v>
      </c>
      <c r="C65">
        <f t="shared" si="0"/>
        <v>1462</v>
      </c>
      <c r="D65" t="s">
        <v>236</v>
      </c>
    </row>
    <row r="66" spans="1:5">
      <c r="A66" s="12">
        <v>39686</v>
      </c>
      <c r="B66">
        <v>0</v>
      </c>
      <c r="C66">
        <f t="shared" si="0"/>
        <v>1462</v>
      </c>
      <c r="D66" t="s">
        <v>226</v>
      </c>
    </row>
    <row r="67" spans="1:5">
      <c r="A67" s="12">
        <v>39687</v>
      </c>
      <c r="B67">
        <v>1</v>
      </c>
      <c r="C67">
        <f t="shared" si="0"/>
        <v>1463</v>
      </c>
      <c r="D67" t="s">
        <v>222</v>
      </c>
      <c r="E67" t="s">
        <v>208</v>
      </c>
    </row>
    <row r="68" spans="1:5">
      <c r="A68" s="12">
        <v>39688</v>
      </c>
      <c r="B68">
        <v>0</v>
      </c>
      <c r="C68">
        <f t="shared" si="0"/>
        <v>1463</v>
      </c>
      <c r="D68" t="s">
        <v>222</v>
      </c>
    </row>
    <row r="69" spans="1:5">
      <c r="A69" s="12">
        <v>39693</v>
      </c>
      <c r="B69">
        <v>0</v>
      </c>
      <c r="C69">
        <f t="shared" si="0"/>
        <v>1463</v>
      </c>
      <c r="D69" t="s">
        <v>222</v>
      </c>
    </row>
    <row r="70" spans="1:5">
      <c r="A70" s="12">
        <v>39694</v>
      </c>
      <c r="B70">
        <v>0</v>
      </c>
      <c r="C70">
        <f t="shared" si="0"/>
        <v>1463</v>
      </c>
      <c r="D70" t="s">
        <v>222</v>
      </c>
    </row>
    <row r="71" spans="1:5">
      <c r="A71" s="12">
        <v>39695</v>
      </c>
      <c r="B71">
        <v>0</v>
      </c>
      <c r="C71">
        <f>B71+C70</f>
        <v>1463</v>
      </c>
      <c r="D71" t="s">
        <v>222</v>
      </c>
    </row>
    <row r="72" spans="1:5">
      <c r="A72" s="12">
        <v>39696</v>
      </c>
      <c r="B72">
        <v>0</v>
      </c>
      <c r="C72">
        <f>B72+C71</f>
        <v>1463</v>
      </c>
      <c r="D72" t="s">
        <v>226</v>
      </c>
    </row>
    <row r="73" spans="1:5">
      <c r="A73" s="12">
        <v>39697</v>
      </c>
      <c r="B73">
        <v>0</v>
      </c>
      <c r="C73">
        <f>B73+C72</f>
        <v>1463</v>
      </c>
      <c r="D73" t="s">
        <v>226</v>
      </c>
    </row>
    <row r="74" spans="1:5">
      <c r="A74" s="12">
        <v>39699</v>
      </c>
      <c r="B74">
        <v>0</v>
      </c>
      <c r="C74">
        <f>B74+C73</f>
        <v>1463</v>
      </c>
      <c r="D74" t="s">
        <v>222</v>
      </c>
    </row>
    <row r="76" spans="1:5">
      <c r="A76" s="85" t="s">
        <v>133</v>
      </c>
      <c r="C76">
        <f>SUM(B5:B75)</f>
        <v>1463</v>
      </c>
      <c r="D76" s="1" t="s">
        <v>237</v>
      </c>
    </row>
    <row r="79" spans="1:5" ht="15.75">
      <c r="A79" s="59" t="s">
        <v>238</v>
      </c>
    </row>
    <row r="81" spans="1:5" ht="15.75">
      <c r="B81" s="32" t="s">
        <v>216</v>
      </c>
      <c r="E81" s="32"/>
    </row>
    <row r="83" spans="1:5">
      <c r="B83" s="68" t="s">
        <v>38</v>
      </c>
      <c r="C83" s="1">
        <v>2355</v>
      </c>
      <c r="E83" s="1"/>
    </row>
    <row r="84" spans="1:5">
      <c r="B84" s="68" t="s">
        <v>39</v>
      </c>
      <c r="C84" s="1">
        <v>18</v>
      </c>
    </row>
    <row r="85" spans="1:5">
      <c r="B85" s="68" t="s">
        <v>40</v>
      </c>
      <c r="C85" s="1">
        <v>8</v>
      </c>
    </row>
    <row r="86" spans="1:5">
      <c r="B86" s="68" t="s">
        <v>41</v>
      </c>
      <c r="C86" s="1">
        <v>0</v>
      </c>
    </row>
    <row r="87" spans="1:5">
      <c r="B87" s="68" t="s">
        <v>131</v>
      </c>
      <c r="C87" s="1">
        <v>59</v>
      </c>
      <c r="D87" s="5" t="s">
        <v>243</v>
      </c>
    </row>
    <row r="89" spans="1:5" ht="15.75">
      <c r="A89" s="59" t="s">
        <v>239</v>
      </c>
    </row>
    <row r="91" spans="1:5" ht="15.75">
      <c r="B91" s="32" t="s">
        <v>216</v>
      </c>
    </row>
    <row r="93" spans="1:5">
      <c r="B93" s="68" t="s">
        <v>38</v>
      </c>
      <c r="C93" s="1">
        <v>456</v>
      </c>
    </row>
    <row r="94" spans="1:5">
      <c r="B94" s="68" t="s">
        <v>39</v>
      </c>
      <c r="C94" s="1">
        <v>1</v>
      </c>
    </row>
    <row r="95" spans="1:5">
      <c r="B95" s="68" t="s">
        <v>40</v>
      </c>
      <c r="C95" s="1">
        <v>4</v>
      </c>
    </row>
    <row r="96" spans="1:5">
      <c r="B96" s="68" t="s">
        <v>41</v>
      </c>
      <c r="C96" s="1">
        <v>0</v>
      </c>
    </row>
    <row r="97" spans="1:4">
      <c r="B97" s="104" t="s">
        <v>131</v>
      </c>
      <c r="D97" s="5" t="s">
        <v>247</v>
      </c>
    </row>
    <row r="98" spans="1:4" ht="13.5" thickBot="1"/>
    <row r="99" spans="1:4" ht="15.75">
      <c r="A99" s="61" t="s">
        <v>240</v>
      </c>
      <c r="B99" s="41"/>
      <c r="C99" s="41"/>
      <c r="D99" s="80"/>
    </row>
    <row r="100" spans="1:4" ht="15.75">
      <c r="A100" s="62"/>
      <c r="B100" s="17"/>
      <c r="C100" s="17"/>
      <c r="D100" s="70"/>
    </row>
    <row r="101" spans="1:4" ht="15.75">
      <c r="A101" s="87"/>
      <c r="B101" s="44" t="s">
        <v>142</v>
      </c>
      <c r="C101" s="44">
        <v>1461</v>
      </c>
      <c r="D101" s="70"/>
    </row>
    <row r="102" spans="1:4" ht="15.75">
      <c r="A102" s="87"/>
      <c r="B102" s="44" t="s">
        <v>143</v>
      </c>
      <c r="C102" s="44">
        <v>2355</v>
      </c>
      <c r="D102" s="70"/>
    </row>
    <row r="103" spans="1:4" ht="15.75">
      <c r="A103" s="87"/>
      <c r="B103" s="44" t="s">
        <v>144</v>
      </c>
      <c r="C103" s="44">
        <v>31</v>
      </c>
      <c r="D103" s="70"/>
    </row>
    <row r="104" spans="1:4" ht="16.5" thickBot="1">
      <c r="A104" s="88"/>
      <c r="B104" s="48" t="s">
        <v>145</v>
      </c>
      <c r="C104" s="48">
        <v>0</v>
      </c>
      <c r="D104" s="79"/>
    </row>
  </sheetData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A27" sqref="A27"/>
    </sheetView>
  </sheetViews>
  <sheetFormatPr defaultRowHeight="12.75"/>
  <cols>
    <col min="1" max="1" width="12.140625" customWidth="1"/>
    <col min="2" max="2" width="22.7109375" customWidth="1"/>
  </cols>
  <sheetData>
    <row r="1" spans="1:2">
      <c r="A1" t="s">
        <v>217</v>
      </c>
    </row>
    <row r="2" spans="1:2">
      <c r="A2" t="s">
        <v>5</v>
      </c>
      <c r="B2" s="1"/>
    </row>
    <row r="3" spans="1:2">
      <c r="A3" t="s">
        <v>6</v>
      </c>
      <c r="B3" s="1"/>
    </row>
    <row r="4" spans="1:2">
      <c r="B4" s="1"/>
    </row>
    <row r="5" spans="1:2">
      <c r="B5" s="1"/>
    </row>
    <row r="6" spans="1:2" s="1" customFormat="1">
      <c r="A6" s="68" t="s">
        <v>7</v>
      </c>
      <c r="B6" s="68" t="s">
        <v>8</v>
      </c>
    </row>
    <row r="7" spans="1:2">
      <c r="A7" s="75">
        <v>1988</v>
      </c>
      <c r="B7" s="75">
        <v>2107</v>
      </c>
    </row>
    <row r="8" spans="1:2">
      <c r="A8" s="75">
        <v>1989</v>
      </c>
      <c r="B8" s="75">
        <v>1115</v>
      </c>
    </row>
    <row r="9" spans="1:2">
      <c r="A9" s="75">
        <v>1990</v>
      </c>
      <c r="B9" s="75">
        <v>1450</v>
      </c>
    </row>
    <row r="10" spans="1:2">
      <c r="A10" s="75">
        <v>1991</v>
      </c>
      <c r="B10" s="75">
        <v>1974</v>
      </c>
    </row>
    <row r="11" spans="1:2">
      <c r="A11" s="75">
        <v>1992</v>
      </c>
      <c r="B11" s="75">
        <v>768</v>
      </c>
    </row>
    <row r="12" spans="1:2">
      <c r="A12" s="75">
        <v>1993</v>
      </c>
      <c r="B12" s="75">
        <v>3442</v>
      </c>
    </row>
    <row r="13" spans="1:2">
      <c r="A13" s="75">
        <v>1995</v>
      </c>
      <c r="B13" s="75">
        <v>4282</v>
      </c>
    </row>
    <row r="14" spans="1:2">
      <c r="A14" s="75">
        <v>1996</v>
      </c>
      <c r="B14" s="75">
        <v>1593</v>
      </c>
    </row>
    <row r="15" spans="1:2">
      <c r="A15" s="75">
        <v>1997</v>
      </c>
      <c r="B15" s="75">
        <v>2240</v>
      </c>
    </row>
    <row r="16" spans="1:2">
      <c r="A16" s="75">
        <v>1998</v>
      </c>
      <c r="B16" s="75">
        <v>1662</v>
      </c>
    </row>
    <row r="17" spans="1:2">
      <c r="A17" s="75">
        <v>1999</v>
      </c>
      <c r="B17" s="75">
        <v>663</v>
      </c>
    </row>
    <row r="18" spans="1:2">
      <c r="A18" s="76">
        <v>2000</v>
      </c>
      <c r="B18" s="75">
        <v>1571</v>
      </c>
    </row>
    <row r="19" spans="1:2" s="17" customFormat="1">
      <c r="A19" s="77">
        <v>2001</v>
      </c>
      <c r="B19" s="76">
        <v>4034</v>
      </c>
    </row>
    <row r="20" spans="1:2">
      <c r="A20" s="76">
        <v>2002</v>
      </c>
      <c r="B20" s="77">
        <v>2580</v>
      </c>
    </row>
    <row r="21" spans="1:2">
      <c r="A21" s="77">
        <v>2003</v>
      </c>
      <c r="B21" s="77">
        <v>2778</v>
      </c>
    </row>
    <row r="22" spans="1:2">
      <c r="A22" s="77">
        <v>2004</v>
      </c>
      <c r="B22" s="77">
        <v>1611</v>
      </c>
    </row>
    <row r="23" spans="1:2">
      <c r="A23" s="77">
        <v>2005</v>
      </c>
      <c r="B23" s="77">
        <v>1341</v>
      </c>
    </row>
    <row r="24" spans="1:2">
      <c r="A24" s="77">
        <v>2006</v>
      </c>
      <c r="B24" s="77">
        <v>1192</v>
      </c>
    </row>
    <row r="25" spans="1:2">
      <c r="A25" s="77">
        <v>2007</v>
      </c>
      <c r="B25" s="77">
        <v>903</v>
      </c>
    </row>
    <row r="26" spans="1:2">
      <c r="A26" s="77">
        <v>2008</v>
      </c>
      <c r="B26" s="77">
        <v>1463</v>
      </c>
    </row>
    <row r="27" spans="1:2">
      <c r="A27" s="77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0"/>
  <sheetViews>
    <sheetView workbookViewId="0">
      <selection activeCell="D2" sqref="D2"/>
    </sheetView>
  </sheetViews>
  <sheetFormatPr defaultRowHeight="12.75"/>
  <cols>
    <col min="2" max="2" width="25.85546875" customWidth="1"/>
    <col min="3" max="3" width="16.85546875" customWidth="1"/>
  </cols>
  <sheetData>
    <row r="1" spans="1:5" ht="18.75">
      <c r="A1" s="7" t="s">
        <v>9</v>
      </c>
      <c r="B1" s="7"/>
      <c r="C1" s="7"/>
      <c r="D1" s="8"/>
      <c r="E1" s="8"/>
    </row>
    <row r="2" spans="1:5" ht="18.75">
      <c r="A2" s="9" t="s">
        <v>10</v>
      </c>
      <c r="B2" s="9"/>
      <c r="C2" s="9"/>
      <c r="D2" s="8"/>
      <c r="E2" s="8"/>
    </row>
    <row r="4" spans="1:5" ht="18.75">
      <c r="A4" s="10" t="s">
        <v>11</v>
      </c>
      <c r="B4" s="10" t="s">
        <v>12</v>
      </c>
      <c r="C4" s="10" t="s">
        <v>13</v>
      </c>
      <c r="D4" s="11"/>
      <c r="E4" s="11"/>
    </row>
    <row r="5" spans="1:5">
      <c r="A5" s="12">
        <v>37080</v>
      </c>
      <c r="B5">
        <v>4</v>
      </c>
      <c r="C5">
        <v>4</v>
      </c>
    </row>
    <row r="6" spans="1:5">
      <c r="A6" s="12">
        <v>37082</v>
      </c>
      <c r="B6">
        <v>1</v>
      </c>
      <c r="C6">
        <f>+B5+B6</f>
        <v>5</v>
      </c>
    </row>
    <row r="7" spans="1:5">
      <c r="A7" s="12">
        <v>37088</v>
      </c>
      <c r="B7">
        <v>0</v>
      </c>
      <c r="C7">
        <v>5</v>
      </c>
    </row>
    <row r="8" spans="1:5">
      <c r="A8" s="12">
        <v>37092</v>
      </c>
      <c r="B8">
        <v>149</v>
      </c>
      <c r="C8">
        <f>+C7+B8</f>
        <v>154</v>
      </c>
    </row>
    <row r="9" spans="1:5">
      <c r="A9" s="12">
        <v>37093</v>
      </c>
      <c r="B9">
        <v>133</v>
      </c>
      <c r="C9">
        <f t="shared" ref="C9:C32" si="0">+C8+B9</f>
        <v>287</v>
      </c>
    </row>
    <row r="10" spans="1:5">
      <c r="A10" s="12">
        <v>37094</v>
      </c>
      <c r="B10">
        <v>285</v>
      </c>
      <c r="C10">
        <f t="shared" si="0"/>
        <v>572</v>
      </c>
    </row>
    <row r="11" spans="1:5">
      <c r="A11" s="12">
        <v>37095</v>
      </c>
      <c r="B11">
        <v>300</v>
      </c>
      <c r="C11">
        <f t="shared" si="0"/>
        <v>872</v>
      </c>
    </row>
    <row r="12" spans="1:5">
      <c r="A12" s="12">
        <v>37096</v>
      </c>
      <c r="B12">
        <v>1188</v>
      </c>
      <c r="C12">
        <f t="shared" si="0"/>
        <v>2060</v>
      </c>
    </row>
    <row r="13" spans="1:5">
      <c r="A13" s="12">
        <v>37097</v>
      </c>
      <c r="B13">
        <v>405</v>
      </c>
      <c r="C13">
        <f t="shared" si="0"/>
        <v>2465</v>
      </c>
    </row>
    <row r="14" spans="1:5">
      <c r="A14" s="12">
        <v>37098</v>
      </c>
      <c r="B14">
        <v>26</v>
      </c>
      <c r="C14">
        <f t="shared" si="0"/>
        <v>2491</v>
      </c>
    </row>
    <row r="15" spans="1:5">
      <c r="A15" s="12">
        <v>37099</v>
      </c>
      <c r="B15">
        <v>130</v>
      </c>
      <c r="C15">
        <f t="shared" si="0"/>
        <v>2621</v>
      </c>
    </row>
    <row r="16" spans="1:5">
      <c r="A16" s="12">
        <v>37100</v>
      </c>
      <c r="B16">
        <v>286</v>
      </c>
      <c r="C16">
        <f t="shared" si="0"/>
        <v>2907</v>
      </c>
    </row>
    <row r="17" spans="1:3">
      <c r="A17" s="12">
        <v>37101</v>
      </c>
      <c r="B17">
        <v>297</v>
      </c>
      <c r="C17">
        <f t="shared" si="0"/>
        <v>3204</v>
      </c>
    </row>
    <row r="18" spans="1:3">
      <c r="A18" s="12">
        <v>37102</v>
      </c>
      <c r="B18">
        <v>91</v>
      </c>
      <c r="C18">
        <f t="shared" si="0"/>
        <v>3295</v>
      </c>
    </row>
    <row r="19" spans="1:3">
      <c r="A19" s="12">
        <v>37103</v>
      </c>
      <c r="B19">
        <v>305</v>
      </c>
      <c r="C19">
        <f t="shared" si="0"/>
        <v>3600</v>
      </c>
    </row>
    <row r="20" spans="1:3">
      <c r="A20" s="12">
        <v>37104</v>
      </c>
      <c r="B20">
        <v>151</v>
      </c>
      <c r="C20">
        <f t="shared" si="0"/>
        <v>3751</v>
      </c>
    </row>
    <row r="21" spans="1:3">
      <c r="A21" s="12">
        <v>37105</v>
      </c>
      <c r="B21">
        <v>59</v>
      </c>
      <c r="C21">
        <f t="shared" si="0"/>
        <v>3810</v>
      </c>
    </row>
    <row r="22" spans="1:3">
      <c r="A22" s="12">
        <v>37106</v>
      </c>
      <c r="B22">
        <v>45</v>
      </c>
      <c r="C22">
        <f t="shared" si="0"/>
        <v>3855</v>
      </c>
    </row>
    <row r="23" spans="1:3">
      <c r="A23" s="12">
        <v>37107</v>
      </c>
      <c r="B23">
        <v>70</v>
      </c>
      <c r="C23">
        <f t="shared" si="0"/>
        <v>3925</v>
      </c>
    </row>
    <row r="24" spans="1:3">
      <c r="A24" s="12">
        <v>37108</v>
      </c>
      <c r="B24">
        <v>26</v>
      </c>
      <c r="C24">
        <f t="shared" si="0"/>
        <v>3951</v>
      </c>
    </row>
    <row r="25" spans="1:3">
      <c r="A25" s="12">
        <v>37109</v>
      </c>
      <c r="B25">
        <v>11</v>
      </c>
      <c r="C25">
        <f t="shared" si="0"/>
        <v>3962</v>
      </c>
    </row>
    <row r="26" spans="1:3">
      <c r="A26" s="12">
        <v>37110</v>
      </c>
      <c r="B26">
        <v>16</v>
      </c>
      <c r="C26">
        <f t="shared" si="0"/>
        <v>3978</v>
      </c>
    </row>
    <row r="27" spans="1:3">
      <c r="A27" s="12">
        <v>37112</v>
      </c>
      <c r="B27">
        <v>13</v>
      </c>
      <c r="C27">
        <f t="shared" si="0"/>
        <v>3991</v>
      </c>
    </row>
    <row r="28" spans="1:3">
      <c r="A28" s="12">
        <v>37114</v>
      </c>
      <c r="B28">
        <v>9</v>
      </c>
      <c r="C28">
        <f t="shared" si="0"/>
        <v>4000</v>
      </c>
    </row>
    <row r="29" spans="1:3">
      <c r="A29" s="12">
        <v>37115</v>
      </c>
      <c r="B29">
        <v>2</v>
      </c>
      <c r="C29">
        <f t="shared" si="0"/>
        <v>4002</v>
      </c>
    </row>
    <row r="30" spans="1:3">
      <c r="A30" s="12">
        <v>37119</v>
      </c>
      <c r="B30">
        <v>23</v>
      </c>
      <c r="C30">
        <f t="shared" si="0"/>
        <v>4025</v>
      </c>
    </row>
    <row r="31" spans="1:3">
      <c r="A31" s="12">
        <v>37121</v>
      </c>
      <c r="B31">
        <v>4</v>
      </c>
      <c r="C31">
        <f t="shared" si="0"/>
        <v>4029</v>
      </c>
    </row>
    <row r="32" spans="1:3">
      <c r="A32" s="13">
        <v>37122</v>
      </c>
      <c r="B32" s="2">
        <v>5</v>
      </c>
      <c r="C32" s="2">
        <f t="shared" si="0"/>
        <v>4034</v>
      </c>
    </row>
    <row r="33" spans="1:3" ht="15.75">
      <c r="B33" s="14" t="s">
        <v>14</v>
      </c>
      <c r="C33" s="1">
        <v>4034</v>
      </c>
    </row>
    <row r="35" spans="1:3">
      <c r="B35" t="s">
        <v>132</v>
      </c>
    </row>
    <row r="37" spans="1:3">
      <c r="A37" t="s">
        <v>38</v>
      </c>
      <c r="B37">
        <v>951</v>
      </c>
    </row>
    <row r="38" spans="1:3">
      <c r="A38" t="s">
        <v>39</v>
      </c>
      <c r="B38">
        <v>18</v>
      </c>
    </row>
    <row r="39" spans="1:3">
      <c r="A39" t="s">
        <v>42</v>
      </c>
      <c r="B39">
        <v>23</v>
      </c>
    </row>
    <row r="40" spans="1:3">
      <c r="A40" t="s">
        <v>41</v>
      </c>
      <c r="B40">
        <v>0</v>
      </c>
    </row>
  </sheetData>
  <phoneticPr fontId="0" type="noConversion"/>
  <pageMargins left="0.75" right="0.75" top="1" bottom="1" header="0.5" footer="0.5"/>
  <pageSetup orientation="portrait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49"/>
  <sheetViews>
    <sheetView topLeftCell="A40" workbookViewId="0">
      <selection activeCell="A34" sqref="A34"/>
    </sheetView>
  </sheetViews>
  <sheetFormatPr defaultRowHeight="12.75"/>
  <cols>
    <col min="1" max="1" width="10.140625" customWidth="1"/>
    <col min="2" max="2" width="15" customWidth="1"/>
    <col min="3" max="3" width="15.7109375" customWidth="1"/>
    <col min="4" max="4" width="45.28515625" customWidth="1"/>
  </cols>
  <sheetData>
    <row r="1" spans="1:6" ht="20.25">
      <c r="A1" s="29" t="s">
        <v>47</v>
      </c>
      <c r="B1" s="7"/>
      <c r="C1" s="7"/>
      <c r="D1" s="8"/>
      <c r="E1" s="8"/>
    </row>
    <row r="2" spans="1:6" ht="20.25">
      <c r="A2" s="30" t="s">
        <v>48</v>
      </c>
      <c r="B2" s="31"/>
      <c r="C2" s="9"/>
      <c r="D2" s="15"/>
      <c r="E2" s="15"/>
    </row>
    <row r="3" spans="1:6" ht="15.75">
      <c r="A3" s="32" t="s">
        <v>49</v>
      </c>
      <c r="B3" s="32"/>
      <c r="C3" s="32"/>
      <c r="D3" s="32"/>
      <c r="E3" s="33"/>
      <c r="F3" s="32"/>
    </row>
    <row r="4" spans="1:6" ht="15.75">
      <c r="A4" s="34" t="s">
        <v>11</v>
      </c>
      <c r="B4" s="34" t="s">
        <v>12</v>
      </c>
      <c r="C4" s="34" t="s">
        <v>13</v>
      </c>
      <c r="D4" s="34" t="s">
        <v>15</v>
      </c>
      <c r="E4" s="34" t="s">
        <v>129</v>
      </c>
      <c r="F4" s="32"/>
    </row>
    <row r="5" spans="1:6">
      <c r="A5" s="16">
        <v>37462</v>
      </c>
      <c r="B5">
        <v>210</v>
      </c>
      <c r="C5">
        <v>210</v>
      </c>
      <c r="D5" t="s">
        <v>21</v>
      </c>
    </row>
    <row r="6" spans="1:6">
      <c r="A6" s="16">
        <v>37462</v>
      </c>
      <c r="B6">
        <v>118</v>
      </c>
      <c r="C6">
        <f>+C5+B6</f>
        <v>328</v>
      </c>
    </row>
    <row r="7" spans="1:6">
      <c r="A7" s="16">
        <v>37463</v>
      </c>
      <c r="B7">
        <v>95</v>
      </c>
      <c r="C7">
        <f t="shared" ref="C7:C33" si="0">+C6+B7</f>
        <v>423</v>
      </c>
    </row>
    <row r="8" spans="1:6">
      <c r="A8" s="16">
        <v>37463</v>
      </c>
      <c r="B8">
        <v>78</v>
      </c>
      <c r="C8">
        <f t="shared" si="0"/>
        <v>501</v>
      </c>
    </row>
    <row r="9" spans="1:6">
      <c r="A9" s="16">
        <v>37464</v>
      </c>
      <c r="B9">
        <v>476</v>
      </c>
      <c r="C9">
        <f t="shared" si="0"/>
        <v>977</v>
      </c>
    </row>
    <row r="10" spans="1:6">
      <c r="A10" s="16">
        <v>37465</v>
      </c>
      <c r="B10">
        <v>0</v>
      </c>
      <c r="C10">
        <f t="shared" si="0"/>
        <v>977</v>
      </c>
      <c r="D10" t="s">
        <v>136</v>
      </c>
    </row>
    <row r="11" spans="1:6">
      <c r="A11" s="16">
        <v>37466</v>
      </c>
      <c r="B11">
        <v>262</v>
      </c>
      <c r="C11">
        <f t="shared" si="0"/>
        <v>1239</v>
      </c>
    </row>
    <row r="12" spans="1:6">
      <c r="A12" s="16">
        <v>37466</v>
      </c>
      <c r="B12">
        <v>101</v>
      </c>
      <c r="C12">
        <f t="shared" si="0"/>
        <v>1340</v>
      </c>
    </row>
    <row r="13" spans="1:6">
      <c r="A13" s="16">
        <v>37467</v>
      </c>
      <c r="B13">
        <v>132</v>
      </c>
      <c r="C13">
        <f t="shared" si="0"/>
        <v>1472</v>
      </c>
    </row>
    <row r="14" spans="1:6">
      <c r="A14" s="16">
        <v>37467</v>
      </c>
      <c r="B14">
        <v>30</v>
      </c>
      <c r="C14">
        <f t="shared" si="0"/>
        <v>1502</v>
      </c>
    </row>
    <row r="15" spans="1:6">
      <c r="A15" s="16">
        <v>37468</v>
      </c>
      <c r="B15">
        <v>59</v>
      </c>
      <c r="C15">
        <f t="shared" si="0"/>
        <v>1561</v>
      </c>
    </row>
    <row r="16" spans="1:6">
      <c r="A16" s="16">
        <v>37469</v>
      </c>
      <c r="B16">
        <v>73</v>
      </c>
      <c r="C16">
        <f t="shared" si="0"/>
        <v>1634</v>
      </c>
    </row>
    <row r="17" spans="1:4">
      <c r="A17" s="16">
        <v>37469</v>
      </c>
      <c r="B17">
        <v>18</v>
      </c>
      <c r="C17">
        <f t="shared" si="0"/>
        <v>1652</v>
      </c>
    </row>
    <row r="18" spans="1:4">
      <c r="A18" s="16">
        <v>37470</v>
      </c>
      <c r="B18">
        <v>40</v>
      </c>
      <c r="C18">
        <f t="shared" si="0"/>
        <v>1692</v>
      </c>
    </row>
    <row r="19" spans="1:4">
      <c r="A19" s="16">
        <v>37471</v>
      </c>
      <c r="B19">
        <v>86</v>
      </c>
      <c r="C19">
        <f t="shared" si="0"/>
        <v>1778</v>
      </c>
    </row>
    <row r="20" spans="1:4">
      <c r="A20" s="16">
        <v>37472</v>
      </c>
      <c r="B20">
        <v>76</v>
      </c>
      <c r="C20">
        <f t="shared" si="0"/>
        <v>1854</v>
      </c>
    </row>
    <row r="21" spans="1:4">
      <c r="A21" s="16">
        <v>37473</v>
      </c>
      <c r="B21">
        <v>65</v>
      </c>
      <c r="C21">
        <f t="shared" si="0"/>
        <v>1919</v>
      </c>
    </row>
    <row r="22" spans="1:4">
      <c r="A22" s="16">
        <v>37474</v>
      </c>
      <c r="B22">
        <v>49</v>
      </c>
      <c r="C22">
        <f t="shared" si="0"/>
        <v>1968</v>
      </c>
    </row>
    <row r="23" spans="1:4">
      <c r="A23" s="16">
        <v>37475</v>
      </c>
      <c r="B23">
        <v>67</v>
      </c>
      <c r="C23">
        <f t="shared" si="0"/>
        <v>2035</v>
      </c>
      <c r="D23" t="s">
        <v>16</v>
      </c>
    </row>
    <row r="24" spans="1:4">
      <c r="A24" s="16">
        <v>37476</v>
      </c>
      <c r="B24">
        <v>2</v>
      </c>
      <c r="C24">
        <f t="shared" si="0"/>
        <v>2037</v>
      </c>
      <c r="D24" t="s">
        <v>17</v>
      </c>
    </row>
    <row r="25" spans="1:4">
      <c r="A25" s="16">
        <v>37477</v>
      </c>
      <c r="B25">
        <v>60</v>
      </c>
      <c r="C25">
        <f t="shared" si="0"/>
        <v>2097</v>
      </c>
      <c r="D25" t="s">
        <v>16</v>
      </c>
    </row>
    <row r="26" spans="1:4">
      <c r="A26" s="16">
        <v>37478</v>
      </c>
      <c r="B26">
        <v>28</v>
      </c>
      <c r="C26">
        <f t="shared" si="0"/>
        <v>2125</v>
      </c>
      <c r="D26" t="s">
        <v>16</v>
      </c>
    </row>
    <row r="27" spans="1:4">
      <c r="A27" s="16">
        <v>37479</v>
      </c>
      <c r="B27">
        <v>30</v>
      </c>
      <c r="C27">
        <f t="shared" si="0"/>
        <v>2155</v>
      </c>
    </row>
    <row r="28" spans="1:4">
      <c r="A28" s="16">
        <v>37481</v>
      </c>
      <c r="B28" s="17">
        <v>42</v>
      </c>
      <c r="C28">
        <f t="shared" si="0"/>
        <v>2197</v>
      </c>
      <c r="D28" t="s">
        <v>18</v>
      </c>
    </row>
    <row r="29" spans="1:4">
      <c r="A29" s="16">
        <v>37486</v>
      </c>
      <c r="B29" s="5">
        <v>47</v>
      </c>
      <c r="C29">
        <f t="shared" si="0"/>
        <v>2244</v>
      </c>
    </row>
    <row r="30" spans="1:4">
      <c r="A30" s="16">
        <v>37488</v>
      </c>
      <c r="B30" s="5">
        <v>19</v>
      </c>
      <c r="C30">
        <f t="shared" si="0"/>
        <v>2263</v>
      </c>
    </row>
    <row r="31" spans="1:4">
      <c r="A31" s="16">
        <v>37490</v>
      </c>
      <c r="B31" s="5">
        <v>15</v>
      </c>
      <c r="C31">
        <f t="shared" si="0"/>
        <v>2278</v>
      </c>
    </row>
    <row r="32" spans="1:4">
      <c r="A32" s="16">
        <v>37492</v>
      </c>
      <c r="B32" s="5">
        <v>1</v>
      </c>
      <c r="C32">
        <f t="shared" si="0"/>
        <v>2279</v>
      </c>
    </row>
    <row r="33" spans="1:6">
      <c r="A33" s="16">
        <v>37496</v>
      </c>
      <c r="B33" s="5">
        <v>1</v>
      </c>
      <c r="C33">
        <f t="shared" si="0"/>
        <v>2280</v>
      </c>
      <c r="D33" t="s">
        <v>22</v>
      </c>
    </row>
    <row r="34" spans="1:6">
      <c r="A34" s="16"/>
      <c r="B34" s="5"/>
    </row>
    <row r="35" spans="1:6" s="1" customFormat="1">
      <c r="A35" s="19" t="s">
        <v>13</v>
      </c>
      <c r="C35" s="1">
        <v>2580</v>
      </c>
      <c r="D35" s="1" t="s">
        <v>23</v>
      </c>
      <c r="E35" s="1">
        <v>0</v>
      </c>
    </row>
    <row r="36" spans="1:6">
      <c r="A36" s="19"/>
      <c r="B36" s="1"/>
      <c r="C36" s="1"/>
      <c r="D36" s="1"/>
      <c r="E36" s="1"/>
      <c r="F36" s="1"/>
    </row>
    <row r="37" spans="1:6">
      <c r="A37" s="105" t="s">
        <v>50</v>
      </c>
      <c r="B37" s="105"/>
      <c r="C37" s="105"/>
      <c r="D37" s="105"/>
      <c r="E37" s="1"/>
      <c r="F37" s="1"/>
    </row>
    <row r="38" spans="1:6">
      <c r="A38" s="18"/>
      <c r="B38" s="2"/>
      <c r="C38" s="27" t="s">
        <v>51</v>
      </c>
      <c r="D38" s="27"/>
      <c r="E38" s="2"/>
    </row>
    <row r="39" spans="1:6">
      <c r="C39" s="1"/>
    </row>
    <row r="40" spans="1:6" ht="15.75">
      <c r="A40" s="32" t="s">
        <v>52</v>
      </c>
      <c r="B40" s="32"/>
      <c r="C40" s="32"/>
      <c r="D40" s="32"/>
      <c r="E40" s="32"/>
      <c r="F40" s="32"/>
    </row>
    <row r="41" spans="1:6" ht="15.75">
      <c r="A41" s="32" t="s">
        <v>53</v>
      </c>
      <c r="B41" s="32"/>
      <c r="C41" s="32"/>
      <c r="D41" s="32"/>
      <c r="E41" s="32"/>
      <c r="F41" s="32"/>
    </row>
    <row r="42" spans="1:6" ht="15.75">
      <c r="A42" s="32" t="s">
        <v>54</v>
      </c>
      <c r="B42" s="32"/>
      <c r="C42" s="32"/>
      <c r="D42" s="32"/>
      <c r="E42" s="32"/>
      <c r="F42" s="32"/>
    </row>
    <row r="43" spans="1:6" ht="15.75">
      <c r="A43" s="35" t="s">
        <v>55</v>
      </c>
      <c r="B43" s="35" t="s">
        <v>56</v>
      </c>
      <c r="C43" s="35" t="s">
        <v>57</v>
      </c>
      <c r="D43" s="34"/>
      <c r="E43" s="32"/>
      <c r="F43" s="32"/>
    </row>
    <row r="44" spans="1:6">
      <c r="A44" s="81">
        <v>131</v>
      </c>
      <c r="B44" s="82">
        <v>1729</v>
      </c>
      <c r="C44" s="81">
        <v>102</v>
      </c>
      <c r="D44" s="36"/>
    </row>
    <row r="46" spans="1:6" ht="15.75">
      <c r="A46" s="37" t="s">
        <v>58</v>
      </c>
    </row>
    <row r="47" spans="1:6" ht="15.75">
      <c r="A47" s="35" t="s">
        <v>55</v>
      </c>
      <c r="B47" s="35" t="s">
        <v>56</v>
      </c>
      <c r="C47" s="35" t="s">
        <v>57</v>
      </c>
      <c r="D47" s="34"/>
      <c r="E47" s="32"/>
      <c r="F47" s="32"/>
    </row>
    <row r="49" spans="1:4">
      <c r="A49" s="26">
        <v>2711</v>
      </c>
      <c r="B49" s="26">
        <v>1900</v>
      </c>
      <c r="C49" s="1">
        <v>120</v>
      </c>
      <c r="D49" s="1"/>
    </row>
  </sheetData>
  <mergeCells count="1">
    <mergeCell ref="A37:D37"/>
  </mergeCells>
  <phoneticPr fontId="0" type="noConversion"/>
  <pageMargins left="0.5" right="0.5" top="0.5" bottom="0.5" header="0.5" footer="0.5"/>
  <pageSetup scale="85" orientation="landscape" horizontalDpi="429496729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8"/>
  <sheetViews>
    <sheetView topLeftCell="A15" workbookViewId="0">
      <selection activeCell="A54" sqref="A54"/>
    </sheetView>
  </sheetViews>
  <sheetFormatPr defaultRowHeight="12.75"/>
  <cols>
    <col min="2" max="2" width="12.42578125" customWidth="1"/>
    <col min="3" max="3" width="14.5703125" customWidth="1"/>
    <col min="4" max="4" width="21.42578125" customWidth="1"/>
  </cols>
  <sheetData>
    <row r="1" spans="1:6" ht="18.75">
      <c r="A1" s="50" t="s">
        <v>9</v>
      </c>
      <c r="B1" s="50"/>
      <c r="C1" s="50"/>
      <c r="D1" s="11"/>
    </row>
    <row r="2" spans="1:6" ht="18.75">
      <c r="A2" s="51" t="s">
        <v>46</v>
      </c>
      <c r="B2" s="51"/>
      <c r="C2" s="51"/>
      <c r="D2" s="52"/>
    </row>
    <row r="3" spans="1:6">
      <c r="A3" s="23"/>
      <c r="B3" s="23"/>
      <c r="C3" s="23"/>
      <c r="D3" s="23"/>
      <c r="E3" s="23"/>
      <c r="F3" s="23"/>
    </row>
    <row r="4" spans="1:6" ht="18.75">
      <c r="A4" s="10" t="s">
        <v>11</v>
      </c>
      <c r="B4" s="10" t="s">
        <v>12</v>
      </c>
      <c r="C4" s="10" t="s">
        <v>13</v>
      </c>
      <c r="D4" s="10" t="s">
        <v>15</v>
      </c>
      <c r="E4" s="24" t="s">
        <v>25</v>
      </c>
      <c r="F4" s="24"/>
    </row>
    <row r="5" spans="1:6">
      <c r="A5" s="12">
        <v>37811</v>
      </c>
      <c r="B5">
        <v>0</v>
      </c>
      <c r="C5">
        <v>0</v>
      </c>
      <c r="D5" t="s">
        <v>26</v>
      </c>
    </row>
    <row r="6" spans="1:6">
      <c r="A6" s="12">
        <v>37812</v>
      </c>
      <c r="B6">
        <v>0</v>
      </c>
      <c r="C6">
        <f>C5+B6</f>
        <v>0</v>
      </c>
    </row>
    <row r="7" spans="1:6">
      <c r="A7" s="12">
        <v>37813</v>
      </c>
      <c r="B7">
        <v>0</v>
      </c>
      <c r="C7">
        <f t="shared" ref="C7:C54" si="0">C6+B7</f>
        <v>0</v>
      </c>
    </row>
    <row r="8" spans="1:6">
      <c r="A8" s="12">
        <v>37814</v>
      </c>
      <c r="B8">
        <v>0</v>
      </c>
      <c r="C8">
        <f t="shared" si="0"/>
        <v>0</v>
      </c>
    </row>
    <row r="9" spans="1:6">
      <c r="A9" s="12">
        <v>37815</v>
      </c>
      <c r="B9">
        <v>0</v>
      </c>
      <c r="C9">
        <f t="shared" si="0"/>
        <v>0</v>
      </c>
    </row>
    <row r="10" spans="1:6">
      <c r="A10" s="12">
        <v>37816</v>
      </c>
      <c r="B10">
        <v>0</v>
      </c>
      <c r="C10">
        <f t="shared" si="0"/>
        <v>0</v>
      </c>
    </row>
    <row r="11" spans="1:6">
      <c r="A11" s="12">
        <v>37817</v>
      </c>
      <c r="B11">
        <v>0</v>
      </c>
      <c r="C11">
        <f>C10+B11</f>
        <v>0</v>
      </c>
      <c r="D11" t="s">
        <v>27</v>
      </c>
    </row>
    <row r="12" spans="1:6">
      <c r="A12" s="12">
        <v>37818</v>
      </c>
      <c r="B12">
        <v>0</v>
      </c>
      <c r="C12">
        <f t="shared" si="0"/>
        <v>0</v>
      </c>
    </row>
    <row r="13" spans="1:6">
      <c r="A13" s="12">
        <v>37819</v>
      </c>
      <c r="B13">
        <v>0</v>
      </c>
      <c r="C13">
        <f t="shared" si="0"/>
        <v>0</v>
      </c>
    </row>
    <row r="14" spans="1:6">
      <c r="A14" s="12">
        <v>37820</v>
      </c>
      <c r="B14">
        <v>0</v>
      </c>
      <c r="C14">
        <f t="shared" si="0"/>
        <v>0</v>
      </c>
    </row>
    <row r="15" spans="1:6">
      <c r="A15" s="12">
        <v>37821</v>
      </c>
      <c r="B15">
        <v>0</v>
      </c>
      <c r="C15">
        <f t="shared" si="0"/>
        <v>0</v>
      </c>
    </row>
    <row r="16" spans="1:6">
      <c r="A16" s="12">
        <v>37822</v>
      </c>
      <c r="B16">
        <v>0</v>
      </c>
      <c r="C16">
        <f t="shared" si="0"/>
        <v>0</v>
      </c>
    </row>
    <row r="17" spans="1:5">
      <c r="A17" s="12">
        <v>37823</v>
      </c>
      <c r="B17">
        <v>0</v>
      </c>
      <c r="C17">
        <f t="shared" si="0"/>
        <v>0</v>
      </c>
    </row>
    <row r="18" spans="1:5">
      <c r="A18" s="12">
        <v>37824</v>
      </c>
      <c r="B18">
        <v>0</v>
      </c>
      <c r="C18">
        <f t="shared" si="0"/>
        <v>0</v>
      </c>
    </row>
    <row r="19" spans="1:5">
      <c r="A19" s="12">
        <v>37825</v>
      </c>
      <c r="B19">
        <v>0</v>
      </c>
      <c r="C19">
        <f t="shared" si="0"/>
        <v>0</v>
      </c>
      <c r="D19" t="s">
        <v>63</v>
      </c>
    </row>
    <row r="20" spans="1:5">
      <c r="A20" s="12">
        <v>37826</v>
      </c>
      <c r="B20">
        <v>0</v>
      </c>
      <c r="C20">
        <f t="shared" si="0"/>
        <v>0</v>
      </c>
      <c r="D20" t="s">
        <v>28</v>
      </c>
    </row>
    <row r="21" spans="1:5">
      <c r="A21" s="12">
        <v>37827</v>
      </c>
      <c r="B21">
        <v>158</v>
      </c>
      <c r="C21">
        <f t="shared" si="0"/>
        <v>158</v>
      </c>
    </row>
    <row r="22" spans="1:5">
      <c r="A22" s="12">
        <v>37828</v>
      </c>
      <c r="B22">
        <v>251</v>
      </c>
      <c r="C22">
        <f t="shared" si="0"/>
        <v>409</v>
      </c>
    </row>
    <row r="23" spans="1:5">
      <c r="A23" s="12">
        <v>37829</v>
      </c>
      <c r="B23">
        <v>364</v>
      </c>
      <c r="C23">
        <f t="shared" si="0"/>
        <v>773</v>
      </c>
    </row>
    <row r="24" spans="1:5">
      <c r="A24" s="12">
        <v>37830</v>
      </c>
      <c r="B24">
        <v>394</v>
      </c>
      <c r="C24">
        <f t="shared" si="0"/>
        <v>1167</v>
      </c>
    </row>
    <row r="25" spans="1:5">
      <c r="A25" s="12">
        <v>37831</v>
      </c>
      <c r="B25">
        <v>279</v>
      </c>
      <c r="C25">
        <f t="shared" si="0"/>
        <v>1446</v>
      </c>
    </row>
    <row r="26" spans="1:5">
      <c r="A26" s="12">
        <v>37832</v>
      </c>
      <c r="B26">
        <v>132</v>
      </c>
      <c r="C26">
        <f t="shared" si="0"/>
        <v>1578</v>
      </c>
    </row>
    <row r="27" spans="1:5">
      <c r="A27" s="12">
        <v>37833</v>
      </c>
      <c r="B27">
        <v>176</v>
      </c>
      <c r="C27">
        <f t="shared" si="0"/>
        <v>1754</v>
      </c>
    </row>
    <row r="28" spans="1:5">
      <c r="A28" s="12">
        <v>37834</v>
      </c>
      <c r="B28">
        <v>95</v>
      </c>
      <c r="C28">
        <f t="shared" si="0"/>
        <v>1849</v>
      </c>
    </row>
    <row r="29" spans="1:5">
      <c r="A29" s="12">
        <v>37835</v>
      </c>
      <c r="B29">
        <v>44</v>
      </c>
      <c r="C29">
        <f t="shared" si="0"/>
        <v>1893</v>
      </c>
    </row>
    <row r="30" spans="1:5">
      <c r="A30" s="12">
        <v>37836</v>
      </c>
      <c r="B30">
        <v>88</v>
      </c>
      <c r="C30">
        <f t="shared" si="0"/>
        <v>1981</v>
      </c>
    </row>
    <row r="31" spans="1:5">
      <c r="A31" s="12">
        <v>37837</v>
      </c>
      <c r="B31">
        <v>86</v>
      </c>
      <c r="C31">
        <f t="shared" si="0"/>
        <v>2067</v>
      </c>
      <c r="D31" t="s">
        <v>30</v>
      </c>
      <c r="E31" t="s">
        <v>31</v>
      </c>
    </row>
    <row r="32" spans="1:5">
      <c r="A32" s="12">
        <v>37838</v>
      </c>
      <c r="B32">
        <v>128</v>
      </c>
      <c r="C32">
        <f t="shared" si="0"/>
        <v>2195</v>
      </c>
    </row>
    <row r="33" spans="1:5">
      <c r="A33" s="12">
        <v>37839</v>
      </c>
      <c r="B33">
        <v>70</v>
      </c>
      <c r="C33">
        <f t="shared" si="0"/>
        <v>2265</v>
      </c>
    </row>
    <row r="34" spans="1:5">
      <c r="A34" s="12">
        <v>37840</v>
      </c>
      <c r="B34">
        <v>83</v>
      </c>
      <c r="C34">
        <f t="shared" si="0"/>
        <v>2348</v>
      </c>
      <c r="E34" t="s">
        <v>32</v>
      </c>
    </row>
    <row r="35" spans="1:5">
      <c r="A35" s="12">
        <v>37841</v>
      </c>
      <c r="B35">
        <v>34</v>
      </c>
      <c r="C35">
        <f t="shared" si="0"/>
        <v>2382</v>
      </c>
    </row>
    <row r="36" spans="1:5">
      <c r="A36" s="12">
        <v>37842</v>
      </c>
      <c r="B36">
        <v>58</v>
      </c>
      <c r="C36">
        <f t="shared" si="0"/>
        <v>2440</v>
      </c>
    </row>
    <row r="37" spans="1:5">
      <c r="A37" s="12">
        <v>37843</v>
      </c>
      <c r="B37">
        <v>18</v>
      </c>
      <c r="C37">
        <f t="shared" si="0"/>
        <v>2458</v>
      </c>
    </row>
    <row r="38" spans="1:5">
      <c r="A38" s="12">
        <v>37844</v>
      </c>
      <c r="B38">
        <v>11</v>
      </c>
      <c r="C38">
        <f t="shared" si="0"/>
        <v>2469</v>
      </c>
    </row>
    <row r="39" spans="1:5">
      <c r="A39" s="12">
        <v>37845</v>
      </c>
      <c r="B39">
        <v>82</v>
      </c>
      <c r="C39">
        <f t="shared" si="0"/>
        <v>2551</v>
      </c>
      <c r="E39" t="s">
        <v>33</v>
      </c>
    </row>
    <row r="40" spans="1:5">
      <c r="A40" s="12">
        <v>37846</v>
      </c>
      <c r="B40">
        <v>22</v>
      </c>
      <c r="C40">
        <f t="shared" si="0"/>
        <v>2573</v>
      </c>
    </row>
    <row r="41" spans="1:5">
      <c r="A41" s="12">
        <v>37847</v>
      </c>
      <c r="B41">
        <v>40</v>
      </c>
      <c r="C41">
        <f t="shared" si="0"/>
        <v>2613</v>
      </c>
    </row>
    <row r="42" spans="1:5">
      <c r="A42" s="12">
        <v>37848</v>
      </c>
      <c r="B42">
        <v>41</v>
      </c>
      <c r="C42">
        <f t="shared" si="0"/>
        <v>2654</v>
      </c>
      <c r="E42" t="s">
        <v>33</v>
      </c>
    </row>
    <row r="43" spans="1:5">
      <c r="A43" s="12">
        <v>37849</v>
      </c>
      <c r="B43">
        <v>44</v>
      </c>
      <c r="C43">
        <f t="shared" si="0"/>
        <v>2698</v>
      </c>
    </row>
    <row r="44" spans="1:5">
      <c r="A44" s="12">
        <v>37850</v>
      </c>
      <c r="B44">
        <v>32</v>
      </c>
      <c r="C44">
        <f t="shared" si="0"/>
        <v>2730</v>
      </c>
    </row>
    <row r="45" spans="1:5">
      <c r="A45" s="12">
        <v>37851</v>
      </c>
      <c r="B45">
        <v>15</v>
      </c>
      <c r="C45">
        <f t="shared" si="0"/>
        <v>2745</v>
      </c>
    </row>
    <row r="46" spans="1:5">
      <c r="A46" s="12">
        <v>37852</v>
      </c>
      <c r="B46">
        <v>9</v>
      </c>
      <c r="C46">
        <f t="shared" si="0"/>
        <v>2754</v>
      </c>
      <c r="E46" t="s">
        <v>34</v>
      </c>
    </row>
    <row r="47" spans="1:5">
      <c r="A47" s="12">
        <v>37853</v>
      </c>
      <c r="B47">
        <v>3</v>
      </c>
      <c r="C47">
        <f t="shared" si="0"/>
        <v>2757</v>
      </c>
      <c r="E47" t="s">
        <v>33</v>
      </c>
    </row>
    <row r="48" spans="1:5">
      <c r="A48" s="12">
        <v>37854</v>
      </c>
      <c r="C48">
        <f t="shared" si="0"/>
        <v>2757</v>
      </c>
    </row>
    <row r="49" spans="1:6">
      <c r="A49" s="12">
        <v>37855</v>
      </c>
      <c r="B49">
        <v>2</v>
      </c>
      <c r="C49">
        <f t="shared" si="0"/>
        <v>2759</v>
      </c>
    </row>
    <row r="50" spans="1:6">
      <c r="A50" s="12">
        <v>37856</v>
      </c>
      <c r="C50">
        <f t="shared" si="0"/>
        <v>2759</v>
      </c>
    </row>
    <row r="51" spans="1:6">
      <c r="A51" s="12">
        <v>37857</v>
      </c>
      <c r="C51">
        <f t="shared" si="0"/>
        <v>2759</v>
      </c>
    </row>
    <row r="52" spans="1:6">
      <c r="A52" s="12">
        <v>37858</v>
      </c>
      <c r="B52">
        <v>10</v>
      </c>
      <c r="C52">
        <f t="shared" si="0"/>
        <v>2769</v>
      </c>
      <c r="E52" t="s">
        <v>33</v>
      </c>
    </row>
    <row r="53" spans="1:6">
      <c r="A53" s="12">
        <v>37859</v>
      </c>
      <c r="C53">
        <f t="shared" si="0"/>
        <v>2769</v>
      </c>
      <c r="D53" t="s">
        <v>36</v>
      </c>
    </row>
    <row r="54" spans="1:6">
      <c r="A54" s="12">
        <v>37860</v>
      </c>
      <c r="B54">
        <v>9</v>
      </c>
      <c r="C54">
        <f t="shared" si="0"/>
        <v>2778</v>
      </c>
      <c r="D54" t="s">
        <v>35</v>
      </c>
      <c r="E54" t="s">
        <v>33</v>
      </c>
    </row>
    <row r="55" spans="1:6">
      <c r="A55" s="38" t="s">
        <v>60</v>
      </c>
      <c r="C55" s="1">
        <v>2778</v>
      </c>
      <c r="E55" s="1" t="s">
        <v>61</v>
      </c>
      <c r="F55" s="1" t="s">
        <v>62</v>
      </c>
    </row>
    <row r="56" spans="1:6">
      <c r="A56" s="12"/>
    </row>
    <row r="57" spans="1:6" ht="15.75">
      <c r="A57" s="39" t="s">
        <v>37</v>
      </c>
      <c r="B57" s="32"/>
      <c r="C57" s="32"/>
      <c r="D57" s="32"/>
      <c r="E57" s="32" t="s">
        <v>59</v>
      </c>
      <c r="F57" s="32"/>
    </row>
    <row r="58" spans="1:6">
      <c r="A58" s="12"/>
      <c r="C58" s="1" t="s">
        <v>38</v>
      </c>
      <c r="D58" s="25"/>
      <c r="E58" s="25">
        <v>1340</v>
      </c>
    </row>
    <row r="59" spans="1:6">
      <c r="C59" s="1" t="s">
        <v>39</v>
      </c>
      <c r="E59">
        <v>186</v>
      </c>
    </row>
    <row r="60" spans="1:6">
      <c r="C60" s="1" t="s">
        <v>40</v>
      </c>
      <c r="E60">
        <v>26</v>
      </c>
    </row>
    <row r="61" spans="1:6">
      <c r="C61" s="1" t="s">
        <v>41</v>
      </c>
      <c r="E61">
        <v>3</v>
      </c>
    </row>
    <row r="62" spans="1:6">
      <c r="C62" s="1" t="s">
        <v>131</v>
      </c>
      <c r="E62">
        <v>100</v>
      </c>
    </row>
    <row r="63" spans="1:6" ht="13.5" thickBot="1"/>
    <row r="64" spans="1:6" ht="15.75">
      <c r="A64" s="40" t="s">
        <v>44</v>
      </c>
      <c r="B64" s="41"/>
      <c r="C64" s="41"/>
      <c r="D64" s="41"/>
      <c r="E64" s="41"/>
      <c r="F64" s="42"/>
    </row>
    <row r="65" spans="1:6" ht="15.75">
      <c r="A65" s="43"/>
      <c r="B65" s="44"/>
      <c r="C65" s="44"/>
      <c r="D65" s="44" t="s">
        <v>39</v>
      </c>
      <c r="E65" s="45">
        <f>C54+E59</f>
        <v>2964</v>
      </c>
      <c r="F65" s="46"/>
    </row>
    <row r="66" spans="1:6" ht="15.75">
      <c r="A66" s="43"/>
      <c r="B66" s="44"/>
      <c r="C66" s="44"/>
      <c r="D66" s="44" t="s">
        <v>38</v>
      </c>
      <c r="E66" s="45">
        <v>1341</v>
      </c>
      <c r="F66" s="46"/>
    </row>
    <row r="67" spans="1:6" ht="15.75">
      <c r="A67" s="43"/>
      <c r="B67" s="44"/>
      <c r="C67" s="44"/>
      <c r="D67" s="44" t="s">
        <v>42</v>
      </c>
      <c r="E67" s="44">
        <v>34</v>
      </c>
      <c r="F67" s="46"/>
    </row>
    <row r="68" spans="1:6" ht="16.5" thickBot="1">
      <c r="A68" s="47"/>
      <c r="B68" s="48"/>
      <c r="C68" s="48"/>
      <c r="D68" s="48" t="s">
        <v>43</v>
      </c>
      <c r="E68" s="48">
        <v>3</v>
      </c>
      <c r="F68" s="49"/>
    </row>
  </sheetData>
  <phoneticPr fontId="0" type="noConversion"/>
  <pageMargins left="0.75" right="0.75" top="1" bottom="1" header="0.5" footer="0.5"/>
  <pageSetup scale="74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1"/>
  <sheetViews>
    <sheetView topLeftCell="A73" workbookViewId="0">
      <selection activeCell="O80" sqref="O80"/>
    </sheetView>
  </sheetViews>
  <sheetFormatPr defaultRowHeight="12.75"/>
  <cols>
    <col min="1" max="1" width="9.140625" style="60"/>
    <col min="2" max="2" width="12.42578125" customWidth="1"/>
    <col min="4" max="4" width="16.7109375" customWidth="1"/>
  </cols>
  <sheetData>
    <row r="1" spans="1:9" ht="18.75">
      <c r="A1" s="53" t="s">
        <v>9</v>
      </c>
      <c r="B1" s="53"/>
      <c r="C1" s="53"/>
      <c r="D1" s="53"/>
      <c r="E1" s="60"/>
      <c r="F1" s="60"/>
    </row>
    <row r="2" spans="1:9" ht="18.75">
      <c r="A2" s="54" t="s">
        <v>64</v>
      </c>
      <c r="B2" s="56"/>
      <c r="C2" s="54"/>
      <c r="D2" s="54"/>
      <c r="E2" s="60"/>
    </row>
    <row r="3" spans="1:9">
      <c r="A3" s="55"/>
      <c r="B3" s="17"/>
      <c r="C3" s="23"/>
      <c r="D3" s="23"/>
      <c r="E3" s="23"/>
      <c r="F3" s="23"/>
      <c r="G3" s="23"/>
      <c r="H3" s="23"/>
      <c r="I3" s="17"/>
    </row>
    <row r="4" spans="1:9" ht="18.75">
      <c r="A4" s="65" t="s">
        <v>11</v>
      </c>
      <c r="B4" s="10" t="s">
        <v>12</v>
      </c>
      <c r="C4" s="65" t="s">
        <v>13</v>
      </c>
      <c r="D4" s="65" t="s">
        <v>15</v>
      </c>
      <c r="E4" s="67"/>
      <c r="F4" s="24"/>
      <c r="G4" s="2"/>
      <c r="H4" s="65" t="s">
        <v>25</v>
      </c>
      <c r="I4" s="17"/>
    </row>
    <row r="5" spans="1:9">
      <c r="A5" s="66">
        <v>38177</v>
      </c>
      <c r="B5" s="64">
        <v>0</v>
      </c>
      <c r="C5" s="64">
        <v>0</v>
      </c>
    </row>
    <row r="6" spans="1:9">
      <c r="A6" s="66">
        <v>38178</v>
      </c>
      <c r="B6" s="64">
        <v>0</v>
      </c>
      <c r="C6" s="64">
        <f>C5+B6</f>
        <v>0</v>
      </c>
    </row>
    <row r="7" spans="1:9">
      <c r="A7" s="66">
        <v>38179</v>
      </c>
      <c r="B7" s="64">
        <v>0</v>
      </c>
      <c r="C7" s="64">
        <f t="shared" ref="C7:C57" si="0">C6+B7</f>
        <v>0</v>
      </c>
    </row>
    <row r="8" spans="1:9">
      <c r="A8" s="66">
        <v>38180</v>
      </c>
      <c r="B8" s="64">
        <v>0</v>
      </c>
      <c r="C8" s="64">
        <f t="shared" si="0"/>
        <v>0</v>
      </c>
    </row>
    <row r="9" spans="1:9">
      <c r="A9" s="66">
        <v>38181</v>
      </c>
      <c r="B9" s="64">
        <v>0</v>
      </c>
      <c r="C9" s="64">
        <f t="shared" si="0"/>
        <v>0</v>
      </c>
    </row>
    <row r="10" spans="1:9">
      <c r="A10" s="66">
        <v>38182</v>
      </c>
      <c r="B10" s="64">
        <v>1</v>
      </c>
      <c r="C10" s="64">
        <v>1</v>
      </c>
    </row>
    <row r="11" spans="1:9">
      <c r="A11" s="66">
        <v>38183</v>
      </c>
      <c r="B11" s="64">
        <v>0</v>
      </c>
      <c r="C11" s="64">
        <f>C10+B11</f>
        <v>1</v>
      </c>
    </row>
    <row r="12" spans="1:9">
      <c r="A12" s="66">
        <v>38184</v>
      </c>
      <c r="B12" s="64">
        <v>0</v>
      </c>
      <c r="C12" s="64">
        <f t="shared" si="0"/>
        <v>1</v>
      </c>
    </row>
    <row r="13" spans="1:9">
      <c r="A13" s="66">
        <v>38185</v>
      </c>
      <c r="B13" s="64">
        <v>0</v>
      </c>
      <c r="C13" s="64">
        <f t="shared" si="0"/>
        <v>1</v>
      </c>
    </row>
    <row r="14" spans="1:9">
      <c r="A14" s="66">
        <v>38186</v>
      </c>
      <c r="B14" s="64">
        <v>0</v>
      </c>
      <c r="C14" s="64">
        <f t="shared" si="0"/>
        <v>1</v>
      </c>
    </row>
    <row r="15" spans="1:9">
      <c r="A15" s="66">
        <v>38187</v>
      </c>
      <c r="B15" s="64">
        <v>0</v>
      </c>
      <c r="C15" s="64">
        <f t="shared" si="0"/>
        <v>1</v>
      </c>
    </row>
    <row r="16" spans="1:9">
      <c r="A16" s="66">
        <v>38188</v>
      </c>
      <c r="B16" s="64">
        <v>0</v>
      </c>
      <c r="C16" s="64">
        <f t="shared" si="0"/>
        <v>1</v>
      </c>
    </row>
    <row r="17" spans="1:4">
      <c r="A17" s="66">
        <v>38189</v>
      </c>
      <c r="B17" s="64">
        <v>5</v>
      </c>
      <c r="C17" s="64">
        <f t="shared" si="0"/>
        <v>6</v>
      </c>
    </row>
    <row r="18" spans="1:4">
      <c r="A18" s="66">
        <v>38190</v>
      </c>
      <c r="B18" s="64">
        <v>107</v>
      </c>
      <c r="C18" s="64">
        <f t="shared" si="0"/>
        <v>113</v>
      </c>
    </row>
    <row r="19" spans="1:4">
      <c r="A19" s="66">
        <v>38191</v>
      </c>
      <c r="B19" s="64">
        <v>100</v>
      </c>
      <c r="C19" s="64">
        <f t="shared" si="0"/>
        <v>213</v>
      </c>
    </row>
    <row r="20" spans="1:4">
      <c r="A20" s="66">
        <v>38192</v>
      </c>
      <c r="B20" s="64">
        <v>18</v>
      </c>
      <c r="C20" s="64">
        <f t="shared" si="0"/>
        <v>231</v>
      </c>
    </row>
    <row r="21" spans="1:4">
      <c r="A21" s="66">
        <v>38193</v>
      </c>
      <c r="B21" s="64">
        <v>0</v>
      </c>
      <c r="C21" s="64">
        <f t="shared" si="0"/>
        <v>231</v>
      </c>
      <c r="D21" t="s">
        <v>66</v>
      </c>
    </row>
    <row r="22" spans="1:4">
      <c r="A22" s="66">
        <v>38194</v>
      </c>
      <c r="B22" s="64">
        <v>2</v>
      </c>
      <c r="C22" s="64">
        <f t="shared" si="0"/>
        <v>233</v>
      </c>
    </row>
    <row r="23" spans="1:4">
      <c r="A23" s="66">
        <v>38195</v>
      </c>
      <c r="B23" s="64">
        <v>2</v>
      </c>
      <c r="C23" s="64">
        <f t="shared" si="0"/>
        <v>235</v>
      </c>
    </row>
    <row r="24" spans="1:4">
      <c r="A24" s="66">
        <v>38196</v>
      </c>
      <c r="B24" s="64">
        <v>13</v>
      </c>
      <c r="C24" s="64">
        <f t="shared" si="0"/>
        <v>248</v>
      </c>
    </row>
    <row r="25" spans="1:4">
      <c r="A25" s="66">
        <v>38197</v>
      </c>
      <c r="B25" s="64">
        <v>24</v>
      </c>
      <c r="C25" s="64">
        <f t="shared" si="0"/>
        <v>272</v>
      </c>
    </row>
    <row r="26" spans="1:4">
      <c r="A26" s="66">
        <v>38198</v>
      </c>
      <c r="B26" s="64">
        <v>321</v>
      </c>
      <c r="C26" s="64">
        <f t="shared" si="0"/>
        <v>593</v>
      </c>
    </row>
    <row r="27" spans="1:4">
      <c r="A27" s="66">
        <v>38199</v>
      </c>
      <c r="B27" s="64">
        <v>301</v>
      </c>
      <c r="C27" s="64">
        <f t="shared" si="0"/>
        <v>894</v>
      </c>
    </row>
    <row r="28" spans="1:4">
      <c r="A28" s="66">
        <v>38200</v>
      </c>
      <c r="B28" s="64">
        <v>43</v>
      </c>
      <c r="C28" s="64">
        <f t="shared" si="0"/>
        <v>937</v>
      </c>
    </row>
    <row r="29" spans="1:4">
      <c r="A29" s="66">
        <v>38201</v>
      </c>
      <c r="B29" s="64">
        <v>26</v>
      </c>
      <c r="C29" s="64">
        <f t="shared" si="0"/>
        <v>963</v>
      </c>
    </row>
    <row r="30" spans="1:4">
      <c r="A30" s="66">
        <v>38202</v>
      </c>
      <c r="B30" s="64">
        <v>41</v>
      </c>
      <c r="C30" s="64">
        <f t="shared" si="0"/>
        <v>1004</v>
      </c>
    </row>
    <row r="31" spans="1:4">
      <c r="A31" s="66">
        <v>38203</v>
      </c>
      <c r="B31" s="64">
        <v>59</v>
      </c>
      <c r="C31" s="64">
        <f t="shared" si="0"/>
        <v>1063</v>
      </c>
      <c r="D31" s="60" t="s">
        <v>68</v>
      </c>
    </row>
    <row r="32" spans="1:4">
      <c r="A32" s="66">
        <v>38204</v>
      </c>
      <c r="B32" s="64">
        <v>30</v>
      </c>
      <c r="C32" s="64">
        <f t="shared" si="0"/>
        <v>1093</v>
      </c>
      <c r="D32" t="s">
        <v>70</v>
      </c>
    </row>
    <row r="33" spans="1:8">
      <c r="A33" s="66">
        <v>38205</v>
      </c>
      <c r="B33" s="64">
        <v>9</v>
      </c>
      <c r="C33" s="64">
        <f t="shared" si="0"/>
        <v>1102</v>
      </c>
      <c r="D33" t="s">
        <v>71</v>
      </c>
    </row>
    <row r="34" spans="1:8">
      <c r="A34" s="66">
        <v>38206</v>
      </c>
      <c r="B34" s="64">
        <v>17</v>
      </c>
      <c r="C34" s="64">
        <f t="shared" si="0"/>
        <v>1119</v>
      </c>
      <c r="D34" t="s">
        <v>72</v>
      </c>
    </row>
    <row r="35" spans="1:8">
      <c r="A35" s="66">
        <v>38207</v>
      </c>
      <c r="B35" s="64">
        <v>62</v>
      </c>
      <c r="C35" s="64">
        <f t="shared" si="0"/>
        <v>1181</v>
      </c>
      <c r="D35" t="s">
        <v>72</v>
      </c>
    </row>
    <row r="36" spans="1:8">
      <c r="A36" s="66">
        <v>38208</v>
      </c>
      <c r="B36" s="64">
        <v>39</v>
      </c>
      <c r="C36" s="64">
        <f t="shared" si="0"/>
        <v>1220</v>
      </c>
      <c r="D36" t="s">
        <v>73</v>
      </c>
    </row>
    <row r="37" spans="1:8">
      <c r="A37" s="66">
        <v>38209</v>
      </c>
      <c r="B37" s="64">
        <v>147</v>
      </c>
      <c r="C37" s="64">
        <f t="shared" si="0"/>
        <v>1367</v>
      </c>
      <c r="D37" t="s">
        <v>74</v>
      </c>
    </row>
    <row r="38" spans="1:8">
      <c r="A38" s="66">
        <v>38210</v>
      </c>
      <c r="B38" s="64">
        <v>38</v>
      </c>
      <c r="C38" s="64">
        <f t="shared" si="0"/>
        <v>1405</v>
      </c>
      <c r="D38" t="s">
        <v>75</v>
      </c>
    </row>
    <row r="39" spans="1:8">
      <c r="A39" s="66">
        <v>38211</v>
      </c>
      <c r="B39" s="64">
        <v>22</v>
      </c>
      <c r="C39" s="64">
        <f t="shared" si="0"/>
        <v>1427</v>
      </c>
      <c r="D39" t="s">
        <v>74</v>
      </c>
      <c r="H39" t="s">
        <v>67</v>
      </c>
    </row>
    <row r="40" spans="1:8">
      <c r="A40" s="66">
        <v>38212</v>
      </c>
      <c r="B40" s="64">
        <v>31</v>
      </c>
      <c r="C40" s="64">
        <f t="shared" si="0"/>
        <v>1458</v>
      </c>
      <c r="D40" t="s">
        <v>73</v>
      </c>
    </row>
    <row r="41" spans="1:8">
      <c r="A41" s="66">
        <v>38213</v>
      </c>
      <c r="B41" s="64">
        <v>12</v>
      </c>
      <c r="C41" s="64">
        <f t="shared" si="0"/>
        <v>1470</v>
      </c>
      <c r="D41" t="s">
        <v>72</v>
      </c>
    </row>
    <row r="42" spans="1:8">
      <c r="A42" s="66">
        <v>38214</v>
      </c>
      <c r="B42" s="64">
        <v>21</v>
      </c>
      <c r="C42" s="64">
        <f t="shared" si="0"/>
        <v>1491</v>
      </c>
      <c r="D42" t="s">
        <v>76</v>
      </c>
    </row>
    <row r="43" spans="1:8">
      <c r="A43" s="66">
        <v>38215</v>
      </c>
      <c r="B43" s="64">
        <v>9</v>
      </c>
      <c r="C43" s="64">
        <f t="shared" si="0"/>
        <v>1500</v>
      </c>
      <c r="D43" t="s">
        <v>77</v>
      </c>
    </row>
    <row r="44" spans="1:8">
      <c r="A44" s="66">
        <v>38216</v>
      </c>
      <c r="B44" s="64">
        <v>14</v>
      </c>
      <c r="C44" s="64">
        <f t="shared" si="0"/>
        <v>1514</v>
      </c>
      <c r="D44" t="s">
        <v>71</v>
      </c>
    </row>
    <row r="45" spans="1:8">
      <c r="A45" s="66">
        <v>38217</v>
      </c>
      <c r="B45" s="64">
        <v>6</v>
      </c>
      <c r="C45" s="64">
        <f t="shared" si="0"/>
        <v>1520</v>
      </c>
      <c r="D45" t="s">
        <v>77</v>
      </c>
    </row>
    <row r="46" spans="1:8">
      <c r="A46" s="66">
        <v>38218</v>
      </c>
      <c r="B46" s="64">
        <v>1</v>
      </c>
      <c r="C46" s="64">
        <f t="shared" si="0"/>
        <v>1521</v>
      </c>
      <c r="D46" t="s">
        <v>78</v>
      </c>
    </row>
    <row r="47" spans="1:8">
      <c r="A47" s="66">
        <v>38219</v>
      </c>
      <c r="B47" s="64">
        <v>7</v>
      </c>
      <c r="C47" s="64">
        <f t="shared" si="0"/>
        <v>1528</v>
      </c>
      <c r="D47" t="s">
        <v>78</v>
      </c>
    </row>
    <row r="48" spans="1:8">
      <c r="A48" s="66">
        <v>38220</v>
      </c>
      <c r="B48" s="64">
        <v>7</v>
      </c>
      <c r="C48" s="64">
        <f t="shared" si="0"/>
        <v>1535</v>
      </c>
      <c r="D48" t="s">
        <v>79</v>
      </c>
    </row>
    <row r="49" spans="1:8">
      <c r="A49" s="66">
        <v>38221</v>
      </c>
      <c r="B49" s="64">
        <v>0</v>
      </c>
      <c r="C49" s="64">
        <f t="shared" si="0"/>
        <v>1535</v>
      </c>
      <c r="D49" t="s">
        <v>72</v>
      </c>
    </row>
    <row r="50" spans="1:8">
      <c r="A50" s="66">
        <v>38222</v>
      </c>
      <c r="B50" s="64">
        <v>1</v>
      </c>
      <c r="C50" s="64">
        <f t="shared" si="0"/>
        <v>1536</v>
      </c>
      <c r="D50" t="s">
        <v>76</v>
      </c>
    </row>
    <row r="51" spans="1:8">
      <c r="A51" s="55"/>
      <c r="B51" s="23"/>
      <c r="C51" s="23"/>
      <c r="D51" s="23"/>
      <c r="E51" s="23"/>
      <c r="F51" s="23"/>
      <c r="G51" s="23"/>
      <c r="H51" s="23"/>
    </row>
    <row r="52" spans="1:8" ht="18.75">
      <c r="A52" s="65" t="s">
        <v>11</v>
      </c>
      <c r="B52" s="10" t="s">
        <v>12</v>
      </c>
      <c r="C52" s="65" t="s">
        <v>13</v>
      </c>
      <c r="D52" s="65" t="s">
        <v>15</v>
      </c>
      <c r="E52" s="67"/>
      <c r="F52" s="24"/>
      <c r="G52" s="2"/>
      <c r="H52" s="65" t="s">
        <v>25</v>
      </c>
    </row>
    <row r="53" spans="1:8">
      <c r="A53" s="66"/>
      <c r="B53" s="64"/>
      <c r="C53" s="64"/>
    </row>
    <row r="54" spans="1:8">
      <c r="A54" s="66">
        <v>38223</v>
      </c>
      <c r="B54" s="64">
        <v>7</v>
      </c>
      <c r="C54" s="64">
        <f>C50+B54</f>
        <v>1543</v>
      </c>
      <c r="D54" t="s">
        <v>80</v>
      </c>
    </row>
    <row r="55" spans="1:8">
      <c r="A55" s="66">
        <v>38224</v>
      </c>
      <c r="B55" s="64">
        <v>0</v>
      </c>
      <c r="C55" s="64">
        <f t="shared" si="0"/>
        <v>1543</v>
      </c>
      <c r="D55" t="s">
        <v>81</v>
      </c>
    </row>
    <row r="56" spans="1:8">
      <c r="A56" s="66">
        <v>38225</v>
      </c>
      <c r="B56" s="64">
        <v>13</v>
      </c>
      <c r="C56" s="64">
        <f t="shared" si="0"/>
        <v>1556</v>
      </c>
      <c r="D56" t="s">
        <v>82</v>
      </c>
    </row>
    <row r="57" spans="1:8">
      <c r="A57" s="66">
        <v>38226</v>
      </c>
      <c r="B57" s="64">
        <v>28</v>
      </c>
      <c r="C57" s="64">
        <f t="shared" si="0"/>
        <v>1584</v>
      </c>
      <c r="D57" t="s">
        <v>83</v>
      </c>
    </row>
    <row r="58" spans="1:8">
      <c r="A58" s="66">
        <v>38227</v>
      </c>
      <c r="B58" s="64">
        <v>15</v>
      </c>
      <c r="C58" s="64">
        <f>C57+B58</f>
        <v>1599</v>
      </c>
      <c r="D58" t="s">
        <v>82</v>
      </c>
    </row>
    <row r="59" spans="1:8">
      <c r="A59" s="66">
        <v>38228</v>
      </c>
      <c r="B59" s="64">
        <v>3</v>
      </c>
      <c r="C59" s="64">
        <f>C58+B59</f>
        <v>1602</v>
      </c>
      <c r="D59" t="s">
        <v>82</v>
      </c>
    </row>
    <row r="60" spans="1:8">
      <c r="A60" s="66">
        <v>38229</v>
      </c>
      <c r="B60" s="64">
        <v>4</v>
      </c>
      <c r="C60" s="64">
        <v>1606</v>
      </c>
      <c r="D60" t="s">
        <v>83</v>
      </c>
      <c r="H60" t="s">
        <v>85</v>
      </c>
    </row>
    <row r="61" spans="1:8">
      <c r="A61" s="66">
        <v>38230</v>
      </c>
      <c r="B61" s="64">
        <v>0</v>
      </c>
      <c r="C61" s="64">
        <v>1606</v>
      </c>
      <c r="D61" t="s">
        <v>83</v>
      </c>
    </row>
    <row r="62" spans="1:8">
      <c r="A62" s="66">
        <v>38231</v>
      </c>
      <c r="B62" s="64">
        <v>1</v>
      </c>
      <c r="C62" s="64">
        <v>1607</v>
      </c>
      <c r="D62" t="s">
        <v>83</v>
      </c>
    </row>
    <row r="63" spans="1:8">
      <c r="A63" s="66">
        <v>38232</v>
      </c>
      <c r="B63" s="64">
        <v>0</v>
      </c>
      <c r="C63" s="64">
        <v>1607</v>
      </c>
      <c r="D63" t="s">
        <v>83</v>
      </c>
    </row>
    <row r="64" spans="1:8">
      <c r="A64" s="66">
        <v>38233</v>
      </c>
      <c r="B64" s="64">
        <v>3</v>
      </c>
      <c r="C64" s="64">
        <v>1610</v>
      </c>
      <c r="D64" t="s">
        <v>84</v>
      </c>
    </row>
    <row r="65" spans="1:6">
      <c r="A65" s="66">
        <v>38234</v>
      </c>
      <c r="B65" s="64">
        <v>1</v>
      </c>
      <c r="C65" s="64">
        <v>1611</v>
      </c>
      <c r="D65" t="s">
        <v>84</v>
      </c>
    </row>
    <row r="66" spans="1:6">
      <c r="A66" s="66">
        <v>38235</v>
      </c>
      <c r="B66" s="64">
        <v>0</v>
      </c>
      <c r="C66" s="64">
        <v>1611</v>
      </c>
      <c r="D66" t="s">
        <v>84</v>
      </c>
    </row>
    <row r="67" spans="1:6">
      <c r="A67" s="66">
        <v>38236</v>
      </c>
      <c r="B67" s="64">
        <v>0</v>
      </c>
      <c r="C67" s="64">
        <v>1611</v>
      </c>
    </row>
    <row r="68" spans="1:6">
      <c r="A68" s="66">
        <v>38237</v>
      </c>
      <c r="B68" s="64">
        <v>0</v>
      </c>
      <c r="C68" s="64">
        <v>1611</v>
      </c>
    </row>
    <row r="69" spans="1:6">
      <c r="A69" s="66">
        <v>38238</v>
      </c>
      <c r="B69" s="64">
        <v>0</v>
      </c>
      <c r="C69" s="64">
        <v>1611</v>
      </c>
      <c r="D69" t="s">
        <v>86</v>
      </c>
    </row>
    <row r="70" spans="1:6">
      <c r="A70" s="66"/>
      <c r="B70" s="64"/>
      <c r="C70" s="64"/>
    </row>
    <row r="71" spans="1:6">
      <c r="A71" s="58" t="s">
        <v>92</v>
      </c>
      <c r="C71" s="68">
        <v>1611</v>
      </c>
      <c r="E71" s="68" t="s">
        <v>85</v>
      </c>
      <c r="F71" s="68" t="s">
        <v>67</v>
      </c>
    </row>
    <row r="72" spans="1:6">
      <c r="A72" s="57"/>
    </row>
    <row r="73" spans="1:6" ht="15.75">
      <c r="A73" s="59" t="s">
        <v>69</v>
      </c>
      <c r="B73" s="32"/>
      <c r="C73" s="32"/>
      <c r="D73" s="32"/>
      <c r="E73" s="32" t="s">
        <v>87</v>
      </c>
      <c r="F73" s="32"/>
    </row>
    <row r="74" spans="1:6" ht="15.75">
      <c r="A74" s="59"/>
      <c r="B74" s="32"/>
      <c r="C74" s="32"/>
      <c r="D74" s="32"/>
      <c r="E74" s="32"/>
      <c r="F74" s="32"/>
    </row>
    <row r="75" spans="1:6" ht="15.75">
      <c r="A75" s="59"/>
      <c r="B75" s="32" t="s">
        <v>88</v>
      </c>
      <c r="C75" s="32"/>
      <c r="D75" s="32"/>
      <c r="E75" s="32" t="s">
        <v>89</v>
      </c>
      <c r="F75" s="32"/>
    </row>
    <row r="76" spans="1:6" ht="15.75">
      <c r="A76" s="59"/>
      <c r="B76" s="32"/>
      <c r="C76" s="32"/>
      <c r="D76" s="32"/>
      <c r="E76" s="32"/>
      <c r="F76" s="32"/>
    </row>
    <row r="77" spans="1:6">
      <c r="A77" s="57"/>
      <c r="B77" s="68" t="s">
        <v>38</v>
      </c>
      <c r="C77" s="69">
        <v>174</v>
      </c>
      <c r="D77" s="25"/>
      <c r="E77" s="68" t="s">
        <v>38</v>
      </c>
      <c r="F77" s="69">
        <v>116</v>
      </c>
    </row>
    <row r="78" spans="1:6">
      <c r="B78" s="68" t="s">
        <v>39</v>
      </c>
      <c r="C78" s="68">
        <v>14</v>
      </c>
      <c r="E78" s="68" t="s">
        <v>39</v>
      </c>
      <c r="F78" s="68">
        <v>16</v>
      </c>
    </row>
    <row r="79" spans="1:6">
      <c r="B79" s="68" t="s">
        <v>40</v>
      </c>
      <c r="C79" s="68">
        <v>85</v>
      </c>
      <c r="E79" s="68" t="s">
        <v>40</v>
      </c>
      <c r="F79" s="68">
        <v>1</v>
      </c>
    </row>
    <row r="80" spans="1:6">
      <c r="B80" s="68" t="s">
        <v>41</v>
      </c>
      <c r="C80" s="68">
        <v>3</v>
      </c>
      <c r="E80" s="68" t="s">
        <v>41</v>
      </c>
      <c r="F80" s="68">
        <v>0</v>
      </c>
    </row>
    <row r="81" spans="1:8">
      <c r="B81" s="68"/>
      <c r="C81" s="68"/>
      <c r="E81" s="68" t="s">
        <v>90</v>
      </c>
      <c r="F81" s="68">
        <v>28</v>
      </c>
    </row>
    <row r="82" spans="1:8">
      <c r="B82" s="68"/>
      <c r="C82" s="68"/>
      <c r="E82" s="68"/>
      <c r="F82" s="68"/>
    </row>
    <row r="83" spans="1:8">
      <c r="A83" s="73" t="s">
        <v>91</v>
      </c>
      <c r="B83" s="72"/>
      <c r="C83" s="71"/>
      <c r="D83" s="74"/>
      <c r="E83" s="71"/>
      <c r="F83" s="71"/>
      <c r="G83" s="74"/>
      <c r="H83" s="74"/>
    </row>
    <row r="84" spans="1:8">
      <c r="A84" s="73" t="s">
        <v>93</v>
      </c>
      <c r="B84" s="72"/>
      <c r="C84" s="71"/>
      <c r="D84" s="74"/>
      <c r="E84" s="71"/>
      <c r="F84" s="71"/>
      <c r="G84" s="74"/>
      <c r="H84" s="74"/>
    </row>
    <row r="85" spans="1:8" ht="13.5" thickBot="1"/>
    <row r="86" spans="1:8" ht="15.75">
      <c r="A86" s="61" t="s">
        <v>65</v>
      </c>
      <c r="B86" s="41"/>
      <c r="C86" s="41"/>
      <c r="D86" s="41"/>
      <c r="E86" s="41"/>
      <c r="F86" s="42"/>
    </row>
    <row r="87" spans="1:8" ht="15.75">
      <c r="A87" s="62"/>
      <c r="B87" s="17"/>
      <c r="C87" s="17"/>
      <c r="D87" s="17"/>
      <c r="E87" s="17"/>
      <c r="F87" s="70"/>
    </row>
    <row r="88" spans="1:8" ht="15.75">
      <c r="A88" s="62"/>
      <c r="B88" s="44"/>
      <c r="C88" s="44"/>
      <c r="D88" s="44" t="s">
        <v>39</v>
      </c>
      <c r="E88" s="45">
        <v>1625</v>
      </c>
      <c r="F88" s="46"/>
    </row>
    <row r="89" spans="1:8" ht="15.75">
      <c r="A89" s="62"/>
      <c r="B89" s="44"/>
      <c r="C89" s="44"/>
      <c r="D89" s="44" t="s">
        <v>38</v>
      </c>
      <c r="E89" s="45">
        <v>291</v>
      </c>
      <c r="F89" s="46"/>
    </row>
    <row r="90" spans="1:8" ht="15.75">
      <c r="A90" s="62"/>
      <c r="B90" s="44"/>
      <c r="C90" s="44"/>
      <c r="D90" s="44" t="s">
        <v>42</v>
      </c>
      <c r="E90" s="44">
        <v>87</v>
      </c>
      <c r="F90" s="46"/>
    </row>
    <row r="91" spans="1:8" ht="16.5" thickBot="1">
      <c r="A91" s="63"/>
      <c r="B91" s="48"/>
      <c r="C91" s="48"/>
      <c r="D91" s="48" t="s">
        <v>43</v>
      </c>
      <c r="E91" s="48">
        <v>3</v>
      </c>
      <c r="F91" s="49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1"/>
  <sheetViews>
    <sheetView topLeftCell="A67" workbookViewId="0">
      <selection activeCell="A5" sqref="A5"/>
    </sheetView>
  </sheetViews>
  <sheetFormatPr defaultRowHeight="12.75"/>
  <cols>
    <col min="1" max="1" width="10.85546875" customWidth="1"/>
    <col min="2" max="2" width="13.28515625" customWidth="1"/>
    <col min="4" max="4" width="50.5703125" customWidth="1"/>
  </cols>
  <sheetData>
    <row r="1" spans="1:6" ht="18.75">
      <c r="A1" s="53" t="s">
        <v>9</v>
      </c>
      <c r="B1" s="53"/>
      <c r="C1" s="53"/>
      <c r="D1" s="53"/>
      <c r="E1" s="60"/>
      <c r="F1" s="60"/>
    </row>
    <row r="2" spans="1:6" ht="18.75">
      <c r="A2" s="54" t="s">
        <v>95</v>
      </c>
      <c r="B2" s="56"/>
      <c r="C2" s="54"/>
      <c r="D2" s="54"/>
      <c r="E2" s="60"/>
    </row>
    <row r="3" spans="1:6">
      <c r="A3" s="55"/>
      <c r="B3" s="17"/>
      <c r="C3" s="23"/>
      <c r="D3" s="23"/>
      <c r="E3" s="23"/>
      <c r="F3" s="17"/>
    </row>
    <row r="4" spans="1:6" ht="18.75">
      <c r="A4" s="65" t="s">
        <v>11</v>
      </c>
      <c r="B4" s="10" t="s">
        <v>12</v>
      </c>
      <c r="C4" s="65" t="s">
        <v>13</v>
      </c>
      <c r="D4" s="65" t="s">
        <v>15</v>
      </c>
      <c r="E4" s="65" t="s">
        <v>25</v>
      </c>
      <c r="F4" s="17"/>
    </row>
    <row r="5" spans="1:6">
      <c r="A5" s="66">
        <v>38558</v>
      </c>
      <c r="B5" s="64">
        <v>276</v>
      </c>
      <c r="C5" s="64">
        <v>276</v>
      </c>
      <c r="D5" t="s">
        <v>100</v>
      </c>
    </row>
    <row r="6" spans="1:6">
      <c r="A6" s="66">
        <v>38559</v>
      </c>
      <c r="B6" s="64">
        <v>124</v>
      </c>
      <c r="C6" s="64">
        <f t="shared" ref="C6:C38" si="0">C5+B6</f>
        <v>400</v>
      </c>
      <c r="D6" t="s">
        <v>102</v>
      </c>
    </row>
    <row r="7" spans="1:6">
      <c r="A7" s="66">
        <v>38560</v>
      </c>
      <c r="B7" s="64">
        <v>22</v>
      </c>
      <c r="C7" s="64">
        <f t="shared" si="0"/>
        <v>422</v>
      </c>
      <c r="D7" t="s">
        <v>103</v>
      </c>
      <c r="E7" t="s">
        <v>101</v>
      </c>
    </row>
    <row r="8" spans="1:6">
      <c r="A8" s="66">
        <v>38561</v>
      </c>
      <c r="B8" s="64">
        <v>2</v>
      </c>
      <c r="C8" s="64">
        <f t="shared" si="0"/>
        <v>424</v>
      </c>
      <c r="D8" t="s">
        <v>104</v>
      </c>
    </row>
    <row r="9" spans="1:6">
      <c r="A9" s="66">
        <v>38562</v>
      </c>
      <c r="B9" s="64">
        <v>2</v>
      </c>
      <c r="C9" s="64">
        <f t="shared" si="0"/>
        <v>426</v>
      </c>
    </row>
    <row r="10" spans="1:6">
      <c r="A10" s="66">
        <v>38563</v>
      </c>
      <c r="B10" s="64">
        <v>31</v>
      </c>
      <c r="C10" s="64">
        <f t="shared" si="0"/>
        <v>457</v>
      </c>
      <c r="D10" t="s">
        <v>105</v>
      </c>
      <c r="E10" t="s">
        <v>106</v>
      </c>
    </row>
    <row r="11" spans="1:6">
      <c r="A11" s="66">
        <v>38564</v>
      </c>
      <c r="B11" s="64">
        <v>160</v>
      </c>
      <c r="C11" s="64">
        <f t="shared" si="0"/>
        <v>617</v>
      </c>
      <c r="D11" t="s">
        <v>127</v>
      </c>
    </row>
    <row r="12" spans="1:6">
      <c r="A12" s="66">
        <v>38565</v>
      </c>
      <c r="B12" s="64">
        <v>92</v>
      </c>
      <c r="C12" s="64">
        <f t="shared" si="0"/>
        <v>709</v>
      </c>
    </row>
    <row r="13" spans="1:6">
      <c r="A13" s="66">
        <v>38566</v>
      </c>
      <c r="B13" s="64">
        <v>72</v>
      </c>
      <c r="C13" s="64">
        <f t="shared" si="0"/>
        <v>781</v>
      </c>
      <c r="D13" t="s">
        <v>119</v>
      </c>
    </row>
    <row r="14" spans="1:6">
      <c r="A14" s="66">
        <v>38567</v>
      </c>
      <c r="B14" s="64">
        <v>40</v>
      </c>
      <c r="C14" s="64">
        <f t="shared" si="0"/>
        <v>821</v>
      </c>
    </row>
    <row r="15" spans="1:6">
      <c r="A15" s="66">
        <v>38568</v>
      </c>
      <c r="B15" s="64">
        <v>35</v>
      </c>
      <c r="C15" s="64">
        <f t="shared" si="0"/>
        <v>856</v>
      </c>
      <c r="D15" s="60"/>
    </row>
    <row r="16" spans="1:6">
      <c r="A16" s="66">
        <v>38569</v>
      </c>
      <c r="B16" s="64">
        <v>50</v>
      </c>
      <c r="C16" s="64">
        <f t="shared" si="0"/>
        <v>906</v>
      </c>
      <c r="D16" t="s">
        <v>108</v>
      </c>
    </row>
    <row r="17" spans="1:5">
      <c r="A17" s="66">
        <v>38570</v>
      </c>
      <c r="B17" s="64">
        <v>21</v>
      </c>
      <c r="C17" s="64">
        <f t="shared" si="0"/>
        <v>927</v>
      </c>
      <c r="D17" t="s">
        <v>110</v>
      </c>
      <c r="E17" t="s">
        <v>109</v>
      </c>
    </row>
    <row r="18" spans="1:5">
      <c r="A18" s="66">
        <v>38571</v>
      </c>
      <c r="B18" s="64">
        <v>51</v>
      </c>
      <c r="C18" s="64">
        <f t="shared" si="0"/>
        <v>978</v>
      </c>
    </row>
    <row r="19" spans="1:5">
      <c r="A19" s="66">
        <v>38572</v>
      </c>
      <c r="B19" s="64">
        <v>14</v>
      </c>
      <c r="C19" s="64">
        <f t="shared" si="0"/>
        <v>992</v>
      </c>
    </row>
    <row r="20" spans="1:5">
      <c r="A20" s="66">
        <v>38573</v>
      </c>
      <c r="B20" s="64">
        <v>28</v>
      </c>
      <c r="C20" s="64">
        <f t="shared" si="0"/>
        <v>1020</v>
      </c>
      <c r="E20" t="s">
        <v>101</v>
      </c>
    </row>
    <row r="21" spans="1:5">
      <c r="A21" s="66">
        <v>38574</v>
      </c>
      <c r="B21" s="64">
        <v>37</v>
      </c>
      <c r="C21" s="64">
        <f t="shared" si="0"/>
        <v>1057</v>
      </c>
    </row>
    <row r="22" spans="1:5">
      <c r="A22" s="66">
        <v>38575</v>
      </c>
      <c r="B22" s="64">
        <v>14</v>
      </c>
      <c r="C22" s="64">
        <f t="shared" si="0"/>
        <v>1071</v>
      </c>
    </row>
    <row r="23" spans="1:5">
      <c r="A23" s="66">
        <v>38576</v>
      </c>
      <c r="B23" s="64">
        <v>16</v>
      </c>
      <c r="C23" s="64">
        <f t="shared" si="0"/>
        <v>1087</v>
      </c>
    </row>
    <row r="24" spans="1:5">
      <c r="A24" s="66">
        <v>38577</v>
      </c>
      <c r="B24" s="64">
        <v>16</v>
      </c>
      <c r="C24" s="64">
        <f t="shared" si="0"/>
        <v>1103</v>
      </c>
    </row>
    <row r="25" spans="1:5">
      <c r="A25" s="66">
        <v>38578</v>
      </c>
      <c r="B25" s="64">
        <v>65</v>
      </c>
      <c r="C25" s="64">
        <f t="shared" si="0"/>
        <v>1168</v>
      </c>
    </row>
    <row r="26" spans="1:5">
      <c r="A26" s="66">
        <v>38579</v>
      </c>
      <c r="B26" s="64">
        <v>18</v>
      </c>
      <c r="C26" s="64">
        <f t="shared" si="0"/>
        <v>1186</v>
      </c>
    </row>
    <row r="27" spans="1:5">
      <c r="A27" s="66">
        <v>38580</v>
      </c>
      <c r="B27" s="64">
        <v>18</v>
      </c>
      <c r="C27" s="64">
        <f t="shared" si="0"/>
        <v>1204</v>
      </c>
    </row>
    <row r="28" spans="1:5">
      <c r="A28" s="66">
        <v>38581</v>
      </c>
      <c r="B28" s="64">
        <v>7</v>
      </c>
      <c r="C28" s="64">
        <f t="shared" si="0"/>
        <v>1211</v>
      </c>
    </row>
    <row r="29" spans="1:5">
      <c r="A29" s="66">
        <v>38582</v>
      </c>
      <c r="B29" s="64">
        <v>41</v>
      </c>
      <c r="C29" s="64">
        <f t="shared" si="0"/>
        <v>1252</v>
      </c>
      <c r="D29" t="s">
        <v>111</v>
      </c>
    </row>
    <row r="30" spans="1:5">
      <c r="A30" s="66">
        <v>38583</v>
      </c>
      <c r="B30" s="64">
        <v>17</v>
      </c>
      <c r="C30" s="64">
        <f t="shared" si="0"/>
        <v>1269</v>
      </c>
    </row>
    <row r="31" spans="1:5">
      <c r="A31" s="66">
        <v>38584</v>
      </c>
      <c r="B31" s="64">
        <v>9</v>
      </c>
      <c r="C31" s="64">
        <f>C30+B31</f>
        <v>1278</v>
      </c>
      <c r="D31" t="s">
        <v>112</v>
      </c>
    </row>
    <row r="32" spans="1:5">
      <c r="A32" s="66">
        <v>38585</v>
      </c>
      <c r="B32" s="64">
        <v>7</v>
      </c>
      <c r="C32" s="64">
        <f t="shared" si="0"/>
        <v>1285</v>
      </c>
    </row>
    <row r="33" spans="1:5">
      <c r="A33" s="66">
        <v>38586</v>
      </c>
      <c r="B33" s="64">
        <v>9</v>
      </c>
      <c r="C33" s="64">
        <f t="shared" si="0"/>
        <v>1294</v>
      </c>
      <c r="D33" t="s">
        <v>113</v>
      </c>
      <c r="E33" t="s">
        <v>114</v>
      </c>
    </row>
    <row r="34" spans="1:5">
      <c r="A34" s="66">
        <v>38587</v>
      </c>
      <c r="B34" s="64">
        <v>12</v>
      </c>
      <c r="C34" s="64">
        <f t="shared" si="0"/>
        <v>1306</v>
      </c>
    </row>
    <row r="35" spans="1:5">
      <c r="A35" s="66">
        <v>38588</v>
      </c>
      <c r="B35" s="64">
        <v>3</v>
      </c>
      <c r="C35" s="64">
        <f>C34+B35</f>
        <v>1309</v>
      </c>
      <c r="E35" t="s">
        <v>101</v>
      </c>
    </row>
    <row r="36" spans="1:5">
      <c r="A36" s="66">
        <v>38589</v>
      </c>
      <c r="B36" s="64">
        <v>10</v>
      </c>
      <c r="C36" s="64">
        <f t="shared" si="0"/>
        <v>1319</v>
      </c>
      <c r="D36" t="s">
        <v>116</v>
      </c>
      <c r="E36" t="s">
        <v>115</v>
      </c>
    </row>
    <row r="37" spans="1:5">
      <c r="A37" s="66">
        <v>38590</v>
      </c>
      <c r="B37" s="64">
        <v>6</v>
      </c>
      <c r="C37" s="64">
        <f t="shared" si="0"/>
        <v>1325</v>
      </c>
      <c r="E37" t="s">
        <v>101</v>
      </c>
    </row>
    <row r="38" spans="1:5">
      <c r="A38" s="66">
        <v>38591</v>
      </c>
      <c r="B38" s="64">
        <v>5</v>
      </c>
      <c r="C38" s="64">
        <f t="shared" si="0"/>
        <v>1330</v>
      </c>
    </row>
    <row r="39" spans="1:5">
      <c r="A39" s="66">
        <v>38592</v>
      </c>
      <c r="B39" s="64">
        <v>0</v>
      </c>
      <c r="C39" s="64">
        <f>C38+B39</f>
        <v>1330</v>
      </c>
    </row>
    <row r="40" spans="1:5">
      <c r="A40" s="66">
        <v>38593</v>
      </c>
      <c r="B40" s="64">
        <v>4</v>
      </c>
      <c r="C40" s="64">
        <f>C39+B40</f>
        <v>1334</v>
      </c>
    </row>
    <row r="41" spans="1:5">
      <c r="A41" s="66">
        <v>38594</v>
      </c>
      <c r="B41" s="64">
        <v>2</v>
      </c>
      <c r="C41" s="64">
        <f>C40+B41</f>
        <v>1336</v>
      </c>
    </row>
    <row r="42" spans="1:5">
      <c r="A42" s="66">
        <v>38595</v>
      </c>
      <c r="B42" s="64">
        <v>5</v>
      </c>
      <c r="C42" s="64">
        <f>C41+B42</f>
        <v>1341</v>
      </c>
      <c r="D42" t="s">
        <v>120</v>
      </c>
      <c r="E42" t="s">
        <v>117</v>
      </c>
    </row>
    <row r="43" spans="1:5">
      <c r="A43" s="66"/>
      <c r="B43" s="64"/>
      <c r="C43" s="64"/>
    </row>
    <row r="44" spans="1:5">
      <c r="A44" s="85" t="s">
        <v>133</v>
      </c>
      <c r="B44" s="64"/>
      <c r="C44" s="68">
        <v>1341</v>
      </c>
      <c r="D44" s="1" t="s">
        <v>134</v>
      </c>
    </row>
    <row r="45" spans="1:5">
      <c r="A45" s="66"/>
      <c r="B45" s="64"/>
      <c r="C45" s="64"/>
    </row>
    <row r="46" spans="1:5">
      <c r="A46" s="66"/>
      <c r="B46" s="64"/>
      <c r="C46" s="64"/>
    </row>
    <row r="47" spans="1:5">
      <c r="A47" s="66"/>
      <c r="B47" s="64"/>
      <c r="C47" s="64"/>
    </row>
    <row r="48" spans="1:5">
      <c r="A48" s="66"/>
      <c r="B48" s="64"/>
      <c r="C48" s="64"/>
    </row>
    <row r="49" spans="1:6">
      <c r="A49" s="66"/>
      <c r="B49" s="64"/>
      <c r="C49" s="64"/>
    </row>
    <row r="50" spans="1:6">
      <c r="A50" s="66"/>
      <c r="B50" s="64"/>
      <c r="C50" s="64"/>
    </row>
    <row r="51" spans="1:6">
      <c r="A51" s="66"/>
      <c r="B51" s="64"/>
      <c r="C51" s="64"/>
    </row>
    <row r="52" spans="1:6">
      <c r="A52" s="58"/>
      <c r="C52" s="68"/>
      <c r="E52" s="68"/>
      <c r="F52" s="68"/>
    </row>
    <row r="53" spans="1:6">
      <c r="A53" s="57"/>
    </row>
    <row r="54" spans="1:6" ht="15.75">
      <c r="A54" s="59" t="s">
        <v>121</v>
      </c>
      <c r="B54" s="32"/>
      <c r="C54" s="32"/>
      <c r="D54" s="32"/>
      <c r="E54" s="32" t="s">
        <v>96</v>
      </c>
      <c r="F54" s="32"/>
    </row>
    <row r="55" spans="1:6" ht="15.75">
      <c r="A55" s="59"/>
      <c r="B55" s="32"/>
      <c r="C55" s="32"/>
      <c r="D55" s="32"/>
      <c r="E55" s="32"/>
      <c r="F55" s="32"/>
    </row>
    <row r="56" spans="1:6" ht="15.75">
      <c r="A56" s="59"/>
      <c r="B56" s="32" t="s">
        <v>123</v>
      </c>
      <c r="C56" s="32"/>
      <c r="D56" s="32"/>
      <c r="E56" s="32" t="s">
        <v>89</v>
      </c>
      <c r="F56" s="32"/>
    </row>
    <row r="57" spans="1:6" ht="15.75">
      <c r="A57" s="59"/>
      <c r="B57" s="32"/>
      <c r="C57" s="32"/>
      <c r="D57" s="32"/>
      <c r="E57" s="32"/>
      <c r="F57" s="32"/>
    </row>
    <row r="58" spans="1:6">
      <c r="A58" s="57"/>
      <c r="B58" s="68" t="s">
        <v>38</v>
      </c>
      <c r="C58" s="69">
        <v>718</v>
      </c>
      <c r="D58" s="25"/>
      <c r="E58" s="68" t="s">
        <v>38</v>
      </c>
      <c r="F58" s="69">
        <v>100</v>
      </c>
    </row>
    <row r="59" spans="1:6">
      <c r="A59" s="60"/>
      <c r="B59" s="68" t="s">
        <v>39</v>
      </c>
      <c r="C59" s="68">
        <v>40</v>
      </c>
      <c r="E59" s="68" t="s">
        <v>39</v>
      </c>
      <c r="F59" s="68"/>
    </row>
    <row r="60" spans="1:6">
      <c r="A60" s="60"/>
      <c r="B60" s="68" t="s">
        <v>40</v>
      </c>
      <c r="C60" s="68">
        <v>0</v>
      </c>
      <c r="E60" s="68" t="s">
        <v>40</v>
      </c>
      <c r="F60" s="68"/>
    </row>
    <row r="61" spans="1:6">
      <c r="A61" s="60"/>
      <c r="B61" s="68" t="s">
        <v>41</v>
      </c>
      <c r="C61" s="68">
        <v>0</v>
      </c>
      <c r="E61" s="68" t="s">
        <v>41</v>
      </c>
      <c r="F61" s="68"/>
    </row>
    <row r="62" spans="1:6">
      <c r="A62" s="60"/>
      <c r="B62" s="68"/>
      <c r="C62" s="68"/>
      <c r="E62" s="68" t="s">
        <v>90</v>
      </c>
      <c r="F62" s="68">
        <v>27</v>
      </c>
    </row>
    <row r="63" spans="1:6">
      <c r="A63" s="60"/>
      <c r="B63" s="68"/>
      <c r="C63" s="68"/>
      <c r="E63" s="68"/>
      <c r="F63" s="68"/>
    </row>
    <row r="64" spans="1:6" ht="15.75">
      <c r="A64" s="59" t="s">
        <v>122</v>
      </c>
      <c r="B64" s="32"/>
      <c r="C64" s="32"/>
      <c r="D64" s="32"/>
      <c r="E64" s="32" t="s">
        <v>118</v>
      </c>
      <c r="F64" s="32"/>
    </row>
    <row r="65" spans="1:8">
      <c r="A65" s="60"/>
      <c r="B65" s="68"/>
      <c r="C65" s="68"/>
      <c r="E65" s="68"/>
      <c r="F65" s="68"/>
    </row>
    <row r="66" spans="1:8" ht="15.75">
      <c r="A66" s="73"/>
      <c r="B66" s="32" t="s">
        <v>124</v>
      </c>
      <c r="C66" s="32"/>
      <c r="D66" s="32"/>
      <c r="E66" s="32" t="s">
        <v>89</v>
      </c>
      <c r="F66" s="32"/>
      <c r="G66" s="74"/>
    </row>
    <row r="67" spans="1:8" ht="15.75">
      <c r="A67" s="73" t="s">
        <v>97</v>
      </c>
      <c r="B67" s="32"/>
      <c r="C67" s="32"/>
      <c r="D67" s="32"/>
      <c r="E67" s="32"/>
      <c r="F67" s="32"/>
      <c r="G67" s="74"/>
    </row>
    <row r="68" spans="1:8">
      <c r="A68" s="73"/>
      <c r="B68" s="68" t="s">
        <v>38</v>
      </c>
      <c r="C68" s="69">
        <v>642</v>
      </c>
      <c r="D68" s="25"/>
      <c r="E68" s="68" t="s">
        <v>38</v>
      </c>
      <c r="F68" s="69"/>
      <c r="G68" s="74"/>
    </row>
    <row r="69" spans="1:8">
      <c r="A69" s="73"/>
      <c r="B69" s="68" t="s">
        <v>39</v>
      </c>
      <c r="C69" s="68">
        <v>12</v>
      </c>
      <c r="E69" s="68" t="s">
        <v>39</v>
      </c>
      <c r="F69" s="68"/>
      <c r="G69" s="74"/>
    </row>
    <row r="70" spans="1:8">
      <c r="A70" s="73"/>
      <c r="B70" s="68" t="s">
        <v>40</v>
      </c>
      <c r="C70" s="68">
        <v>15</v>
      </c>
      <c r="E70" s="68" t="s">
        <v>40</v>
      </c>
      <c r="F70" s="68"/>
      <c r="G70" s="74"/>
    </row>
    <row r="71" spans="1:8">
      <c r="A71" s="73"/>
      <c r="B71" s="68" t="s">
        <v>41</v>
      </c>
      <c r="C71" s="68">
        <v>3</v>
      </c>
      <c r="E71" s="68" t="s">
        <v>41</v>
      </c>
      <c r="F71" s="68"/>
      <c r="G71" s="74"/>
    </row>
    <row r="72" spans="1:8">
      <c r="A72" s="73"/>
      <c r="B72" s="68"/>
      <c r="C72" s="68"/>
      <c r="E72" s="68" t="s">
        <v>90</v>
      </c>
      <c r="F72" s="68">
        <v>141</v>
      </c>
      <c r="G72" s="74"/>
    </row>
    <row r="73" spans="1:8">
      <c r="A73" s="73"/>
      <c r="B73" s="72"/>
      <c r="C73" s="71"/>
      <c r="D73" s="74"/>
      <c r="E73" s="71"/>
      <c r="F73" s="71"/>
      <c r="G73" s="74"/>
    </row>
    <row r="74" spans="1:8" ht="13.5" thickBot="1">
      <c r="A74" s="60"/>
      <c r="H74" s="74"/>
    </row>
    <row r="75" spans="1:8" ht="15.75">
      <c r="A75" s="61" t="s">
        <v>128</v>
      </c>
      <c r="B75" s="41"/>
      <c r="C75" s="41"/>
      <c r="D75" s="80"/>
      <c r="E75" s="17"/>
      <c r="F75" s="17"/>
      <c r="H75" s="74"/>
    </row>
    <row r="76" spans="1:8" ht="15.75">
      <c r="A76" s="62"/>
      <c r="B76" s="17"/>
      <c r="C76" s="17"/>
      <c r="D76" s="70"/>
      <c r="E76" s="17"/>
      <c r="F76" s="17"/>
    </row>
    <row r="77" spans="1:8" ht="15.75">
      <c r="B77" s="44" t="s">
        <v>107</v>
      </c>
      <c r="C77" s="44"/>
      <c r="D77" s="70"/>
      <c r="E77" s="45"/>
      <c r="F77" s="44"/>
    </row>
    <row r="78" spans="1:8" ht="15.75">
      <c r="B78" s="44" t="s">
        <v>135</v>
      </c>
      <c r="C78" s="44"/>
      <c r="D78" s="70"/>
      <c r="E78" s="45"/>
      <c r="F78" s="44"/>
    </row>
    <row r="79" spans="1:8" ht="15.75">
      <c r="B79" s="44" t="s">
        <v>98</v>
      </c>
      <c r="C79" s="44"/>
      <c r="D79" s="70"/>
      <c r="E79" s="44"/>
      <c r="F79" s="44"/>
    </row>
    <row r="80" spans="1:8" ht="16.5" thickBot="1">
      <c r="A80" s="78"/>
      <c r="B80" s="48" t="s">
        <v>99</v>
      </c>
      <c r="C80" s="48"/>
      <c r="D80" s="79"/>
      <c r="E80" s="44"/>
      <c r="F80" s="44"/>
    </row>
    <row r="81" spans="1:4">
      <c r="A81" s="60"/>
      <c r="D81" s="17"/>
    </row>
  </sheetData>
  <phoneticPr fontId="0" type="noConversion"/>
  <pageMargins left="0.5" right="0.5" top="0.5" bottom="0.5" header="0.5" footer="0.5"/>
  <pageSetup fitToWidth="2" fitToHeight="2" orientation="landscape" horizontalDpi="4294967293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85"/>
  <sheetViews>
    <sheetView topLeftCell="A70" workbookViewId="0">
      <selection activeCell="B10" sqref="B10"/>
    </sheetView>
  </sheetViews>
  <sheetFormatPr defaultRowHeight="12.75"/>
  <cols>
    <col min="1" max="1" width="10.85546875" customWidth="1"/>
    <col min="2" max="2" width="13.28515625" customWidth="1"/>
    <col min="4" max="4" width="56.28515625" customWidth="1"/>
    <col min="5" max="5" width="16.7109375" customWidth="1"/>
  </cols>
  <sheetData>
    <row r="1" spans="1:6" ht="18.75">
      <c r="A1" s="53" t="s">
        <v>9</v>
      </c>
      <c r="B1" s="53"/>
      <c r="C1" s="53"/>
      <c r="D1" s="53"/>
      <c r="E1" s="60"/>
      <c r="F1" s="60"/>
    </row>
    <row r="2" spans="1:6" ht="18.75">
      <c r="A2" s="54" t="s">
        <v>137</v>
      </c>
      <c r="B2" s="56"/>
      <c r="C2" s="54"/>
      <c r="D2" s="54"/>
      <c r="E2" s="60"/>
    </row>
    <row r="3" spans="1:6">
      <c r="A3" s="55"/>
      <c r="B3" s="17"/>
      <c r="C3" s="23"/>
      <c r="D3" s="23"/>
      <c r="E3" s="23"/>
      <c r="F3" s="17"/>
    </row>
    <row r="4" spans="1:6" ht="18.75">
      <c r="A4" s="65" t="s">
        <v>11</v>
      </c>
      <c r="B4" s="10" t="s">
        <v>12</v>
      </c>
      <c r="C4" s="65" t="s">
        <v>13</v>
      </c>
      <c r="D4" s="65" t="s">
        <v>15</v>
      </c>
      <c r="E4" s="65" t="s">
        <v>25</v>
      </c>
      <c r="F4" s="17"/>
    </row>
    <row r="5" spans="1:6">
      <c r="A5" s="66">
        <v>38923</v>
      </c>
      <c r="B5" s="64">
        <v>0</v>
      </c>
      <c r="C5" s="64">
        <v>0</v>
      </c>
    </row>
    <row r="6" spans="1:6">
      <c r="A6" s="66">
        <v>38924</v>
      </c>
      <c r="B6" s="64">
        <v>0</v>
      </c>
      <c r="C6" s="64">
        <f t="shared" ref="C6:C53" si="0">C5+B6</f>
        <v>0</v>
      </c>
    </row>
    <row r="7" spans="1:6">
      <c r="A7" s="66">
        <v>38925</v>
      </c>
      <c r="B7" s="64">
        <v>0</v>
      </c>
      <c r="C7" s="64">
        <f t="shared" si="0"/>
        <v>0</v>
      </c>
    </row>
    <row r="8" spans="1:6">
      <c r="A8" s="66">
        <v>38926</v>
      </c>
      <c r="B8" s="64">
        <v>0</v>
      </c>
      <c r="C8" s="64">
        <f t="shared" si="0"/>
        <v>0</v>
      </c>
    </row>
    <row r="9" spans="1:6">
      <c r="A9" s="66">
        <v>38927</v>
      </c>
      <c r="B9" s="64">
        <v>0</v>
      </c>
      <c r="C9" s="64">
        <f t="shared" si="0"/>
        <v>0</v>
      </c>
    </row>
    <row r="10" spans="1:6">
      <c r="A10" s="66">
        <v>38928</v>
      </c>
      <c r="B10" s="64">
        <v>205</v>
      </c>
      <c r="C10" s="64">
        <f t="shared" si="0"/>
        <v>205</v>
      </c>
      <c r="D10" t="s">
        <v>149</v>
      </c>
    </row>
    <row r="11" spans="1:6">
      <c r="A11" s="66">
        <v>38929</v>
      </c>
      <c r="B11" s="64">
        <v>359</v>
      </c>
      <c r="C11" s="64">
        <f t="shared" si="0"/>
        <v>564</v>
      </c>
      <c r="D11" t="s">
        <v>150</v>
      </c>
      <c r="E11" t="s">
        <v>146</v>
      </c>
    </row>
    <row r="12" spans="1:6">
      <c r="A12" s="66">
        <v>38930</v>
      </c>
      <c r="B12" s="64">
        <v>50</v>
      </c>
      <c r="C12" s="64">
        <f t="shared" si="0"/>
        <v>614</v>
      </c>
      <c r="D12" t="s">
        <v>147</v>
      </c>
    </row>
    <row r="13" spans="1:6">
      <c r="A13" s="66">
        <v>38931</v>
      </c>
      <c r="B13" s="64">
        <v>2</v>
      </c>
      <c r="C13" s="64">
        <f t="shared" si="0"/>
        <v>616</v>
      </c>
      <c r="D13" t="s">
        <v>147</v>
      </c>
    </row>
    <row r="14" spans="1:6">
      <c r="A14" s="66">
        <v>38932</v>
      </c>
      <c r="B14" s="64">
        <v>3</v>
      </c>
      <c r="C14" s="64">
        <f t="shared" si="0"/>
        <v>619</v>
      </c>
      <c r="D14" t="s">
        <v>147</v>
      </c>
    </row>
    <row r="15" spans="1:6">
      <c r="A15" s="66">
        <v>38933</v>
      </c>
      <c r="B15" s="64">
        <v>3</v>
      </c>
      <c r="C15" s="64">
        <f t="shared" si="0"/>
        <v>622</v>
      </c>
      <c r="D15" s="60" t="s">
        <v>147</v>
      </c>
    </row>
    <row r="16" spans="1:6">
      <c r="A16" s="66">
        <v>38934</v>
      </c>
      <c r="B16" s="64">
        <v>154</v>
      </c>
      <c r="C16" s="64">
        <f t="shared" si="0"/>
        <v>776</v>
      </c>
      <c r="D16" s="60" t="s">
        <v>148</v>
      </c>
      <c r="E16" t="s">
        <v>146</v>
      </c>
    </row>
    <row r="17" spans="1:5">
      <c r="A17" s="66">
        <v>38935</v>
      </c>
      <c r="B17" s="64">
        <v>84</v>
      </c>
      <c r="C17" s="64">
        <f t="shared" si="0"/>
        <v>860</v>
      </c>
      <c r="D17" s="60" t="s">
        <v>148</v>
      </c>
      <c r="E17" t="s">
        <v>146</v>
      </c>
    </row>
    <row r="18" spans="1:5">
      <c r="A18" s="66">
        <v>38936</v>
      </c>
      <c r="B18" s="64">
        <v>39</v>
      </c>
      <c r="C18" s="64">
        <f t="shared" si="0"/>
        <v>899</v>
      </c>
      <c r="D18" s="60" t="s">
        <v>148</v>
      </c>
    </row>
    <row r="19" spans="1:5">
      <c r="A19" s="66">
        <v>38937</v>
      </c>
      <c r="B19" s="64">
        <v>41</v>
      </c>
      <c r="C19" s="64">
        <f t="shared" si="0"/>
        <v>940</v>
      </c>
      <c r="D19" s="60" t="s">
        <v>148</v>
      </c>
    </row>
    <row r="20" spans="1:5">
      <c r="A20" s="66">
        <v>38938</v>
      </c>
      <c r="B20" s="64">
        <v>18</v>
      </c>
      <c r="C20" s="64">
        <f t="shared" si="0"/>
        <v>958</v>
      </c>
      <c r="D20" s="60" t="s">
        <v>151</v>
      </c>
    </row>
    <row r="21" spans="1:5">
      <c r="A21" s="66">
        <v>38939</v>
      </c>
      <c r="B21" s="64">
        <v>12</v>
      </c>
      <c r="C21" s="64">
        <f t="shared" si="0"/>
        <v>970</v>
      </c>
      <c r="D21" s="60" t="s">
        <v>151</v>
      </c>
      <c r="E21" t="s">
        <v>146</v>
      </c>
    </row>
    <row r="22" spans="1:5">
      <c r="A22" s="66">
        <v>38940</v>
      </c>
      <c r="B22" s="64">
        <v>33</v>
      </c>
      <c r="C22" s="64">
        <f t="shared" si="0"/>
        <v>1003</v>
      </c>
      <c r="D22" s="60" t="s">
        <v>152</v>
      </c>
    </row>
    <row r="23" spans="1:5">
      <c r="A23" s="66">
        <v>38941</v>
      </c>
      <c r="B23" s="64">
        <v>15</v>
      </c>
      <c r="C23" s="64">
        <f t="shared" si="0"/>
        <v>1018</v>
      </c>
      <c r="D23" s="60" t="s">
        <v>153</v>
      </c>
      <c r="E23" t="s">
        <v>154</v>
      </c>
    </row>
    <row r="24" spans="1:5">
      <c r="A24" s="66">
        <v>38942</v>
      </c>
      <c r="B24" s="64">
        <v>70</v>
      </c>
      <c r="C24" s="64">
        <f t="shared" si="0"/>
        <v>1088</v>
      </c>
      <c r="D24" s="60" t="s">
        <v>153</v>
      </c>
      <c r="E24" t="s">
        <v>155</v>
      </c>
    </row>
    <row r="25" spans="1:5">
      <c r="A25" s="66">
        <v>38943</v>
      </c>
      <c r="B25" s="64">
        <v>7</v>
      </c>
      <c r="C25" s="64">
        <f t="shared" si="0"/>
        <v>1095</v>
      </c>
      <c r="D25" s="60" t="s">
        <v>152</v>
      </c>
      <c r="E25" t="s">
        <v>156</v>
      </c>
    </row>
    <row r="26" spans="1:5">
      <c r="A26" s="66">
        <v>38944</v>
      </c>
      <c r="B26" s="64">
        <v>5</v>
      </c>
      <c r="C26" s="64">
        <f t="shared" si="0"/>
        <v>1100</v>
      </c>
      <c r="D26" s="60" t="s">
        <v>147</v>
      </c>
    </row>
    <row r="27" spans="1:5">
      <c r="A27" s="66">
        <v>38945</v>
      </c>
      <c r="B27" s="64">
        <v>16</v>
      </c>
      <c r="C27" s="64">
        <f t="shared" si="0"/>
        <v>1116</v>
      </c>
      <c r="D27" s="60" t="s">
        <v>153</v>
      </c>
      <c r="E27" t="s">
        <v>157</v>
      </c>
    </row>
    <row r="28" spans="1:5">
      <c r="A28" s="66">
        <v>38946</v>
      </c>
      <c r="B28" s="64">
        <v>8</v>
      </c>
      <c r="C28" s="64">
        <f t="shared" si="0"/>
        <v>1124</v>
      </c>
      <c r="D28" t="s">
        <v>138</v>
      </c>
      <c r="E28" t="s">
        <v>154</v>
      </c>
    </row>
    <row r="29" spans="1:5">
      <c r="A29" s="66">
        <v>38947</v>
      </c>
      <c r="B29" s="64">
        <v>11</v>
      </c>
      <c r="C29" s="64">
        <f t="shared" si="0"/>
        <v>1135</v>
      </c>
      <c r="D29" t="s">
        <v>152</v>
      </c>
      <c r="E29" t="s">
        <v>157</v>
      </c>
    </row>
    <row r="30" spans="1:5">
      <c r="A30" s="66">
        <v>38948</v>
      </c>
      <c r="B30" s="64">
        <v>16</v>
      </c>
      <c r="C30" s="64">
        <f t="shared" si="0"/>
        <v>1151</v>
      </c>
      <c r="D30" t="s">
        <v>158</v>
      </c>
      <c r="E30" t="s">
        <v>159</v>
      </c>
    </row>
    <row r="31" spans="1:5">
      <c r="A31" s="66">
        <v>38949</v>
      </c>
      <c r="B31" s="64">
        <v>9</v>
      </c>
      <c r="C31" s="64">
        <f t="shared" si="0"/>
        <v>1160</v>
      </c>
      <c r="D31" t="s">
        <v>160</v>
      </c>
      <c r="E31" t="s">
        <v>161</v>
      </c>
    </row>
    <row r="32" spans="1:5">
      <c r="A32" s="66">
        <v>38950</v>
      </c>
      <c r="B32" s="64">
        <v>6</v>
      </c>
      <c r="C32" s="64">
        <f t="shared" si="0"/>
        <v>1166</v>
      </c>
      <c r="D32" t="s">
        <v>162</v>
      </c>
      <c r="E32" t="s">
        <v>146</v>
      </c>
    </row>
    <row r="33" spans="1:6">
      <c r="A33" s="66">
        <v>38951</v>
      </c>
      <c r="B33" s="64">
        <v>10</v>
      </c>
      <c r="C33" s="64">
        <f t="shared" si="0"/>
        <v>1176</v>
      </c>
      <c r="D33" t="s">
        <v>160</v>
      </c>
      <c r="E33" t="s">
        <v>159</v>
      </c>
    </row>
    <row r="34" spans="1:6">
      <c r="A34" s="66">
        <v>38952</v>
      </c>
      <c r="B34" s="64">
        <v>3</v>
      </c>
      <c r="C34" s="64">
        <f t="shared" si="0"/>
        <v>1179</v>
      </c>
      <c r="D34" t="s">
        <v>147</v>
      </c>
      <c r="E34" t="s">
        <v>163</v>
      </c>
    </row>
    <row r="35" spans="1:6">
      <c r="A35" s="66">
        <v>38953</v>
      </c>
      <c r="B35" s="64">
        <v>1</v>
      </c>
      <c r="C35" s="64">
        <f t="shared" si="0"/>
        <v>1180</v>
      </c>
      <c r="D35" t="s">
        <v>164</v>
      </c>
    </row>
    <row r="36" spans="1:6">
      <c r="A36" s="66">
        <v>38954</v>
      </c>
      <c r="B36" s="64">
        <v>3</v>
      </c>
      <c r="C36" s="64">
        <f t="shared" si="0"/>
        <v>1183</v>
      </c>
      <c r="D36" t="s">
        <v>165</v>
      </c>
      <c r="E36" t="s">
        <v>157</v>
      </c>
    </row>
    <row r="37" spans="1:6">
      <c r="A37" s="66">
        <v>38955</v>
      </c>
      <c r="B37" s="64">
        <v>1</v>
      </c>
      <c r="C37" s="64">
        <f t="shared" si="0"/>
        <v>1184</v>
      </c>
      <c r="D37" t="s">
        <v>147</v>
      </c>
      <c r="E37" t="s">
        <v>163</v>
      </c>
    </row>
    <row r="38" spans="1:6">
      <c r="A38" s="66">
        <v>38956</v>
      </c>
      <c r="B38" s="64">
        <v>1</v>
      </c>
      <c r="C38" s="64">
        <f t="shared" si="0"/>
        <v>1185</v>
      </c>
      <c r="D38" t="s">
        <v>148</v>
      </c>
      <c r="E38" t="s">
        <v>157</v>
      </c>
    </row>
    <row r="39" spans="1:6">
      <c r="A39" s="66">
        <v>38957</v>
      </c>
      <c r="B39" s="64">
        <v>4</v>
      </c>
      <c r="C39" s="64">
        <f t="shared" si="0"/>
        <v>1189</v>
      </c>
      <c r="D39" t="s">
        <v>166</v>
      </c>
      <c r="E39" t="s">
        <v>167</v>
      </c>
    </row>
    <row r="40" spans="1:6">
      <c r="A40" s="66">
        <v>38958</v>
      </c>
      <c r="B40" s="64">
        <v>0</v>
      </c>
      <c r="C40" s="64">
        <f t="shared" si="0"/>
        <v>1189</v>
      </c>
      <c r="D40" t="s">
        <v>166</v>
      </c>
    </row>
    <row r="41" spans="1:6">
      <c r="A41" s="66">
        <v>38959</v>
      </c>
      <c r="B41" s="64">
        <v>3</v>
      </c>
      <c r="C41" s="64">
        <f t="shared" si="0"/>
        <v>1192</v>
      </c>
      <c r="D41" t="s">
        <v>147</v>
      </c>
      <c r="E41" t="s">
        <v>146</v>
      </c>
    </row>
    <row r="42" spans="1:6">
      <c r="A42" s="66">
        <v>38960</v>
      </c>
      <c r="B42" s="64">
        <v>0</v>
      </c>
      <c r="C42" s="64">
        <f>C41+B42</f>
        <v>1192</v>
      </c>
      <c r="D42" t="s">
        <v>147</v>
      </c>
    </row>
    <row r="43" spans="1:6">
      <c r="A43" s="66"/>
      <c r="B43" s="89"/>
      <c r="C43" s="64"/>
    </row>
    <row r="44" spans="1:6">
      <c r="A44" s="55"/>
      <c r="B44" s="23"/>
      <c r="C44" s="23"/>
      <c r="D44" s="23"/>
      <c r="E44" s="23"/>
      <c r="F44" s="17"/>
    </row>
    <row r="45" spans="1:6" ht="18.75">
      <c r="A45" s="65" t="s">
        <v>11</v>
      </c>
      <c r="B45" s="10" t="s">
        <v>12</v>
      </c>
      <c r="C45" s="65" t="s">
        <v>13</v>
      </c>
      <c r="D45" s="65" t="s">
        <v>15</v>
      </c>
      <c r="E45" s="65" t="s">
        <v>25</v>
      </c>
      <c r="F45" s="17"/>
    </row>
    <row r="46" spans="1:6">
      <c r="A46" s="66">
        <v>38961</v>
      </c>
      <c r="B46" s="64">
        <v>0</v>
      </c>
      <c r="C46" s="64">
        <f>C42+B46</f>
        <v>1192</v>
      </c>
      <c r="D46" t="s">
        <v>148</v>
      </c>
    </row>
    <row r="47" spans="1:6">
      <c r="A47" s="66">
        <v>38962</v>
      </c>
      <c r="B47" s="64">
        <v>0</v>
      </c>
      <c r="C47" s="64">
        <f t="shared" si="0"/>
        <v>1192</v>
      </c>
      <c r="D47" t="s">
        <v>148</v>
      </c>
    </row>
    <row r="48" spans="1:6">
      <c r="A48" s="66">
        <v>38963</v>
      </c>
      <c r="B48" s="64">
        <v>0</v>
      </c>
      <c r="C48" s="64">
        <f t="shared" si="0"/>
        <v>1192</v>
      </c>
      <c r="D48" t="s">
        <v>148</v>
      </c>
    </row>
    <row r="49" spans="1:6">
      <c r="A49" s="66">
        <v>38964</v>
      </c>
      <c r="B49" s="64">
        <v>0</v>
      </c>
      <c r="C49" s="64">
        <f t="shared" si="0"/>
        <v>1192</v>
      </c>
      <c r="D49" t="s">
        <v>148</v>
      </c>
    </row>
    <row r="50" spans="1:6">
      <c r="A50" s="66">
        <v>38965</v>
      </c>
      <c r="B50" s="64">
        <v>0</v>
      </c>
      <c r="C50" s="64">
        <f t="shared" si="0"/>
        <v>1192</v>
      </c>
    </row>
    <row r="51" spans="1:6">
      <c r="A51" s="66">
        <v>38966</v>
      </c>
      <c r="B51" s="64">
        <v>0</v>
      </c>
      <c r="C51" s="64">
        <f t="shared" si="0"/>
        <v>1192</v>
      </c>
      <c r="D51" t="s">
        <v>147</v>
      </c>
    </row>
    <row r="52" spans="1:6">
      <c r="A52" s="66">
        <v>38967</v>
      </c>
      <c r="B52" s="64">
        <v>0</v>
      </c>
      <c r="C52" s="64">
        <f t="shared" si="0"/>
        <v>1192</v>
      </c>
      <c r="D52" t="s">
        <v>148</v>
      </c>
    </row>
    <row r="53" spans="1:6">
      <c r="A53" s="66">
        <v>38968</v>
      </c>
      <c r="B53" s="64">
        <v>0</v>
      </c>
      <c r="C53" s="64">
        <f t="shared" si="0"/>
        <v>1192</v>
      </c>
      <c r="D53" t="s">
        <v>168</v>
      </c>
    </row>
    <row r="54" spans="1:6">
      <c r="A54" s="66"/>
      <c r="B54" s="64"/>
      <c r="C54" s="64"/>
    </row>
    <row r="55" spans="1:6">
      <c r="A55" s="85" t="s">
        <v>133</v>
      </c>
      <c r="B55" s="64"/>
      <c r="C55" s="68">
        <v>1192</v>
      </c>
      <c r="D55" s="1" t="s">
        <v>169</v>
      </c>
    </row>
    <row r="56" spans="1:6">
      <c r="A56" s="66"/>
      <c r="B56" s="64"/>
      <c r="C56" s="64"/>
    </row>
    <row r="57" spans="1:6">
      <c r="A57" s="57"/>
    </row>
    <row r="58" spans="1:6" ht="15.75">
      <c r="A58" s="59" t="s">
        <v>172</v>
      </c>
      <c r="B58" s="32"/>
      <c r="C58" s="32"/>
      <c r="D58" s="32"/>
      <c r="E58" s="86"/>
      <c r="F58" s="32"/>
    </row>
    <row r="59" spans="1:6" ht="15.75">
      <c r="A59" s="59"/>
      <c r="B59" s="32"/>
      <c r="C59" s="32"/>
      <c r="D59" s="32"/>
      <c r="E59" s="32"/>
      <c r="F59" s="32"/>
    </row>
    <row r="60" spans="1:6" ht="15.75">
      <c r="A60" s="59"/>
      <c r="B60" s="32" t="s">
        <v>139</v>
      </c>
      <c r="C60" s="32"/>
      <c r="D60" s="32"/>
      <c r="E60" s="32" t="s">
        <v>89</v>
      </c>
      <c r="F60" s="32"/>
    </row>
    <row r="61" spans="1:6" ht="15.75">
      <c r="A61" s="59"/>
      <c r="B61" s="32"/>
      <c r="C61" s="32"/>
      <c r="D61" s="32"/>
      <c r="E61" s="32"/>
      <c r="F61" s="32"/>
    </row>
    <row r="62" spans="1:6">
      <c r="A62" s="57"/>
      <c r="B62" s="68" t="s">
        <v>38</v>
      </c>
      <c r="C62" s="69">
        <v>1615</v>
      </c>
      <c r="D62" s="25"/>
      <c r="E62" s="68" t="s">
        <v>38</v>
      </c>
      <c r="F62" s="69">
        <v>28</v>
      </c>
    </row>
    <row r="63" spans="1:6">
      <c r="A63" s="60"/>
      <c r="B63" s="68" t="s">
        <v>39</v>
      </c>
      <c r="C63" s="68">
        <v>14</v>
      </c>
      <c r="E63" s="68" t="s">
        <v>39</v>
      </c>
      <c r="F63" s="68">
        <v>3</v>
      </c>
    </row>
    <row r="64" spans="1:6">
      <c r="A64" s="60"/>
      <c r="B64" s="68" t="s">
        <v>40</v>
      </c>
      <c r="C64" s="68">
        <v>9</v>
      </c>
      <c r="E64" s="68" t="s">
        <v>40</v>
      </c>
      <c r="F64" s="68">
        <v>0</v>
      </c>
    </row>
    <row r="65" spans="1:8">
      <c r="A65" s="60"/>
      <c r="B65" s="68" t="s">
        <v>41</v>
      </c>
      <c r="C65" s="68">
        <v>0</v>
      </c>
      <c r="E65" s="68" t="s">
        <v>41</v>
      </c>
      <c r="F65" s="68">
        <v>0</v>
      </c>
    </row>
    <row r="66" spans="1:8">
      <c r="A66" s="60"/>
      <c r="B66" s="68"/>
      <c r="C66" s="68"/>
      <c r="E66" s="68" t="s">
        <v>90</v>
      </c>
      <c r="F66" s="68">
        <v>9</v>
      </c>
    </row>
    <row r="67" spans="1:8">
      <c r="A67" s="60"/>
      <c r="B67" s="68"/>
      <c r="C67" s="68"/>
      <c r="E67" s="68"/>
      <c r="F67" s="68"/>
    </row>
    <row r="68" spans="1:8" ht="15.75">
      <c r="A68" s="59" t="s">
        <v>171</v>
      </c>
      <c r="B68" s="32"/>
      <c r="C68" s="32"/>
      <c r="D68" s="32"/>
      <c r="E68" s="32"/>
      <c r="F68" s="32"/>
    </row>
    <row r="69" spans="1:8">
      <c r="A69" s="60"/>
      <c r="B69" s="68"/>
      <c r="C69" s="68"/>
      <c r="E69" s="68"/>
      <c r="F69" s="68"/>
    </row>
    <row r="70" spans="1:8" ht="15.75">
      <c r="A70" s="73"/>
      <c r="B70" s="32" t="s">
        <v>140</v>
      </c>
      <c r="C70" s="32"/>
      <c r="D70" s="32"/>
      <c r="E70" s="32" t="s">
        <v>89</v>
      </c>
      <c r="F70" s="32"/>
      <c r="G70" s="74"/>
    </row>
    <row r="71" spans="1:8" ht="15.75">
      <c r="A71" s="73" t="s">
        <v>97</v>
      </c>
      <c r="B71" s="32"/>
      <c r="C71" s="32"/>
      <c r="D71" s="32"/>
      <c r="E71" s="32"/>
      <c r="F71" s="32"/>
      <c r="G71" s="74"/>
    </row>
    <row r="72" spans="1:8">
      <c r="A72" s="73"/>
      <c r="B72" s="68" t="s">
        <v>38</v>
      </c>
      <c r="C72" s="69">
        <v>11</v>
      </c>
      <c r="D72" s="25"/>
      <c r="E72" s="68" t="s">
        <v>38</v>
      </c>
      <c r="F72" s="69"/>
      <c r="G72" s="74"/>
    </row>
    <row r="73" spans="1:8">
      <c r="A73" s="73"/>
      <c r="B73" s="68" t="s">
        <v>39</v>
      </c>
      <c r="C73" s="68">
        <v>2</v>
      </c>
      <c r="E73" s="68" t="s">
        <v>39</v>
      </c>
      <c r="F73" s="68"/>
      <c r="G73" s="74"/>
    </row>
    <row r="74" spans="1:8">
      <c r="A74" s="73"/>
      <c r="B74" s="68" t="s">
        <v>40</v>
      </c>
      <c r="C74" s="68">
        <v>26</v>
      </c>
      <c r="E74" s="68" t="s">
        <v>40</v>
      </c>
      <c r="F74" s="68"/>
      <c r="G74" s="74"/>
    </row>
    <row r="75" spans="1:8">
      <c r="A75" s="73"/>
      <c r="B75" s="68" t="s">
        <v>41</v>
      </c>
      <c r="C75" s="68">
        <v>1</v>
      </c>
      <c r="E75" s="68" t="s">
        <v>41</v>
      </c>
      <c r="F75" s="68"/>
      <c r="G75" s="74"/>
    </row>
    <row r="76" spans="1:8">
      <c r="A76" s="73"/>
      <c r="B76" s="68"/>
      <c r="C76" s="68"/>
      <c r="E76" s="68" t="s">
        <v>90</v>
      </c>
      <c r="F76" s="68">
        <v>416</v>
      </c>
      <c r="G76" s="74"/>
    </row>
    <row r="77" spans="1:8">
      <c r="A77" s="73"/>
      <c r="B77" s="72"/>
      <c r="C77" s="71"/>
      <c r="D77" s="74"/>
      <c r="E77" s="71"/>
      <c r="F77" s="71"/>
      <c r="G77" s="74"/>
    </row>
    <row r="78" spans="1:8" ht="13.5" thickBot="1">
      <c r="A78" s="60"/>
      <c r="H78" s="74"/>
    </row>
    <row r="79" spans="1:8" ht="15.75">
      <c r="A79" s="61" t="s">
        <v>141</v>
      </c>
      <c r="B79" s="41"/>
      <c r="C79" s="41"/>
      <c r="D79" s="80"/>
      <c r="E79" s="17"/>
      <c r="F79" s="17"/>
      <c r="H79" s="74"/>
    </row>
    <row r="80" spans="1:8" ht="15.75">
      <c r="A80" s="62"/>
      <c r="B80" s="17"/>
      <c r="C80" s="17"/>
      <c r="D80" s="70"/>
      <c r="E80" s="17"/>
      <c r="F80" s="17"/>
    </row>
    <row r="81" spans="1:6" ht="15.75">
      <c r="A81" s="87"/>
      <c r="B81" s="44" t="s">
        <v>142</v>
      </c>
      <c r="C81" s="44">
        <v>1194</v>
      </c>
      <c r="D81" s="70"/>
      <c r="E81" s="45"/>
      <c r="F81" s="44"/>
    </row>
    <row r="82" spans="1:6" ht="15.75">
      <c r="A82" s="87"/>
      <c r="B82" s="44" t="s">
        <v>143</v>
      </c>
      <c r="C82" s="44">
        <v>1654</v>
      </c>
      <c r="D82" s="70"/>
      <c r="E82" s="45"/>
      <c r="F82" s="44"/>
    </row>
    <row r="83" spans="1:6" ht="15.75">
      <c r="A83" s="87"/>
      <c r="B83" s="44" t="s">
        <v>144</v>
      </c>
      <c r="C83" s="44">
        <v>97</v>
      </c>
      <c r="D83" s="70"/>
      <c r="E83" s="44"/>
      <c r="F83" s="44"/>
    </row>
    <row r="84" spans="1:6" ht="16.5" thickBot="1">
      <c r="A84" s="88"/>
      <c r="B84" s="48" t="s">
        <v>145</v>
      </c>
      <c r="C84" s="48">
        <v>2</v>
      </c>
      <c r="D84" s="79"/>
      <c r="E84" s="44"/>
      <c r="F84" s="44"/>
    </row>
    <row r="85" spans="1:6">
      <c r="A85" s="60"/>
      <c r="D85" s="17"/>
    </row>
  </sheetData>
  <phoneticPr fontId="0" type="noConversion"/>
  <pageMargins left="0.5" right="0.5" top="0.5" bottom="0.5" header="0.5" footer="0.5"/>
  <pageSetup scale="97" fitToWidth="2" fitToHeight="2" orientation="landscape" horizontalDpi="4294967293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8"/>
  <sheetViews>
    <sheetView topLeftCell="A52" workbookViewId="0">
      <selection activeCell="E53" sqref="E53"/>
    </sheetView>
  </sheetViews>
  <sheetFormatPr defaultRowHeight="12.75"/>
  <cols>
    <col min="1" max="1" width="10.85546875" customWidth="1"/>
    <col min="2" max="2" width="13.28515625" customWidth="1"/>
    <col min="4" max="4" width="56.28515625" customWidth="1"/>
    <col min="5" max="5" width="28.42578125" customWidth="1"/>
  </cols>
  <sheetData>
    <row r="1" spans="1:6" ht="18.75">
      <c r="A1" s="53" t="s">
        <v>9</v>
      </c>
      <c r="B1" s="53"/>
      <c r="C1" s="53"/>
      <c r="D1" s="53"/>
      <c r="E1" s="60"/>
      <c r="F1" s="60"/>
    </row>
    <row r="2" spans="1:6" ht="18.75">
      <c r="A2" s="54" t="s">
        <v>173</v>
      </c>
      <c r="B2" s="56"/>
      <c r="C2" s="54"/>
      <c r="D2" s="54"/>
      <c r="E2" s="60"/>
    </row>
    <row r="3" spans="1:6">
      <c r="A3" s="55"/>
      <c r="B3" s="17"/>
      <c r="C3" s="23"/>
      <c r="D3" s="23"/>
      <c r="E3" s="23"/>
      <c r="F3" s="17"/>
    </row>
    <row r="4" spans="1:6" ht="18.75">
      <c r="A4" s="65" t="s">
        <v>11</v>
      </c>
      <c r="B4" s="10" t="s">
        <v>12</v>
      </c>
      <c r="C4" s="65" t="s">
        <v>13</v>
      </c>
      <c r="D4" s="65" t="s">
        <v>15</v>
      </c>
      <c r="E4" s="65" t="s">
        <v>25</v>
      </c>
      <c r="F4" s="17"/>
    </row>
    <row r="5" spans="1:6">
      <c r="A5" s="94">
        <v>39285</v>
      </c>
      <c r="B5" s="76">
        <v>1</v>
      </c>
      <c r="C5" s="76">
        <v>1</v>
      </c>
      <c r="E5" s="95" t="s">
        <v>177</v>
      </c>
      <c r="F5" s="17"/>
    </row>
    <row r="6" spans="1:6">
      <c r="A6" s="94">
        <v>39286</v>
      </c>
      <c r="B6" s="76">
        <v>1</v>
      </c>
      <c r="C6" s="76">
        <v>2</v>
      </c>
      <c r="D6" s="76" t="s">
        <v>178</v>
      </c>
      <c r="E6" s="76"/>
      <c r="F6" s="17"/>
    </row>
    <row r="7" spans="1:6">
      <c r="A7" s="94">
        <v>39287</v>
      </c>
      <c r="B7" s="76">
        <v>1</v>
      </c>
      <c r="C7" s="76">
        <v>3</v>
      </c>
      <c r="D7" s="76"/>
      <c r="E7" s="95" t="s">
        <v>179</v>
      </c>
      <c r="F7" s="17"/>
    </row>
    <row r="8" spans="1:6">
      <c r="A8" s="94">
        <v>39288</v>
      </c>
      <c r="B8" s="75">
        <v>4</v>
      </c>
      <c r="C8" s="75">
        <v>7</v>
      </c>
      <c r="D8" s="77" t="s">
        <v>147</v>
      </c>
      <c r="E8" s="5"/>
    </row>
    <row r="9" spans="1:6">
      <c r="A9" s="94">
        <v>39289</v>
      </c>
      <c r="B9" s="75">
        <v>0</v>
      </c>
      <c r="C9" s="75">
        <v>7</v>
      </c>
      <c r="D9" s="5"/>
      <c r="E9" s="5"/>
    </row>
    <row r="10" spans="1:6">
      <c r="A10" s="94">
        <v>39290</v>
      </c>
      <c r="B10" s="75">
        <v>219</v>
      </c>
      <c r="C10" s="75">
        <v>226</v>
      </c>
      <c r="D10" s="77" t="s">
        <v>180</v>
      </c>
      <c r="E10" s="5"/>
    </row>
    <row r="11" spans="1:6">
      <c r="A11" s="94">
        <v>39291</v>
      </c>
      <c r="B11" s="75">
        <v>14</v>
      </c>
      <c r="C11" s="75">
        <v>240</v>
      </c>
      <c r="D11" s="77" t="s">
        <v>185</v>
      </c>
      <c r="E11" s="5"/>
    </row>
    <row r="12" spans="1:6">
      <c r="A12" s="94">
        <v>39292</v>
      </c>
      <c r="B12" s="75">
        <v>1</v>
      </c>
      <c r="C12" s="75">
        <v>241</v>
      </c>
      <c r="D12" s="77" t="s">
        <v>186</v>
      </c>
      <c r="E12" s="5"/>
    </row>
    <row r="13" spans="1:6">
      <c r="A13" s="94">
        <v>39293</v>
      </c>
      <c r="B13" s="75">
        <v>3</v>
      </c>
      <c r="C13" s="75">
        <v>244</v>
      </c>
      <c r="D13" s="77" t="s">
        <v>214</v>
      </c>
      <c r="E13" s="5" t="s">
        <v>213</v>
      </c>
    </row>
    <row r="14" spans="1:6">
      <c r="A14" s="94">
        <v>39294</v>
      </c>
      <c r="B14" s="75">
        <v>80</v>
      </c>
      <c r="C14" s="75">
        <v>324</v>
      </c>
      <c r="D14" s="77" t="s">
        <v>147</v>
      </c>
      <c r="E14" s="5"/>
    </row>
    <row r="15" spans="1:6">
      <c r="A15" s="94">
        <v>39295</v>
      </c>
      <c r="B15" s="75">
        <v>171</v>
      </c>
      <c r="C15" s="75">
        <v>495</v>
      </c>
      <c r="D15" s="77" t="s">
        <v>187</v>
      </c>
      <c r="E15" s="5"/>
    </row>
    <row r="16" spans="1:6">
      <c r="A16" s="94">
        <v>39296</v>
      </c>
      <c r="B16" s="75">
        <v>34</v>
      </c>
      <c r="C16" s="75">
        <v>529</v>
      </c>
      <c r="D16" s="77" t="s">
        <v>188</v>
      </c>
      <c r="E16" s="5"/>
    </row>
    <row r="17" spans="1:5">
      <c r="A17" s="94">
        <v>39297</v>
      </c>
      <c r="B17" s="75">
        <v>13</v>
      </c>
      <c r="C17" s="75">
        <v>542</v>
      </c>
      <c r="D17" s="77" t="s">
        <v>147</v>
      </c>
      <c r="E17" s="5"/>
    </row>
    <row r="18" spans="1:5">
      <c r="A18" s="94">
        <v>39298</v>
      </c>
      <c r="B18" s="75">
        <v>7</v>
      </c>
      <c r="C18" s="75">
        <v>549</v>
      </c>
      <c r="D18" s="77" t="s">
        <v>181</v>
      </c>
      <c r="E18" s="5"/>
    </row>
    <row r="19" spans="1:5">
      <c r="A19" s="94">
        <v>39299</v>
      </c>
      <c r="B19" s="75">
        <v>36</v>
      </c>
      <c r="C19" s="75">
        <v>585</v>
      </c>
      <c r="D19" s="77" t="s">
        <v>147</v>
      </c>
      <c r="E19" s="5"/>
    </row>
    <row r="20" spans="1:5">
      <c r="A20" s="94">
        <v>39300</v>
      </c>
      <c r="B20" s="75">
        <v>125</v>
      </c>
      <c r="C20" s="75">
        <v>710</v>
      </c>
      <c r="D20" s="77" t="s">
        <v>182</v>
      </c>
      <c r="E20" s="5" t="s">
        <v>183</v>
      </c>
    </row>
    <row r="21" spans="1:5">
      <c r="A21" s="94">
        <v>39301</v>
      </c>
      <c r="B21" s="75">
        <v>37</v>
      </c>
      <c r="C21" s="75">
        <v>747</v>
      </c>
      <c r="D21" s="77" t="s">
        <v>189</v>
      </c>
      <c r="E21" s="5" t="s">
        <v>192</v>
      </c>
    </row>
    <row r="22" spans="1:5">
      <c r="A22" s="94">
        <v>39302</v>
      </c>
      <c r="B22" s="75">
        <v>1</v>
      </c>
      <c r="C22" s="75">
        <v>748</v>
      </c>
      <c r="D22" s="77" t="s">
        <v>148</v>
      </c>
      <c r="E22" s="5" t="s">
        <v>184</v>
      </c>
    </row>
    <row r="23" spans="1:5">
      <c r="A23" s="94">
        <v>39303</v>
      </c>
      <c r="B23" s="75">
        <v>5</v>
      </c>
      <c r="C23" s="75">
        <v>753</v>
      </c>
      <c r="D23" s="77" t="s">
        <v>190</v>
      </c>
      <c r="E23" s="5" t="s">
        <v>191</v>
      </c>
    </row>
    <row r="24" spans="1:5">
      <c r="A24" s="94">
        <v>39304</v>
      </c>
      <c r="B24" s="75">
        <v>9</v>
      </c>
      <c r="C24" s="75">
        <v>762</v>
      </c>
      <c r="D24" s="77" t="s">
        <v>148</v>
      </c>
      <c r="E24" s="5" t="s">
        <v>193</v>
      </c>
    </row>
    <row r="25" spans="1:5">
      <c r="A25" s="94">
        <v>39305</v>
      </c>
      <c r="B25" s="75">
        <v>22</v>
      </c>
      <c r="C25" s="75">
        <v>784</v>
      </c>
      <c r="D25" s="77" t="s">
        <v>148</v>
      </c>
      <c r="E25" s="5" t="s">
        <v>184</v>
      </c>
    </row>
    <row r="26" spans="1:5">
      <c r="A26" s="94">
        <v>39306</v>
      </c>
      <c r="B26" s="75">
        <v>48</v>
      </c>
      <c r="C26" s="75">
        <v>832</v>
      </c>
      <c r="D26" s="77" t="s">
        <v>194</v>
      </c>
      <c r="E26" s="5" t="s">
        <v>195</v>
      </c>
    </row>
    <row r="27" spans="1:5">
      <c r="A27" s="94">
        <v>39307</v>
      </c>
      <c r="B27" s="75">
        <v>6</v>
      </c>
      <c r="C27" s="75">
        <v>838</v>
      </c>
      <c r="D27" s="77" t="s">
        <v>148</v>
      </c>
      <c r="E27" s="5" t="s">
        <v>196</v>
      </c>
    </row>
    <row r="28" spans="1:5">
      <c r="A28" s="94">
        <v>39308</v>
      </c>
      <c r="B28" s="75">
        <v>10</v>
      </c>
      <c r="C28" s="75">
        <v>848</v>
      </c>
      <c r="D28" s="77" t="s">
        <v>197</v>
      </c>
      <c r="E28" s="5" t="s">
        <v>198</v>
      </c>
    </row>
    <row r="29" spans="1:5">
      <c r="A29" s="94">
        <v>39309</v>
      </c>
      <c r="B29" s="75">
        <v>11</v>
      </c>
      <c r="C29" s="75">
        <v>859</v>
      </c>
      <c r="D29" s="77" t="s">
        <v>199</v>
      </c>
      <c r="E29" s="5" t="s">
        <v>200</v>
      </c>
    </row>
    <row r="30" spans="1:5">
      <c r="A30" s="94">
        <v>39310</v>
      </c>
      <c r="B30" s="75">
        <v>5</v>
      </c>
      <c r="C30" s="75">
        <v>864</v>
      </c>
      <c r="D30" s="77" t="s">
        <v>147</v>
      </c>
      <c r="E30" s="5" t="s">
        <v>201</v>
      </c>
    </row>
    <row r="31" spans="1:5">
      <c r="A31" s="94">
        <v>39311</v>
      </c>
      <c r="B31" s="75">
        <v>4</v>
      </c>
      <c r="C31" s="75">
        <v>868</v>
      </c>
      <c r="D31" s="77" t="s">
        <v>202</v>
      </c>
      <c r="E31" s="5" t="s">
        <v>200</v>
      </c>
    </row>
    <row r="32" spans="1:5">
      <c r="A32" s="94">
        <v>39312</v>
      </c>
      <c r="B32" s="75">
        <v>10</v>
      </c>
      <c r="C32" s="75">
        <v>878</v>
      </c>
      <c r="D32" s="77" t="s">
        <v>147</v>
      </c>
      <c r="E32" s="5" t="s">
        <v>203</v>
      </c>
    </row>
    <row r="33" spans="1:5">
      <c r="A33" s="94">
        <v>39313</v>
      </c>
      <c r="B33" s="75">
        <v>0</v>
      </c>
      <c r="C33" s="75">
        <v>878</v>
      </c>
      <c r="D33" s="77" t="s">
        <v>147</v>
      </c>
      <c r="E33" s="5"/>
    </row>
    <row r="34" spans="1:5">
      <c r="A34" s="94">
        <v>39314</v>
      </c>
      <c r="B34" s="75">
        <v>4</v>
      </c>
      <c r="C34" s="75">
        <v>882</v>
      </c>
      <c r="D34" s="77" t="s">
        <v>204</v>
      </c>
      <c r="E34" s="5"/>
    </row>
    <row r="35" spans="1:5">
      <c r="A35" s="94">
        <v>39315</v>
      </c>
      <c r="B35" s="75">
        <v>2</v>
      </c>
      <c r="C35" s="75">
        <v>884</v>
      </c>
      <c r="D35" s="77" t="s">
        <v>205</v>
      </c>
      <c r="E35" s="5"/>
    </row>
    <row r="36" spans="1:5">
      <c r="A36" s="94">
        <v>39316</v>
      </c>
      <c r="B36" s="75">
        <v>8</v>
      </c>
      <c r="C36" s="75">
        <v>892</v>
      </c>
      <c r="D36" s="77" t="s">
        <v>181</v>
      </c>
      <c r="E36" s="5" t="s">
        <v>206</v>
      </c>
    </row>
    <row r="37" spans="1:5">
      <c r="A37" s="94">
        <v>39317</v>
      </c>
      <c r="B37" s="75">
        <v>8</v>
      </c>
      <c r="C37" s="75">
        <v>900</v>
      </c>
      <c r="D37" s="77" t="s">
        <v>207</v>
      </c>
      <c r="E37" s="5" t="s">
        <v>208</v>
      </c>
    </row>
    <row r="38" spans="1:5">
      <c r="A38" s="94">
        <v>39318</v>
      </c>
      <c r="B38" s="75">
        <v>1</v>
      </c>
      <c r="C38" s="75">
        <v>901</v>
      </c>
      <c r="D38" s="77" t="s">
        <v>182</v>
      </c>
      <c r="E38" s="5"/>
    </row>
    <row r="39" spans="1:5">
      <c r="A39" s="94">
        <v>39319</v>
      </c>
      <c r="B39" s="75">
        <v>0</v>
      </c>
      <c r="C39" s="75">
        <v>901</v>
      </c>
      <c r="D39" s="77" t="s">
        <v>148</v>
      </c>
      <c r="E39" s="5" t="s">
        <v>209</v>
      </c>
    </row>
    <row r="40" spans="1:5">
      <c r="A40" s="94">
        <v>39320</v>
      </c>
      <c r="B40" s="75">
        <v>0</v>
      </c>
      <c r="C40" s="75">
        <v>901</v>
      </c>
      <c r="D40" s="5"/>
      <c r="E40" s="5"/>
    </row>
    <row r="41" spans="1:5">
      <c r="A41" s="94">
        <v>39321</v>
      </c>
      <c r="B41" s="75">
        <v>0</v>
      </c>
      <c r="C41" s="75">
        <v>901</v>
      </c>
      <c r="D41" s="77" t="s">
        <v>148</v>
      </c>
      <c r="E41" s="5" t="s">
        <v>210</v>
      </c>
    </row>
    <row r="42" spans="1:5">
      <c r="A42" s="94">
        <v>39322</v>
      </c>
      <c r="B42" s="75">
        <v>2</v>
      </c>
      <c r="C42" s="75">
        <v>903</v>
      </c>
      <c r="D42" s="77" t="s">
        <v>148</v>
      </c>
      <c r="E42" s="5" t="s">
        <v>208</v>
      </c>
    </row>
    <row r="43" spans="1:5">
      <c r="A43" s="94">
        <v>39323</v>
      </c>
      <c r="B43" s="75">
        <v>0</v>
      </c>
      <c r="C43" s="75">
        <v>903</v>
      </c>
      <c r="D43" s="77" t="s">
        <v>148</v>
      </c>
      <c r="E43" s="5" t="s">
        <v>211</v>
      </c>
    </row>
    <row r="44" spans="1:5">
      <c r="A44" s="94">
        <v>39324</v>
      </c>
      <c r="B44" s="75">
        <v>0</v>
      </c>
      <c r="C44" s="75">
        <v>903</v>
      </c>
      <c r="D44" s="77" t="s">
        <v>148</v>
      </c>
      <c r="E44" s="5"/>
    </row>
    <row r="45" spans="1:5">
      <c r="A45" s="94">
        <v>39325</v>
      </c>
      <c r="B45" s="75">
        <v>0</v>
      </c>
      <c r="C45" s="75">
        <v>903</v>
      </c>
      <c r="D45" s="77" t="s">
        <v>182</v>
      </c>
      <c r="E45" s="5" t="s">
        <v>212</v>
      </c>
    </row>
    <row r="46" spans="1:5">
      <c r="A46" s="90"/>
      <c r="B46" s="93"/>
      <c r="C46" s="91"/>
      <c r="D46" s="92"/>
      <c r="E46" s="92"/>
    </row>
    <row r="47" spans="1:5">
      <c r="A47" s="90"/>
      <c r="B47" s="91"/>
      <c r="C47" s="91"/>
      <c r="D47" s="92"/>
      <c r="E47" s="92"/>
    </row>
    <row r="48" spans="1:5">
      <c r="A48" s="85" t="s">
        <v>133</v>
      </c>
      <c r="B48" s="64"/>
      <c r="C48" s="68">
        <v>903</v>
      </c>
      <c r="D48" s="1" t="s">
        <v>215</v>
      </c>
    </row>
    <row r="49" spans="1:8">
      <c r="A49" s="66"/>
      <c r="B49" s="64"/>
      <c r="C49" s="64"/>
    </row>
    <row r="50" spans="1:8">
      <c r="A50" s="57"/>
    </row>
    <row r="51" spans="1:8" ht="15.75">
      <c r="A51" s="59" t="s">
        <v>175</v>
      </c>
      <c r="B51" s="32"/>
      <c r="C51" s="32"/>
      <c r="D51" s="32"/>
      <c r="E51" s="86"/>
      <c r="F51" s="32"/>
    </row>
    <row r="52" spans="1:8" ht="15.75">
      <c r="A52" s="59"/>
      <c r="B52" s="32"/>
      <c r="C52" s="32"/>
      <c r="D52" s="32"/>
      <c r="E52" s="32"/>
      <c r="F52" s="32"/>
    </row>
    <row r="53" spans="1:8" ht="15.75">
      <c r="A53" s="59"/>
      <c r="B53" s="32" t="s">
        <v>216</v>
      </c>
      <c r="C53" s="32"/>
      <c r="D53" s="32"/>
      <c r="E53" s="32" t="s">
        <v>89</v>
      </c>
      <c r="F53" s="32"/>
    </row>
    <row r="54" spans="1:8" ht="15.75">
      <c r="A54" s="59"/>
      <c r="B54" s="32"/>
      <c r="C54" s="32"/>
      <c r="D54" s="32"/>
      <c r="E54" s="32"/>
      <c r="F54" s="32"/>
    </row>
    <row r="55" spans="1:8">
      <c r="A55" s="57"/>
      <c r="B55" s="68" t="s">
        <v>38</v>
      </c>
      <c r="C55" s="69">
        <v>1595</v>
      </c>
      <c r="D55" s="25"/>
      <c r="E55" s="68" t="s">
        <v>90</v>
      </c>
      <c r="F55" s="68">
        <v>180</v>
      </c>
    </row>
    <row r="56" spans="1:8">
      <c r="A56" s="60"/>
      <c r="B56" s="68" t="s">
        <v>39</v>
      </c>
      <c r="C56" s="68">
        <v>12</v>
      </c>
      <c r="E56" s="68"/>
      <c r="F56" s="68"/>
    </row>
    <row r="57" spans="1:8">
      <c r="A57" s="60"/>
      <c r="B57" s="68" t="s">
        <v>40</v>
      </c>
      <c r="C57" s="68">
        <v>8</v>
      </c>
      <c r="E57" s="68"/>
      <c r="F57" s="68"/>
    </row>
    <row r="58" spans="1:8">
      <c r="A58" s="60"/>
      <c r="B58" s="68" t="s">
        <v>41</v>
      </c>
      <c r="C58" s="68">
        <v>1</v>
      </c>
      <c r="E58" s="68"/>
      <c r="F58" s="68"/>
    </row>
    <row r="59" spans="1:8">
      <c r="A59" s="60"/>
      <c r="B59" s="68"/>
      <c r="C59" s="68"/>
    </row>
    <row r="60" spans="1:8">
      <c r="A60" s="60"/>
      <c r="B60" s="68"/>
      <c r="C60" s="68"/>
      <c r="E60" s="68"/>
      <c r="F60" s="68"/>
    </row>
    <row r="61" spans="1:8" ht="13.5" thickBot="1">
      <c r="A61" s="60"/>
      <c r="H61" s="74"/>
    </row>
    <row r="62" spans="1:8" ht="15.75">
      <c r="A62" s="61" t="s">
        <v>174</v>
      </c>
      <c r="B62" s="41"/>
      <c r="C62" s="41"/>
      <c r="D62" s="80"/>
      <c r="E62" s="17"/>
      <c r="F62" s="17"/>
      <c r="H62" s="74"/>
    </row>
    <row r="63" spans="1:8" ht="15.75">
      <c r="A63" s="62"/>
      <c r="B63" s="17"/>
      <c r="C63" s="17"/>
      <c r="D63" s="70"/>
      <c r="E63" s="17"/>
      <c r="F63" s="17"/>
    </row>
    <row r="64" spans="1:8" ht="15.75">
      <c r="A64" s="87"/>
      <c r="B64" s="44" t="s">
        <v>142</v>
      </c>
      <c r="C64" s="44">
        <v>915</v>
      </c>
      <c r="D64" s="70"/>
      <c r="E64" s="45"/>
      <c r="F64" s="44"/>
    </row>
    <row r="65" spans="1:6" ht="15.75">
      <c r="A65" s="87"/>
      <c r="B65" s="44" t="s">
        <v>143</v>
      </c>
      <c r="C65" s="44">
        <v>1733</v>
      </c>
      <c r="D65" s="70"/>
      <c r="E65" s="45"/>
      <c r="F65" s="44"/>
    </row>
    <row r="66" spans="1:6" ht="15.75">
      <c r="A66" s="87"/>
      <c r="B66" s="44" t="s">
        <v>144</v>
      </c>
      <c r="C66" s="44">
        <v>25</v>
      </c>
      <c r="D66" s="70"/>
      <c r="E66" s="44"/>
      <c r="F66" s="44"/>
    </row>
    <row r="67" spans="1:6" ht="16.5" thickBot="1">
      <c r="A67" s="88"/>
      <c r="B67" s="48" t="s">
        <v>145</v>
      </c>
      <c r="C67" s="48">
        <v>1</v>
      </c>
      <c r="D67" s="79"/>
      <c r="E67" s="44"/>
      <c r="F67" s="44"/>
    </row>
    <row r="68" spans="1:6">
      <c r="A68" s="60"/>
      <c r="D68" s="17"/>
    </row>
  </sheetData>
  <phoneticPr fontId="0" type="noConversion"/>
  <pageMargins left="0.5" right="0.5" top="0.5" bottom="0.5" header="0.5" footer="0.5"/>
  <pageSetup fitToWidth="2" fitToHeight="2" orientation="landscape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6</vt:i4>
      </vt:variant>
    </vt:vector>
  </HeadingPairs>
  <TitlesOfParts>
    <vt:vector size="16" baseType="lpstr">
      <vt:lpstr>Historical Counts</vt:lpstr>
      <vt:lpstr>Weir Summary Counts</vt:lpstr>
      <vt:lpstr>Escapement 2001</vt:lpstr>
      <vt:lpstr>Escapement 2002</vt:lpstr>
      <vt:lpstr>Escapement 2003</vt:lpstr>
      <vt:lpstr>Escapement 2004</vt:lpstr>
      <vt:lpstr>Escapement 2005</vt:lpstr>
      <vt:lpstr>Escapement 2006</vt:lpstr>
      <vt:lpstr>Escapement 2007</vt:lpstr>
      <vt:lpstr>Escapement 2008</vt:lpstr>
      <vt:lpstr>88-09 Cumm</vt:lpstr>
      <vt:lpstr>2002 Sockeye chart</vt:lpstr>
      <vt:lpstr>Historical Comparison</vt:lpstr>
      <vt:lpstr>Bridge daily</vt:lpstr>
      <vt:lpstr>2001-2008 Cum Comparison</vt:lpstr>
      <vt:lpstr>Weir Summary Chart</vt:lpstr>
    </vt:vector>
  </TitlesOfParts>
  <Company>Alaska Natural Heritage Program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Tracey</dc:creator>
  <cp:lastModifiedBy>herman.griese</cp:lastModifiedBy>
  <cp:lastPrinted>2007-10-01T20:45:38Z</cp:lastPrinted>
  <dcterms:created xsi:type="dcterms:W3CDTF">2001-06-04T09:23:25Z</dcterms:created>
  <dcterms:modified xsi:type="dcterms:W3CDTF">2010-03-11T07:38:50Z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-245595917</vt:i4>
  </property>
  <property fmtid="{D5CDD505-2E9C-101B-9397-08002B2CF9AE}" pid="3" name="_EmailSubject">
    <vt:lpwstr>Six-mile Creek Salmon escapement files</vt:lpwstr>
  </property>
  <property fmtid="{D5CDD505-2E9C-101B-9397-08002B2CF9AE}" pid="4" name="_AuthorEmail">
    <vt:lpwstr>Herman.Griese@ELMENDORF.af.mil</vt:lpwstr>
  </property>
  <property fmtid="{D5CDD505-2E9C-101B-9397-08002B2CF9AE}" pid="5" name="_AuthorEmailDisplayName">
    <vt:lpwstr>Griese Herman J Civ 3 CES/CEVP</vt:lpwstr>
  </property>
  <property fmtid="{D5CDD505-2E9C-101B-9397-08002B2CF9AE}" pid="6" name="_ReviewingToolsShownOnce">
    <vt:lpwstr/>
  </property>
</Properties>
</file>